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60" windowWidth="11355" windowHeight="5520" tabRatio="894" firstSheet="2" activeTab="5"/>
  </bookViews>
  <sheets>
    <sheet name="KAPAK" sheetId="107" state="hidden" r:id="rId1"/>
    <sheet name="START LİSTE" sheetId="66" state="hidden" r:id="rId2"/>
    <sheet name="FERDİ SONUÇ" sheetId="67" r:id="rId3"/>
    <sheet name="TAKIM KAYIT" sheetId="68" state="hidden" r:id="rId4"/>
    <sheet name="TAKIM SONUÇ" sheetId="111" r:id="rId5"/>
    <sheet name="FİNAL" sheetId="115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5">#REF!</definedName>
    <definedName name="EsasPuan" localSheetId="0">#REF!</definedName>
    <definedName name="EsasPuan">#REF!</definedName>
    <definedName name="Kodlama" localSheetId="5">#REF!</definedName>
    <definedName name="Kodlama" localSheetId="0">#REF!</definedName>
    <definedName name="Kodlama">#REF!</definedName>
    <definedName name="Puanlama" localSheetId="5">#REF!</definedName>
    <definedName name="Puanlama" localSheetId="0">#REF!</definedName>
    <definedName name="Puanlama">#REF!</definedName>
    <definedName name="Sonuc" localSheetId="5">#REF!</definedName>
    <definedName name="Sonuc" localSheetId="0">#REF!</definedName>
    <definedName name="Sonuc">#REF!</definedName>
    <definedName name="Sporcular" localSheetId="5">#REF!</definedName>
    <definedName name="Sporcular" localSheetId="0">#REF!</definedName>
    <definedName name="Sporcular">#REF!</definedName>
    <definedName name="TakımData" localSheetId="5">#REF!</definedName>
    <definedName name="TakımData" localSheetId="0">#REF!</definedName>
    <definedName name="TakımData">#REF!</definedName>
    <definedName name="TakımKod" localSheetId="5">#REF!</definedName>
    <definedName name="TakımKod" localSheetId="0">#REF!</definedName>
    <definedName name="TakımKod">#REF!</definedName>
    <definedName name="TakımKod2" localSheetId="5">#REF!</definedName>
    <definedName name="TakımKod2" localSheetId="0">#REF!</definedName>
    <definedName name="TakımKod2">#REF!</definedName>
    <definedName name="TakımPuan" localSheetId="5">#REF!</definedName>
    <definedName name="TakımPuan" localSheetId="0">#REF!</definedName>
    <definedName name="TakımPuan">#REF!</definedName>
    <definedName name="ToplamPuanlar" localSheetId="5">#REF!</definedName>
    <definedName name="ToplamPuanlar" localSheetId="0">#REF!</definedName>
    <definedName name="ToplamPuanlar">#REF!</definedName>
    <definedName name="_xlnm.Print_Area" localSheetId="2">'FERDİ SONUÇ'!$A$1:$H$73</definedName>
    <definedName name="_xlnm.Print_Area" localSheetId="5">FİNAL!$A$1:$K$53</definedName>
    <definedName name="_xlnm.Print_Area" localSheetId="1">'START LİSTE'!$A$1:$F$75</definedName>
    <definedName name="_xlnm.Print_Area" localSheetId="3">'TAKIM KAYIT'!$A$1:$O$47</definedName>
    <definedName name="_xlnm.Print_Area" localSheetId="4">'TAKIM SONUÇ'!$A$1:$K$47</definedName>
    <definedName name="_xlnm.Print_Titles" localSheetId="2">'FERDİ SONUÇ'!$1:$5</definedName>
    <definedName name="_xlnm.Print_Titles" localSheetId="5">FİNAL!$4:$5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45621"/>
</workbook>
</file>

<file path=xl/calcChain.xml><?xml version="1.0" encoding="utf-8"?>
<calcChain xmlns="http://schemas.openxmlformats.org/spreadsheetml/2006/main">
  <c r="A48" i="67" l="1"/>
  <c r="A49" i="67"/>
  <c r="A50" i="67"/>
  <c r="A51" i="67"/>
  <c r="A52" i="67"/>
  <c r="A53" i="67"/>
  <c r="A54" i="67"/>
  <c r="A55" i="67"/>
  <c r="A56" i="67"/>
  <c r="A57" i="67"/>
  <c r="F4" i="115" l="1"/>
  <c r="C4" i="115"/>
  <c r="A4" i="115"/>
  <c r="A3" i="115"/>
  <c r="A2" i="115"/>
  <c r="A1" i="115"/>
  <c r="N7" i="66" l="1"/>
  <c r="N8" i="66"/>
  <c r="N9" i="66"/>
  <c r="N10" i="66"/>
  <c r="N11" i="66"/>
  <c r="N14" i="66"/>
  <c r="N15" i="66"/>
  <c r="N17" i="66"/>
  <c r="N19" i="66"/>
  <c r="N20" i="66"/>
  <c r="N21" i="66"/>
  <c r="N22" i="66"/>
  <c r="N23" i="66"/>
  <c r="N25" i="66"/>
  <c r="N26" i="66"/>
  <c r="N27" i="66"/>
  <c r="N28" i="66"/>
  <c r="N29" i="66"/>
  <c r="N31" i="66"/>
  <c r="N32" i="66"/>
  <c r="N33" i="66"/>
  <c r="N34" i="66"/>
  <c r="N35" i="66"/>
  <c r="N37" i="66"/>
  <c r="N38" i="66"/>
  <c r="N39" i="66"/>
  <c r="N40" i="66"/>
  <c r="N41" i="66"/>
  <c r="N43" i="66"/>
  <c r="N44" i="66"/>
  <c r="N45" i="66"/>
  <c r="N46" i="66"/>
  <c r="N47" i="66"/>
  <c r="N57" i="66"/>
  <c r="N59" i="66"/>
  <c r="N61" i="66"/>
  <c r="N64" i="66"/>
  <c r="N77" i="66"/>
  <c r="N79" i="66"/>
  <c r="N80" i="66"/>
  <c r="N81" i="66"/>
  <c r="N82" i="66"/>
  <c r="N83" i="66"/>
  <c r="N85" i="66"/>
  <c r="N86" i="66"/>
  <c r="N87" i="66"/>
  <c r="N88" i="66"/>
  <c r="N89" i="66"/>
  <c r="N91" i="66"/>
  <c r="N92" i="66"/>
  <c r="N93" i="66"/>
  <c r="N94" i="66"/>
  <c r="N95" i="66"/>
  <c r="N97" i="66"/>
  <c r="N98" i="66"/>
  <c r="N99" i="66"/>
  <c r="N100" i="66"/>
  <c r="N101" i="66"/>
  <c r="N103" i="66"/>
  <c r="N104" i="66"/>
  <c r="N105" i="66"/>
  <c r="N106" i="66"/>
  <c r="N107" i="66"/>
  <c r="N109" i="66"/>
  <c r="N110" i="66"/>
  <c r="N112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265" i="66"/>
  <c r="N266" i="66"/>
  <c r="N267" i="66"/>
  <c r="N268" i="66"/>
  <c r="N269" i="66"/>
  <c r="N270" i="66"/>
  <c r="N271" i="66"/>
  <c r="N272" i="66"/>
  <c r="N273" i="66"/>
  <c r="N274" i="66"/>
  <c r="N275" i="66"/>
  <c r="N276" i="66"/>
  <c r="N277" i="66"/>
  <c r="N278" i="66"/>
  <c r="N279" i="66"/>
  <c r="N280" i="66"/>
  <c r="N281" i="66"/>
  <c r="N282" i="66"/>
  <c r="N283" i="66"/>
  <c r="N284" i="66"/>
  <c r="N285" i="66"/>
  <c r="N286" i="66"/>
  <c r="N287" i="66"/>
  <c r="N288" i="66"/>
  <c r="N289" i="66"/>
  <c r="N290" i="66"/>
  <c r="N291" i="66"/>
  <c r="N292" i="66"/>
  <c r="N293" i="66"/>
  <c r="N294" i="66"/>
  <c r="N295" i="66"/>
  <c r="N296" i="66"/>
  <c r="N297" i="66"/>
  <c r="N298" i="66"/>
  <c r="N299" i="66"/>
  <c r="N300" i="66"/>
  <c r="N301" i="66"/>
  <c r="N302" i="66"/>
  <c r="N303" i="66"/>
  <c r="N304" i="66"/>
  <c r="N305" i="66"/>
  <c r="N306" i="66"/>
  <c r="N307" i="66"/>
  <c r="N308" i="66"/>
  <c r="N309" i="66"/>
  <c r="N310" i="66"/>
  <c r="N311" i="66"/>
  <c r="N312" i="66"/>
  <c r="N313" i="66"/>
  <c r="N314" i="66"/>
  <c r="N315" i="66"/>
  <c r="N316" i="66"/>
  <c r="N317" i="66"/>
  <c r="N318" i="66"/>
  <c r="N319" i="66"/>
  <c r="N320" i="66"/>
  <c r="N321" i="66"/>
  <c r="N322" i="66"/>
  <c r="N323" i="66"/>
  <c r="N324" i="66"/>
  <c r="N325" i="66"/>
  <c r="N326" i="66"/>
  <c r="N327" i="66"/>
  <c r="N328" i="66"/>
  <c r="N329" i="66"/>
  <c r="N330" i="66"/>
  <c r="N331" i="66"/>
  <c r="N332" i="66"/>
  <c r="N333" i="66"/>
  <c r="N334" i="66"/>
  <c r="N335" i="66"/>
  <c r="N336" i="66"/>
  <c r="N337" i="66"/>
  <c r="N338" i="66"/>
  <c r="N339" i="66"/>
  <c r="N340" i="66"/>
  <c r="N341" i="66"/>
  <c r="N342" i="66"/>
  <c r="N343" i="66"/>
  <c r="N344" i="66"/>
  <c r="N345" i="66"/>
  <c r="N346" i="66"/>
  <c r="N347" i="66"/>
  <c r="N348" i="66"/>
  <c r="N349" i="66"/>
  <c r="N350" i="66"/>
  <c r="N351" i="66"/>
  <c r="N352" i="66"/>
  <c r="N353" i="66"/>
  <c r="N354" i="66"/>
  <c r="N355" i="66"/>
  <c r="N356" i="66"/>
  <c r="N357" i="66"/>
  <c r="N358" i="66"/>
  <c r="N359" i="66"/>
  <c r="N360" i="66"/>
  <c r="N361" i="66"/>
  <c r="N362" i="66"/>
  <c r="N363" i="66"/>
  <c r="N364" i="66"/>
  <c r="N365" i="66"/>
  <c r="N366" i="66"/>
  <c r="N367" i="66"/>
  <c r="N368" i="66"/>
  <c r="N369" i="66"/>
  <c r="N370" i="66"/>
  <c r="N371" i="66"/>
  <c r="N372" i="66"/>
  <c r="N373" i="66"/>
  <c r="N374" i="66"/>
  <c r="N375" i="66"/>
  <c r="N376" i="66"/>
  <c r="N377" i="66"/>
  <c r="N378" i="66"/>
  <c r="N379" i="66"/>
  <c r="N380" i="66"/>
  <c r="N381" i="66"/>
  <c r="N382" i="66"/>
  <c r="N383" i="66"/>
  <c r="N384" i="66"/>
  <c r="N385" i="66"/>
  <c r="N386" i="66"/>
  <c r="N387" i="66"/>
  <c r="N388" i="66"/>
  <c r="N389" i="66"/>
  <c r="N390" i="66"/>
  <c r="N391" i="66"/>
  <c r="N392" i="66"/>
  <c r="N393" i="66"/>
  <c r="N394" i="66"/>
  <c r="N395" i="66"/>
  <c r="N396" i="66"/>
  <c r="N397" i="66"/>
  <c r="N398" i="66"/>
  <c r="N399" i="66"/>
  <c r="N400" i="66"/>
  <c r="N401" i="66"/>
  <c r="N402" i="66"/>
  <c r="N403" i="66"/>
  <c r="N404" i="66"/>
  <c r="N405" i="66"/>
  <c r="N406" i="66"/>
  <c r="N407" i="66"/>
  <c r="N408" i="66"/>
  <c r="N409" i="66"/>
  <c r="N410" i="66"/>
  <c r="N411" i="66"/>
  <c r="N412" i="66"/>
  <c r="N413" i="66"/>
  <c r="N414" i="66"/>
  <c r="N415" i="66"/>
  <c r="N416" i="66"/>
  <c r="N417" i="66"/>
  <c r="N418" i="66"/>
  <c r="N419" i="66"/>
  <c r="N420" i="66"/>
  <c r="N421" i="66"/>
  <c r="N422" i="66"/>
  <c r="N423" i="66"/>
  <c r="N424" i="66"/>
  <c r="N425" i="66"/>
  <c r="N426" i="66"/>
  <c r="N427" i="66"/>
  <c r="N428" i="66"/>
  <c r="N429" i="66"/>
  <c r="N430" i="66"/>
  <c r="N431" i="66"/>
  <c r="N432" i="66"/>
  <c r="N433" i="66"/>
  <c r="N434" i="66"/>
  <c r="N435" i="66"/>
  <c r="N436" i="66"/>
  <c r="N437" i="66"/>
  <c r="N438" i="66"/>
  <c r="N439" i="66"/>
  <c r="N440" i="66"/>
  <c r="N441" i="66"/>
  <c r="N442" i="66"/>
  <c r="N443" i="66"/>
  <c r="N444" i="66"/>
  <c r="N445" i="66"/>
  <c r="N446" i="66"/>
  <c r="N447" i="66"/>
  <c r="N448" i="66"/>
  <c r="N449" i="66"/>
  <c r="N450" i="66"/>
  <c r="N451" i="66"/>
  <c r="N452" i="66"/>
  <c r="N453" i="66"/>
  <c r="N454" i="66"/>
  <c r="N455" i="66"/>
  <c r="N456" i="66"/>
  <c r="N457" i="66"/>
  <c r="N458" i="66"/>
  <c r="N459" i="66"/>
  <c r="N460" i="66"/>
  <c r="N461" i="66"/>
  <c r="N462" i="66"/>
  <c r="N463" i="66"/>
  <c r="N464" i="66"/>
  <c r="N465" i="66"/>
  <c r="N466" i="66"/>
  <c r="N467" i="66"/>
  <c r="N468" i="66"/>
  <c r="N469" i="66"/>
  <c r="N470" i="66"/>
  <c r="N471" i="66"/>
  <c r="N472" i="66"/>
  <c r="N473" i="66"/>
  <c r="N474" i="66"/>
  <c r="N475" i="66"/>
  <c r="N476" i="66"/>
  <c r="N477" i="66"/>
  <c r="N478" i="66"/>
  <c r="N479" i="66"/>
  <c r="N480" i="66"/>
  <c r="N481" i="66"/>
  <c r="N482" i="66"/>
  <c r="N483" i="66"/>
  <c r="N484" i="66"/>
  <c r="N485" i="66"/>
  <c r="N486" i="66"/>
  <c r="N487" i="66"/>
  <c r="N488" i="66"/>
  <c r="N489" i="66"/>
  <c r="N490" i="66"/>
  <c r="N491" i="66"/>
  <c r="N492" i="66"/>
  <c r="N493" i="66"/>
  <c r="N494" i="66"/>
  <c r="N495" i="66"/>
  <c r="N496" i="66"/>
  <c r="N497" i="66"/>
  <c r="N498" i="66"/>
  <c r="N499" i="66"/>
  <c r="N500" i="66"/>
  <c r="N501" i="66"/>
  <c r="N502" i="66"/>
  <c r="N503" i="66"/>
  <c r="N504" i="66"/>
  <c r="N505" i="66"/>
  <c r="N506" i="66"/>
  <c r="N507" i="66"/>
  <c r="N508" i="66"/>
  <c r="N509" i="66"/>
  <c r="N6" i="66"/>
  <c r="G6" i="68"/>
  <c r="A19" i="107"/>
  <c r="B21" i="107"/>
  <c r="A290" i="67"/>
  <c r="C290" i="67"/>
  <c r="D290" i="67"/>
  <c r="E290" i="67"/>
  <c r="F290" i="67"/>
  <c r="H290" i="67"/>
  <c r="A291" i="67"/>
  <c r="C291" i="67"/>
  <c r="D291" i="67"/>
  <c r="E291" i="67"/>
  <c r="F291" i="67"/>
  <c r="H291" i="67"/>
  <c r="A292" i="67"/>
  <c r="C292" i="67"/>
  <c r="D292" i="67"/>
  <c r="E292" i="67"/>
  <c r="F292" i="67"/>
  <c r="H292" i="67"/>
  <c r="A293" i="67"/>
  <c r="C293" i="67"/>
  <c r="D293" i="67"/>
  <c r="E293" i="67"/>
  <c r="F293" i="67"/>
  <c r="H293" i="67"/>
  <c r="A294" i="67"/>
  <c r="C294" i="67"/>
  <c r="D294" i="67"/>
  <c r="E294" i="67"/>
  <c r="F294" i="67"/>
  <c r="H294" i="67"/>
  <c r="A295" i="67"/>
  <c r="C295" i="67"/>
  <c r="D295" i="67"/>
  <c r="E295" i="67"/>
  <c r="F295" i="67"/>
  <c r="H295" i="67"/>
  <c r="A296" i="67"/>
  <c r="C296" i="67"/>
  <c r="D296" i="67"/>
  <c r="E296" i="67"/>
  <c r="F296" i="67"/>
  <c r="H296" i="67"/>
  <c r="A297" i="67"/>
  <c r="C297" i="67"/>
  <c r="D297" i="67"/>
  <c r="E297" i="67"/>
  <c r="F297" i="67"/>
  <c r="H297" i="67"/>
  <c r="A298" i="67"/>
  <c r="C298" i="67"/>
  <c r="D298" i="67"/>
  <c r="E298" i="67"/>
  <c r="F298" i="67"/>
  <c r="H298" i="67"/>
  <c r="A299" i="67"/>
  <c r="C299" i="67"/>
  <c r="D299" i="67"/>
  <c r="E299" i="67"/>
  <c r="F299" i="67"/>
  <c r="H299" i="67"/>
  <c r="A300" i="67"/>
  <c r="C300" i="67"/>
  <c r="D300" i="67"/>
  <c r="E300" i="67"/>
  <c r="F300" i="67"/>
  <c r="H300" i="67"/>
  <c r="A301" i="67"/>
  <c r="C301" i="67"/>
  <c r="D301" i="67"/>
  <c r="E301" i="67"/>
  <c r="F301" i="67"/>
  <c r="H301" i="67"/>
  <c r="A302" i="67"/>
  <c r="C302" i="67"/>
  <c r="D302" i="67"/>
  <c r="E302" i="67"/>
  <c r="F302" i="67"/>
  <c r="H302" i="67"/>
  <c r="A303" i="67"/>
  <c r="C303" i="67"/>
  <c r="D303" i="67"/>
  <c r="E303" i="67"/>
  <c r="F303" i="67"/>
  <c r="H303" i="67"/>
  <c r="A304" i="67"/>
  <c r="C304" i="67"/>
  <c r="D304" i="67"/>
  <c r="E304" i="67"/>
  <c r="F304" i="67"/>
  <c r="H304" i="67"/>
  <c r="A305" i="67"/>
  <c r="C305" i="67"/>
  <c r="D305" i="67"/>
  <c r="E305" i="67"/>
  <c r="F305" i="67"/>
  <c r="H305" i="67"/>
  <c r="A306" i="67"/>
  <c r="C306" i="67"/>
  <c r="D306" i="67"/>
  <c r="E306" i="67"/>
  <c r="F306" i="67"/>
  <c r="H306" i="67"/>
  <c r="C7" i="67"/>
  <c r="D7" i="67"/>
  <c r="E7" i="67"/>
  <c r="F7" i="67"/>
  <c r="C8" i="67"/>
  <c r="D8" i="67"/>
  <c r="E8" i="67"/>
  <c r="F8" i="67"/>
  <c r="C9" i="67"/>
  <c r="D9" i="67"/>
  <c r="E9" i="67"/>
  <c r="F9" i="67"/>
  <c r="C10" i="67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F57" i="67"/>
  <c r="C58" i="67"/>
  <c r="D58" i="67"/>
  <c r="E58" i="67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C72" i="67"/>
  <c r="D72" i="67"/>
  <c r="E72" i="67"/>
  <c r="F72" i="67"/>
  <c r="C73" i="67"/>
  <c r="D73" i="67"/>
  <c r="E73" i="67"/>
  <c r="F73" i="67"/>
  <c r="C74" i="67"/>
  <c r="D74" i="67"/>
  <c r="E74" i="67"/>
  <c r="F74" i="67"/>
  <c r="C75" i="67"/>
  <c r="D75" i="67"/>
  <c r="E75" i="67"/>
  <c r="F75" i="67"/>
  <c r="C76" i="67"/>
  <c r="D76" i="67"/>
  <c r="E76" i="67"/>
  <c r="F76" i="67"/>
  <c r="C77" i="67"/>
  <c r="D77" i="67"/>
  <c r="E77" i="67"/>
  <c r="F77" i="67"/>
  <c r="C78" i="67"/>
  <c r="D78" i="67"/>
  <c r="E78" i="67"/>
  <c r="F78" i="67"/>
  <c r="C79" i="67"/>
  <c r="D79" i="67"/>
  <c r="E79" i="67"/>
  <c r="F79" i="67"/>
  <c r="C80" i="67"/>
  <c r="D80" i="67"/>
  <c r="E80" i="67"/>
  <c r="F80" i="67"/>
  <c r="C81" i="67"/>
  <c r="D81" i="67"/>
  <c r="E81" i="67"/>
  <c r="F81" i="67"/>
  <c r="C82" i="67"/>
  <c r="D82" i="67"/>
  <c r="E82" i="67"/>
  <c r="F82" i="67"/>
  <c r="C83" i="67"/>
  <c r="D83" i="67"/>
  <c r="E83" i="67"/>
  <c r="F83" i="67"/>
  <c r="C84" i="67"/>
  <c r="D84" i="67"/>
  <c r="E84" i="67"/>
  <c r="F84" i="67"/>
  <c r="C85" i="67"/>
  <c r="D85" i="67"/>
  <c r="E85" i="67"/>
  <c r="F85" i="67"/>
  <c r="C86" i="67"/>
  <c r="D86" i="67"/>
  <c r="E86" i="67"/>
  <c r="F86" i="67"/>
  <c r="C87" i="67"/>
  <c r="D87" i="67"/>
  <c r="E87" i="67"/>
  <c r="F87" i="67"/>
  <c r="C88" i="67"/>
  <c r="D88" i="67"/>
  <c r="E88" i="67"/>
  <c r="F88" i="67"/>
  <c r="C89" i="67"/>
  <c r="D89" i="67"/>
  <c r="E89" i="67"/>
  <c r="F89" i="67"/>
  <c r="C90" i="67"/>
  <c r="D90" i="67"/>
  <c r="E90" i="67"/>
  <c r="F90" i="67"/>
  <c r="C91" i="67"/>
  <c r="D91" i="67"/>
  <c r="E91" i="67"/>
  <c r="F91" i="67"/>
  <c r="C92" i="67"/>
  <c r="D92" i="67"/>
  <c r="E92" i="67"/>
  <c r="F92" i="67"/>
  <c r="C93" i="67"/>
  <c r="D93" i="67"/>
  <c r="E93" i="67"/>
  <c r="F93" i="67"/>
  <c r="C94" i="67"/>
  <c r="D94" i="67"/>
  <c r="E94" i="67"/>
  <c r="F94" i="67"/>
  <c r="C95" i="67"/>
  <c r="D95" i="67"/>
  <c r="E95" i="67"/>
  <c r="F95" i="67"/>
  <c r="C96" i="67"/>
  <c r="D96" i="67"/>
  <c r="E96" i="67"/>
  <c r="F96" i="67"/>
  <c r="C97" i="67"/>
  <c r="D97" i="67"/>
  <c r="E97" i="67"/>
  <c r="F97" i="67"/>
  <c r="C98" i="67"/>
  <c r="D98" i="67"/>
  <c r="E98" i="67"/>
  <c r="F98" i="67"/>
  <c r="C99" i="67"/>
  <c r="D99" i="67"/>
  <c r="E99" i="67"/>
  <c r="F99" i="67"/>
  <c r="C100" i="67"/>
  <c r="D100" i="67"/>
  <c r="E100" i="67"/>
  <c r="F100" i="67"/>
  <c r="C101" i="67"/>
  <c r="D101" i="67"/>
  <c r="E101" i="67"/>
  <c r="F101" i="67"/>
  <c r="C102" i="67"/>
  <c r="D102" i="67"/>
  <c r="E102" i="67"/>
  <c r="F102" i="67"/>
  <c r="C103" i="67"/>
  <c r="D103" i="67"/>
  <c r="E103" i="67"/>
  <c r="F103" i="67"/>
  <c r="C104" i="67"/>
  <c r="D104" i="67"/>
  <c r="E104" i="67"/>
  <c r="F104" i="67"/>
  <c r="C105" i="67"/>
  <c r="D105" i="67"/>
  <c r="E105" i="67"/>
  <c r="F105" i="67"/>
  <c r="C106" i="67"/>
  <c r="D106" i="67"/>
  <c r="E106" i="67"/>
  <c r="F106" i="67"/>
  <c r="C107" i="67"/>
  <c r="D107" i="67"/>
  <c r="E107" i="67"/>
  <c r="F107" i="67"/>
  <c r="C108" i="67"/>
  <c r="D108" i="67"/>
  <c r="E108" i="67"/>
  <c r="F108" i="67"/>
  <c r="C109" i="67"/>
  <c r="D109" i="67"/>
  <c r="E109" i="67"/>
  <c r="F109" i="67"/>
  <c r="C110" i="67"/>
  <c r="D110" i="67"/>
  <c r="E110" i="67"/>
  <c r="F110" i="67"/>
  <c r="C111" i="67"/>
  <c r="D111" i="67"/>
  <c r="E111" i="67"/>
  <c r="F111" i="67"/>
  <c r="C112" i="67"/>
  <c r="D112" i="67"/>
  <c r="E112" i="67"/>
  <c r="F112" i="67"/>
  <c r="C113" i="67"/>
  <c r="D113" i="67"/>
  <c r="E113" i="67"/>
  <c r="F113" i="67"/>
  <c r="C114" i="67"/>
  <c r="D114" i="67"/>
  <c r="E114" i="67"/>
  <c r="F114" i="67"/>
  <c r="C115" i="67"/>
  <c r="D115" i="67"/>
  <c r="E115" i="67"/>
  <c r="F115" i="67"/>
  <c r="C116" i="67"/>
  <c r="D116" i="67"/>
  <c r="E116" i="67"/>
  <c r="F116" i="67"/>
  <c r="C117" i="67"/>
  <c r="D117" i="67"/>
  <c r="E117" i="67"/>
  <c r="F117" i="67"/>
  <c r="C118" i="67"/>
  <c r="D118" i="67"/>
  <c r="E118" i="67"/>
  <c r="F118" i="67"/>
  <c r="C119" i="67"/>
  <c r="D119" i="67"/>
  <c r="E119" i="67"/>
  <c r="F119" i="67"/>
  <c r="C120" i="67"/>
  <c r="D120" i="67"/>
  <c r="E120" i="67"/>
  <c r="F120" i="67"/>
  <c r="C121" i="67"/>
  <c r="D121" i="67"/>
  <c r="E121" i="67"/>
  <c r="F121" i="67"/>
  <c r="C122" i="67"/>
  <c r="D122" i="67"/>
  <c r="E122" i="67"/>
  <c r="F122" i="67"/>
  <c r="C123" i="67"/>
  <c r="D123" i="67"/>
  <c r="E123" i="67"/>
  <c r="F123" i="67"/>
  <c r="C124" i="67"/>
  <c r="D124" i="67"/>
  <c r="E124" i="67"/>
  <c r="F124" i="67"/>
  <c r="C125" i="67"/>
  <c r="D125" i="67"/>
  <c r="E125" i="67"/>
  <c r="F125" i="67"/>
  <c r="C126" i="67"/>
  <c r="D126" i="67"/>
  <c r="E126" i="67"/>
  <c r="F126" i="67"/>
  <c r="C127" i="67"/>
  <c r="D127" i="67"/>
  <c r="E127" i="67"/>
  <c r="F127" i="67"/>
  <c r="C128" i="67"/>
  <c r="D128" i="67"/>
  <c r="E128" i="67"/>
  <c r="F128" i="67"/>
  <c r="C129" i="67"/>
  <c r="D129" i="67"/>
  <c r="E129" i="67"/>
  <c r="F129" i="67"/>
  <c r="C130" i="67"/>
  <c r="D130" i="67"/>
  <c r="E130" i="67"/>
  <c r="F130" i="67"/>
  <c r="C131" i="67"/>
  <c r="D131" i="67"/>
  <c r="E131" i="67"/>
  <c r="F131" i="67"/>
  <c r="C132" i="67"/>
  <c r="D132" i="67"/>
  <c r="E132" i="67"/>
  <c r="F132" i="67"/>
  <c r="C133" i="67"/>
  <c r="D133" i="67"/>
  <c r="E133" i="67"/>
  <c r="F133" i="67"/>
  <c r="C134" i="67"/>
  <c r="D134" i="67"/>
  <c r="E134" i="67"/>
  <c r="F134" i="67"/>
  <c r="C135" i="67"/>
  <c r="D135" i="67"/>
  <c r="E135" i="67"/>
  <c r="F135" i="67"/>
  <c r="C136" i="67"/>
  <c r="D136" i="67"/>
  <c r="E136" i="67"/>
  <c r="F136" i="67"/>
  <c r="C137" i="67"/>
  <c r="D137" i="67"/>
  <c r="E137" i="67"/>
  <c r="F137" i="67"/>
  <c r="C138" i="67"/>
  <c r="D138" i="67"/>
  <c r="E138" i="67"/>
  <c r="F138" i="67"/>
  <c r="C139" i="67"/>
  <c r="D139" i="67"/>
  <c r="E139" i="67"/>
  <c r="F139" i="67"/>
  <c r="C140" i="67"/>
  <c r="D140" i="67"/>
  <c r="E140" i="67"/>
  <c r="F140" i="67"/>
  <c r="C141" i="67"/>
  <c r="D141" i="67"/>
  <c r="E141" i="67"/>
  <c r="F141" i="67"/>
  <c r="C142" i="67"/>
  <c r="D142" i="67"/>
  <c r="E142" i="67"/>
  <c r="F142" i="67"/>
  <c r="C143" i="67"/>
  <c r="D143" i="67"/>
  <c r="E143" i="67"/>
  <c r="F143" i="67"/>
  <c r="C144" i="67"/>
  <c r="D144" i="67"/>
  <c r="E144" i="67"/>
  <c r="F144" i="67"/>
  <c r="C145" i="67"/>
  <c r="D145" i="67"/>
  <c r="E145" i="67"/>
  <c r="F145" i="67"/>
  <c r="C146" i="67"/>
  <c r="D146" i="67"/>
  <c r="E146" i="67"/>
  <c r="F146" i="67"/>
  <c r="C147" i="67"/>
  <c r="D147" i="67"/>
  <c r="E147" i="67"/>
  <c r="F147" i="67"/>
  <c r="C148" i="67"/>
  <c r="D148" i="67"/>
  <c r="E148" i="67"/>
  <c r="F148" i="67"/>
  <c r="C149" i="67"/>
  <c r="D149" i="67"/>
  <c r="E149" i="67"/>
  <c r="F149" i="67"/>
  <c r="C150" i="67"/>
  <c r="D150" i="67"/>
  <c r="E150" i="67"/>
  <c r="F150" i="67"/>
  <c r="C151" i="67"/>
  <c r="D151" i="67"/>
  <c r="E151" i="67"/>
  <c r="F151" i="67"/>
  <c r="C152" i="67"/>
  <c r="D152" i="67"/>
  <c r="E152" i="67"/>
  <c r="F152" i="67"/>
  <c r="C153" i="67"/>
  <c r="D153" i="67"/>
  <c r="E153" i="67"/>
  <c r="F153" i="67"/>
  <c r="C154" i="67"/>
  <c r="D154" i="67"/>
  <c r="E154" i="67"/>
  <c r="F154" i="67"/>
  <c r="C155" i="67"/>
  <c r="D155" i="67"/>
  <c r="E155" i="67"/>
  <c r="F155" i="67"/>
  <c r="C156" i="67"/>
  <c r="D156" i="67"/>
  <c r="E156" i="67"/>
  <c r="F156" i="67"/>
  <c r="C157" i="67"/>
  <c r="D157" i="67"/>
  <c r="E157" i="67"/>
  <c r="F157" i="67"/>
  <c r="C158" i="67"/>
  <c r="D158" i="67"/>
  <c r="E158" i="67"/>
  <c r="F158" i="67"/>
  <c r="C159" i="67"/>
  <c r="D159" i="67"/>
  <c r="E159" i="67"/>
  <c r="F159" i="67"/>
  <c r="C160" i="67"/>
  <c r="D160" i="67"/>
  <c r="E160" i="67"/>
  <c r="F160" i="67"/>
  <c r="C161" i="67"/>
  <c r="D161" i="67"/>
  <c r="E161" i="67"/>
  <c r="F161" i="67"/>
  <c r="C162" i="67"/>
  <c r="D162" i="67"/>
  <c r="E162" i="67"/>
  <c r="F162" i="67"/>
  <c r="C163" i="67"/>
  <c r="D163" i="67"/>
  <c r="E163" i="67"/>
  <c r="F163" i="67"/>
  <c r="C164" i="67"/>
  <c r="D164" i="67"/>
  <c r="E164" i="67"/>
  <c r="F164" i="67"/>
  <c r="C165" i="67"/>
  <c r="D165" i="67"/>
  <c r="E165" i="67"/>
  <c r="F165" i="67"/>
  <c r="C166" i="67"/>
  <c r="D166" i="67"/>
  <c r="E166" i="67"/>
  <c r="F166" i="67"/>
  <c r="C167" i="67"/>
  <c r="D167" i="67"/>
  <c r="E167" i="67"/>
  <c r="F167" i="67"/>
  <c r="C168" i="67"/>
  <c r="D168" i="67"/>
  <c r="E168" i="67"/>
  <c r="F168" i="67"/>
  <c r="C169" i="67"/>
  <c r="D169" i="67"/>
  <c r="E169" i="67"/>
  <c r="F169" i="67"/>
  <c r="C170" i="67"/>
  <c r="D170" i="67"/>
  <c r="E170" i="67"/>
  <c r="F170" i="67"/>
  <c r="C171" i="67"/>
  <c r="D171" i="67"/>
  <c r="E171" i="67"/>
  <c r="F171" i="67"/>
  <c r="C172" i="67"/>
  <c r="D172" i="67"/>
  <c r="E172" i="67"/>
  <c r="F172" i="67"/>
  <c r="C173" i="67"/>
  <c r="D173" i="67"/>
  <c r="E173" i="67"/>
  <c r="F173" i="67"/>
  <c r="C174" i="67"/>
  <c r="D174" i="67"/>
  <c r="E174" i="67"/>
  <c r="F174" i="67"/>
  <c r="C175" i="67"/>
  <c r="D175" i="67"/>
  <c r="E175" i="67"/>
  <c r="F175" i="67"/>
  <c r="C176" i="67"/>
  <c r="D176" i="67"/>
  <c r="E176" i="67"/>
  <c r="F176" i="67"/>
  <c r="C177" i="67"/>
  <c r="D177" i="67"/>
  <c r="E177" i="67"/>
  <c r="F177" i="67"/>
  <c r="C178" i="67"/>
  <c r="D178" i="67"/>
  <c r="E178" i="67"/>
  <c r="F178" i="67"/>
  <c r="C179" i="67"/>
  <c r="D179" i="67"/>
  <c r="E179" i="67"/>
  <c r="F179" i="67"/>
  <c r="C180" i="67"/>
  <c r="D180" i="67"/>
  <c r="E180" i="67"/>
  <c r="F180" i="67"/>
  <c r="C181" i="67"/>
  <c r="D181" i="67"/>
  <c r="E181" i="67"/>
  <c r="F181" i="67"/>
  <c r="C182" i="67"/>
  <c r="D182" i="67"/>
  <c r="E182" i="67"/>
  <c r="F182" i="67"/>
  <c r="C183" i="67"/>
  <c r="D183" i="67"/>
  <c r="E183" i="67"/>
  <c r="F183" i="67"/>
  <c r="C184" i="67"/>
  <c r="D184" i="67"/>
  <c r="E184" i="67"/>
  <c r="F184" i="67"/>
  <c r="C185" i="67"/>
  <c r="D185" i="67"/>
  <c r="E185" i="67"/>
  <c r="F185" i="67"/>
  <c r="C186" i="67"/>
  <c r="D186" i="67"/>
  <c r="E186" i="67"/>
  <c r="F186" i="67"/>
  <c r="C187" i="67"/>
  <c r="D187" i="67"/>
  <c r="E187" i="67"/>
  <c r="F187" i="67"/>
  <c r="C188" i="67"/>
  <c r="D188" i="67"/>
  <c r="E188" i="67"/>
  <c r="F188" i="67"/>
  <c r="C189" i="67"/>
  <c r="D189" i="67"/>
  <c r="E189" i="67"/>
  <c r="F189" i="67"/>
  <c r="C190" i="67"/>
  <c r="D190" i="67"/>
  <c r="E190" i="67"/>
  <c r="F190" i="67"/>
  <c r="C191" i="67"/>
  <c r="D191" i="67"/>
  <c r="E191" i="67"/>
  <c r="F191" i="67"/>
  <c r="C192" i="67"/>
  <c r="D192" i="67"/>
  <c r="E192" i="67"/>
  <c r="F192" i="67"/>
  <c r="C193" i="67"/>
  <c r="D193" i="67"/>
  <c r="E193" i="67"/>
  <c r="F193" i="67"/>
  <c r="C194" i="67"/>
  <c r="D194" i="67"/>
  <c r="E194" i="67"/>
  <c r="F194" i="67"/>
  <c r="C195" i="67"/>
  <c r="D195" i="67"/>
  <c r="E195" i="67"/>
  <c r="F195" i="67"/>
  <c r="C196" i="67"/>
  <c r="D196" i="67"/>
  <c r="E196" i="67"/>
  <c r="F196" i="67"/>
  <c r="C197" i="67"/>
  <c r="D197" i="67"/>
  <c r="E197" i="67"/>
  <c r="F197" i="67"/>
  <c r="C198" i="67"/>
  <c r="D198" i="67"/>
  <c r="E198" i="67"/>
  <c r="F198" i="67"/>
  <c r="C199" i="67"/>
  <c r="D199" i="67"/>
  <c r="E199" i="67"/>
  <c r="F199" i="67"/>
  <c r="C200" i="67"/>
  <c r="D200" i="67"/>
  <c r="E200" i="67"/>
  <c r="F200" i="67"/>
  <c r="C201" i="67"/>
  <c r="D201" i="67"/>
  <c r="E201" i="67"/>
  <c r="F201" i="67"/>
  <c r="C202" i="67"/>
  <c r="D202" i="67"/>
  <c r="E202" i="67"/>
  <c r="F202" i="67"/>
  <c r="C203" i="67"/>
  <c r="D203" i="67"/>
  <c r="E203" i="67"/>
  <c r="F203" i="67"/>
  <c r="C204" i="67"/>
  <c r="D204" i="67"/>
  <c r="E204" i="67"/>
  <c r="F204" i="67"/>
  <c r="C205" i="67"/>
  <c r="D205" i="67"/>
  <c r="E205" i="67"/>
  <c r="F205" i="67"/>
  <c r="C206" i="67"/>
  <c r="D206" i="67"/>
  <c r="E206" i="67"/>
  <c r="F206" i="67"/>
  <c r="C207" i="67"/>
  <c r="D207" i="67"/>
  <c r="E207" i="67"/>
  <c r="F207" i="67"/>
  <c r="C208" i="67"/>
  <c r="D208" i="67"/>
  <c r="E208" i="67"/>
  <c r="F208" i="67"/>
  <c r="C209" i="67"/>
  <c r="D209" i="67"/>
  <c r="E209" i="67"/>
  <c r="F209" i="67"/>
  <c r="C210" i="67"/>
  <c r="D210" i="67"/>
  <c r="E210" i="67"/>
  <c r="F210" i="67"/>
  <c r="C211" i="67"/>
  <c r="D211" i="67"/>
  <c r="E211" i="67"/>
  <c r="F211" i="67"/>
  <c r="C212" i="67"/>
  <c r="D212" i="67"/>
  <c r="E212" i="67"/>
  <c r="F212" i="67"/>
  <c r="C213" i="67"/>
  <c r="D213" i="67"/>
  <c r="E213" i="67"/>
  <c r="F213" i="67"/>
  <c r="C214" i="67"/>
  <c r="D214" i="67"/>
  <c r="E214" i="67"/>
  <c r="F214" i="67"/>
  <c r="C215" i="67"/>
  <c r="D215" i="67"/>
  <c r="E215" i="67"/>
  <c r="F215" i="67"/>
  <c r="C216" i="67"/>
  <c r="D216" i="67"/>
  <c r="E216" i="67"/>
  <c r="F216" i="67"/>
  <c r="C217" i="67"/>
  <c r="D217" i="67"/>
  <c r="E217" i="67"/>
  <c r="F217" i="67"/>
  <c r="C218" i="67"/>
  <c r="D218" i="67"/>
  <c r="E218" i="67"/>
  <c r="F218" i="67"/>
  <c r="C219" i="67"/>
  <c r="D219" i="67"/>
  <c r="E219" i="67"/>
  <c r="F219" i="67"/>
  <c r="C220" i="67"/>
  <c r="D220" i="67"/>
  <c r="E220" i="67"/>
  <c r="F220" i="67"/>
  <c r="C221" i="67"/>
  <c r="D221" i="67"/>
  <c r="E221" i="67"/>
  <c r="F221" i="67"/>
  <c r="C222" i="67"/>
  <c r="D222" i="67"/>
  <c r="E222" i="67"/>
  <c r="F222" i="67"/>
  <c r="C223" i="67"/>
  <c r="D223" i="67"/>
  <c r="E223" i="67"/>
  <c r="F223" i="67"/>
  <c r="C224" i="67"/>
  <c r="D224" i="67"/>
  <c r="E224" i="67"/>
  <c r="F224" i="67"/>
  <c r="C225" i="67"/>
  <c r="D225" i="67"/>
  <c r="E225" i="67"/>
  <c r="F225" i="67"/>
  <c r="C226" i="67"/>
  <c r="D226" i="67"/>
  <c r="E226" i="67"/>
  <c r="F226" i="67"/>
  <c r="C227" i="67"/>
  <c r="D227" i="67"/>
  <c r="E227" i="67"/>
  <c r="F227" i="67"/>
  <c r="C228" i="67"/>
  <c r="D228" i="67"/>
  <c r="E228" i="67"/>
  <c r="F228" i="67"/>
  <c r="C229" i="67"/>
  <c r="D229" i="67"/>
  <c r="E229" i="67"/>
  <c r="F229" i="67"/>
  <c r="C230" i="67"/>
  <c r="D230" i="67"/>
  <c r="E230" i="67"/>
  <c r="F230" i="67"/>
  <c r="C231" i="67"/>
  <c r="D231" i="67"/>
  <c r="E231" i="67"/>
  <c r="F231" i="67"/>
  <c r="C232" i="67"/>
  <c r="D232" i="67"/>
  <c r="E232" i="67"/>
  <c r="F232" i="67"/>
  <c r="C233" i="67"/>
  <c r="D233" i="67"/>
  <c r="E233" i="67"/>
  <c r="F233" i="67"/>
  <c r="C234" i="67"/>
  <c r="D234" i="67"/>
  <c r="E234" i="67"/>
  <c r="F234" i="67"/>
  <c r="C235" i="67"/>
  <c r="D235" i="67"/>
  <c r="E235" i="67"/>
  <c r="F235" i="67"/>
  <c r="C236" i="67"/>
  <c r="D236" i="67"/>
  <c r="E236" i="67"/>
  <c r="F236" i="67"/>
  <c r="C237" i="67"/>
  <c r="D237" i="67"/>
  <c r="E237" i="67"/>
  <c r="F237" i="67"/>
  <c r="C238" i="67"/>
  <c r="D238" i="67"/>
  <c r="E238" i="67"/>
  <c r="F238" i="67"/>
  <c r="C239" i="67"/>
  <c r="D239" i="67"/>
  <c r="E239" i="67"/>
  <c r="F239" i="67"/>
  <c r="C240" i="67"/>
  <c r="D240" i="67"/>
  <c r="E240" i="67"/>
  <c r="F240" i="67"/>
  <c r="C241" i="67"/>
  <c r="D241" i="67"/>
  <c r="E241" i="67"/>
  <c r="F241" i="67"/>
  <c r="C242" i="67"/>
  <c r="D242" i="67"/>
  <c r="E242" i="67"/>
  <c r="F242" i="67"/>
  <c r="C243" i="67"/>
  <c r="D243" i="67"/>
  <c r="E243" i="67"/>
  <c r="F243" i="67"/>
  <c r="C244" i="67"/>
  <c r="D244" i="67"/>
  <c r="E244" i="67"/>
  <c r="F244" i="67"/>
  <c r="C245" i="67"/>
  <c r="D245" i="67"/>
  <c r="E245" i="67"/>
  <c r="F245" i="67"/>
  <c r="C246" i="67"/>
  <c r="D246" i="67"/>
  <c r="E246" i="67"/>
  <c r="F246" i="67"/>
  <c r="C247" i="67"/>
  <c r="D247" i="67"/>
  <c r="E247" i="67"/>
  <c r="F247" i="67"/>
  <c r="C248" i="67"/>
  <c r="D248" i="67"/>
  <c r="E248" i="67"/>
  <c r="F248" i="67"/>
  <c r="C249" i="67"/>
  <c r="D249" i="67"/>
  <c r="E249" i="67"/>
  <c r="F249" i="67"/>
  <c r="C250" i="67"/>
  <c r="D250" i="67"/>
  <c r="E250" i="67"/>
  <c r="F250" i="67"/>
  <c r="C251" i="67"/>
  <c r="D251" i="67"/>
  <c r="E251" i="67"/>
  <c r="F251" i="67"/>
  <c r="C252" i="67"/>
  <c r="D252" i="67"/>
  <c r="E252" i="67"/>
  <c r="F252" i="67"/>
  <c r="C253" i="67"/>
  <c r="D253" i="67"/>
  <c r="E253" i="67"/>
  <c r="F253" i="67"/>
  <c r="C254" i="67"/>
  <c r="D254" i="67"/>
  <c r="E254" i="67"/>
  <c r="F254" i="67"/>
  <c r="C255" i="67"/>
  <c r="D255" i="67"/>
  <c r="E255" i="67"/>
  <c r="F255" i="67"/>
  <c r="C256" i="67"/>
  <c r="D256" i="67"/>
  <c r="E256" i="67"/>
  <c r="F256" i="67"/>
  <c r="C257" i="67"/>
  <c r="D257" i="67"/>
  <c r="E257" i="67"/>
  <c r="F257" i="67"/>
  <c r="C258" i="67"/>
  <c r="D258" i="67"/>
  <c r="E258" i="67"/>
  <c r="F258" i="67"/>
  <c r="C259" i="67"/>
  <c r="D259" i="67"/>
  <c r="E259" i="67"/>
  <c r="F259" i="67"/>
  <c r="C260" i="67"/>
  <c r="D260" i="67"/>
  <c r="E260" i="67"/>
  <c r="F260" i="67"/>
  <c r="C261" i="67"/>
  <c r="D261" i="67"/>
  <c r="E261" i="67"/>
  <c r="F261" i="67"/>
  <c r="C262" i="67"/>
  <c r="D262" i="67"/>
  <c r="E262" i="67"/>
  <c r="F262" i="67"/>
  <c r="C263" i="67"/>
  <c r="D263" i="67"/>
  <c r="E263" i="67"/>
  <c r="F263" i="67"/>
  <c r="C264" i="67"/>
  <c r="D264" i="67"/>
  <c r="E264" i="67"/>
  <c r="F264" i="67"/>
  <c r="C265" i="67"/>
  <c r="D265" i="67"/>
  <c r="E265" i="67"/>
  <c r="F265" i="67"/>
  <c r="C266" i="67"/>
  <c r="D266" i="67"/>
  <c r="E266" i="67"/>
  <c r="F266" i="67"/>
  <c r="C267" i="67"/>
  <c r="D267" i="67"/>
  <c r="E267" i="67"/>
  <c r="F267" i="67"/>
  <c r="C268" i="67"/>
  <c r="D268" i="67"/>
  <c r="E268" i="67"/>
  <c r="F268" i="67"/>
  <c r="C269" i="67"/>
  <c r="D269" i="67"/>
  <c r="E269" i="67"/>
  <c r="F269" i="67"/>
  <c r="C270" i="67"/>
  <c r="D270" i="67"/>
  <c r="E270" i="67"/>
  <c r="F270" i="67"/>
  <c r="C271" i="67"/>
  <c r="D271" i="67"/>
  <c r="E271" i="67"/>
  <c r="F271" i="67"/>
  <c r="C272" i="67"/>
  <c r="D272" i="67"/>
  <c r="E272" i="67"/>
  <c r="F272" i="67"/>
  <c r="C273" i="67"/>
  <c r="D273" i="67"/>
  <c r="E273" i="67"/>
  <c r="F273" i="67"/>
  <c r="C274" i="67"/>
  <c r="D274" i="67"/>
  <c r="E274" i="67"/>
  <c r="F274" i="67"/>
  <c r="C275" i="67"/>
  <c r="D275" i="67"/>
  <c r="E275" i="67"/>
  <c r="F275" i="67"/>
  <c r="C276" i="67"/>
  <c r="D276" i="67"/>
  <c r="E276" i="67"/>
  <c r="F276" i="67"/>
  <c r="C277" i="67"/>
  <c r="D277" i="67"/>
  <c r="E277" i="67"/>
  <c r="F277" i="67"/>
  <c r="C278" i="67"/>
  <c r="D278" i="67"/>
  <c r="E278" i="67"/>
  <c r="F278" i="67"/>
  <c r="C279" i="67"/>
  <c r="D279" i="67"/>
  <c r="E279" i="67"/>
  <c r="F279" i="67"/>
  <c r="C280" i="67"/>
  <c r="D280" i="67"/>
  <c r="E280" i="67"/>
  <c r="F280" i="67"/>
  <c r="C281" i="67"/>
  <c r="D281" i="67"/>
  <c r="E281" i="67"/>
  <c r="F281" i="67"/>
  <c r="C282" i="67"/>
  <c r="D282" i="67"/>
  <c r="E282" i="67"/>
  <c r="F282" i="67"/>
  <c r="C283" i="67"/>
  <c r="D283" i="67"/>
  <c r="E283" i="67"/>
  <c r="F283" i="67"/>
  <c r="C284" i="67"/>
  <c r="D284" i="67"/>
  <c r="E284" i="67"/>
  <c r="F284" i="67"/>
  <c r="C285" i="67"/>
  <c r="D285" i="67"/>
  <c r="E285" i="67"/>
  <c r="F285" i="67"/>
  <c r="C286" i="67"/>
  <c r="D286" i="67"/>
  <c r="E286" i="67"/>
  <c r="F286" i="67"/>
  <c r="C287" i="67"/>
  <c r="D287" i="67"/>
  <c r="E287" i="67"/>
  <c r="F287" i="67"/>
  <c r="C288" i="67"/>
  <c r="D288" i="67"/>
  <c r="E288" i="67"/>
  <c r="F288" i="67"/>
  <c r="C289" i="67"/>
  <c r="D289" i="67"/>
  <c r="E289" i="67"/>
  <c r="F289" i="67"/>
  <c r="F6" i="67"/>
  <c r="E6" i="67"/>
  <c r="D6" i="67"/>
  <c r="C6" i="67"/>
  <c r="F13" i="68"/>
  <c r="F15" i="68"/>
  <c r="F17" i="68"/>
  <c r="E12" i="68"/>
  <c r="E13" i="68"/>
  <c r="G13" i="68"/>
  <c r="E14" i="68"/>
  <c r="F14" i="68"/>
  <c r="G14" i="68"/>
  <c r="E15" i="68"/>
  <c r="G15" i="68"/>
  <c r="E16" i="68"/>
  <c r="F16" i="68"/>
  <c r="G16" i="68"/>
  <c r="E17" i="68"/>
  <c r="G17" i="68"/>
  <c r="A256" i="67"/>
  <c r="H256" i="67"/>
  <c r="A257" i="67"/>
  <c r="H257" i="67"/>
  <c r="A258" i="67"/>
  <c r="H258" i="67"/>
  <c r="A259" i="67"/>
  <c r="H259" i="67"/>
  <c r="A260" i="67"/>
  <c r="H260" i="67"/>
  <c r="A261" i="67"/>
  <c r="H261" i="67"/>
  <c r="A262" i="67"/>
  <c r="H262" i="67"/>
  <c r="A263" i="67"/>
  <c r="H263" i="67"/>
  <c r="A264" i="67"/>
  <c r="H264" i="67"/>
  <c r="A265" i="67"/>
  <c r="H265" i="67"/>
  <c r="A266" i="67"/>
  <c r="H266" i="67"/>
  <c r="A267" i="67"/>
  <c r="H267" i="67"/>
  <c r="A268" i="67"/>
  <c r="H268" i="67"/>
  <c r="A269" i="67"/>
  <c r="H269" i="67"/>
  <c r="A270" i="67"/>
  <c r="H270" i="67"/>
  <c r="A271" i="67"/>
  <c r="H271" i="67"/>
  <c r="A272" i="67"/>
  <c r="H272" i="67"/>
  <c r="A273" i="67"/>
  <c r="H273" i="67"/>
  <c r="A274" i="67"/>
  <c r="H274" i="67"/>
  <c r="A275" i="67"/>
  <c r="H275" i="67"/>
  <c r="A276" i="67"/>
  <c r="H276" i="67"/>
  <c r="A277" i="67"/>
  <c r="H277" i="67"/>
  <c r="A278" i="67"/>
  <c r="H278" i="67"/>
  <c r="A279" i="67"/>
  <c r="H279" i="67"/>
  <c r="A280" i="67"/>
  <c r="H280" i="67"/>
  <c r="A281" i="67"/>
  <c r="H281" i="67"/>
  <c r="A282" i="67"/>
  <c r="H282" i="67"/>
  <c r="A283" i="67"/>
  <c r="H283" i="67"/>
  <c r="A284" i="67"/>
  <c r="H284" i="67"/>
  <c r="A285" i="67"/>
  <c r="H285" i="67"/>
  <c r="A286" i="67"/>
  <c r="H286" i="67"/>
  <c r="A287" i="67"/>
  <c r="H287" i="67"/>
  <c r="A288" i="67"/>
  <c r="H288" i="67"/>
  <c r="A289" i="67"/>
  <c r="H289" i="67"/>
  <c r="A1" i="66"/>
  <c r="A1" i="67"/>
  <c r="A105" i="67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A127" i="67" s="1"/>
  <c r="A128" i="67" s="1"/>
  <c r="A129" i="67" s="1"/>
  <c r="A130" i="67" s="1"/>
  <c r="A131" i="67" s="1"/>
  <c r="A132" i="67" s="1"/>
  <c r="A133" i="67" s="1"/>
  <c r="A134" i="67" s="1"/>
  <c r="A135" i="67" s="1"/>
  <c r="A136" i="67" s="1"/>
  <c r="A137" i="67" s="1"/>
  <c r="A138" i="67" s="1"/>
  <c r="A139" i="67" s="1"/>
  <c r="A140" i="67" s="1"/>
  <c r="A141" i="67" s="1"/>
  <c r="A142" i="67" s="1"/>
  <c r="A143" i="67" s="1"/>
  <c r="A144" i="67" s="1"/>
  <c r="A145" i="67" s="1"/>
  <c r="A146" i="67"/>
  <c r="H146" i="67"/>
  <c r="A147" i="67"/>
  <c r="H147" i="67"/>
  <c r="A148" i="67"/>
  <c r="H148" i="67"/>
  <c r="A149" i="67"/>
  <c r="H149" i="67"/>
  <c r="A150" i="67"/>
  <c r="H150" i="67"/>
  <c r="A151" i="67"/>
  <c r="H151" i="67"/>
  <c r="A152" i="67"/>
  <c r="H152" i="67"/>
  <c r="A153" i="67"/>
  <c r="H153" i="67"/>
  <c r="A154" i="67"/>
  <c r="H154" i="67"/>
  <c r="A155" i="67"/>
  <c r="H155" i="67"/>
  <c r="A156" i="67"/>
  <c r="H156" i="67"/>
  <c r="A157" i="67"/>
  <c r="H157" i="67"/>
  <c r="A158" i="67"/>
  <c r="H158" i="67"/>
  <c r="A159" i="67"/>
  <c r="H159" i="67"/>
  <c r="A160" i="67"/>
  <c r="H160" i="67"/>
  <c r="A161" i="67"/>
  <c r="H161" i="67"/>
  <c r="A162" i="67"/>
  <c r="H162" i="67"/>
  <c r="A163" i="67"/>
  <c r="H163" i="67"/>
  <c r="A164" i="67"/>
  <c r="H164" i="67"/>
  <c r="A165" i="67"/>
  <c r="H165" i="67"/>
  <c r="A166" i="67"/>
  <c r="H166" i="67"/>
  <c r="A167" i="67"/>
  <c r="H167" i="67"/>
  <c r="A168" i="67"/>
  <c r="H168" i="67"/>
  <c r="A169" i="67"/>
  <c r="H169" i="67"/>
  <c r="A170" i="67"/>
  <c r="H170" i="67"/>
  <c r="A171" i="67"/>
  <c r="H171" i="67"/>
  <c r="A172" i="67"/>
  <c r="H172" i="67"/>
  <c r="A173" i="67"/>
  <c r="H173" i="67"/>
  <c r="A174" i="67"/>
  <c r="H174" i="67"/>
  <c r="A175" i="67"/>
  <c r="H175" i="67"/>
  <c r="A176" i="67"/>
  <c r="H176" i="67"/>
  <c r="A177" i="67"/>
  <c r="H177" i="67"/>
  <c r="A178" i="67"/>
  <c r="H178" i="67"/>
  <c r="A179" i="67"/>
  <c r="H179" i="67"/>
  <c r="A180" i="67"/>
  <c r="H180" i="67"/>
  <c r="A181" i="67"/>
  <c r="H181" i="67"/>
  <c r="A182" i="67"/>
  <c r="H182" i="67"/>
  <c r="A183" i="67"/>
  <c r="H183" i="67"/>
  <c r="A184" i="67"/>
  <c r="H184" i="67"/>
  <c r="A185" i="67"/>
  <c r="H185" i="67"/>
  <c r="A186" i="67"/>
  <c r="H186" i="67"/>
  <c r="A187" i="67"/>
  <c r="H187" i="67"/>
  <c r="A188" i="67"/>
  <c r="H188" i="67"/>
  <c r="A189" i="67"/>
  <c r="H189" i="67"/>
  <c r="A190" i="67"/>
  <c r="H190" i="67"/>
  <c r="A191" i="67"/>
  <c r="H191" i="67"/>
  <c r="A192" i="67"/>
  <c r="H192" i="67"/>
  <c r="A193" i="67"/>
  <c r="H193" i="67"/>
  <c r="A194" i="67"/>
  <c r="H194" i="67"/>
  <c r="A195" i="67"/>
  <c r="H195" i="67"/>
  <c r="A196" i="67"/>
  <c r="H196" i="67"/>
  <c r="A197" i="67"/>
  <c r="H197" i="67"/>
  <c r="A198" i="67"/>
  <c r="H198" i="67"/>
  <c r="A199" i="67"/>
  <c r="H199" i="67"/>
  <c r="A200" i="67"/>
  <c r="H200" i="67"/>
  <c r="A201" i="67"/>
  <c r="H201" i="67"/>
  <c r="A202" i="67"/>
  <c r="H202" i="67"/>
  <c r="A203" i="67"/>
  <c r="H203" i="67"/>
  <c r="A204" i="67"/>
  <c r="H204" i="67"/>
  <c r="A205" i="67"/>
  <c r="H205" i="67"/>
  <c r="A206" i="67"/>
  <c r="H206" i="67"/>
  <c r="A207" i="67"/>
  <c r="H207" i="67"/>
  <c r="A208" i="67"/>
  <c r="H208" i="67"/>
  <c r="A209" i="67"/>
  <c r="H209" i="67"/>
  <c r="A210" i="67"/>
  <c r="H210" i="67"/>
  <c r="A211" i="67"/>
  <c r="H211" i="67"/>
  <c r="A212" i="67"/>
  <c r="H212" i="67"/>
  <c r="A213" i="67"/>
  <c r="H213" i="67"/>
  <c r="A214" i="67"/>
  <c r="H214" i="67"/>
  <c r="A215" i="67"/>
  <c r="H215" i="67"/>
  <c r="A216" i="67"/>
  <c r="H216" i="67"/>
  <c r="A217" i="67"/>
  <c r="H217" i="67"/>
  <c r="A218" i="67"/>
  <c r="H218" i="67"/>
  <c r="A219" i="67"/>
  <c r="H219" i="67"/>
  <c r="A220" i="67"/>
  <c r="H220" i="67"/>
  <c r="A221" i="67"/>
  <c r="H221" i="67"/>
  <c r="A222" i="67"/>
  <c r="H222" i="67"/>
  <c r="A223" i="67"/>
  <c r="H223" i="67"/>
  <c r="A224" i="67"/>
  <c r="H224" i="67"/>
  <c r="A225" i="67"/>
  <c r="H225" i="67"/>
  <c r="A226" i="67"/>
  <c r="H226" i="67"/>
  <c r="A227" i="67"/>
  <c r="H227" i="67"/>
  <c r="A228" i="67"/>
  <c r="H228" i="67"/>
  <c r="A229" i="67"/>
  <c r="H229" i="67"/>
  <c r="A230" i="67"/>
  <c r="H230" i="67"/>
  <c r="A231" i="67"/>
  <c r="H231" i="67"/>
  <c r="A232" i="67"/>
  <c r="H232" i="67"/>
  <c r="A233" i="67"/>
  <c r="H233" i="67"/>
  <c r="A234" i="67"/>
  <c r="H234" i="67"/>
  <c r="A235" i="67"/>
  <c r="H235" i="67"/>
  <c r="A236" i="67"/>
  <c r="H236" i="67"/>
  <c r="A237" i="67"/>
  <c r="H237" i="67"/>
  <c r="A238" i="67"/>
  <c r="H238" i="67"/>
  <c r="A239" i="67"/>
  <c r="H239" i="67"/>
  <c r="A240" i="67"/>
  <c r="H240" i="67"/>
  <c r="A241" i="67"/>
  <c r="H241" i="67"/>
  <c r="A242" i="67"/>
  <c r="H242" i="67"/>
  <c r="A243" i="67"/>
  <c r="H243" i="67"/>
  <c r="A244" i="67"/>
  <c r="H244" i="67"/>
  <c r="A245" i="67"/>
  <c r="H245" i="67"/>
  <c r="A246" i="67"/>
  <c r="H246" i="67"/>
  <c r="A247" i="67"/>
  <c r="H247" i="67"/>
  <c r="A248" i="67"/>
  <c r="H248" i="67"/>
  <c r="A249" i="67"/>
  <c r="H249" i="67"/>
  <c r="A250" i="67"/>
  <c r="H250" i="67"/>
  <c r="A251" i="67"/>
  <c r="H251" i="67"/>
  <c r="A252" i="67"/>
  <c r="H252" i="67"/>
  <c r="A253" i="67"/>
  <c r="H253" i="67"/>
  <c r="A254" i="67"/>
  <c r="H254" i="67"/>
  <c r="A255" i="67"/>
  <c r="H255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H6" i="67"/>
  <c r="C4" i="111"/>
  <c r="F4" i="111"/>
  <c r="D4" i="68"/>
  <c r="G4" i="68"/>
  <c r="D4" i="67"/>
  <c r="J6" i="67" s="1"/>
  <c r="F4" i="67"/>
  <c r="K6" i="67" s="1"/>
  <c r="E4" i="66"/>
  <c r="D4" i="66"/>
  <c r="C62" i="68"/>
  <c r="A4" i="111"/>
  <c r="A3" i="111"/>
  <c r="A2" i="111"/>
  <c r="A1" i="111"/>
  <c r="B4" i="68"/>
  <c r="B3" i="68"/>
  <c r="B2" i="68"/>
  <c r="A4" i="67"/>
  <c r="A3" i="67"/>
  <c r="A2" i="67"/>
  <c r="A2" i="66"/>
  <c r="A3" i="66"/>
  <c r="A4" i="66"/>
  <c r="G185" i="68"/>
  <c r="F185" i="68"/>
  <c r="E185" i="68"/>
  <c r="G184" i="68"/>
  <c r="F184" i="68"/>
  <c r="E184" i="68"/>
  <c r="G183" i="68"/>
  <c r="F183" i="68"/>
  <c r="E183" i="68"/>
  <c r="G182" i="68"/>
  <c r="F182" i="68"/>
  <c r="E182" i="68"/>
  <c r="G181" i="68"/>
  <c r="F181" i="68"/>
  <c r="E181" i="68"/>
  <c r="G180" i="68"/>
  <c r="F180" i="68"/>
  <c r="E180" i="68"/>
  <c r="C182" i="68"/>
  <c r="O182" i="68" s="1"/>
  <c r="A182" i="68" s="1"/>
  <c r="G179" i="68"/>
  <c r="F179" i="68"/>
  <c r="E179" i="68"/>
  <c r="G178" i="68"/>
  <c r="F178" i="68"/>
  <c r="E178" i="68"/>
  <c r="G177" i="68"/>
  <c r="F177" i="68"/>
  <c r="E177" i="68"/>
  <c r="G176" i="68"/>
  <c r="F176" i="68"/>
  <c r="E176" i="68"/>
  <c r="G175" i="68"/>
  <c r="F175" i="68"/>
  <c r="E175" i="68"/>
  <c r="G174" i="68"/>
  <c r="F174" i="68"/>
  <c r="E174" i="68"/>
  <c r="C176" i="68"/>
  <c r="O176" i="68" s="1"/>
  <c r="A176" i="68" s="1"/>
  <c r="G173" i="68"/>
  <c r="F173" i="68"/>
  <c r="E173" i="68"/>
  <c r="G172" i="68"/>
  <c r="F172" i="68"/>
  <c r="E172" i="68"/>
  <c r="G171" i="68"/>
  <c r="F171" i="68"/>
  <c r="E171" i="68"/>
  <c r="G170" i="68"/>
  <c r="F170" i="68"/>
  <c r="E170" i="68"/>
  <c r="G169" i="68"/>
  <c r="F169" i="68"/>
  <c r="E169" i="68"/>
  <c r="G168" i="68"/>
  <c r="F168" i="68"/>
  <c r="E168" i="68"/>
  <c r="C170" i="68"/>
  <c r="G167" i="68"/>
  <c r="F167" i="68"/>
  <c r="E167" i="68"/>
  <c r="G166" i="68"/>
  <c r="F166" i="68"/>
  <c r="E166" i="68"/>
  <c r="G165" i="68"/>
  <c r="F165" i="68"/>
  <c r="E165" i="68"/>
  <c r="G164" i="68"/>
  <c r="F164" i="68"/>
  <c r="E164" i="68"/>
  <c r="G163" i="68"/>
  <c r="F163" i="68"/>
  <c r="E163" i="68"/>
  <c r="G162" i="68"/>
  <c r="F162" i="68"/>
  <c r="E162" i="68"/>
  <c r="C164" i="68"/>
  <c r="O164" i="68" s="1"/>
  <c r="A164" i="68" s="1"/>
  <c r="G161" i="68"/>
  <c r="F161" i="68"/>
  <c r="E161" i="68"/>
  <c r="G160" i="68"/>
  <c r="F160" i="68"/>
  <c r="E160" i="68"/>
  <c r="G159" i="68"/>
  <c r="F159" i="68"/>
  <c r="E159" i="68"/>
  <c r="G158" i="68"/>
  <c r="F158" i="68"/>
  <c r="E158" i="68"/>
  <c r="G157" i="68"/>
  <c r="F157" i="68"/>
  <c r="E157" i="68"/>
  <c r="G156" i="68"/>
  <c r="F156" i="68"/>
  <c r="E156" i="68"/>
  <c r="C158" i="68"/>
  <c r="O158" i="68" s="1"/>
  <c r="A158" i="68" s="1"/>
  <c r="G155" i="68"/>
  <c r="F155" i="68"/>
  <c r="E155" i="68"/>
  <c r="G154" i="68"/>
  <c r="F154" i="68"/>
  <c r="E154" i="68"/>
  <c r="G153" i="68"/>
  <c r="F153" i="68"/>
  <c r="E153" i="68"/>
  <c r="G152" i="68"/>
  <c r="F152" i="68"/>
  <c r="E152" i="68"/>
  <c r="G151" i="68"/>
  <c r="F151" i="68"/>
  <c r="E151" i="68"/>
  <c r="G150" i="68"/>
  <c r="F150" i="68"/>
  <c r="E150" i="68"/>
  <c r="C152" i="68"/>
  <c r="O152" i="68" s="1"/>
  <c r="A152" i="68" s="1"/>
  <c r="G149" i="68"/>
  <c r="F149" i="68"/>
  <c r="E149" i="68"/>
  <c r="G148" i="68"/>
  <c r="F148" i="68"/>
  <c r="E148" i="68"/>
  <c r="G147" i="68"/>
  <c r="F147" i="68"/>
  <c r="E147" i="68"/>
  <c r="G146" i="68"/>
  <c r="F146" i="68"/>
  <c r="E146" i="68"/>
  <c r="G145" i="68"/>
  <c r="F145" i="68"/>
  <c r="E145" i="68"/>
  <c r="G144" i="68"/>
  <c r="F144" i="68"/>
  <c r="E144" i="68"/>
  <c r="C146" i="68"/>
  <c r="O146" i="68" s="1"/>
  <c r="A146" i="68" s="1"/>
  <c r="G143" i="68"/>
  <c r="F143" i="68"/>
  <c r="E143" i="68"/>
  <c r="G142" i="68"/>
  <c r="F142" i="68"/>
  <c r="E142" i="68"/>
  <c r="G141" i="68"/>
  <c r="F141" i="68"/>
  <c r="E141" i="68"/>
  <c r="G140" i="68"/>
  <c r="F140" i="68"/>
  <c r="E140" i="68"/>
  <c r="G139" i="68"/>
  <c r="F139" i="68"/>
  <c r="E139" i="68"/>
  <c r="G138" i="68"/>
  <c r="F138" i="68"/>
  <c r="E138" i="68"/>
  <c r="C140" i="68"/>
  <c r="O140" i="68" s="1"/>
  <c r="A140" i="68" s="1"/>
  <c r="G137" i="68"/>
  <c r="F137" i="68"/>
  <c r="E137" i="68"/>
  <c r="G136" i="68"/>
  <c r="F136" i="68"/>
  <c r="E136" i="68"/>
  <c r="G135" i="68"/>
  <c r="F135" i="68"/>
  <c r="E135" i="68"/>
  <c r="G134" i="68"/>
  <c r="F134" i="68"/>
  <c r="E134" i="68"/>
  <c r="G133" i="68"/>
  <c r="F133" i="68"/>
  <c r="E133" i="68"/>
  <c r="G132" i="68"/>
  <c r="F132" i="68"/>
  <c r="E132" i="68"/>
  <c r="C134" i="68"/>
  <c r="O134" i="68" s="1"/>
  <c r="A134" i="68" s="1"/>
  <c r="G131" i="68"/>
  <c r="F131" i="68"/>
  <c r="E131" i="68"/>
  <c r="G130" i="68"/>
  <c r="F130" i="68"/>
  <c r="E130" i="68"/>
  <c r="G129" i="68"/>
  <c r="F129" i="68"/>
  <c r="E129" i="68"/>
  <c r="G128" i="68"/>
  <c r="F128" i="68"/>
  <c r="E128" i="68"/>
  <c r="G127" i="68"/>
  <c r="F127" i="68"/>
  <c r="E127" i="68"/>
  <c r="G126" i="68"/>
  <c r="F126" i="68"/>
  <c r="E126" i="68"/>
  <c r="C128" i="68"/>
  <c r="O128" i="68" s="1"/>
  <c r="A128" i="68" s="1"/>
  <c r="G125" i="68"/>
  <c r="F125" i="68"/>
  <c r="E125" i="68"/>
  <c r="G124" i="68"/>
  <c r="F124" i="68"/>
  <c r="E124" i="68"/>
  <c r="G123" i="68"/>
  <c r="F123" i="68"/>
  <c r="E123" i="68"/>
  <c r="G122" i="68"/>
  <c r="F122" i="68"/>
  <c r="E122" i="68"/>
  <c r="G121" i="68"/>
  <c r="F121" i="68"/>
  <c r="E121" i="68"/>
  <c r="G120" i="68"/>
  <c r="F120" i="68"/>
  <c r="E120" i="68"/>
  <c r="C122" i="68"/>
  <c r="O122" i="68" s="1"/>
  <c r="A122" i="68" s="1"/>
  <c r="G119" i="68"/>
  <c r="F119" i="68"/>
  <c r="E119" i="68"/>
  <c r="G118" i="68"/>
  <c r="F118" i="68"/>
  <c r="E118" i="68"/>
  <c r="G117" i="68"/>
  <c r="F117" i="68"/>
  <c r="E117" i="68"/>
  <c r="G116" i="68"/>
  <c r="F116" i="68"/>
  <c r="E116" i="68"/>
  <c r="G115" i="68"/>
  <c r="F115" i="68"/>
  <c r="E115" i="68"/>
  <c r="G114" i="68"/>
  <c r="F114" i="68"/>
  <c r="E114" i="68"/>
  <c r="C116" i="68"/>
  <c r="O116" i="68" s="1"/>
  <c r="A116" i="68" s="1"/>
  <c r="G113" i="68"/>
  <c r="F113" i="68"/>
  <c r="E113" i="68"/>
  <c r="G112" i="68"/>
  <c r="F112" i="68"/>
  <c r="E112" i="68"/>
  <c r="G111" i="68"/>
  <c r="F111" i="68"/>
  <c r="E111" i="68"/>
  <c r="G110" i="68"/>
  <c r="F110" i="68"/>
  <c r="E110" i="68"/>
  <c r="G109" i="68"/>
  <c r="F109" i="68"/>
  <c r="E109" i="68"/>
  <c r="G108" i="68"/>
  <c r="F108" i="68"/>
  <c r="E108" i="68"/>
  <c r="C110" i="68"/>
  <c r="O110" i="68" s="1"/>
  <c r="A110" i="68" s="1"/>
  <c r="G107" i="68"/>
  <c r="F107" i="68"/>
  <c r="E107" i="68"/>
  <c r="G106" i="68"/>
  <c r="F106" i="68"/>
  <c r="E106" i="68"/>
  <c r="G105" i="68"/>
  <c r="F105" i="68"/>
  <c r="E105" i="68"/>
  <c r="G104" i="68"/>
  <c r="F104" i="68"/>
  <c r="E104" i="68"/>
  <c r="G103" i="68"/>
  <c r="F103" i="68"/>
  <c r="E103" i="68"/>
  <c r="G102" i="68"/>
  <c r="F102" i="68"/>
  <c r="E102" i="68"/>
  <c r="C104" i="68"/>
  <c r="G101" i="68"/>
  <c r="F101" i="68"/>
  <c r="E101" i="68"/>
  <c r="G100" i="68"/>
  <c r="F100" i="68"/>
  <c r="E100" i="68"/>
  <c r="G99" i="68"/>
  <c r="F99" i="68"/>
  <c r="E99" i="68"/>
  <c r="G98" i="68"/>
  <c r="F98" i="68"/>
  <c r="E98" i="68"/>
  <c r="G97" i="68"/>
  <c r="F97" i="68"/>
  <c r="E97" i="68"/>
  <c r="G96" i="68"/>
  <c r="F96" i="68"/>
  <c r="E96" i="68"/>
  <c r="C98" i="68"/>
  <c r="G95" i="68"/>
  <c r="F95" i="68"/>
  <c r="E95" i="68"/>
  <c r="G94" i="68"/>
  <c r="F94" i="68"/>
  <c r="E94" i="68"/>
  <c r="G93" i="68"/>
  <c r="F93" i="68"/>
  <c r="E93" i="68"/>
  <c r="G92" i="68"/>
  <c r="F92" i="68"/>
  <c r="E92" i="68"/>
  <c r="G91" i="68"/>
  <c r="F91" i="68"/>
  <c r="E91" i="68"/>
  <c r="G90" i="68"/>
  <c r="F90" i="68"/>
  <c r="E90" i="68"/>
  <c r="C92" i="68"/>
  <c r="G89" i="68"/>
  <c r="F89" i="68"/>
  <c r="E89" i="68"/>
  <c r="G88" i="68"/>
  <c r="F88" i="68"/>
  <c r="E88" i="68"/>
  <c r="G87" i="68"/>
  <c r="F87" i="68"/>
  <c r="E87" i="68"/>
  <c r="G86" i="68"/>
  <c r="F86" i="68"/>
  <c r="E86" i="68"/>
  <c r="G85" i="68"/>
  <c r="F85" i="68"/>
  <c r="E85" i="68"/>
  <c r="G84" i="68"/>
  <c r="F84" i="68"/>
  <c r="E84" i="68"/>
  <c r="C86" i="68"/>
  <c r="G83" i="68"/>
  <c r="F83" i="68"/>
  <c r="E83" i="68"/>
  <c r="G82" i="68"/>
  <c r="F82" i="68"/>
  <c r="E82" i="68"/>
  <c r="G81" i="68"/>
  <c r="F81" i="68"/>
  <c r="E81" i="68"/>
  <c r="G80" i="68"/>
  <c r="F80" i="68"/>
  <c r="E80" i="68"/>
  <c r="G79" i="68"/>
  <c r="F79" i="68"/>
  <c r="E79" i="68"/>
  <c r="G78" i="68"/>
  <c r="F78" i="68"/>
  <c r="E78" i="68"/>
  <c r="C80" i="68"/>
  <c r="G77" i="68"/>
  <c r="F77" i="68"/>
  <c r="E77" i="68"/>
  <c r="G76" i="68"/>
  <c r="F76" i="68"/>
  <c r="E76" i="68"/>
  <c r="G75" i="68"/>
  <c r="F75" i="68"/>
  <c r="E75" i="68"/>
  <c r="G74" i="68"/>
  <c r="F74" i="68"/>
  <c r="E74" i="68"/>
  <c r="G73" i="68"/>
  <c r="F73" i="68"/>
  <c r="E73" i="68"/>
  <c r="G72" i="68"/>
  <c r="F72" i="68"/>
  <c r="E72" i="68"/>
  <c r="C74" i="68"/>
  <c r="G71" i="68"/>
  <c r="F71" i="68"/>
  <c r="E71" i="68"/>
  <c r="G70" i="68"/>
  <c r="F70" i="68"/>
  <c r="E70" i="68"/>
  <c r="G69" i="68"/>
  <c r="F69" i="68"/>
  <c r="E69" i="68"/>
  <c r="G68" i="68"/>
  <c r="F68" i="68"/>
  <c r="E68" i="68"/>
  <c r="G67" i="68"/>
  <c r="F67" i="68"/>
  <c r="E67" i="68"/>
  <c r="G66" i="68"/>
  <c r="F66" i="68"/>
  <c r="E66" i="68"/>
  <c r="C68" i="68"/>
  <c r="G65" i="68"/>
  <c r="F65" i="68"/>
  <c r="E65" i="68"/>
  <c r="G64" i="68"/>
  <c r="F64" i="68"/>
  <c r="E64" i="68"/>
  <c r="G63" i="68"/>
  <c r="F63" i="68"/>
  <c r="E63" i="68"/>
  <c r="G62" i="68"/>
  <c r="F62" i="68"/>
  <c r="E62" i="68"/>
  <c r="G61" i="68"/>
  <c r="F61" i="68"/>
  <c r="E61" i="68"/>
  <c r="G60" i="68"/>
  <c r="F60" i="68"/>
  <c r="E60" i="68"/>
  <c r="G59" i="68"/>
  <c r="F59" i="68"/>
  <c r="E59" i="68"/>
  <c r="G58" i="68"/>
  <c r="F58" i="68"/>
  <c r="E58" i="68"/>
  <c r="G57" i="68"/>
  <c r="F57" i="68"/>
  <c r="E57" i="68"/>
  <c r="G56" i="68"/>
  <c r="F56" i="68"/>
  <c r="E56" i="68"/>
  <c r="G55" i="68"/>
  <c r="F55" i="68"/>
  <c r="E55" i="68"/>
  <c r="G54" i="68"/>
  <c r="F54" i="68"/>
  <c r="E54" i="68"/>
  <c r="C56" i="68"/>
  <c r="G53" i="68"/>
  <c r="F53" i="68"/>
  <c r="E53" i="68"/>
  <c r="G52" i="68"/>
  <c r="F52" i="68"/>
  <c r="E52" i="68"/>
  <c r="G51" i="68"/>
  <c r="F51" i="68"/>
  <c r="E51" i="68"/>
  <c r="G50" i="68"/>
  <c r="F50" i="68"/>
  <c r="E50" i="68"/>
  <c r="G49" i="68"/>
  <c r="F49" i="68"/>
  <c r="E49" i="68"/>
  <c r="G48" i="68"/>
  <c r="F48" i="68"/>
  <c r="E48" i="68"/>
  <c r="C50" i="68"/>
  <c r="G47" i="68"/>
  <c r="F47" i="68"/>
  <c r="E47" i="68"/>
  <c r="G46" i="68"/>
  <c r="F46" i="68"/>
  <c r="E46" i="68"/>
  <c r="G45" i="68"/>
  <c r="F45" i="68"/>
  <c r="E45" i="68"/>
  <c r="G44" i="68"/>
  <c r="F44" i="68"/>
  <c r="E44" i="68"/>
  <c r="G43" i="68"/>
  <c r="F43" i="68"/>
  <c r="E43" i="68"/>
  <c r="G42" i="68"/>
  <c r="F42" i="68"/>
  <c r="E42" i="68"/>
  <c r="C44" i="68"/>
  <c r="G41" i="68"/>
  <c r="F41" i="68"/>
  <c r="E41" i="68"/>
  <c r="G40" i="68"/>
  <c r="F40" i="68"/>
  <c r="E40" i="68"/>
  <c r="G39" i="68"/>
  <c r="F39" i="68"/>
  <c r="E39" i="68"/>
  <c r="G38" i="68"/>
  <c r="F38" i="68"/>
  <c r="E38" i="68"/>
  <c r="G37" i="68"/>
  <c r="F37" i="68"/>
  <c r="E37" i="68"/>
  <c r="G36" i="68"/>
  <c r="F36" i="68"/>
  <c r="E36" i="68"/>
  <c r="C38" i="68"/>
  <c r="G35" i="68"/>
  <c r="F35" i="68"/>
  <c r="E35" i="68"/>
  <c r="G34" i="68"/>
  <c r="F34" i="68"/>
  <c r="E34" i="68"/>
  <c r="G33" i="68"/>
  <c r="F33" i="68"/>
  <c r="E33" i="68"/>
  <c r="G32" i="68"/>
  <c r="F32" i="68"/>
  <c r="E32" i="68"/>
  <c r="G31" i="68"/>
  <c r="F31" i="68"/>
  <c r="E31" i="68"/>
  <c r="G30" i="68"/>
  <c r="F30" i="68"/>
  <c r="E30" i="68"/>
  <c r="C32" i="68"/>
  <c r="G29" i="68"/>
  <c r="F29" i="68"/>
  <c r="E29" i="68"/>
  <c r="G28" i="68"/>
  <c r="F28" i="68"/>
  <c r="E28" i="68"/>
  <c r="G27" i="68"/>
  <c r="F27" i="68"/>
  <c r="E27" i="68"/>
  <c r="G26" i="68"/>
  <c r="F26" i="68"/>
  <c r="E26" i="68"/>
  <c r="G25" i="68"/>
  <c r="F25" i="68"/>
  <c r="E25" i="68"/>
  <c r="G24" i="68"/>
  <c r="F24" i="68"/>
  <c r="E24" i="68"/>
  <c r="C26" i="68"/>
  <c r="G23" i="68"/>
  <c r="F23" i="68"/>
  <c r="E23" i="68"/>
  <c r="G22" i="68"/>
  <c r="F22" i="68"/>
  <c r="E22" i="68"/>
  <c r="G21" i="68"/>
  <c r="F21" i="68"/>
  <c r="E21" i="68"/>
  <c r="G20" i="68"/>
  <c r="F20" i="68"/>
  <c r="E20" i="68"/>
  <c r="G19" i="68"/>
  <c r="F19" i="68"/>
  <c r="E19" i="68"/>
  <c r="G18" i="68"/>
  <c r="F18" i="68"/>
  <c r="E18" i="68"/>
  <c r="C20" i="68"/>
  <c r="B1" i="68"/>
  <c r="F7" i="68"/>
  <c r="F8" i="68"/>
  <c r="F9" i="68"/>
  <c r="F10" i="68"/>
  <c r="F11" i="68"/>
  <c r="E7" i="68"/>
  <c r="E8" i="68"/>
  <c r="E9" i="68"/>
  <c r="E10" i="68"/>
  <c r="E11" i="68"/>
  <c r="G10" i="68"/>
  <c r="G11" i="68"/>
  <c r="G7" i="68"/>
  <c r="G8" i="68"/>
  <c r="G9" i="68"/>
  <c r="F12" i="68"/>
  <c r="C14" i="68"/>
  <c r="G12" i="68"/>
  <c r="E6" i="68"/>
  <c r="F6" i="68"/>
  <c r="C8" i="68"/>
  <c r="N12" i="66" l="1"/>
  <c r="N13" i="66" s="1"/>
  <c r="I6" i="67"/>
  <c r="H7" i="67"/>
  <c r="H8" i="67" s="1"/>
  <c r="H9" i="67" s="1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H62" i="67" s="1"/>
  <c r="H63" i="67" s="1"/>
  <c r="H64" i="67" s="1"/>
  <c r="H65" i="67" s="1"/>
  <c r="H66" i="67" s="1"/>
  <c r="H67" i="67" s="1"/>
  <c r="H68" i="67" s="1"/>
  <c r="H69" i="67" s="1"/>
  <c r="H70" i="67" s="1"/>
  <c r="H71" i="67" s="1"/>
  <c r="H72" i="67" s="1"/>
  <c r="H73" i="67" s="1"/>
  <c r="H74" i="67" s="1"/>
  <c r="H75" i="67" s="1"/>
  <c r="H76" i="67" s="1"/>
  <c r="H77" i="67" s="1"/>
  <c r="H78" i="67" s="1"/>
  <c r="H79" i="67" s="1"/>
  <c r="H80" i="67" s="1"/>
  <c r="H81" i="67" s="1"/>
  <c r="H82" i="67" s="1"/>
  <c r="H83" i="67" s="1"/>
  <c r="H84" i="67" s="1"/>
  <c r="H85" i="67" s="1"/>
  <c r="H86" i="67" s="1"/>
  <c r="H87" i="67" s="1"/>
  <c r="H88" i="67" s="1"/>
  <c r="H89" i="67" s="1"/>
  <c r="O170" i="68"/>
  <c r="A170" i="68" s="1"/>
  <c r="I71" i="68"/>
  <c r="I81" i="68"/>
  <c r="I91" i="68"/>
  <c r="H96" i="68"/>
  <c r="H100" i="68"/>
  <c r="I105" i="68"/>
  <c r="I110" i="68"/>
  <c r="H119" i="68"/>
  <c r="H120" i="68"/>
  <c r="I139" i="68"/>
  <c r="I143" i="68"/>
  <c r="I144" i="68"/>
  <c r="H148" i="68"/>
  <c r="H153" i="68"/>
  <c r="I158" i="68"/>
  <c r="I163" i="68"/>
  <c r="H167" i="68"/>
  <c r="I168" i="68"/>
  <c r="H177" i="68"/>
  <c r="H182" i="68"/>
  <c r="H108" i="68"/>
  <c r="I112" i="68"/>
  <c r="H117" i="68"/>
  <c r="I122" i="68"/>
  <c r="H127" i="68"/>
  <c r="I131" i="68"/>
  <c r="H132" i="68"/>
  <c r="I136" i="68"/>
  <c r="H141" i="68"/>
  <c r="I146" i="68"/>
  <c r="H151" i="68"/>
  <c r="I155" i="68"/>
  <c r="H156" i="68"/>
  <c r="I160" i="68"/>
  <c r="I165" i="68"/>
  <c r="I170" i="68"/>
  <c r="H179" i="68"/>
  <c r="I180" i="68"/>
  <c r="H74" i="68"/>
  <c r="H79" i="68"/>
  <c r="I103" i="68"/>
  <c r="I75" i="68"/>
  <c r="I85" i="68"/>
  <c r="H90" i="68"/>
  <c r="I94" i="68"/>
  <c r="I99" i="68"/>
  <c r="I104" i="68"/>
  <c r="I109" i="68"/>
  <c r="H113" i="68"/>
  <c r="H114" i="68"/>
  <c r="H118" i="68"/>
  <c r="I123" i="68"/>
  <c r="I128" i="68"/>
  <c r="H133" i="68"/>
  <c r="I142" i="68"/>
  <c r="H147" i="68"/>
  <c r="I152" i="68"/>
  <c r="H161" i="68"/>
  <c r="H162" i="68"/>
  <c r="H166" i="68"/>
  <c r="H171" i="68"/>
  <c r="H176" i="68"/>
  <c r="H181" i="68"/>
  <c r="H185" i="68"/>
  <c r="I87" i="68"/>
  <c r="I92" i="68"/>
  <c r="H97" i="68"/>
  <c r="H111" i="68"/>
  <c r="I116" i="68"/>
  <c r="I121" i="68"/>
  <c r="H126" i="68"/>
  <c r="H130" i="68"/>
  <c r="H135" i="68"/>
  <c r="H145" i="68"/>
  <c r="I149" i="68"/>
  <c r="I150" i="68"/>
  <c r="I154" i="68"/>
  <c r="H173" i="68"/>
  <c r="H174" i="68"/>
  <c r="H178" i="68"/>
  <c r="H71" i="68"/>
  <c r="H144" i="68"/>
  <c r="I176" i="68"/>
  <c r="H143" i="68"/>
  <c r="H121" i="68"/>
  <c r="I183" i="68"/>
  <c r="I59" i="68"/>
  <c r="I118" i="68"/>
  <c r="I182" i="68"/>
  <c r="I153" i="68"/>
  <c r="I161" i="68"/>
  <c r="I177" i="68"/>
  <c r="H109" i="68"/>
  <c r="H131" i="68"/>
  <c r="I74" i="68"/>
  <c r="H83" i="68"/>
  <c r="I84" i="68"/>
  <c r="I113" i="68"/>
  <c r="H75" i="68"/>
  <c r="I181" i="68"/>
  <c r="I147" i="68"/>
  <c r="H160" i="68"/>
  <c r="H163" i="68"/>
  <c r="I171" i="68"/>
  <c r="I148" i="68"/>
  <c r="H150" i="68"/>
  <c r="I156" i="68"/>
  <c r="I157" i="68"/>
  <c r="H149" i="68"/>
  <c r="I120" i="68"/>
  <c r="H170" i="68"/>
  <c r="I162" i="68"/>
  <c r="I111" i="68"/>
  <c r="H110" i="68"/>
  <c r="H112" i="68"/>
  <c r="I119" i="68"/>
  <c r="I135" i="68"/>
  <c r="I173" i="68"/>
  <c r="I179" i="68"/>
  <c r="I172" i="68"/>
  <c r="I174" i="68"/>
  <c r="H136" i="68"/>
  <c r="H104" i="68"/>
  <c r="I126" i="68"/>
  <c r="H180" i="68"/>
  <c r="I83" i="68"/>
  <c r="H87" i="68"/>
  <c r="H92" i="68"/>
  <c r="I97" i="68"/>
  <c r="H101" i="68"/>
  <c r="I106" i="68"/>
  <c r="H84" i="68"/>
  <c r="H59" i="68"/>
  <c r="I78" i="68"/>
  <c r="I88" i="68"/>
  <c r="H103" i="68"/>
  <c r="H78" i="68"/>
  <c r="I79" i="68"/>
  <c r="H99" i="68"/>
  <c r="H85" i="68"/>
  <c r="H105" i="68"/>
  <c r="I145" i="68"/>
  <c r="I167" i="68"/>
  <c r="H142" i="68"/>
  <c r="H123" i="68"/>
  <c r="H86" i="68"/>
  <c r="H88" i="68"/>
  <c r="I90" i="68"/>
  <c r="H91" i="68"/>
  <c r="I96" i="68"/>
  <c r="H106" i="68"/>
  <c r="I108" i="68"/>
  <c r="I117" i="68"/>
  <c r="I133" i="68"/>
  <c r="H139" i="68"/>
  <c r="I166" i="68"/>
  <c r="H168" i="68"/>
  <c r="H122" i="68"/>
  <c r="H138" i="68"/>
  <c r="H165" i="68"/>
  <c r="I80" i="68"/>
  <c r="I101" i="68"/>
  <c r="I132" i="68"/>
  <c r="H94" i="68"/>
  <c r="H81" i="68"/>
  <c r="H124" i="68"/>
  <c r="I129" i="68"/>
  <c r="I130" i="68"/>
  <c r="H134" i="68"/>
  <c r="H154" i="68"/>
  <c r="I178" i="68"/>
  <c r="H70" i="68"/>
  <c r="I107" i="68"/>
  <c r="H107" i="68"/>
  <c r="I175" i="68"/>
  <c r="H175" i="68"/>
  <c r="I82" i="68"/>
  <c r="H82" i="68"/>
  <c r="H125" i="68"/>
  <c r="I125" i="68"/>
  <c r="H157" i="68"/>
  <c r="I114" i="68"/>
  <c r="H183" i="68"/>
  <c r="I185" i="68"/>
  <c r="I72" i="68"/>
  <c r="H72" i="68"/>
  <c r="H89" i="68"/>
  <c r="I89" i="68"/>
  <c r="H102" i="68"/>
  <c r="I102" i="68"/>
  <c r="H164" i="68"/>
  <c r="I164" i="68"/>
  <c r="I184" i="68"/>
  <c r="H184" i="68"/>
  <c r="I93" i="68"/>
  <c r="H93" i="68"/>
  <c r="I98" i="68"/>
  <c r="H98" i="68"/>
  <c r="H115" i="68"/>
  <c r="I115" i="68"/>
  <c r="I159" i="68"/>
  <c r="H159" i="68"/>
  <c r="I137" i="68"/>
  <c r="H137" i="68"/>
  <c r="H140" i="68"/>
  <c r="I140" i="68"/>
  <c r="I151" i="68"/>
  <c r="H155" i="68"/>
  <c r="I86" i="68"/>
  <c r="H129" i="68"/>
  <c r="H172" i="68"/>
  <c r="I124" i="68"/>
  <c r="I134" i="68"/>
  <c r="H158" i="68"/>
  <c r="H80" i="68"/>
  <c r="I127" i="68"/>
  <c r="I138" i="68"/>
  <c r="H146" i="68"/>
  <c r="H95" i="68"/>
  <c r="I95" i="68"/>
  <c r="I169" i="68"/>
  <c r="H169" i="68"/>
  <c r="I100" i="68"/>
  <c r="H116" i="68"/>
  <c r="H128" i="68"/>
  <c r="I141" i="68"/>
  <c r="H152" i="68"/>
  <c r="I23" i="68" l="1"/>
  <c r="H23" i="68"/>
  <c r="N16" i="66"/>
  <c r="N18" i="66" s="1"/>
  <c r="N24" i="66" s="1"/>
  <c r="N30" i="66" s="1"/>
  <c r="H29" i="68"/>
  <c r="H11" i="68"/>
  <c r="I29" i="68"/>
  <c r="I37" i="68"/>
  <c r="I11" i="68"/>
  <c r="H37" i="68"/>
  <c r="I62" i="68"/>
  <c r="H50" i="68"/>
  <c r="I57" i="68"/>
  <c r="H6" i="68"/>
  <c r="I51" i="68"/>
  <c r="H56" i="68"/>
  <c r="H30" i="68"/>
  <c r="H14" i="68"/>
  <c r="H39" i="68"/>
  <c r="H40" i="68"/>
  <c r="H32" i="68"/>
  <c r="I48" i="68"/>
  <c r="I6" i="68"/>
  <c r="I58" i="68"/>
  <c r="H38" i="68"/>
  <c r="I69" i="68"/>
  <c r="H36" i="68"/>
  <c r="I31" i="68"/>
  <c r="H64" i="68"/>
  <c r="H62" i="68"/>
  <c r="I20" i="68"/>
  <c r="H57" i="68"/>
  <c r="I70" i="68"/>
  <c r="H61" i="68"/>
  <c r="I12" i="68"/>
  <c r="H66" i="68"/>
  <c r="I39" i="68"/>
  <c r="H28" i="68"/>
  <c r="I60" i="68"/>
  <c r="I10" i="68"/>
  <c r="I24" i="68"/>
  <c r="H20" i="68"/>
  <c r="I14" i="68"/>
  <c r="H24" i="68"/>
  <c r="H65" i="68"/>
  <c r="I32" i="68"/>
  <c r="H49" i="68"/>
  <c r="H12" i="68"/>
  <c r="I18" i="68"/>
  <c r="H51" i="68"/>
  <c r="I36" i="68"/>
  <c r="H68" i="68"/>
  <c r="I30" i="68"/>
  <c r="H35" i="68"/>
  <c r="I25" i="68"/>
  <c r="I53" i="68"/>
  <c r="H48" i="68"/>
  <c r="I21" i="68"/>
  <c r="I41" i="68"/>
  <c r="I38" i="68"/>
  <c r="I26" i="68"/>
  <c r="I15" i="68"/>
  <c r="H10" i="68"/>
  <c r="H33" i="68"/>
  <c r="I42" i="68"/>
  <c r="I49" i="68"/>
  <c r="H44" i="68"/>
  <c r="I50" i="68"/>
  <c r="H16" i="68"/>
  <c r="I33" i="68"/>
  <c r="I56" i="68"/>
  <c r="I34" i="68"/>
  <c r="H8" i="68"/>
  <c r="I68" i="68"/>
  <c r="H9" i="68"/>
  <c r="H60" i="68"/>
  <c r="I44" i="68"/>
  <c r="H15" i="68"/>
  <c r="I8" i="68"/>
  <c r="I52" i="68"/>
  <c r="I13" i="68"/>
  <c r="I7" i="68"/>
  <c r="I63" i="68"/>
  <c r="I40" i="68"/>
  <c r="H58" i="68"/>
  <c r="H19" i="68"/>
  <c r="H63" i="68"/>
  <c r="I19" i="68"/>
  <c r="I64" i="68"/>
  <c r="I61" i="68"/>
  <c r="H21" i="68"/>
  <c r="I17" i="68"/>
  <c r="H17" i="68"/>
  <c r="H52" i="68"/>
  <c r="H13" i="68"/>
  <c r="H7" i="68"/>
  <c r="H67" i="68"/>
  <c r="I65" i="68"/>
  <c r="I35" i="68"/>
  <c r="H25" i="68"/>
  <c r="H53" i="68"/>
  <c r="I67" i="68"/>
  <c r="H18" i="68"/>
  <c r="I9" i="68"/>
  <c r="H26" i="68"/>
  <c r="H27" i="68"/>
  <c r="H69" i="68"/>
  <c r="H41" i="68"/>
  <c r="H22" i="68"/>
  <c r="I66" i="68"/>
  <c r="H43" i="68"/>
  <c r="I27" i="68"/>
  <c r="I22" i="68"/>
  <c r="H34" i="68"/>
  <c r="I55" i="68"/>
  <c r="I16" i="68"/>
  <c r="H31" i="68"/>
  <c r="I28" i="68"/>
  <c r="H42" i="68"/>
  <c r="J93" i="68"/>
  <c r="H90" i="67"/>
  <c r="H91" i="67" s="1"/>
  <c r="H92" i="67" s="1"/>
  <c r="H93" i="67" s="1"/>
  <c r="H73" i="68"/>
  <c r="I43" i="68"/>
  <c r="H55" i="68"/>
  <c r="H54" i="68"/>
  <c r="H77" i="68"/>
  <c r="I73" i="68"/>
  <c r="I54" i="68"/>
  <c r="I77" i="68"/>
  <c r="J82" i="68"/>
  <c r="J135" i="68"/>
  <c r="N134" i="68" s="1"/>
  <c r="B134" i="68" s="1"/>
  <c r="J176" i="68"/>
  <c r="J112" i="68"/>
  <c r="J144" i="68"/>
  <c r="J158" i="68"/>
  <c r="J156" i="68"/>
  <c r="J164" i="68"/>
  <c r="J178" i="68"/>
  <c r="J160" i="68"/>
  <c r="J148" i="68"/>
  <c r="J89" i="68"/>
  <c r="J157" i="68"/>
  <c r="J120" i="68"/>
  <c r="J86" i="68"/>
  <c r="J111" i="68"/>
  <c r="N110" i="68" s="1"/>
  <c r="B110" i="68" s="1"/>
  <c r="J173" i="68"/>
  <c r="J79" i="68"/>
  <c r="J147" i="68"/>
  <c r="N146" i="68" s="1"/>
  <c r="B146" i="68" s="1"/>
  <c r="J145" i="68"/>
  <c r="J121" i="68"/>
  <c r="J165" i="68"/>
  <c r="N164" i="68" s="1"/>
  <c r="B164" i="68" s="1"/>
  <c r="J146" i="68"/>
  <c r="J122" i="68"/>
  <c r="J161" i="68"/>
  <c r="J149" i="68"/>
  <c r="J87" i="68"/>
  <c r="J88" i="68"/>
  <c r="J85" i="68"/>
  <c r="J78" i="68"/>
  <c r="J83" i="68"/>
  <c r="J177" i="68"/>
  <c r="N176" i="68" s="1"/>
  <c r="B176" i="68" s="1"/>
  <c r="J179" i="68"/>
  <c r="J90" i="68"/>
  <c r="J175" i="68"/>
  <c r="J167" i="68"/>
  <c r="J84" i="68"/>
  <c r="J163" i="68"/>
  <c r="J162" i="68"/>
  <c r="J96" i="68"/>
  <c r="J180" i="68"/>
  <c r="J109" i="68"/>
  <c r="J110" i="68"/>
  <c r="J98" i="68"/>
  <c r="J123" i="68"/>
  <c r="N122" i="68" s="1"/>
  <c r="B122" i="68" s="1"/>
  <c r="J131" i="68"/>
  <c r="J108" i="68"/>
  <c r="J166" i="68"/>
  <c r="J127" i="68"/>
  <c r="J113" i="68"/>
  <c r="J174" i="68"/>
  <c r="J159" i="68"/>
  <c r="N158" i="68" s="1"/>
  <c r="B158" i="68" s="1"/>
  <c r="J104" i="68"/>
  <c r="J106" i="68"/>
  <c r="J103" i="68"/>
  <c r="J105" i="68"/>
  <c r="J107" i="68"/>
  <c r="J102" i="68"/>
  <c r="J118" i="68"/>
  <c r="J115" i="68"/>
  <c r="J119" i="68"/>
  <c r="J116" i="68"/>
  <c r="J117" i="68"/>
  <c r="N116" i="68" s="1"/>
  <c r="B116" i="68" s="1"/>
  <c r="J114" i="68"/>
  <c r="J155" i="68"/>
  <c r="J154" i="68"/>
  <c r="J152" i="68"/>
  <c r="J153" i="68"/>
  <c r="N152" i="68" s="1"/>
  <c r="B152" i="68" s="1"/>
  <c r="J150" i="68"/>
  <c r="J151" i="68"/>
  <c r="J138" i="68"/>
  <c r="J139" i="68"/>
  <c r="J141" i="68"/>
  <c r="N140" i="68" s="1"/>
  <c r="B140" i="68" s="1"/>
  <c r="J142" i="68"/>
  <c r="J143" i="68"/>
  <c r="J140" i="68"/>
  <c r="J172" i="68"/>
  <c r="J137" i="68"/>
  <c r="J133" i="68"/>
  <c r="J168" i="68"/>
  <c r="J181" i="68"/>
  <c r="J134" i="68"/>
  <c r="J182" i="68"/>
  <c r="J91" i="68"/>
  <c r="J170" i="68"/>
  <c r="J132" i="68"/>
  <c r="J171" i="68"/>
  <c r="N170" i="68" s="1"/>
  <c r="B170" i="68" s="1"/>
  <c r="J95" i="68"/>
  <c r="J169" i="68"/>
  <c r="J129" i="68"/>
  <c r="N128" i="68" s="1"/>
  <c r="B128" i="68" s="1"/>
  <c r="J183" i="68"/>
  <c r="N182" i="68" s="1"/>
  <c r="B182" i="68" s="1"/>
  <c r="J101" i="68"/>
  <c r="J128" i="68"/>
  <c r="J185" i="68"/>
  <c r="J125" i="68"/>
  <c r="J92" i="68"/>
  <c r="J130" i="68"/>
  <c r="J184" i="68"/>
  <c r="J81" i="68"/>
  <c r="J80" i="68"/>
  <c r="J94" i="68"/>
  <c r="J126" i="68"/>
  <c r="J100" i="68"/>
  <c r="J97" i="68"/>
  <c r="J99" i="68"/>
  <c r="J124" i="68"/>
  <c r="J136" i="68"/>
  <c r="N36" i="66" l="1"/>
  <c r="J27" i="68"/>
  <c r="J21" i="68"/>
  <c r="J37" i="68"/>
  <c r="J67" i="68"/>
  <c r="J70" i="68"/>
  <c r="J15" i="68"/>
  <c r="J48" i="68"/>
  <c r="J41" i="68"/>
  <c r="J11" i="68"/>
  <c r="J63" i="68"/>
  <c r="J13" i="68"/>
  <c r="J33" i="68"/>
  <c r="J28" i="68"/>
  <c r="J68" i="68"/>
  <c r="J40" i="68"/>
  <c r="J71" i="68"/>
  <c r="J36" i="68"/>
  <c r="J61" i="68"/>
  <c r="J10" i="68"/>
  <c r="J50" i="68"/>
  <c r="J14" i="68"/>
  <c r="J32" i="68"/>
  <c r="J20" i="68"/>
  <c r="J12" i="68"/>
  <c r="J16" i="68"/>
  <c r="J66" i="68"/>
  <c r="J25" i="68"/>
  <c r="J38" i="68"/>
  <c r="J62" i="68"/>
  <c r="J17" i="68"/>
  <c r="J9" i="68"/>
  <c r="J29" i="68"/>
  <c r="J64" i="68"/>
  <c r="J26" i="68"/>
  <c r="J60" i="68"/>
  <c r="J6" i="68"/>
  <c r="J65" i="68"/>
  <c r="J53" i="68"/>
  <c r="J30" i="68"/>
  <c r="J31" i="68"/>
  <c r="J39" i="68"/>
  <c r="J7" i="68"/>
  <c r="J19" i="68"/>
  <c r="J22" i="68"/>
  <c r="J51" i="68"/>
  <c r="J24" i="68"/>
  <c r="J55" i="68"/>
  <c r="J34" i="68"/>
  <c r="J23" i="68"/>
  <c r="J69" i="68"/>
  <c r="J52" i="68"/>
  <c r="J8" i="68"/>
  <c r="J49" i="68"/>
  <c r="J35" i="68"/>
  <c r="J18" i="68"/>
  <c r="N42" i="66"/>
  <c r="N80" i="68"/>
  <c r="O80" i="68" s="1"/>
  <c r="A80" i="68" s="1"/>
  <c r="N98" i="68"/>
  <c r="O98" i="68" s="1"/>
  <c r="A98" i="68" s="1"/>
  <c r="N86" i="68"/>
  <c r="N92" i="68"/>
  <c r="N104" i="68"/>
  <c r="H94" i="67"/>
  <c r="H95" i="67" s="1"/>
  <c r="H96" i="67" s="1"/>
  <c r="H97" i="67" s="1"/>
  <c r="H98" i="67" s="1"/>
  <c r="H99" i="67" s="1"/>
  <c r="H100" i="67" s="1"/>
  <c r="H101" i="67" s="1"/>
  <c r="H102" i="67" s="1"/>
  <c r="H103" i="67" s="1"/>
  <c r="H104" i="67" s="1"/>
  <c r="H105" i="67" s="1"/>
  <c r="H106" i="67" s="1"/>
  <c r="H107" i="67" s="1"/>
  <c r="H108" i="67" s="1"/>
  <c r="H109" i="67" s="1"/>
  <c r="H110" i="67" s="1"/>
  <c r="H111" i="67" s="1"/>
  <c r="H112" i="67" s="1"/>
  <c r="H113" i="67" s="1"/>
  <c r="H114" i="67" s="1"/>
  <c r="H115" i="67" s="1"/>
  <c r="H116" i="67" s="1"/>
  <c r="H45" i="68"/>
  <c r="I45" i="68"/>
  <c r="H76" i="68"/>
  <c r="I76" i="68"/>
  <c r="J75" i="68" s="1"/>
  <c r="J59" i="68"/>
  <c r="J58" i="68"/>
  <c r="J57" i="68"/>
  <c r="J56" i="68"/>
  <c r="J54" i="68"/>
  <c r="H117" i="67" l="1"/>
  <c r="H46" i="68"/>
  <c r="I46" i="68"/>
  <c r="N48" i="66"/>
  <c r="N49" i="66" s="1"/>
  <c r="N20" i="68"/>
  <c r="O20" i="68" s="1"/>
  <c r="N26" i="68"/>
  <c r="O26" i="68" s="1"/>
  <c r="N32" i="68"/>
  <c r="O32" i="68" s="1"/>
  <c r="N68" i="68"/>
  <c r="N62" i="68"/>
  <c r="O62" i="68" s="1"/>
  <c r="N50" i="68"/>
  <c r="O50" i="68" s="1"/>
  <c r="N14" i="68"/>
  <c r="O14" i="68" s="1"/>
  <c r="N8" i="68"/>
  <c r="O8" i="68" s="1"/>
  <c r="N38" i="68"/>
  <c r="O38" i="68" s="1"/>
  <c r="N56" i="68"/>
  <c r="O56" i="68" s="1"/>
  <c r="B98" i="68"/>
  <c r="B80" i="68"/>
  <c r="B104" i="68"/>
  <c r="O104" i="68"/>
  <c r="A104" i="68" s="1"/>
  <c r="O92" i="68"/>
  <c r="A92" i="68" s="1"/>
  <c r="B92" i="68"/>
  <c r="B86" i="68"/>
  <c r="O86" i="68"/>
  <c r="A86" i="68" s="1"/>
  <c r="O68" i="68"/>
  <c r="J72" i="68"/>
  <c r="J73" i="68"/>
  <c r="J77" i="68"/>
  <c r="J76" i="68"/>
  <c r="J74" i="68"/>
  <c r="N74" i="68" s="1"/>
  <c r="H118" i="67" l="1"/>
  <c r="H119" i="67" s="1"/>
  <c r="H120" i="67" s="1"/>
  <c r="H121" i="67" s="1"/>
  <c r="H122" i="67" s="1"/>
  <c r="H123" i="67" s="1"/>
  <c r="H124" i="67" s="1"/>
  <c r="H125" i="67" s="1"/>
  <c r="H126" i="67" s="1"/>
  <c r="H127" i="67" s="1"/>
  <c r="H128" i="67" s="1"/>
  <c r="H129" i="67" s="1"/>
  <c r="H130" i="67" s="1"/>
  <c r="H131" i="67" s="1"/>
  <c r="H132" i="67" s="1"/>
  <c r="H133" i="67" s="1"/>
  <c r="H134" i="67" s="1"/>
  <c r="H135" i="67" s="1"/>
  <c r="H136" i="67" s="1"/>
  <c r="H137" i="67" s="1"/>
  <c r="H138" i="67" s="1"/>
  <c r="H139" i="67" s="1"/>
  <c r="H140" i="67" s="1"/>
  <c r="H141" i="67" s="1"/>
  <c r="H142" i="67" s="1"/>
  <c r="H143" i="67" s="1"/>
  <c r="H144" i="67" s="1"/>
  <c r="H145" i="67" s="1"/>
  <c r="I47" i="68"/>
  <c r="H47" i="68"/>
  <c r="N50" i="66"/>
  <c r="N55" i="66"/>
  <c r="N58" i="66" s="1"/>
  <c r="N60" i="66" s="1"/>
  <c r="O74" i="68"/>
  <c r="A74" i="68" s="1"/>
  <c r="B74" i="68"/>
  <c r="J45" i="68" l="1"/>
  <c r="J47" i="68"/>
  <c r="J46" i="68"/>
  <c r="J42" i="68"/>
  <c r="J43" i="68"/>
  <c r="J44" i="68"/>
  <c r="N51" i="66"/>
  <c r="N52" i="66"/>
  <c r="B68" i="68"/>
  <c r="B50" i="68"/>
  <c r="B62" i="68"/>
  <c r="B56" i="68"/>
  <c r="N44" i="68" l="1"/>
  <c r="N53" i="66"/>
  <c r="A56" i="68"/>
  <c r="A50" i="68"/>
  <c r="A68" i="68"/>
  <c r="A62" i="68"/>
  <c r="N76" i="66"/>
  <c r="N78" i="66" s="1"/>
  <c r="B26" i="68" l="1"/>
  <c r="B32" i="68"/>
  <c r="B8" i="68"/>
  <c r="B20" i="68"/>
  <c r="O44" i="68"/>
  <c r="B14" i="68"/>
  <c r="B38" i="68"/>
  <c r="B44" i="68"/>
  <c r="N54" i="66"/>
  <c r="N56" i="66"/>
  <c r="N84" i="66"/>
  <c r="A38" i="68" l="1"/>
  <c r="A26" i="68"/>
  <c r="A44" i="68"/>
  <c r="A20" i="68"/>
  <c r="A32" i="68"/>
  <c r="A14" i="68"/>
  <c r="A8" i="68"/>
  <c r="N63" i="66"/>
  <c r="N65" i="66" s="1"/>
  <c r="N62" i="66"/>
  <c r="N69" i="66"/>
  <c r="N90" i="66"/>
  <c r="N66" i="66" l="1"/>
  <c r="N96" i="66"/>
  <c r="N67" i="66" l="1"/>
  <c r="N68" i="66" s="1"/>
  <c r="N70" i="66" s="1"/>
  <c r="N71" i="66" s="1"/>
  <c r="N72" i="66" s="1"/>
  <c r="N73" i="66" s="1"/>
  <c r="N75" i="66" s="1"/>
  <c r="N102" i="66"/>
  <c r="N108" i="66" s="1"/>
  <c r="N74" i="66" l="1"/>
  <c r="N111" i="66"/>
  <c r="N113" i="66"/>
  <c r="O5" i="66" l="1"/>
  <c r="O96" i="66" s="1"/>
  <c r="O416" i="66"/>
  <c r="O357" i="66"/>
  <c r="O191" i="66"/>
  <c r="O95" i="66"/>
  <c r="O68" i="66"/>
  <c r="O116" i="66"/>
  <c r="O348" i="66"/>
  <c r="O245" i="66"/>
  <c r="O437" i="66"/>
  <c r="O321" i="66"/>
  <c r="O371" i="66"/>
  <c r="O10" i="66"/>
  <c r="O90" i="66"/>
  <c r="O138" i="66"/>
  <c r="O154" i="66"/>
  <c r="O218" i="66"/>
  <c r="O242" i="66"/>
  <c r="O266" i="66"/>
  <c r="O330" i="66"/>
  <c r="O346" i="66"/>
  <c r="O394" i="66"/>
  <c r="O434" i="66"/>
  <c r="O46" i="66"/>
  <c r="O70" i="66"/>
  <c r="O134" i="66"/>
  <c r="O158" i="66"/>
  <c r="O174" i="66"/>
  <c r="O238" i="66"/>
  <c r="O262" i="66"/>
  <c r="O294" i="66"/>
  <c r="O326" i="66"/>
  <c r="O358" i="66"/>
  <c r="O374" i="66"/>
  <c r="O422" i="66"/>
  <c r="O438" i="66"/>
  <c r="O454" i="66"/>
  <c r="O502" i="66"/>
  <c r="O41" i="66"/>
  <c r="O45" i="66"/>
  <c r="O125" i="66"/>
  <c r="O253" i="66"/>
  <c r="O317" i="66"/>
  <c r="O509" i="66"/>
  <c r="O151" i="66"/>
  <c r="O215" i="66"/>
  <c r="O407" i="66"/>
  <c r="O471" i="66"/>
  <c r="O137" i="66"/>
  <c r="O265" i="66"/>
  <c r="O393" i="66"/>
  <c r="O457" i="66"/>
  <c r="O187" i="66"/>
  <c r="O251" i="66"/>
  <c r="O315" i="66"/>
  <c r="O507" i="66"/>
  <c r="O252" i="66"/>
  <c r="O324" i="66"/>
  <c r="O388" i="66"/>
  <c r="O452" i="66"/>
  <c r="O476" i="66"/>
  <c r="O89" i="66"/>
  <c r="O213" i="66"/>
  <c r="O341" i="66"/>
  <c r="O303" i="66"/>
  <c r="O399" i="66"/>
  <c r="O193" i="66"/>
  <c r="O417" i="66"/>
  <c r="O211" i="66"/>
  <c r="O339" i="66"/>
  <c r="O27" i="66"/>
  <c r="O205" i="66"/>
  <c r="O461" i="66"/>
  <c r="O345" i="66"/>
  <c r="O139" i="66"/>
  <c r="O498" i="66"/>
  <c r="O301" i="66"/>
  <c r="O391" i="66"/>
  <c r="O185" i="66"/>
  <c r="O491" i="66"/>
  <c r="O490" i="66"/>
  <c r="O59" i="66"/>
  <c r="O359" i="66"/>
  <c r="O153" i="66"/>
  <c r="O409" i="66"/>
  <c r="O331" i="66"/>
  <c r="O482" i="66"/>
  <c r="O33" i="66"/>
  <c r="O365" i="66"/>
  <c r="O493" i="66"/>
  <c r="O327" i="66"/>
  <c r="O377" i="66"/>
  <c r="O505" i="66"/>
  <c r="O299" i="66"/>
  <c r="O427" i="66" l="1"/>
  <c r="O121" i="66"/>
  <c r="O39" i="66"/>
  <c r="O203" i="66"/>
  <c r="O99" i="66"/>
  <c r="O441" i="66"/>
  <c r="O49" i="66"/>
  <c r="O93" i="66"/>
  <c r="O467" i="66"/>
  <c r="O289" i="66"/>
  <c r="O175" i="66"/>
  <c r="O508" i="66"/>
  <c r="O356" i="66"/>
  <c r="O443" i="66"/>
  <c r="O55" i="66"/>
  <c r="O201" i="66"/>
  <c r="O343" i="66"/>
  <c r="O381" i="66"/>
  <c r="O65" i="66"/>
  <c r="O486" i="66"/>
  <c r="O390" i="66"/>
  <c r="O310" i="66"/>
  <c r="O222" i="66"/>
  <c r="O94" i="66"/>
  <c r="O410" i="66"/>
  <c r="O306" i="66"/>
  <c r="O178" i="66"/>
  <c r="O74" i="66"/>
  <c r="O101" i="66"/>
  <c r="O260" i="66"/>
  <c r="O369" i="66"/>
  <c r="O288" i="66"/>
  <c r="O50" i="66"/>
  <c r="O179" i="66"/>
  <c r="O431" i="66"/>
  <c r="O37" i="66"/>
  <c r="O204" i="66"/>
  <c r="O36" i="66"/>
  <c r="O113" i="66"/>
  <c r="O105" i="66"/>
  <c r="O208" i="66"/>
  <c r="O171" i="66"/>
  <c r="O455" i="66"/>
  <c r="O237" i="66"/>
  <c r="O459" i="66"/>
  <c r="O281" i="66"/>
  <c r="O269" i="66"/>
  <c r="O235" i="66"/>
  <c r="O135" i="66"/>
  <c r="O395" i="66"/>
  <c r="O295" i="66"/>
  <c r="O474" i="66"/>
  <c r="O79" i="66"/>
  <c r="O69" i="66"/>
  <c r="O469" i="66"/>
  <c r="O29" i="66"/>
  <c r="O420" i="66"/>
  <c r="O292" i="66"/>
  <c r="O379" i="66"/>
  <c r="O123" i="66"/>
  <c r="O329" i="66"/>
  <c r="O77" i="66"/>
  <c r="O279" i="66"/>
  <c r="O445" i="66"/>
  <c r="O189" i="66"/>
  <c r="O23" i="66"/>
  <c r="O470" i="66"/>
  <c r="O406" i="66"/>
  <c r="O342" i="66"/>
  <c r="O278" i="66"/>
  <c r="O198" i="66"/>
  <c r="O110" i="66"/>
  <c r="O30" i="66"/>
  <c r="O370" i="66"/>
  <c r="O282" i="66"/>
  <c r="O202" i="66"/>
  <c r="O114" i="66"/>
  <c r="O26" i="66"/>
  <c r="O47" i="66"/>
  <c r="O207" i="66"/>
  <c r="O412" i="66"/>
  <c r="O164" i="66"/>
  <c r="O355" i="66"/>
  <c r="O319" i="66"/>
  <c r="O17" i="66"/>
  <c r="O8" i="66"/>
  <c r="O80" i="66"/>
  <c r="O272" i="66"/>
  <c r="O448" i="66"/>
  <c r="O229" i="66"/>
  <c r="O255" i="66"/>
  <c r="O241" i="66"/>
  <c r="O291" i="66"/>
  <c r="O52" i="66"/>
  <c r="O132" i="66"/>
  <c r="O236" i="66"/>
  <c r="O380" i="66"/>
  <c r="O43" i="66"/>
  <c r="O143" i="66"/>
  <c r="O495" i="66"/>
  <c r="O385" i="66"/>
  <c r="O307" i="66"/>
  <c r="O18" i="66"/>
  <c r="O58" i="66"/>
  <c r="O106" i="66"/>
  <c r="O146" i="66"/>
  <c r="O186" i="66"/>
  <c r="O234" i="66"/>
  <c r="O274" i="66"/>
  <c r="O314" i="66"/>
  <c r="O362" i="66"/>
  <c r="O402" i="66"/>
  <c r="O14" i="66"/>
  <c r="O62" i="66"/>
  <c r="O102" i="66"/>
  <c r="O142" i="66"/>
  <c r="O190" i="66"/>
  <c r="O230" i="66"/>
  <c r="O270" i="66"/>
  <c r="O302" i="66"/>
  <c r="O334" i="66"/>
  <c r="O366" i="66"/>
  <c r="O398" i="66"/>
  <c r="O430" i="66"/>
  <c r="O462" i="66"/>
  <c r="O494" i="66"/>
  <c r="O15" i="66"/>
  <c r="O75" i="66"/>
  <c r="O157" i="66"/>
  <c r="O285" i="66"/>
  <c r="O413" i="66"/>
  <c r="O119" i="66"/>
  <c r="O247" i="66"/>
  <c r="O375" i="66"/>
  <c r="O503" i="66"/>
  <c r="O169" i="66"/>
  <c r="O297" i="66"/>
  <c r="O425" i="66"/>
  <c r="O87" i="66"/>
  <c r="O219" i="66"/>
  <c r="O347" i="66"/>
  <c r="O475" i="66"/>
  <c r="O276" i="66"/>
  <c r="O340" i="66"/>
  <c r="O404" i="66"/>
  <c r="O460" i="66"/>
  <c r="O13" i="66"/>
  <c r="O149" i="66"/>
  <c r="O405" i="66"/>
  <c r="O239" i="66"/>
  <c r="O463" i="66"/>
  <c r="O225" i="66"/>
  <c r="O481" i="66"/>
  <c r="O275" i="66"/>
  <c r="O442" i="66"/>
  <c r="O81" i="66"/>
  <c r="O167" i="66"/>
  <c r="O217" i="66"/>
  <c r="O267" i="66"/>
  <c r="O19" i="66"/>
  <c r="O429" i="66"/>
  <c r="O61" i="66"/>
  <c r="O103" i="66"/>
  <c r="O458" i="66"/>
  <c r="O141" i="66"/>
  <c r="O231" i="66"/>
  <c r="O160" i="66"/>
  <c r="O384" i="66"/>
  <c r="O35" i="66"/>
  <c r="O421" i="66"/>
  <c r="O53" i="66"/>
  <c r="O497" i="66"/>
  <c r="O419" i="66"/>
  <c r="O100" i="66"/>
  <c r="O180" i="66"/>
  <c r="O284" i="66"/>
  <c r="O484" i="66"/>
  <c r="O373" i="66"/>
  <c r="O271" i="66"/>
  <c r="O257" i="66"/>
  <c r="O115" i="66"/>
  <c r="O435" i="66"/>
  <c r="O42" i="66"/>
  <c r="O82" i="66"/>
  <c r="O122" i="66"/>
  <c r="O170" i="66"/>
  <c r="O210" i="66"/>
  <c r="O250" i="66"/>
  <c r="O298" i="66"/>
  <c r="O338" i="66"/>
  <c r="O378" i="66"/>
  <c r="O426" i="66"/>
  <c r="O38" i="66"/>
  <c r="O78" i="66"/>
  <c r="O126" i="66"/>
  <c r="O166" i="66"/>
  <c r="O206" i="66"/>
  <c r="O254" i="66"/>
  <c r="O286" i="66"/>
  <c r="O318" i="66"/>
  <c r="O350" i="66"/>
  <c r="O382" i="66"/>
  <c r="O414" i="66"/>
  <c r="O446" i="66"/>
  <c r="O478" i="66"/>
  <c r="O6" i="66"/>
  <c r="O31" i="66"/>
  <c r="O97" i="66"/>
  <c r="O221" i="66"/>
  <c r="O349" i="66"/>
  <c r="O477" i="66"/>
  <c r="O183" i="66"/>
  <c r="O311" i="66"/>
  <c r="O439" i="66"/>
  <c r="O109" i="66"/>
  <c r="O233" i="66"/>
  <c r="O361" i="66"/>
  <c r="O489" i="66"/>
  <c r="O155" i="66"/>
  <c r="O283" i="66"/>
  <c r="O411" i="66"/>
  <c r="O196" i="66"/>
  <c r="O308" i="66"/>
  <c r="O372" i="66"/>
  <c r="O436" i="66"/>
  <c r="O492" i="66"/>
  <c r="O67" i="66"/>
  <c r="O277" i="66"/>
  <c r="O107" i="66"/>
  <c r="O367" i="66"/>
  <c r="O129" i="66"/>
  <c r="O353" i="66"/>
  <c r="O147" i="66"/>
  <c r="O403" i="66"/>
  <c r="O506" i="66"/>
  <c r="O333" i="66"/>
  <c r="O423" i="66"/>
  <c r="O473" i="66"/>
  <c r="O466" i="66"/>
  <c r="O173" i="66"/>
  <c r="O263" i="66"/>
  <c r="O313" i="66"/>
  <c r="O363" i="66"/>
  <c r="O11" i="66"/>
  <c r="O397" i="66"/>
  <c r="O487" i="66"/>
  <c r="O71" i="66"/>
  <c r="O450" i="66"/>
  <c r="O111" i="66"/>
  <c r="O199" i="66"/>
  <c r="O249" i="66"/>
  <c r="O246" i="66"/>
  <c r="O214" i="66"/>
  <c r="O182" i="66"/>
  <c r="O150" i="66"/>
  <c r="O118" i="66"/>
  <c r="O86" i="66"/>
  <c r="O54" i="66"/>
  <c r="O22" i="66"/>
  <c r="O418" i="66"/>
  <c r="O386" i="66"/>
  <c r="O354" i="66"/>
  <c r="O322" i="66"/>
  <c r="O290" i="66"/>
  <c r="O258" i="66"/>
  <c r="O226" i="66"/>
  <c r="O194" i="66"/>
  <c r="O162" i="66"/>
  <c r="O130" i="66"/>
  <c r="O98" i="66"/>
  <c r="O66" i="66"/>
  <c r="O34" i="66"/>
  <c r="O499" i="66"/>
  <c r="O243" i="66"/>
  <c r="O449" i="66"/>
  <c r="O161" i="66"/>
  <c r="O335" i="66"/>
  <c r="O501" i="66"/>
  <c r="O117" i="66"/>
  <c r="O444" i="66"/>
  <c r="O316" i="66"/>
  <c r="O220" i="66"/>
  <c r="O148" i="66"/>
  <c r="O84" i="66"/>
  <c r="O20" i="66"/>
  <c r="O163" i="66"/>
  <c r="O305" i="66"/>
  <c r="O447" i="66"/>
  <c r="O485" i="66"/>
  <c r="O165" i="66"/>
  <c r="O9" i="66"/>
  <c r="O336" i="66"/>
  <c r="O192" i="66"/>
  <c r="O32" i="66"/>
  <c r="O483" i="66"/>
  <c r="O227" i="66"/>
  <c r="O433" i="66"/>
  <c r="O177" i="66"/>
  <c r="O383" i="66"/>
  <c r="O127" i="66"/>
  <c r="O293" i="66"/>
  <c r="O83" i="66"/>
  <c r="O464" i="66"/>
  <c r="O352" i="66"/>
  <c r="O256" i="66"/>
  <c r="O128" i="66"/>
  <c r="O16" i="66"/>
  <c r="O480" i="66"/>
  <c r="O400" i="66"/>
  <c r="O320" i="66"/>
  <c r="O224" i="66"/>
  <c r="O144" i="66"/>
  <c r="O64" i="66"/>
  <c r="O496" i="66"/>
  <c r="O432" i="66"/>
  <c r="O368" i="66"/>
  <c r="O304" i="66"/>
  <c r="O240" i="66"/>
  <c r="O176" i="66"/>
  <c r="O112" i="66"/>
  <c r="O48" i="66"/>
  <c r="O309" i="66"/>
  <c r="O57" i="66"/>
  <c r="O500" i="66"/>
  <c r="O428" i="66"/>
  <c r="O364" i="66"/>
  <c r="O300" i="66"/>
  <c r="O244" i="66"/>
  <c r="O212" i="66"/>
  <c r="O172" i="66"/>
  <c r="O140" i="66"/>
  <c r="O108" i="66"/>
  <c r="O76" i="66"/>
  <c r="O44" i="66"/>
  <c r="O12" i="66"/>
  <c r="O387" i="66"/>
  <c r="O259" i="66"/>
  <c r="O131" i="66"/>
  <c r="O465" i="66"/>
  <c r="O337" i="66"/>
  <c r="O209" i="66"/>
  <c r="O85" i="66"/>
  <c r="O415" i="66"/>
  <c r="O287" i="66"/>
  <c r="O159" i="66"/>
  <c r="O453" i="66"/>
  <c r="O325" i="66"/>
  <c r="O197" i="66"/>
  <c r="O73" i="66"/>
  <c r="O25" i="66"/>
  <c r="O504" i="66"/>
  <c r="O472" i="66"/>
  <c r="O440" i="66"/>
  <c r="O408" i="66"/>
  <c r="O376" i="66"/>
  <c r="O344" i="66"/>
  <c r="O312" i="66"/>
  <c r="O280" i="66"/>
  <c r="O248" i="66"/>
  <c r="O216" i="66"/>
  <c r="O184" i="66"/>
  <c r="O152" i="66"/>
  <c r="O120" i="66"/>
  <c r="O88" i="66"/>
  <c r="O56" i="66"/>
  <c r="O24" i="66"/>
  <c r="O181" i="66"/>
  <c r="O21" i="66"/>
  <c r="O468" i="66"/>
  <c r="O396" i="66"/>
  <c r="O332" i="66"/>
  <c r="O268" i="66"/>
  <c r="O228" i="66"/>
  <c r="O188" i="66"/>
  <c r="O156" i="66"/>
  <c r="O124" i="66"/>
  <c r="O92" i="66"/>
  <c r="O60" i="66"/>
  <c r="O28" i="66"/>
  <c r="O451" i="66"/>
  <c r="O323" i="66"/>
  <c r="O195" i="66"/>
  <c r="O63" i="66"/>
  <c r="O401" i="66"/>
  <c r="O273" i="66"/>
  <c r="O145" i="66"/>
  <c r="O479" i="66"/>
  <c r="O351" i="66"/>
  <c r="O223" i="66"/>
  <c r="O91" i="66"/>
  <c r="O389" i="66"/>
  <c r="O261" i="66"/>
  <c r="O133" i="66"/>
  <c r="O51" i="66"/>
  <c r="O7" i="66"/>
  <c r="O488" i="66"/>
  <c r="O456" i="66"/>
  <c r="O424" i="66"/>
  <c r="O392" i="66"/>
  <c r="O360" i="66"/>
  <c r="O328" i="66"/>
  <c r="O296" i="66"/>
  <c r="O264" i="66"/>
  <c r="O232" i="66"/>
  <c r="O200" i="66"/>
  <c r="O168" i="66"/>
  <c r="O136" i="66"/>
  <c r="O104" i="66"/>
  <c r="O72" i="66"/>
  <c r="O40" i="66"/>
</calcChain>
</file>

<file path=xl/sharedStrings.xml><?xml version="1.0" encoding="utf-8"?>
<sst xmlns="http://schemas.openxmlformats.org/spreadsheetml/2006/main" count="558" uniqueCount="133">
  <si>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</si>
  <si>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</si>
  <si>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</si>
  <si>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</si>
  <si>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</si>
  <si>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</si>
  <si>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</si>
  <si>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</si>
  <si>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</si>
  <si>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</si>
  <si>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</si>
  <si>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</si>
  <si>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</si>
  <si>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</si>
  <si>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</si>
  <si>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Geliş Puanı</t>
  </si>
  <si>
    <t>Puan
Sırası</t>
  </si>
  <si>
    <t>İli-Kulüp/Okul Adı</t>
  </si>
  <si>
    <t>İli - Kulüp/Okul Adı</t>
  </si>
  <si>
    <t>FORMÜL</t>
  </si>
  <si>
    <t>1. kademe</t>
  </si>
  <si>
    <t>2. kademe</t>
  </si>
  <si>
    <t>3. kademe</t>
  </si>
  <si>
    <t>Final</t>
  </si>
  <si>
    <r>
      <rPr>
        <b/>
        <i/>
        <sz val="14"/>
        <color indexed="10"/>
        <rFont val="Cambria"/>
        <family val="1"/>
        <charset val="162"/>
      </rPr>
      <t xml:space="preserve">Türkiye Atletizm Federasyonu
İstanbul </t>
    </r>
    <r>
      <rPr>
        <b/>
        <i/>
        <sz val="12"/>
        <rFont val="Cambria"/>
        <family val="1"/>
        <charset val="162"/>
      </rPr>
      <t>Atletizm İl Temsilciliği</t>
    </r>
  </si>
  <si>
    <t>59.Ömer Besim Kır Koşusu ve Kros Ligi 7.Kademesi Yarışmaları</t>
  </si>
  <si>
    <t>İstanbul</t>
  </si>
  <si>
    <t>Sporcu Sayısı  :</t>
  </si>
  <si>
    <t>Takım Sayısı :</t>
  </si>
  <si>
    <t>Büyük Erkekler</t>
  </si>
  <si>
    <t>SERKAN KAYA</t>
  </si>
  <si>
    <t>GALATASARAY SPOR KULÜBÜ</t>
  </si>
  <si>
    <t>T</t>
  </si>
  <si>
    <t>MUHAMMET EMIN TAN</t>
  </si>
  <si>
    <t>ALPER DEMİR</t>
  </si>
  <si>
    <t>YUSUF ALICI</t>
  </si>
  <si>
    <t>SEBAHATTIN YILDIRIMCI</t>
  </si>
  <si>
    <t>LEVENT ATEŞ</t>
  </si>
  <si>
    <t>TRABZONSPOR</t>
  </si>
  <si>
    <t>SEDAT GÜNEN</t>
  </si>
  <si>
    <t>İSTANBUL - İSTANBUL BBSK</t>
  </si>
  <si>
    <t>VEDAT GÜNEN</t>
  </si>
  <si>
    <t>MEHMET ÇAGLAYAN</t>
  </si>
  <si>
    <t>MUZAFER BAYRAM</t>
  </si>
  <si>
    <t>HÜSEYIN PAK</t>
  </si>
  <si>
    <t>CİHAT ULUS</t>
  </si>
  <si>
    <t>FATİH BİLGİÇ</t>
  </si>
  <si>
    <t>BATMAN-PETROLSPOR</t>
  </si>
  <si>
    <t>MERT GİRMAGEGESE</t>
  </si>
  <si>
    <t>ŞEREF DİRLİ</t>
  </si>
  <si>
    <t>MEHMET AKKOYUN</t>
  </si>
  <si>
    <t>ERCAN MUSLU</t>
  </si>
  <si>
    <t>YAVUZ AĞRALI</t>
  </si>
  <si>
    <t>ANKARA-TSK</t>
  </si>
  <si>
    <t>RESÜL ÇEVİK</t>
  </si>
  <si>
    <t>MUSTAFA MAVİLİ</t>
  </si>
  <si>
    <t>MEHMET SOYTÜRK</t>
  </si>
  <si>
    <t>HAMZA AYDOĞAN</t>
  </si>
  <si>
    <t>HASAN TURĞUT</t>
  </si>
  <si>
    <t>MARDİN ATLETİZM</t>
  </si>
  <si>
    <t>MAZLUM AYDEMİR</t>
  </si>
  <si>
    <t>MUSA İŞLER</t>
  </si>
  <si>
    <t>ALİ DERELİ</t>
  </si>
  <si>
    <t>ENGİN ÖZEL</t>
  </si>
  <si>
    <t>ATMAN ÇAPAT</t>
  </si>
  <si>
    <t>MERSİN MESKİSPOR</t>
  </si>
  <si>
    <t>ERKAN ÇELİK</t>
  </si>
  <si>
    <t>ÜZEYİR SÖYLEMEZ</t>
  </si>
  <si>
    <t>YASİN CEYLAN</t>
  </si>
  <si>
    <t>MURAT ORAK</t>
  </si>
  <si>
    <t>-</t>
  </si>
  <si>
    <t>F</t>
  </si>
  <si>
    <t>ANKARA</t>
  </si>
  <si>
    <t>BARIŞ ÇELEBİ</t>
  </si>
  <si>
    <t>İZMİR</t>
  </si>
  <si>
    <t>ERDİNÇ EKİN</t>
  </si>
  <si>
    <t>KARAMAN</t>
  </si>
  <si>
    <t>BURAK LAFCI</t>
  </si>
  <si>
    <t>İSTANBUL</t>
  </si>
  <si>
    <t>RAMAZAN ÖZDEMİR</t>
  </si>
  <si>
    <t>06 07 1991</t>
  </si>
  <si>
    <t>YAHYA TEDBİRLİ</t>
  </si>
  <si>
    <t>BALIKESİR</t>
  </si>
  <si>
    <t>M.NESİM ÖNER</t>
  </si>
  <si>
    <t>DİYARBAKIR</t>
  </si>
  <si>
    <t>İBRAHİM CENİK</t>
  </si>
  <si>
    <t>SÖNMEZ DAĞ</t>
  </si>
  <si>
    <t>BİTLİS</t>
  </si>
  <si>
    <t>RAMAZAN SÖNMEZ</t>
  </si>
  <si>
    <t>ÖMER ALKANOĞLU</t>
  </si>
  <si>
    <t>MARDİN</t>
  </si>
  <si>
    <t>MUSTAFA KOCATEPE</t>
  </si>
  <si>
    <t xml:space="preserve">NEVŞEHİR </t>
  </si>
  <si>
    <t xml:space="preserve">KOCAELİ </t>
  </si>
  <si>
    <t>AHMET ÖZREK</t>
  </si>
  <si>
    <t>BEKİR KARAYEL</t>
  </si>
  <si>
    <t>ADEM KARAGÖZ</t>
  </si>
  <si>
    <t>AGRI</t>
  </si>
  <si>
    <t>HASAN PAK</t>
  </si>
  <si>
    <t>HAKAN TAZEGÜL</t>
  </si>
  <si>
    <t>MEHMET KARABULAK</t>
  </si>
  <si>
    <t>VAN</t>
  </si>
  <si>
    <t>ORHAN AVCI</t>
  </si>
  <si>
    <t>MEDENİ DEMİR</t>
  </si>
  <si>
    <t>AMIN SALAMİ</t>
  </si>
  <si>
    <t>FAS</t>
  </si>
  <si>
    <t>MUSTAFA İNCESU</t>
  </si>
  <si>
    <t>MEHMET ALİ AKBAŞ</t>
  </si>
  <si>
    <t>VEYSEL YILDIRIM</t>
  </si>
  <si>
    <t>RIDVAN ALPER AFACAN</t>
  </si>
  <si>
    <t>HASAN DENİZ KALAYCI</t>
  </si>
  <si>
    <t>LÜTFİ ÖZKAN</t>
  </si>
  <si>
    <t>KIYASETTİN YALÇIN</t>
  </si>
  <si>
    <t>MUSTAFA YOLDAR </t>
  </si>
  <si>
    <t>ARDA KÖŞKER</t>
  </si>
  <si>
    <t>TAHİR KARAKAYA</t>
  </si>
  <si>
    <t>MUSTAFA ERGİŞİ</t>
  </si>
  <si>
    <t>DURDU AKKEÇE</t>
  </si>
  <si>
    <t>KAAN AYDEMİR</t>
  </si>
  <si>
    <t>CUMA DEMİRCİ</t>
  </si>
  <si>
    <t>AYKUT TAŞDEMİR</t>
  </si>
  <si>
    <t>BATTAL KÜTÜK</t>
  </si>
  <si>
    <t>DNS</t>
  </si>
  <si>
    <t>DNF</t>
  </si>
  <si>
    <t>10 Km.</t>
  </si>
  <si>
    <t>DQ</t>
  </si>
  <si>
    <t/>
  </si>
  <si>
    <t xml:space="preserve">AHMET ÖZREK </t>
  </si>
  <si>
    <t xml:space="preserve">KOCAELİ BÜYÜKŞEHİR BELEDİYE KAĞITSPOR KULÜBÜ </t>
  </si>
  <si>
    <t xml:space="preserve">SÖNMEZ DAĞ </t>
  </si>
  <si>
    <t xml:space="preserve">FURKAN BOĞAHAN </t>
  </si>
  <si>
    <t>ERDİNÇ EKİN (P)</t>
  </si>
  <si>
    <t xml:space="preserve">MURAT KURTAK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</si>
</sst>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7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9" fillId="0" borderId="0"/>
  </cellStyleXfs>
  <cellXfs count="223">
    <xf numFmtId="0" fontId="0" fillId="0" borderId="0" xfId="0"/>
    <xf numFmtId="0" fontId="29" fillId="0" borderId="0" xfId="0" applyFont="1" applyAlignment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14" fontId="29" fillId="0" borderId="16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25" borderId="17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33" fillId="24" borderId="20" xfId="0" applyFont="1" applyFill="1" applyBorder="1" applyAlignment="1" applyProtection="1">
      <alignment horizontal="center" vertical="center"/>
      <protection hidden="1"/>
    </xf>
    <xf numFmtId="0" fontId="29" fillId="27" borderId="20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0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3" fillId="24" borderId="24" xfId="0" applyFont="1" applyFill="1" applyBorder="1" applyAlignment="1" applyProtection="1">
      <alignment horizontal="center" vertical="center"/>
      <protection hidden="1"/>
    </xf>
    <xf numFmtId="0" fontId="29" fillId="27" borderId="24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0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33" fillId="24" borderId="28" xfId="0" applyFont="1" applyFill="1" applyBorder="1" applyAlignment="1" applyProtection="1">
      <alignment horizontal="center" vertical="center"/>
      <protection hidden="1"/>
    </xf>
    <xf numFmtId="0" fontId="29" fillId="27" borderId="28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0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24" borderId="31" xfId="0" applyFont="1" applyFill="1" applyBorder="1" applyAlignment="1" applyProtection="1">
      <alignment horizontal="left" vertical="center" shrinkToFit="1"/>
      <protection hidden="1"/>
    </xf>
    <xf numFmtId="0" fontId="29" fillId="24" borderId="31" xfId="0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3" fillId="25" borderId="33" xfId="0" applyFont="1" applyFill="1" applyBorder="1" applyAlignment="1" applyProtection="1">
      <alignment horizontal="center" vertical="center" wrapText="1"/>
      <protection hidden="1"/>
    </xf>
    <xf numFmtId="0" fontId="36" fillId="24" borderId="24" xfId="0" applyFont="1" applyFill="1" applyBorder="1" applyAlignment="1" applyProtection="1">
      <alignment horizontal="center" vertical="center"/>
      <protection hidden="1"/>
    </xf>
    <xf numFmtId="0" fontId="29" fillId="24" borderId="22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NumberFormat="1" applyFont="1" applyFill="1" applyBorder="1" applyAlignment="1" applyProtection="1">
      <alignment horizontal="center" vertical="center"/>
      <protection hidden="1"/>
    </xf>
    <xf numFmtId="0" fontId="36" fillId="24" borderId="23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38" fillId="29" borderId="38" xfId="0" applyFont="1" applyFill="1" applyBorder="1" applyAlignment="1" applyProtection="1">
      <alignment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8" fillId="29" borderId="39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3" fillId="29" borderId="41" xfId="0" applyFont="1" applyFill="1" applyBorder="1" applyAlignment="1" applyProtection="1">
      <alignment vertical="center"/>
      <protection hidden="1"/>
    </xf>
    <xf numFmtId="0" fontId="23" fillId="29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40" fillId="30" borderId="38" xfId="0" applyFont="1" applyFill="1" applyBorder="1" applyAlignment="1" applyProtection="1">
      <alignment horizontal="right" vertical="center" wrapText="1"/>
      <protection hidden="1"/>
    </xf>
    <xf numFmtId="0" fontId="40" fillId="30" borderId="38" xfId="0" applyFont="1" applyFill="1" applyBorder="1" applyAlignment="1" applyProtection="1">
      <alignment horizontal="right" vertical="center"/>
      <protection hidden="1"/>
    </xf>
    <xf numFmtId="0" fontId="40" fillId="30" borderId="40" xfId="0" applyFont="1" applyFill="1" applyBorder="1" applyAlignment="1" applyProtection="1">
      <alignment horizontal="right" vertical="center" wrapText="1"/>
      <protection hidden="1"/>
    </xf>
    <xf numFmtId="0" fontId="41" fillId="29" borderId="38" xfId="0" applyFont="1" applyFill="1" applyBorder="1" applyAlignment="1" applyProtection="1">
      <alignment horizontal="right" vertical="center" wrapText="1"/>
      <protection hidden="1"/>
    </xf>
    <xf numFmtId="165" fontId="42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42" fillId="29" borderId="39" xfId="0" applyNumberFormat="1" applyFont="1" applyFill="1" applyBorder="1" applyAlignment="1" applyProtection="1">
      <alignment horizontal="left" vertical="center" wrapText="1"/>
      <protection hidden="1"/>
    </xf>
    <xf numFmtId="0" fontId="25" fillId="29" borderId="43" xfId="0" applyFont="1" applyFill="1" applyBorder="1" applyAlignment="1" applyProtection="1">
      <alignment horizontal="left" vertical="center"/>
      <protection hidden="1"/>
    </xf>
    <xf numFmtId="0" fontId="25" fillId="29" borderId="44" xfId="0" applyFont="1" applyFill="1" applyBorder="1" applyAlignment="1" applyProtection="1">
      <alignment vertical="center" wrapText="1"/>
      <protection hidden="1"/>
    </xf>
    <xf numFmtId="0" fontId="26" fillId="29" borderId="45" xfId="0" applyFont="1" applyFill="1" applyBorder="1" applyAlignment="1" applyProtection="1">
      <alignment vertical="center"/>
      <protection hidden="1"/>
    </xf>
    <xf numFmtId="0" fontId="36" fillId="28" borderId="23" xfId="0" quotePrefix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166" fontId="0" fillId="0" borderId="0" xfId="0" quotePrefix="1" applyNumberFormat="1"/>
    <xf numFmtId="0" fontId="50" fillId="0" borderId="0" xfId="43" quotePrefix="1" applyFont="1"/>
    <xf numFmtId="0" fontId="50" fillId="0" borderId="0" xfId="0" quotePrefix="1" applyFont="1"/>
    <xf numFmtId="0" fontId="51" fillId="0" borderId="0" xfId="0" applyFont="1" applyFill="1" applyAlignment="1">
      <alignment vertical="center"/>
    </xf>
    <xf numFmtId="0" fontId="52" fillId="0" borderId="0" xfId="43" applyFont="1" applyFill="1" applyBorder="1" applyAlignment="1">
      <alignment horizontal="right" wrapText="1"/>
    </xf>
    <xf numFmtId="0" fontId="53" fillId="0" borderId="0" xfId="43" quotePrefix="1" applyFont="1"/>
    <xf numFmtId="0" fontId="53" fillId="0" borderId="0" xfId="0" quotePrefix="1" applyFont="1"/>
    <xf numFmtId="0" fontId="29" fillId="24" borderId="52" xfId="0" applyFont="1" applyFill="1" applyBorder="1" applyAlignment="1" applyProtection="1">
      <alignment horizontal="center" vertical="center"/>
      <protection hidden="1"/>
    </xf>
    <xf numFmtId="0" fontId="29" fillId="24" borderId="53" xfId="0" applyFont="1" applyFill="1" applyBorder="1" applyAlignment="1" applyProtection="1">
      <alignment horizontal="center" vertical="center"/>
      <protection hidden="1"/>
    </xf>
    <xf numFmtId="0" fontId="29" fillId="24" borderId="54" xfId="0" applyFont="1" applyFill="1" applyBorder="1" applyAlignment="1" applyProtection="1">
      <alignment horizontal="center" vertical="center"/>
      <protection hidden="1"/>
    </xf>
    <xf numFmtId="1" fontId="36" fillId="24" borderId="24" xfId="0" quotePrefix="1" applyNumberFormat="1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29" fillId="24" borderId="53" xfId="0" applyNumberFormat="1" applyFont="1" applyFill="1" applyBorder="1" applyAlignment="1" applyProtection="1">
      <alignment horizontal="center" vertical="center"/>
      <protection hidden="1"/>
    </xf>
    <xf numFmtId="0" fontId="29" fillId="24" borderId="54" xfId="0" applyNumberFormat="1" applyFont="1" applyFill="1" applyBorder="1" applyAlignment="1" applyProtection="1">
      <alignment horizontal="center" vertical="center"/>
      <protection hidden="1"/>
    </xf>
    <xf numFmtId="0" fontId="36" fillId="24" borderId="24" xfId="0" quotePrefix="1" applyFont="1" applyFill="1" applyBorder="1" applyAlignment="1" applyProtection="1">
      <alignment horizontal="center" vertical="center"/>
      <protection hidden="1"/>
    </xf>
    <xf numFmtId="0" fontId="55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left" vertical="center"/>
    </xf>
    <xf numFmtId="166" fontId="43" fillId="30" borderId="47" xfId="0" applyNumberFormat="1" applyFont="1" applyFill="1" applyBorder="1" applyAlignment="1" applyProtection="1">
      <alignment vertical="center" wrapText="1"/>
      <protection locked="0"/>
    </xf>
    <xf numFmtId="0" fontId="43" fillId="30" borderId="46" xfId="0" applyNumberFormat="1" applyFont="1" applyFill="1" applyBorder="1" applyAlignment="1" applyProtection="1">
      <alignment horizontal="left" vertical="center" wrapText="1"/>
      <protection locked="0"/>
    </xf>
    <xf numFmtId="167" fontId="29" fillId="26" borderId="12" xfId="0" applyNumberFormat="1" applyFont="1" applyFill="1" applyBorder="1" applyAlignment="1" applyProtection="1">
      <alignment horizontal="center" vertical="center"/>
      <protection locked="0"/>
    </xf>
    <xf numFmtId="167" fontId="29" fillId="24" borderId="21" xfId="0" applyNumberFormat="1" applyFont="1" applyFill="1" applyBorder="1" applyAlignment="1" applyProtection="1">
      <alignment horizontal="center" vertical="center"/>
      <protection hidden="1"/>
    </xf>
    <xf numFmtId="167" fontId="29" fillId="24" borderId="25" xfId="0" applyNumberFormat="1" applyFont="1" applyFill="1" applyBorder="1" applyAlignment="1" applyProtection="1">
      <alignment horizontal="center" vertical="center"/>
      <protection hidden="1"/>
    </xf>
    <xf numFmtId="167" fontId="29" fillId="24" borderId="29" xfId="0" applyNumberFormat="1" applyFont="1" applyFill="1" applyBorder="1" applyAlignment="1" applyProtection="1">
      <alignment horizontal="center" vertical="center"/>
      <protection hidden="1"/>
    </xf>
    <xf numFmtId="167" fontId="29" fillId="24" borderId="31" xfId="0" applyNumberFormat="1" applyFont="1" applyFill="1" applyBorder="1" applyAlignment="1" applyProtection="1">
      <alignment horizontal="center" vertical="center"/>
      <protection hidden="1"/>
    </xf>
    <xf numFmtId="165" fontId="31" fillId="31" borderId="0" xfId="0" applyNumberFormat="1" applyFont="1" applyFill="1" applyBorder="1" applyAlignment="1">
      <alignment horizontal="left" vertical="center"/>
    </xf>
    <xf numFmtId="165" fontId="31" fillId="31" borderId="32" xfId="0" applyNumberFormat="1" applyFont="1" applyFill="1" applyBorder="1" applyAlignment="1" applyProtection="1">
      <alignment horizontal="center" vertical="center"/>
      <protection hidden="1"/>
    </xf>
    <xf numFmtId="165" fontId="31" fillId="31" borderId="32" xfId="0" applyNumberFormat="1" applyFont="1" applyFill="1" applyBorder="1" applyAlignment="1" applyProtection="1">
      <alignment vertical="center"/>
      <protection hidden="1"/>
    </xf>
    <xf numFmtId="0" fontId="37" fillId="31" borderId="32" xfId="0" applyFont="1" applyFill="1" applyBorder="1" applyAlignment="1">
      <alignment vertical="center"/>
    </xf>
    <xf numFmtId="165" fontId="35" fillId="31" borderId="32" xfId="0" applyNumberFormat="1" applyFont="1" applyFill="1" applyBorder="1" applyAlignment="1">
      <alignment vertical="center"/>
    </xf>
    <xf numFmtId="0" fontId="37" fillId="31" borderId="32" xfId="0" applyFont="1" applyFill="1" applyBorder="1" applyAlignment="1" applyProtection="1">
      <alignment vertical="center"/>
      <protection hidden="1"/>
    </xf>
    <xf numFmtId="0" fontId="33" fillId="32" borderId="35" xfId="0" applyFont="1" applyFill="1" applyBorder="1" applyAlignment="1">
      <alignment horizontal="center" vertical="center" wrapText="1"/>
    </xf>
    <xf numFmtId="0" fontId="33" fillId="32" borderId="36" xfId="0" applyFont="1" applyFill="1" applyBorder="1" applyAlignment="1">
      <alignment horizontal="center" vertical="center" wrapText="1"/>
    </xf>
    <xf numFmtId="14" fontId="33" fillId="32" borderId="35" xfId="0" applyNumberFormat="1" applyFont="1" applyFill="1" applyBorder="1" applyAlignment="1">
      <alignment horizontal="center" vertical="center" wrapText="1"/>
    </xf>
    <xf numFmtId="0" fontId="33" fillId="32" borderId="10" xfId="0" applyFont="1" applyFill="1" applyBorder="1" applyAlignment="1" applyProtection="1">
      <alignment horizontal="center" vertical="center" wrapText="1"/>
      <protection hidden="1"/>
    </xf>
    <xf numFmtId="0" fontId="33" fillId="32" borderId="37" xfId="0" applyFont="1" applyFill="1" applyBorder="1" applyAlignment="1" applyProtection="1">
      <alignment horizontal="center" vertical="center" wrapText="1"/>
      <protection hidden="1"/>
    </xf>
    <xf numFmtId="14" fontId="33" fillId="32" borderId="37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33" xfId="0" applyFont="1" applyFill="1" applyBorder="1" applyAlignment="1" applyProtection="1">
      <alignment horizontal="center" vertical="center" wrapText="1"/>
      <protection hidden="1"/>
    </xf>
    <xf numFmtId="0" fontId="33" fillId="32" borderId="17" xfId="0" applyFont="1" applyFill="1" applyBorder="1" applyAlignment="1" applyProtection="1">
      <alignment horizontal="center" vertical="center" wrapText="1"/>
      <protection hidden="1"/>
    </xf>
    <xf numFmtId="14" fontId="33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34" fillId="32" borderId="18" xfId="0" applyFont="1" applyFill="1" applyBorder="1" applyAlignment="1" applyProtection="1">
      <alignment horizontal="center" vertical="center" wrapText="1"/>
      <protection hidden="1"/>
    </xf>
    <xf numFmtId="0" fontId="34" fillId="32" borderId="51" xfId="0" applyFont="1" applyFill="1" applyBorder="1" applyAlignment="1" applyProtection="1">
      <alignment horizontal="center" vertical="center" wrapText="1"/>
      <protection hidden="1"/>
    </xf>
    <xf numFmtId="14" fontId="33" fillId="32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18" xfId="0" applyFont="1" applyFill="1" applyBorder="1" applyAlignment="1" applyProtection="1">
      <alignment horizontal="center" vertical="center" wrapText="1"/>
      <protection hidden="1"/>
    </xf>
    <xf numFmtId="0" fontId="33" fillId="32" borderId="51" xfId="0" applyFont="1" applyFill="1" applyBorder="1" applyAlignment="1" applyProtection="1">
      <alignment horizontal="center" vertical="center" wrapText="1"/>
      <protection hidden="1"/>
    </xf>
    <xf numFmtId="0" fontId="33" fillId="32" borderId="51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32" borderId="12" xfId="0" applyFont="1" applyFill="1" applyBorder="1" applyAlignment="1" applyProtection="1">
      <alignment horizontal="center" vertical="center"/>
      <protection locked="0"/>
    </xf>
    <xf numFmtId="1" fontId="33" fillId="28" borderId="21" xfId="0" applyNumberFormat="1" applyFont="1" applyFill="1" applyBorder="1" applyAlignment="1" applyProtection="1">
      <alignment horizontal="center" vertical="center"/>
      <protection locked="0"/>
    </xf>
    <xf numFmtId="1" fontId="33" fillId="28" borderId="25" xfId="0" applyNumberFormat="1" applyFont="1" applyFill="1" applyBorder="1" applyAlignment="1" applyProtection="1">
      <alignment horizontal="center" vertical="center"/>
      <protection locked="0"/>
    </xf>
    <xf numFmtId="1" fontId="33" fillId="28" borderId="29" xfId="0" applyNumberFormat="1" applyFont="1" applyFill="1" applyBorder="1" applyAlignment="1" applyProtection="1">
      <alignment horizontal="center" vertical="center"/>
      <protection locked="0"/>
    </xf>
    <xf numFmtId="1" fontId="33" fillId="28" borderId="34" xfId="0" applyNumberFormat="1" applyFont="1" applyFill="1" applyBorder="1" applyAlignment="1" applyProtection="1">
      <alignment horizontal="center" vertical="center"/>
      <protection locked="0"/>
    </xf>
    <xf numFmtId="1" fontId="29" fillId="32" borderId="21" xfId="0" applyNumberFormat="1" applyFont="1" applyFill="1" applyBorder="1" applyAlignment="1" applyProtection="1">
      <alignment horizontal="center" vertical="center"/>
      <protection hidden="1"/>
    </xf>
    <xf numFmtId="1" fontId="29" fillId="32" borderId="25" xfId="0" applyNumberFormat="1" applyFont="1" applyFill="1" applyBorder="1" applyAlignment="1" applyProtection="1">
      <alignment horizontal="center" vertical="center"/>
      <protection hidden="1"/>
    </xf>
    <xf numFmtId="1" fontId="29" fillId="32" borderId="29" xfId="0" applyNumberFormat="1" applyFont="1" applyFill="1" applyBorder="1" applyAlignment="1" applyProtection="1">
      <alignment horizontal="center" vertical="center"/>
      <protection hidden="1"/>
    </xf>
    <xf numFmtId="0" fontId="56" fillId="0" borderId="12" xfId="0" applyFont="1" applyFill="1" applyBorder="1" applyAlignment="1">
      <alignment horizontal="left" vertical="center"/>
    </xf>
    <xf numFmtId="0" fontId="29" fillId="0" borderId="56" xfId="0" applyFont="1" applyFill="1" applyBorder="1" applyAlignment="1">
      <alignment horizontal="left" vertical="center"/>
    </xf>
    <xf numFmtId="0" fontId="29" fillId="0" borderId="55" xfId="0" applyFont="1" applyFill="1" applyBorder="1" applyAlignment="1">
      <alignment horizontal="left" vertical="center"/>
    </xf>
    <xf numFmtId="14" fontId="29" fillId="0" borderId="56" xfId="0" applyNumberFormat="1" applyFont="1" applyFill="1" applyBorder="1" applyAlignment="1">
      <alignment horizontal="center" vertical="center"/>
    </xf>
    <xf numFmtId="14" fontId="29" fillId="0" borderId="55" xfId="0" applyNumberFormat="1" applyFont="1" applyFill="1" applyBorder="1" applyAlignment="1">
      <alignment horizontal="center" vertical="center"/>
    </xf>
    <xf numFmtId="167" fontId="33" fillId="26" borderId="12" xfId="0" applyNumberFormat="1" applyFont="1" applyFill="1" applyBorder="1" applyAlignment="1" applyProtection="1">
      <alignment horizontal="center" vertical="center"/>
      <protection locked="0"/>
    </xf>
    <xf numFmtId="1" fontId="29" fillId="24" borderId="52" xfId="0" applyNumberFormat="1" applyFont="1" applyFill="1" applyBorder="1" applyAlignment="1" applyProtection="1">
      <alignment horizontal="center" vertical="center"/>
      <protection hidden="1"/>
    </xf>
    <xf numFmtId="1" fontId="29" fillId="24" borderId="53" xfId="0" applyNumberFormat="1" applyFont="1" applyFill="1" applyBorder="1" applyAlignment="1" applyProtection="1">
      <alignment horizontal="center" vertical="center"/>
      <protection hidden="1"/>
    </xf>
    <xf numFmtId="1" fontId="29" fillId="24" borderId="54" xfId="0" applyNumberFormat="1" applyFont="1" applyFill="1" applyBorder="1" applyAlignment="1" applyProtection="1">
      <alignment horizontal="center" vertical="center"/>
      <protection hidden="1"/>
    </xf>
    <xf numFmtId="0" fontId="43" fillId="30" borderId="46" xfId="0" applyFont="1" applyFill="1" applyBorder="1" applyAlignment="1" applyProtection="1">
      <alignment horizontal="left" vertical="center" wrapText="1"/>
      <protection locked="0"/>
    </xf>
    <xf numFmtId="0" fontId="43" fillId="30" borderId="47" xfId="0" applyFont="1" applyFill="1" applyBorder="1" applyAlignment="1" applyProtection="1">
      <alignment horizontal="left" vertical="center" wrapText="1"/>
      <protection locked="0"/>
    </xf>
    <xf numFmtId="166" fontId="43" fillId="30" borderId="46" xfId="0" applyNumberFormat="1" applyFont="1" applyFill="1" applyBorder="1" applyAlignment="1" applyProtection="1">
      <alignment horizontal="left" vertical="center" wrapText="1"/>
      <protection locked="0"/>
    </xf>
    <xf numFmtId="166" fontId="43" fillId="30" borderId="47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1" fillId="29" borderId="49" xfId="0" applyFont="1" applyFill="1" applyBorder="1" applyAlignment="1" applyProtection="1">
      <alignment horizontal="center" wrapText="1"/>
      <protection hidden="1"/>
    </xf>
    <xf numFmtId="0" fontId="21" fillId="29" borderId="50" xfId="0" applyFont="1" applyFill="1" applyBorder="1" applyAlignment="1" applyProtection="1">
      <alignment horizontal="center" wrapText="1"/>
      <protection hidden="1"/>
    </xf>
    <xf numFmtId="0" fontId="24" fillId="29" borderId="38" xfId="0" applyFont="1" applyFill="1" applyBorder="1" applyAlignment="1" applyProtection="1">
      <alignment horizontal="center" vertical="center" wrapText="1"/>
      <protection locked="0"/>
    </xf>
    <xf numFmtId="0" fontId="41" fillId="29" borderId="0" xfId="0" applyFont="1" applyFill="1" applyBorder="1" applyAlignment="1" applyProtection="1">
      <alignment horizontal="center" vertical="center"/>
      <protection locked="0"/>
    </xf>
    <xf numFmtId="0" fontId="41" fillId="29" borderId="39" xfId="0" applyFont="1" applyFill="1" applyBorder="1" applyAlignment="1" applyProtection="1">
      <alignment horizontal="center" vertical="center"/>
      <protection locked="0"/>
    </xf>
    <xf numFmtId="0" fontId="44" fillId="29" borderId="38" xfId="0" applyFont="1" applyFill="1" applyBorder="1" applyAlignment="1" applyProtection="1">
      <alignment horizontal="center" vertical="center"/>
      <protection hidden="1"/>
    </xf>
    <xf numFmtId="0" fontId="44" fillId="29" borderId="0" xfId="0" applyFont="1" applyFill="1" applyBorder="1" applyAlignment="1" applyProtection="1">
      <alignment horizontal="center" vertical="center"/>
      <protection hidden="1"/>
    </xf>
    <xf numFmtId="0" fontId="44" fillId="29" borderId="39" xfId="0" applyFont="1" applyFill="1" applyBorder="1" applyAlignment="1" applyProtection="1">
      <alignment horizontal="center" vertical="center"/>
      <protection hidden="1"/>
    </xf>
    <xf numFmtId="0" fontId="39" fillId="29" borderId="38" xfId="0" applyFont="1" applyFill="1" applyBorder="1" applyAlignment="1" applyProtection="1">
      <alignment horizontal="center" vertical="center" wrapText="1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9" xfId="0" applyFont="1" applyFill="1" applyBorder="1" applyAlignment="1" applyProtection="1">
      <alignment horizontal="center" vertical="center"/>
      <protection hidden="1"/>
    </xf>
    <xf numFmtId="0" fontId="39" fillId="29" borderId="38" xfId="0" applyFont="1" applyFill="1" applyBorder="1" applyAlignment="1" applyProtection="1">
      <alignment horizontal="center" vertical="center"/>
      <protection hidden="1"/>
    </xf>
    <xf numFmtId="0" fontId="54" fillId="30" borderId="46" xfId="0" applyFont="1" applyFill="1" applyBorder="1" applyAlignment="1" applyProtection="1">
      <alignment horizontal="left" vertical="center" wrapText="1"/>
      <protection locked="0"/>
    </xf>
    <xf numFmtId="0" fontId="54" fillId="30" borderId="47" xfId="0" applyFont="1" applyFill="1" applyBorder="1" applyAlignment="1" applyProtection="1">
      <alignment horizontal="left" vertical="center" wrapText="1"/>
      <protection locked="0"/>
    </xf>
    <xf numFmtId="0" fontId="37" fillId="31" borderId="0" xfId="0" applyFont="1" applyFill="1" applyBorder="1" applyAlignment="1">
      <alignment horizontal="left" vertical="center"/>
    </xf>
    <xf numFmtId="0" fontId="45" fillId="31" borderId="0" xfId="0" applyFont="1" applyFill="1" applyAlignment="1">
      <alignment horizontal="center" vertical="center" wrapText="1"/>
    </xf>
    <xf numFmtId="0" fontId="45" fillId="31" borderId="0" xfId="0" applyFont="1" applyFill="1" applyAlignment="1">
      <alignment horizontal="center" vertical="center"/>
    </xf>
    <xf numFmtId="0" fontId="46" fillId="32" borderId="0" xfId="0" applyFont="1" applyFill="1" applyAlignment="1">
      <alignment horizontal="center" vertical="center" wrapText="1"/>
    </xf>
    <xf numFmtId="164" fontId="47" fillId="31" borderId="0" xfId="0" applyNumberFormat="1" applyFont="1" applyFill="1" applyAlignment="1">
      <alignment horizontal="center" vertical="center" wrapText="1"/>
    </xf>
    <xf numFmtId="166" fontId="31" fillId="31" borderId="32" xfId="0" applyNumberFormat="1" applyFont="1" applyFill="1" applyBorder="1" applyAlignment="1">
      <alignment horizontal="left" vertical="center"/>
    </xf>
    <xf numFmtId="0" fontId="37" fillId="31" borderId="0" xfId="0" applyFont="1" applyFill="1" applyBorder="1" applyAlignment="1" applyProtection="1">
      <alignment horizontal="left" vertical="center"/>
      <protection hidden="1"/>
    </xf>
    <xf numFmtId="0" fontId="36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NumberFormat="1" applyFont="1" applyFill="1" applyAlignment="1" applyProtection="1">
      <alignment horizontal="center" vertical="center" wrapText="1"/>
      <protection hidden="1"/>
    </xf>
    <xf numFmtId="0" fontId="47" fillId="31" borderId="0" xfId="0" applyNumberFormat="1" applyFont="1" applyFill="1" applyAlignment="1" applyProtection="1">
      <alignment horizontal="center" vertical="center" wrapText="1"/>
      <protection hidden="1"/>
    </xf>
    <xf numFmtId="166" fontId="31" fillId="31" borderId="32" xfId="0" applyNumberFormat="1" applyFont="1" applyFill="1" applyBorder="1" applyAlignment="1" applyProtection="1">
      <alignment horizontal="center" vertical="center"/>
      <protection hidden="1"/>
    </xf>
    <xf numFmtId="166" fontId="31" fillId="31" borderId="32" xfId="0" applyNumberFormat="1" applyFont="1" applyFill="1" applyBorder="1" applyAlignment="1">
      <alignment horizontal="center" vertical="center"/>
    </xf>
    <xf numFmtId="165" fontId="48" fillId="31" borderId="0" xfId="0" applyNumberFormat="1" applyFont="1" applyFill="1" applyAlignment="1">
      <alignment horizontal="center" vertical="center" wrapText="1"/>
    </xf>
    <xf numFmtId="165" fontId="31" fillId="31" borderId="32" xfId="0" applyNumberFormat="1" applyFont="1" applyFill="1" applyBorder="1" applyAlignment="1">
      <alignment horizontal="left" vertical="center"/>
    </xf>
    <xf numFmtId="0" fontId="45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Font="1" applyFill="1" applyAlignment="1" applyProtection="1">
      <alignment horizontal="center" vertical="center" wrapText="1"/>
      <protection hidden="1"/>
    </xf>
    <xf numFmtId="165" fontId="48" fillId="31" borderId="0" xfId="0" applyNumberFormat="1" applyFont="1" applyFill="1" applyAlignment="1" applyProtection="1">
      <alignment horizontal="center" vertical="center" wrapText="1"/>
      <protection hidden="1"/>
    </xf>
    <xf numFmtId="0" fontId="33" fillId="0" borderId="23" xfId="0" applyFont="1" applyBorder="1" applyAlignment="1" applyProtection="1">
      <alignment horizontal="center" vertical="center" wrapText="1"/>
      <protection hidden="1"/>
    </xf>
    <xf numFmtId="0" fontId="33" fillId="0" borderId="19" xfId="0" applyFont="1" applyBorder="1" applyAlignment="1" applyProtection="1">
      <alignment horizontal="center" vertical="center" wrapText="1"/>
      <protection hidden="1"/>
    </xf>
    <xf numFmtId="0" fontId="33" fillId="0" borderId="27" xfId="0" applyFont="1" applyBorder="1" applyAlignment="1" applyProtection="1">
      <alignment horizontal="center" vertical="center" wrapText="1"/>
      <protection hidden="1"/>
    </xf>
    <xf numFmtId="0" fontId="33" fillId="0" borderId="58" xfId="0" applyFont="1" applyBorder="1" applyAlignment="1" applyProtection="1">
      <alignment horizontal="center" vertical="center" wrapText="1"/>
      <protection hidden="1"/>
    </xf>
    <xf numFmtId="0" fontId="33" fillId="0" borderId="57" xfId="0" applyFont="1" applyBorder="1" applyAlignment="1" applyProtection="1">
      <alignment horizontal="center" vertical="center" wrapText="1"/>
      <protection hidden="1"/>
    </xf>
    <xf numFmtId="0" fontId="33" fillId="0" borderId="59" xfId="0" applyFont="1" applyBorder="1" applyAlignment="1" applyProtection="1">
      <alignment horizontal="center" vertical="center" wrapText="1"/>
      <protection hidden="1"/>
    </xf>
    <xf numFmtId="0" fontId="33" fillId="0" borderId="20" xfId="0" applyFont="1" applyBorder="1" applyAlignment="1" applyProtection="1">
      <alignment horizontal="center" vertical="center" wrapText="1"/>
      <protection hidden="1"/>
    </xf>
    <xf numFmtId="0" fontId="33" fillId="0" borderId="24" xfId="0" applyFont="1" applyBorder="1" applyAlignment="1" applyProtection="1">
      <alignment horizontal="center" vertical="center" wrapText="1"/>
      <protection hidden="1"/>
    </xf>
    <xf numFmtId="0" fontId="33" fillId="0" borderId="28" xfId="0" applyFont="1" applyBorder="1" applyAlignment="1" applyProtection="1">
      <alignment horizontal="center" vertical="center" wrapText="1"/>
      <protection hidden="1"/>
    </xf>
    <xf numFmtId="0" fontId="29" fillId="0" borderId="20" xfId="0" applyFont="1" applyBorder="1" applyAlignment="1" applyProtection="1">
      <alignment horizontal="left" vertical="center" wrapText="1"/>
      <protection hidden="1"/>
    </xf>
    <xf numFmtId="0" fontId="29" fillId="0" borderId="24" xfId="0" applyFont="1" applyBorder="1" applyAlignment="1" applyProtection="1">
      <alignment horizontal="left" vertical="center" wrapText="1"/>
      <protection hidden="1"/>
    </xf>
    <xf numFmtId="0" fontId="29" fillId="0" borderId="28" xfId="0" applyFont="1" applyBorder="1" applyAlignment="1" applyProtection="1">
      <alignment horizontal="left" vertical="center" wrapText="1"/>
      <protection hidden="1"/>
    </xf>
    <xf numFmtId="0" fontId="29" fillId="0" borderId="21" xfId="0" applyFont="1" applyBorder="1" applyAlignment="1" applyProtection="1">
      <alignment horizontal="center" vertical="center" wrapText="1"/>
      <protection hidden="1"/>
    </xf>
    <xf numFmtId="0" fontId="29" fillId="0" borderId="21" xfId="0" applyFont="1" applyBorder="1" applyAlignment="1" applyProtection="1">
      <alignment horizontal="left" vertical="center" wrapText="1"/>
      <protection hidden="1"/>
    </xf>
    <xf numFmtId="0" fontId="29" fillId="0" borderId="25" xfId="0" applyFont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 applyProtection="1">
      <alignment horizontal="left" vertical="center" wrapText="1"/>
      <protection hidden="1"/>
    </xf>
    <xf numFmtId="0" fontId="29" fillId="0" borderId="29" xfId="0" applyFont="1" applyBorder="1" applyAlignment="1" applyProtection="1">
      <alignment horizontal="center" vertical="center" wrapText="1"/>
      <protection hidden="1"/>
    </xf>
    <xf numFmtId="0" fontId="29" fillId="0" borderId="29" xfId="0" applyFont="1" applyBorder="1" applyAlignment="1" applyProtection="1">
      <alignment horizontal="left" vertical="center" wrapText="1"/>
      <protection hidden="1"/>
    </xf>
    <xf numFmtId="0" fontId="47" fillId="24" borderId="19" xfId="0" applyFont="1" applyFill="1" applyBorder="1" applyAlignment="1" applyProtection="1">
      <alignment horizontal="center" vertical="center"/>
      <protection hidden="1"/>
    </xf>
    <xf numFmtId="0" fontId="47" fillId="24" borderId="23" xfId="0" applyFont="1" applyFill="1" applyBorder="1" applyAlignment="1" applyProtection="1">
      <alignment horizontal="center" vertical="center"/>
      <protection hidden="1"/>
    </xf>
    <xf numFmtId="0" fontId="47" fillId="24" borderId="27" xfId="0" applyFont="1" applyFill="1" applyBorder="1" applyAlignment="1" applyProtection="1">
      <alignment horizontal="center" vertical="center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78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47625</xdr:rowOff>
    </xdr:from>
    <xdr:to>
      <xdr:col>2</xdr:col>
      <xdr:colOff>361950</xdr:colOff>
      <xdr:row>3</xdr:row>
      <xdr:rowOff>28574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47625"/>
          <a:ext cx="742950" cy="74294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15</xdr:col>
      <xdr:colOff>109817</xdr:colOff>
      <xdr:row>1</xdr:row>
      <xdr:rowOff>47625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1905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319367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2" zoomScale="110" zoomScaleSheetLayoutView="110" workbookViewId="0">
      <selection activeCell="G27" sqref="G27"/>
    </sheetView>
  </sheetViews>
  <sheetFormatPr defaultRowHeight="18" x14ac:dyDescent="0.25"/>
  <cols>
    <col min="1" max="2" width="30.42578125" style="83" customWidth="1"/>
    <col min="3" max="3" width="30.85546875" style="83" customWidth="1"/>
    <col min="4" max="12" width="6.7109375" style="83" customWidth="1"/>
    <col min="13" max="16384" width="9.140625" style="83"/>
  </cols>
  <sheetData>
    <row r="1" spans="1:5" ht="24" customHeight="1" x14ac:dyDescent="0.3">
      <c r="A1" s="170"/>
      <c r="B1" s="171"/>
      <c r="C1" s="172"/>
    </row>
    <row r="2" spans="1:5" ht="42.75" customHeight="1" x14ac:dyDescent="0.25">
      <c r="A2" s="173" t="s">
        <v>24</v>
      </c>
      <c r="B2" s="174"/>
      <c r="C2" s="175"/>
      <c r="D2" s="84"/>
      <c r="E2" s="84"/>
    </row>
    <row r="3" spans="1:5" ht="24.75" customHeight="1" x14ac:dyDescent="0.25">
      <c r="A3" s="176"/>
      <c r="B3" s="177"/>
      <c r="C3" s="178"/>
      <c r="D3" s="85"/>
      <c r="E3" s="85"/>
    </row>
    <row r="4" spans="1:5" s="86" customFormat="1" ht="24.95" customHeight="1" x14ac:dyDescent="0.2">
      <c r="A4" s="73"/>
      <c r="B4" s="74"/>
      <c r="C4" s="75"/>
    </row>
    <row r="5" spans="1:5" s="86" customFormat="1" ht="24.95" customHeight="1" x14ac:dyDescent="0.2">
      <c r="A5" s="73"/>
      <c r="B5" s="74"/>
      <c r="C5" s="75"/>
    </row>
    <row r="6" spans="1:5" s="86" customFormat="1" ht="24.95" customHeight="1" x14ac:dyDescent="0.2">
      <c r="A6" s="73"/>
      <c r="B6" s="74"/>
      <c r="C6" s="75"/>
    </row>
    <row r="7" spans="1:5" s="86" customFormat="1" ht="24.95" customHeight="1" x14ac:dyDescent="0.2">
      <c r="A7" s="73"/>
      <c r="B7" s="74"/>
      <c r="C7" s="75"/>
    </row>
    <row r="8" spans="1:5" s="86" customFormat="1" ht="24.95" customHeight="1" x14ac:dyDescent="0.2">
      <c r="A8" s="73"/>
      <c r="B8" s="74"/>
      <c r="C8" s="75"/>
    </row>
    <row r="9" spans="1:5" ht="22.5" x14ac:dyDescent="0.25">
      <c r="A9" s="73"/>
      <c r="B9" s="74"/>
      <c r="C9" s="75"/>
    </row>
    <row r="10" spans="1:5" ht="22.5" x14ac:dyDescent="0.25">
      <c r="A10" s="73"/>
      <c r="B10" s="74"/>
      <c r="C10" s="75"/>
    </row>
    <row r="11" spans="1:5" ht="22.5" x14ac:dyDescent="0.25">
      <c r="A11" s="73"/>
      <c r="B11" s="74"/>
      <c r="C11" s="75"/>
    </row>
    <row r="12" spans="1:5" ht="22.5" x14ac:dyDescent="0.25">
      <c r="A12" s="73"/>
      <c r="B12" s="74"/>
      <c r="C12" s="75"/>
    </row>
    <row r="13" spans="1:5" ht="22.5" x14ac:dyDescent="0.25">
      <c r="A13" s="73"/>
      <c r="B13" s="74"/>
      <c r="C13" s="75"/>
    </row>
    <row r="14" spans="1:5" ht="22.5" x14ac:dyDescent="0.25">
      <c r="A14" s="73"/>
      <c r="B14" s="74"/>
      <c r="C14" s="75"/>
    </row>
    <row r="15" spans="1:5" ht="22.5" x14ac:dyDescent="0.25">
      <c r="A15" s="73"/>
      <c r="B15" s="74"/>
      <c r="C15" s="75"/>
    </row>
    <row r="16" spans="1:5" ht="22.5" x14ac:dyDescent="0.25">
      <c r="A16" s="73"/>
      <c r="B16" s="74"/>
      <c r="C16" s="75"/>
    </row>
    <row r="17" spans="1:3" ht="22.5" x14ac:dyDescent="0.25">
      <c r="A17" s="73"/>
      <c r="B17" s="74"/>
      <c r="C17" s="75"/>
    </row>
    <row r="18" spans="1:3" ht="22.5" x14ac:dyDescent="0.25">
      <c r="A18" s="73"/>
      <c r="B18" s="74"/>
      <c r="C18" s="75"/>
    </row>
    <row r="19" spans="1:3" ht="18" customHeight="1" x14ac:dyDescent="0.25">
      <c r="A19" s="179" t="str">
        <f>B26</f>
        <v>59.Ömer Besim Kır Koşusu ve Kros Ligi 7.Kademesi Yarışmaları</v>
      </c>
      <c r="B19" s="180"/>
      <c r="C19" s="181"/>
    </row>
    <row r="20" spans="1:3" ht="42" customHeight="1" x14ac:dyDescent="0.25">
      <c r="A20" s="182"/>
      <c r="B20" s="180"/>
      <c r="C20" s="181"/>
    </row>
    <row r="21" spans="1:3" ht="27" x14ac:dyDescent="0.25">
      <c r="A21" s="76"/>
      <c r="B21" s="77" t="str">
        <f>B29</f>
        <v>İstanbul</v>
      </c>
      <c r="C21" s="78"/>
    </row>
    <row r="22" spans="1:3" ht="22.5" x14ac:dyDescent="0.25">
      <c r="A22" s="73"/>
      <c r="B22" s="79"/>
      <c r="C22" s="75"/>
    </row>
    <row r="23" spans="1:3" ht="22.5" x14ac:dyDescent="0.25">
      <c r="A23" s="73"/>
      <c r="B23" s="79"/>
      <c r="C23" s="75"/>
    </row>
    <row r="24" spans="1:3" ht="22.5" x14ac:dyDescent="0.25">
      <c r="A24" s="73"/>
      <c r="B24" s="79"/>
      <c r="C24" s="75"/>
    </row>
    <row r="25" spans="1:3" ht="22.5" x14ac:dyDescent="0.25">
      <c r="A25" s="80"/>
      <c r="B25" s="81"/>
      <c r="C25" s="82"/>
    </row>
    <row r="26" spans="1:3" ht="35.25" customHeight="1" x14ac:dyDescent="0.25">
      <c r="A26" s="87" t="s">
        <v>10</v>
      </c>
      <c r="B26" s="183" t="s">
        <v>25</v>
      </c>
      <c r="C26" s="184"/>
    </row>
    <row r="27" spans="1:3" ht="25.5" customHeight="1" x14ac:dyDescent="0.25">
      <c r="A27" s="87" t="s">
        <v>11</v>
      </c>
      <c r="B27" s="166" t="s">
        <v>124</v>
      </c>
      <c r="C27" s="167"/>
    </row>
    <row r="28" spans="1:3" ht="25.5" customHeight="1" x14ac:dyDescent="0.25">
      <c r="A28" s="88" t="s">
        <v>12</v>
      </c>
      <c r="B28" s="166" t="s">
        <v>29</v>
      </c>
      <c r="C28" s="167"/>
    </row>
    <row r="29" spans="1:3" ht="25.5" customHeight="1" x14ac:dyDescent="0.25">
      <c r="A29" s="87" t="s">
        <v>13</v>
      </c>
      <c r="B29" s="166" t="s">
        <v>26</v>
      </c>
      <c r="C29" s="167"/>
    </row>
    <row r="30" spans="1:3" ht="25.5" customHeight="1" x14ac:dyDescent="0.25">
      <c r="A30" s="89" t="s">
        <v>14</v>
      </c>
      <c r="B30" s="168">
        <v>41965.479166666664</v>
      </c>
      <c r="C30" s="169"/>
    </row>
    <row r="31" spans="1:3" x14ac:dyDescent="0.25">
      <c r="A31" s="89" t="s">
        <v>27</v>
      </c>
      <c r="B31" s="118">
        <v>68</v>
      </c>
      <c r="C31" s="117"/>
    </row>
    <row r="32" spans="1:3" x14ac:dyDescent="0.25">
      <c r="A32" s="89" t="s">
        <v>28</v>
      </c>
      <c r="B32" s="118">
        <v>7</v>
      </c>
      <c r="C32" s="117"/>
    </row>
    <row r="33" spans="1:3" x14ac:dyDescent="0.25">
      <c r="A33" s="90"/>
      <c r="B33" s="91"/>
      <c r="C33" s="92"/>
    </row>
    <row r="34" spans="1:3" ht="9" customHeight="1" thickBot="1" x14ac:dyDescent="0.3">
      <c r="A34" s="93"/>
      <c r="B34" s="94"/>
      <c r="C34" s="95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509"/>
  <sheetViews>
    <sheetView view="pageBreakPreview" zoomScaleSheetLayoutView="100" workbookViewId="0">
      <selection activeCell="G27" sqref="G27"/>
    </sheetView>
  </sheetViews>
  <sheetFormatPr defaultRowHeight="12.75" x14ac:dyDescent="0.2"/>
  <cols>
    <col min="1" max="1" width="4.28515625" style="26" bestFit="1" customWidth="1"/>
    <col min="2" max="2" width="6.42578125" style="26" bestFit="1" customWidth="1"/>
    <col min="3" max="3" width="30.7109375" style="27" customWidth="1"/>
    <col min="4" max="4" width="41.28515625" style="27" customWidth="1"/>
    <col min="5" max="5" width="6.7109375" style="26" customWidth="1"/>
    <col min="6" max="6" width="12.7109375" style="28" customWidth="1"/>
    <col min="7" max="8" width="9.42578125" style="7" customWidth="1"/>
    <col min="9" max="13" width="9.140625" style="7"/>
    <col min="14" max="14" width="0" style="7" hidden="1" customWidth="1"/>
    <col min="15" max="15" width="42.28515625" style="7" hidden="1" customWidth="1"/>
    <col min="16" max="16384" width="9.140625" style="7"/>
  </cols>
  <sheetData>
    <row r="1" spans="1:27" ht="31.5" customHeight="1" x14ac:dyDescent="0.2">
      <c r="A1" s="186" t="str">
        <f>KAPAK!A2</f>
        <v>Türkiye Atletizm Federasyonu
İstanbul Atletizm İl Temsilciliği</v>
      </c>
      <c r="B1" s="187"/>
      <c r="C1" s="187"/>
      <c r="D1" s="187"/>
      <c r="E1" s="187"/>
      <c r="F1" s="187"/>
    </row>
    <row r="2" spans="1:27" ht="15.75" x14ac:dyDescent="0.2">
      <c r="A2" s="188" t="str">
        <f>KAPAK!B26</f>
        <v>59.Ömer Besim Kır Koşusu ve Kros Ligi 7.Kademesi Yarışmaları</v>
      </c>
      <c r="B2" s="188"/>
      <c r="C2" s="188"/>
      <c r="D2" s="188"/>
      <c r="E2" s="188"/>
      <c r="F2" s="188"/>
    </row>
    <row r="3" spans="1:27" ht="15.75" x14ac:dyDescent="0.2">
      <c r="A3" s="189" t="str">
        <f>KAPAK!B29</f>
        <v>İstanbul</v>
      </c>
      <c r="B3" s="189"/>
      <c r="C3" s="189"/>
      <c r="D3" s="189"/>
      <c r="E3" s="189"/>
      <c r="F3" s="189"/>
    </row>
    <row r="4" spans="1:27" x14ac:dyDescent="0.2">
      <c r="A4" s="185" t="str">
        <f>KAPAK!B28</f>
        <v>Büyük Erkekler</v>
      </c>
      <c r="B4" s="185"/>
      <c r="C4" s="185"/>
      <c r="D4" s="124" t="str">
        <f>KAPAK!B27</f>
        <v>10 Km.</v>
      </c>
      <c r="E4" s="190">
        <f>KAPAK!B30</f>
        <v>41965.479166666664</v>
      </c>
      <c r="F4" s="190"/>
      <c r="N4" s="101"/>
      <c r="O4" s="101" t="s">
        <v>19</v>
      </c>
    </row>
    <row r="5" spans="1:27" s="8" customFormat="1" ht="31.5" customHeight="1" thickBot="1" x14ac:dyDescent="0.25">
      <c r="A5" s="130" t="s">
        <v>0</v>
      </c>
      <c r="B5" s="130" t="s">
        <v>1</v>
      </c>
      <c r="C5" s="131" t="s">
        <v>3</v>
      </c>
      <c r="D5" s="130" t="s">
        <v>17</v>
      </c>
      <c r="E5" s="130" t="s">
        <v>8</v>
      </c>
      <c r="F5" s="132" t="s">
        <v>2</v>
      </c>
      <c r="H5" s="9"/>
      <c r="I5" s="9"/>
      <c r="J5" s="9"/>
      <c r="K5" s="9"/>
      <c r="L5" s="9"/>
      <c r="N5" s="102">
        <v>0</v>
      </c>
      <c r="O5" s="103">
        <f>LOOKUP(9.99999999999999E+307,N5:N1204)</f>
        <v>20</v>
      </c>
      <c r="AA5" s="99"/>
    </row>
    <row r="6" spans="1:27" ht="18" customHeight="1" x14ac:dyDescent="0.15">
      <c r="A6" s="10">
        <v>1</v>
      </c>
      <c r="B6" s="145">
        <v>165</v>
      </c>
      <c r="C6" s="12" t="s">
        <v>30</v>
      </c>
      <c r="D6" s="113" t="s">
        <v>31</v>
      </c>
      <c r="E6" s="11" t="s">
        <v>32</v>
      </c>
      <c r="F6" s="13">
        <v>30871</v>
      </c>
      <c r="M6" s="100"/>
      <c r="N6" s="104">
        <f>IF(D6&lt;&gt;"",IF(ISNUMBER(MATCH(D6,$D$5:D5,0)),"",LOOKUP(9.99999999999999E+307,$N$1:N5)+1),"")</f>
        <v>1</v>
      </c>
      <c r="O6" s="103" t="str">
        <f>IF(ROWS($O$6:O6)&lt;=$O$5,LOOKUP(ROWS($O$6:O6),$N$6:$N$1200,$D$6:$D$1200),"")</f>
        <v>GALATASARAY SPOR KULÜBÜ</v>
      </c>
      <c r="Z6" s="100"/>
      <c r="AA6" s="99"/>
    </row>
    <row r="7" spans="1:27" ht="18" customHeight="1" x14ac:dyDescent="0.15">
      <c r="A7" s="14">
        <v>2</v>
      </c>
      <c r="B7" s="146">
        <v>166</v>
      </c>
      <c r="C7" s="16" t="s">
        <v>33</v>
      </c>
      <c r="D7" s="115" t="s">
        <v>31</v>
      </c>
      <c r="E7" s="17" t="s">
        <v>32</v>
      </c>
      <c r="F7" s="18">
        <v>33805</v>
      </c>
      <c r="N7" s="104" t="str">
        <f>IF(D7&lt;&gt;"",IF(ISNUMBER(MATCH(D7,$D$5:D6,0)),"",LOOKUP(9.99999999999999E+307,$N$1:N6)+1),"")</f>
        <v/>
      </c>
      <c r="O7" s="103" t="str">
        <f>IF(ROWS($O$6:O7)&lt;=$O$5,LOOKUP(ROWS($O$6:O7),$N$6:$N$1200,$D$6:$D$1200),"")</f>
        <v>TRABZONSPOR</v>
      </c>
    </row>
    <row r="8" spans="1:27" ht="18" customHeight="1" x14ac:dyDescent="0.15">
      <c r="A8" s="14">
        <v>3</v>
      </c>
      <c r="B8" s="146">
        <v>167</v>
      </c>
      <c r="C8" s="16" t="s">
        <v>34</v>
      </c>
      <c r="D8" s="115" t="s">
        <v>31</v>
      </c>
      <c r="E8" s="17" t="s">
        <v>32</v>
      </c>
      <c r="F8" s="18">
        <v>32879</v>
      </c>
      <c r="N8" s="104" t="str">
        <f>IF(D8&lt;&gt;"",IF(ISNUMBER(MATCH(D8,$D$5:D7,0)),"",LOOKUP(9.99999999999999E+307,$N$1:N7)+1),"")</f>
        <v/>
      </c>
      <c r="O8" s="103" t="str">
        <f>IF(ROWS($O$6:O8)&lt;=$O$5,LOOKUP(ROWS($O$6:O8),$N$6:$N$1200,$D$6:$D$1200),"")</f>
        <v>İSTANBUL - İSTANBUL BBSK</v>
      </c>
    </row>
    <row r="9" spans="1:27" ht="18" customHeight="1" x14ac:dyDescent="0.15">
      <c r="A9" s="14">
        <v>4</v>
      </c>
      <c r="B9" s="146">
        <v>168</v>
      </c>
      <c r="C9" s="16" t="s">
        <v>35</v>
      </c>
      <c r="D9" s="115" t="s">
        <v>31</v>
      </c>
      <c r="E9" s="17" t="s">
        <v>32</v>
      </c>
      <c r="F9" s="18">
        <v>33335</v>
      </c>
      <c r="N9" s="104" t="str">
        <f>IF(D9&lt;&gt;"",IF(ISNUMBER(MATCH(D9,$D$5:D8,0)),"",LOOKUP(9.99999999999999E+307,$N$1:N8)+1),"")</f>
        <v/>
      </c>
      <c r="O9" s="103" t="str">
        <f>IF(ROWS($O$6:O9)&lt;=$O$5,LOOKUP(ROWS($O$6:O9),$N$6:$N$1200,$D$6:$D$1200),"")</f>
        <v>BATMAN-PETROLSPOR</v>
      </c>
    </row>
    <row r="10" spans="1:27" ht="18" customHeight="1" x14ac:dyDescent="0.15">
      <c r="A10" s="14">
        <v>5</v>
      </c>
      <c r="B10" s="146">
        <v>169</v>
      </c>
      <c r="C10" s="16" t="s">
        <v>36</v>
      </c>
      <c r="D10" s="115" t="s">
        <v>31</v>
      </c>
      <c r="E10" s="17" t="s">
        <v>32</v>
      </c>
      <c r="F10" s="18">
        <v>34335</v>
      </c>
      <c r="N10" s="104" t="str">
        <f>IF(D10&lt;&gt;"",IF(ISNUMBER(MATCH(D10,$D$5:D9,0)),"",LOOKUP(9.99999999999999E+307,$N$1:N9)+1),"")</f>
        <v/>
      </c>
      <c r="O10" s="103" t="str">
        <f>IF(ROWS($O$6:O10)&lt;=$O$5,LOOKUP(ROWS($O$6:O10),$N$6:$N$1200,$D$6:$D$1200),"")</f>
        <v>ANKARA-TSK</v>
      </c>
    </row>
    <row r="11" spans="1:27" ht="18" customHeight="1" thickBot="1" x14ac:dyDescent="0.2">
      <c r="A11" s="14">
        <v>6</v>
      </c>
      <c r="B11" s="147">
        <v>170</v>
      </c>
      <c r="C11" s="20" t="s">
        <v>37</v>
      </c>
      <c r="D11" s="116" t="s">
        <v>31</v>
      </c>
      <c r="E11" s="21" t="s">
        <v>32</v>
      </c>
      <c r="F11" s="22">
        <v>33317</v>
      </c>
      <c r="N11" s="104" t="str">
        <f>IF(D11&lt;&gt;"",IF(ISNUMBER(MATCH(D11,$D$5:D10,0)),"",LOOKUP(9.99999999999999E+307,$N$1:N10)+1),"")</f>
        <v/>
      </c>
      <c r="O11" s="103" t="str">
        <f>IF(ROWS($O$6:O11)&lt;=$O$5,LOOKUP(ROWS($O$6:O11),$N$6:$N$1200,$D$6:$D$1200),"")</f>
        <v>MARDİN ATLETİZM</v>
      </c>
    </row>
    <row r="12" spans="1:27" ht="18" customHeight="1" x14ac:dyDescent="0.15">
      <c r="A12" s="14">
        <v>7</v>
      </c>
      <c r="B12" s="145">
        <v>195</v>
      </c>
      <c r="C12" s="12" t="s">
        <v>107</v>
      </c>
      <c r="D12" s="113" t="s">
        <v>38</v>
      </c>
      <c r="E12" s="114" t="s">
        <v>32</v>
      </c>
      <c r="F12" s="13">
        <v>31778</v>
      </c>
      <c r="N12" s="104">
        <f>IF(D12&lt;&gt;"",IF(ISNUMBER(MATCH(D12,$D$5:D11,0)),"",LOOKUP(9.99999999999999E+307,$N$1:N11)+1),"")</f>
        <v>2</v>
      </c>
      <c r="O12" s="103" t="str">
        <f>IF(ROWS($O$6:O12)&lt;=$O$5,LOOKUP(ROWS($O$6:O12),$N$6:$N$1200,$D$6:$D$1200),"")</f>
        <v>MERSİN MESKİSPOR</v>
      </c>
    </row>
    <row r="13" spans="1:27" ht="18" customHeight="1" x14ac:dyDescent="0.15">
      <c r="A13" s="14">
        <v>8</v>
      </c>
      <c r="B13" s="146">
        <v>196</v>
      </c>
      <c r="C13" s="16" t="s">
        <v>108</v>
      </c>
      <c r="D13" s="115" t="s">
        <v>38</v>
      </c>
      <c r="E13" s="17" t="s">
        <v>32</v>
      </c>
      <c r="F13" s="18">
        <v>33790</v>
      </c>
      <c r="N13" s="104" t="str">
        <f>IF(D13&lt;&gt;"",IF(ISNUMBER(MATCH(D13,$D$5:D12,0)),"",LOOKUP(9.99999999999999E+307,$N$1:N12)+1),"")</f>
        <v/>
      </c>
      <c r="O13" s="103" t="str">
        <f>IF(ROWS($O$6:O13)&lt;=$O$5,LOOKUP(ROWS($O$6:O13),$N$6:$N$1200,$D$6:$D$1200),"")</f>
        <v>İZMİR</v>
      </c>
    </row>
    <row r="14" spans="1:27" ht="18" customHeight="1" x14ac:dyDescent="0.15">
      <c r="A14" s="14">
        <v>9</v>
      </c>
      <c r="B14" s="146">
        <v>197</v>
      </c>
      <c r="C14" s="16" t="s">
        <v>109</v>
      </c>
      <c r="D14" s="115" t="s">
        <v>38</v>
      </c>
      <c r="E14" s="17" t="s">
        <v>32</v>
      </c>
      <c r="F14" s="18">
        <v>29620</v>
      </c>
      <c r="N14" s="104" t="str">
        <f>IF(D14&lt;&gt;"",IF(ISNUMBER(MATCH(D14,$D$5:D13,0)),"",LOOKUP(9.99999999999999E+307,$N$1:N13)+1),"")</f>
        <v/>
      </c>
      <c r="O14" s="103" t="str">
        <f>IF(ROWS($O$6:O14)&lt;=$O$5,LOOKUP(ROWS($O$6:O14),$N$6:$N$1200,$D$6:$D$1200),"")</f>
        <v>KARAMAN</v>
      </c>
    </row>
    <row r="15" spans="1:27" ht="18" customHeight="1" x14ac:dyDescent="0.15">
      <c r="A15" s="14">
        <v>10</v>
      </c>
      <c r="B15" s="146">
        <v>198</v>
      </c>
      <c r="C15" s="16" t="s">
        <v>110</v>
      </c>
      <c r="D15" s="115" t="s">
        <v>38</v>
      </c>
      <c r="E15" s="17" t="s">
        <v>32</v>
      </c>
      <c r="F15" s="18">
        <v>31405</v>
      </c>
      <c r="N15" s="104" t="str">
        <f>IF(D15&lt;&gt;"",IF(ISNUMBER(MATCH(D15,$D$5:D14,0)),"",LOOKUP(9.99999999999999E+307,$N$1:N14)+1),"")</f>
        <v/>
      </c>
      <c r="O15" s="103" t="str">
        <f>IF(ROWS($O$6:O15)&lt;=$O$5,LOOKUP(ROWS($O$6:O15),$N$6:$N$1200,$D$6:$D$1200),"")</f>
        <v>İSTANBUL</v>
      </c>
    </row>
    <row r="16" spans="1:27" ht="18" customHeight="1" x14ac:dyDescent="0.15">
      <c r="A16" s="14">
        <v>11</v>
      </c>
      <c r="B16" s="146">
        <v>199</v>
      </c>
      <c r="C16" s="158" t="s">
        <v>111</v>
      </c>
      <c r="D16" s="115" t="s">
        <v>38</v>
      </c>
      <c r="E16" s="17" t="s">
        <v>32</v>
      </c>
      <c r="F16" s="160">
        <v>34323</v>
      </c>
      <c r="N16" s="104" t="str">
        <f>IF(D16&lt;&gt;"",IF(ISNUMBER(MATCH(D16,$D$5:D15,0)),"",LOOKUP(9.99999999999999E+307,$N$1:N15)+1),"")</f>
        <v/>
      </c>
      <c r="O16" s="103" t="str">
        <f>IF(ROWS($O$6:O16)&lt;=$O$5,LOOKUP(ROWS($O$6:O16),$N$6:$N$1200,$D$6:$D$1200),"")</f>
        <v>ANKARA</v>
      </c>
    </row>
    <row r="17" spans="1:15" ht="18" customHeight="1" thickBot="1" x14ac:dyDescent="0.2">
      <c r="A17" s="14">
        <v>12</v>
      </c>
      <c r="B17" s="147">
        <v>200</v>
      </c>
      <c r="C17" s="159" t="s">
        <v>112</v>
      </c>
      <c r="D17" s="116" t="s">
        <v>38</v>
      </c>
      <c r="E17" s="21" t="s">
        <v>32</v>
      </c>
      <c r="F17" s="161">
        <v>28286</v>
      </c>
      <c r="N17" s="104" t="str">
        <f>IF(D17&lt;&gt;"",IF(ISNUMBER(MATCH(D17,$D$5:D16,0)),"",LOOKUP(9.99999999999999E+307,$N$1:N16)+1),"")</f>
        <v/>
      </c>
      <c r="O17" s="103" t="str">
        <f>IF(ROWS($O$6:O17)&lt;=$O$5,LOOKUP(ROWS($O$6:O17),$N$6:$N$1200,$D$6:$D$1200),"")</f>
        <v>BALIKESİR</v>
      </c>
    </row>
    <row r="18" spans="1:15" ht="18" customHeight="1" x14ac:dyDescent="0.15">
      <c r="A18" s="14">
        <v>13</v>
      </c>
      <c r="B18" s="145">
        <v>171</v>
      </c>
      <c r="C18" s="12" t="s">
        <v>98</v>
      </c>
      <c r="D18" s="12" t="s">
        <v>40</v>
      </c>
      <c r="E18" s="114" t="s">
        <v>32</v>
      </c>
      <c r="F18" s="13">
        <v>32783</v>
      </c>
      <c r="N18" s="104">
        <f>IF(D18&lt;&gt;"",IF(ISNUMBER(MATCH(D18,$D$5:D17,0)),"",LOOKUP(9.99999999999999E+307,$N$1:N17)+1),"")</f>
        <v>3</v>
      </c>
      <c r="O18" s="103" t="str">
        <f>IF(ROWS($O$6:O18)&lt;=$O$5,LOOKUP(ROWS($O$6:O18),$N$6:$N$1200,$D$6:$D$1200),"")</f>
        <v>DİYARBAKIR</v>
      </c>
    </row>
    <row r="19" spans="1:15" ht="18" customHeight="1" x14ac:dyDescent="0.15">
      <c r="A19" s="14">
        <v>14</v>
      </c>
      <c r="B19" s="146">
        <v>172</v>
      </c>
      <c r="C19" s="16" t="s">
        <v>41</v>
      </c>
      <c r="D19" s="16" t="s">
        <v>40</v>
      </c>
      <c r="E19" s="15" t="s">
        <v>32</v>
      </c>
      <c r="F19" s="18">
        <v>32735</v>
      </c>
      <c r="N19" s="104" t="str">
        <f>IF(D19&lt;&gt;"",IF(ISNUMBER(MATCH(D19,$D$5:D18,0)),"",LOOKUP(9.99999999999999E+307,$N$1:N18)+1),"")</f>
        <v/>
      </c>
      <c r="O19" s="103" t="str">
        <f>IF(ROWS($O$6:O19)&lt;=$O$5,LOOKUP(ROWS($O$6:O19),$N$6:$N$1200,$D$6:$D$1200),"")</f>
        <v>BİTLİS</v>
      </c>
    </row>
    <row r="20" spans="1:15" ht="18" customHeight="1" x14ac:dyDescent="0.15">
      <c r="A20" s="14">
        <v>15</v>
      </c>
      <c r="B20" s="146">
        <v>173</v>
      </c>
      <c r="C20" s="16" t="s">
        <v>42</v>
      </c>
      <c r="D20" s="16" t="s">
        <v>40</v>
      </c>
      <c r="E20" s="15" t="s">
        <v>32</v>
      </c>
      <c r="F20" s="18">
        <v>31258</v>
      </c>
      <c r="N20" s="104" t="str">
        <f>IF(D20&lt;&gt;"",IF(ISNUMBER(MATCH(D20,$D$5:D19,0)),"",LOOKUP(9.99999999999999E+307,$N$1:N19)+1),"")</f>
        <v/>
      </c>
      <c r="O20" s="103" t="str">
        <f>IF(ROWS($O$6:O20)&lt;=$O$5,LOOKUP(ROWS($O$6:O20),$N$6:$N$1200,$D$6:$D$1200),"")</f>
        <v>MARDİN</v>
      </c>
    </row>
    <row r="21" spans="1:15" ht="18" customHeight="1" x14ac:dyDescent="0.15">
      <c r="A21" s="14">
        <v>16</v>
      </c>
      <c r="B21" s="146">
        <v>174</v>
      </c>
      <c r="C21" s="16" t="s">
        <v>43</v>
      </c>
      <c r="D21" s="16" t="s">
        <v>40</v>
      </c>
      <c r="E21" s="15" t="s">
        <v>32</v>
      </c>
      <c r="F21" s="18">
        <v>33188</v>
      </c>
      <c r="N21" s="104" t="str">
        <f>IF(D21&lt;&gt;"",IF(ISNUMBER(MATCH(D21,$D$5:D20,0)),"",LOOKUP(9.99999999999999E+307,$N$1:N20)+1),"")</f>
        <v/>
      </c>
      <c r="O21" s="103" t="str">
        <f>IF(ROWS($O$6:O21)&lt;=$O$5,LOOKUP(ROWS($O$6:O21),$N$6:$N$1200,$D$6:$D$1200),"")</f>
        <v xml:space="preserve">NEVŞEHİR </v>
      </c>
    </row>
    <row r="22" spans="1:15" ht="18" customHeight="1" x14ac:dyDescent="0.15">
      <c r="A22" s="14">
        <v>17</v>
      </c>
      <c r="B22" s="146">
        <v>175</v>
      </c>
      <c r="C22" s="16" t="s">
        <v>44</v>
      </c>
      <c r="D22" s="16" t="s">
        <v>40</v>
      </c>
      <c r="E22" s="15" t="s">
        <v>32</v>
      </c>
      <c r="F22" s="18">
        <v>33526</v>
      </c>
      <c r="N22" s="104" t="str">
        <f>IF(D22&lt;&gt;"",IF(ISNUMBER(MATCH(D22,$D$5:D21,0)),"",LOOKUP(9.99999999999999E+307,$N$1:N21)+1),"")</f>
        <v/>
      </c>
      <c r="O22" s="103" t="str">
        <f>IF(ROWS($O$6:O22)&lt;=$O$5,LOOKUP(ROWS($O$6:O22),$N$6:$N$1200,$D$6:$D$1200),"")</f>
        <v xml:space="preserve">KOCAELİ </v>
      </c>
    </row>
    <row r="23" spans="1:15" ht="18" customHeight="1" thickBot="1" x14ac:dyDescent="0.2">
      <c r="A23" s="14">
        <v>18</v>
      </c>
      <c r="B23" s="147">
        <v>176</v>
      </c>
      <c r="C23" s="20" t="s">
        <v>45</v>
      </c>
      <c r="D23" s="20" t="s">
        <v>40</v>
      </c>
      <c r="E23" s="21" t="s">
        <v>32</v>
      </c>
      <c r="F23" s="22">
        <v>32905</v>
      </c>
      <c r="N23" s="104" t="str">
        <f>IF(D23&lt;&gt;"",IF(ISNUMBER(MATCH(D23,$D$5:D22,0)),"",LOOKUP(9.99999999999999E+307,$N$1:N22)+1),"")</f>
        <v/>
      </c>
      <c r="O23" s="103" t="str">
        <f>IF(ROWS($O$6:O23)&lt;=$O$5,LOOKUP(ROWS($O$6:O23),$N$6:$N$1200,$D$6:$D$1200),"")</f>
        <v>AGRI</v>
      </c>
    </row>
    <row r="24" spans="1:15" ht="18" customHeight="1" x14ac:dyDescent="0.15">
      <c r="A24" s="14">
        <v>19</v>
      </c>
      <c r="B24" s="145">
        <v>159</v>
      </c>
      <c r="C24" s="12" t="s">
        <v>46</v>
      </c>
      <c r="D24" s="12" t="s">
        <v>47</v>
      </c>
      <c r="E24" s="114" t="s">
        <v>32</v>
      </c>
      <c r="F24" s="13">
        <v>31199</v>
      </c>
      <c r="N24" s="104">
        <f>IF(D24&lt;&gt;"",IF(ISNUMBER(MATCH(D24,$D$5:D23,0)),"",LOOKUP(9.99999999999999E+307,$N$1:N23)+1),"")</f>
        <v>4</v>
      </c>
      <c r="O24" s="103" t="str">
        <f>IF(ROWS($O$6:O24)&lt;=$O$5,LOOKUP(ROWS($O$6:O24),$N$6:$N$1200,$D$6:$D$1200),"")</f>
        <v>VAN</v>
      </c>
    </row>
    <row r="25" spans="1:15" ht="18" customHeight="1" x14ac:dyDescent="0.15">
      <c r="A25" s="14">
        <v>20</v>
      </c>
      <c r="B25" s="146">
        <v>160</v>
      </c>
      <c r="C25" s="16" t="s">
        <v>48</v>
      </c>
      <c r="D25" s="16" t="s">
        <v>47</v>
      </c>
      <c r="E25" s="17" t="s">
        <v>32</v>
      </c>
      <c r="F25" s="18">
        <v>32111</v>
      </c>
      <c r="N25" s="104" t="str">
        <f>IF(D25&lt;&gt;"",IF(ISNUMBER(MATCH(D25,$D$5:D24,0)),"",LOOKUP(9.99999999999999E+307,$N$1:N24)+1),"")</f>
        <v/>
      </c>
      <c r="O25" s="103" t="str">
        <f>IF(ROWS($O$6:O25)&lt;=$O$5,LOOKUP(ROWS($O$6:O25),$N$6:$N$1200,$D$6:$D$1200),"")</f>
        <v>FAS</v>
      </c>
    </row>
    <row r="26" spans="1:15" ht="18" customHeight="1" x14ac:dyDescent="0.15">
      <c r="A26" s="14">
        <v>21</v>
      </c>
      <c r="B26" s="146">
        <v>161</v>
      </c>
      <c r="C26" s="16" t="s">
        <v>49</v>
      </c>
      <c r="D26" s="16" t="s">
        <v>47</v>
      </c>
      <c r="E26" s="17" t="s">
        <v>32</v>
      </c>
      <c r="F26" s="18">
        <v>33604</v>
      </c>
      <c r="N26" s="104" t="str">
        <f>IF(D26&lt;&gt;"",IF(ISNUMBER(MATCH(D26,$D$5:D25,0)),"",LOOKUP(9.99999999999999E+307,$N$1:N25)+1),"")</f>
        <v/>
      </c>
      <c r="O26" s="103" t="str">
        <f>IF(ROWS($O$6:O26)&lt;=$O$5,LOOKUP(ROWS($O$6:O26),$N$6:$N$1200,$D$6:$D$1200),"")</f>
        <v/>
      </c>
    </row>
    <row r="27" spans="1:15" ht="18" customHeight="1" x14ac:dyDescent="0.15">
      <c r="A27" s="14">
        <v>22</v>
      </c>
      <c r="B27" s="146">
        <v>162</v>
      </c>
      <c r="C27" s="16" t="s">
        <v>50</v>
      </c>
      <c r="D27" s="16" t="s">
        <v>47</v>
      </c>
      <c r="E27" s="17" t="s">
        <v>32</v>
      </c>
      <c r="F27" s="18">
        <v>32567</v>
      </c>
      <c r="N27" s="104" t="str">
        <f>IF(D27&lt;&gt;"",IF(ISNUMBER(MATCH(D27,$D$5:D26,0)),"",LOOKUP(9.99999999999999E+307,$N$1:N26)+1),"")</f>
        <v/>
      </c>
      <c r="O27" s="103" t="str">
        <f>IF(ROWS($O$6:O27)&lt;=$O$5,LOOKUP(ROWS($O$6:O27),$N$6:$N$1200,$D$6:$D$1200),"")</f>
        <v/>
      </c>
    </row>
    <row r="28" spans="1:15" ht="18" customHeight="1" x14ac:dyDescent="0.15">
      <c r="A28" s="14">
        <v>23</v>
      </c>
      <c r="B28" s="146">
        <v>163</v>
      </c>
      <c r="C28" s="16" t="s">
        <v>51</v>
      </c>
      <c r="D28" s="16" t="s">
        <v>47</v>
      </c>
      <c r="E28" s="17" t="s">
        <v>32</v>
      </c>
      <c r="F28" s="18">
        <v>32478</v>
      </c>
      <c r="N28" s="104" t="str">
        <f>IF(D28&lt;&gt;"",IF(ISNUMBER(MATCH(D28,$D$5:D27,0)),"",LOOKUP(9.99999999999999E+307,$N$1:N27)+1),"")</f>
        <v/>
      </c>
      <c r="O28" s="103" t="str">
        <f>IF(ROWS($O$6:O28)&lt;=$O$5,LOOKUP(ROWS($O$6:O28),$N$6:$N$1200,$D$6:$D$1200),"")</f>
        <v/>
      </c>
    </row>
    <row r="29" spans="1:15" ht="18" customHeight="1" thickBot="1" x14ac:dyDescent="0.2">
      <c r="A29" s="14">
        <v>24</v>
      </c>
      <c r="B29" s="147">
        <v>164</v>
      </c>
      <c r="C29" s="20" t="s">
        <v>52</v>
      </c>
      <c r="D29" s="20" t="s">
        <v>47</v>
      </c>
      <c r="E29" s="19" t="s">
        <v>32</v>
      </c>
      <c r="F29" s="22">
        <v>33604</v>
      </c>
      <c r="N29" s="104" t="str">
        <f>IF(D29&lt;&gt;"",IF(ISNUMBER(MATCH(D29,$D$5:D28,0)),"",LOOKUP(9.99999999999999E+307,$N$1:N28)+1),"")</f>
        <v/>
      </c>
      <c r="O29" s="103" t="str">
        <f>IF(ROWS($O$6:O29)&lt;=$O$5,LOOKUP(ROWS($O$6:O29),$N$6:$N$1200,$D$6:$D$1200),"")</f>
        <v/>
      </c>
    </row>
    <row r="30" spans="1:15" ht="18" customHeight="1" x14ac:dyDescent="0.15">
      <c r="A30" s="14">
        <v>25</v>
      </c>
      <c r="B30" s="145">
        <v>155</v>
      </c>
      <c r="C30" s="12" t="s">
        <v>99</v>
      </c>
      <c r="D30" s="12" t="s">
        <v>53</v>
      </c>
      <c r="E30" s="11" t="s">
        <v>32</v>
      </c>
      <c r="F30" s="13">
        <v>29508</v>
      </c>
      <c r="N30" s="104">
        <f>IF(D30&lt;&gt;"",IF(ISNUMBER(MATCH(D30,$D$5:D29,0)),"",LOOKUP(9.99999999999999E+307,$N$1:N29)+1),"")</f>
        <v>5</v>
      </c>
      <c r="O30" s="103" t="str">
        <f>IF(ROWS($O$6:O30)&lt;=$O$5,LOOKUP(ROWS($O$6:O30),$N$6:$N$1200,$D$6:$D$1200),"")</f>
        <v/>
      </c>
    </row>
    <row r="31" spans="1:15" ht="18" customHeight="1" x14ac:dyDescent="0.15">
      <c r="A31" s="14">
        <v>26</v>
      </c>
      <c r="B31" s="146">
        <v>158</v>
      </c>
      <c r="C31" s="16" t="s">
        <v>54</v>
      </c>
      <c r="D31" s="16" t="s">
        <v>53</v>
      </c>
      <c r="E31" s="15" t="s">
        <v>32</v>
      </c>
      <c r="F31" s="18">
        <v>33126</v>
      </c>
      <c r="N31" s="104" t="str">
        <f>IF(D31&lt;&gt;"",IF(ISNUMBER(MATCH(D31,$D$5:D30,0)),"",LOOKUP(9.99999999999999E+307,$N$1:N30)+1),"")</f>
        <v/>
      </c>
      <c r="O31" s="103" t="str">
        <f>IF(ROWS($O$6:O31)&lt;=$O$5,LOOKUP(ROWS($O$6:O31),$N$6:$N$1200,$D$6:$D$1200),"")</f>
        <v/>
      </c>
    </row>
    <row r="32" spans="1:15" ht="18" customHeight="1" x14ac:dyDescent="0.15">
      <c r="A32" s="14">
        <v>27</v>
      </c>
      <c r="B32" s="146">
        <v>156</v>
      </c>
      <c r="C32" s="16" t="s">
        <v>55</v>
      </c>
      <c r="D32" s="16" t="s">
        <v>53</v>
      </c>
      <c r="E32" s="15" t="s">
        <v>32</v>
      </c>
      <c r="F32" s="18">
        <v>32513</v>
      </c>
      <c r="N32" s="104" t="str">
        <f>IF(D32&lt;&gt;"",IF(ISNUMBER(MATCH(D32,$D$5:D31,0)),"",LOOKUP(9.99999999999999E+307,$N$1:N31)+1),"")</f>
        <v/>
      </c>
      <c r="O32" s="103" t="str">
        <f>IF(ROWS($O$6:O32)&lt;=$O$5,LOOKUP(ROWS($O$6:O32),$N$6:$N$1200,$D$6:$D$1200),"")</f>
        <v/>
      </c>
    </row>
    <row r="33" spans="1:15" ht="18" customHeight="1" x14ac:dyDescent="0.15">
      <c r="A33" s="14">
        <v>28</v>
      </c>
      <c r="B33" s="146">
        <v>154</v>
      </c>
      <c r="C33" s="16" t="s">
        <v>56</v>
      </c>
      <c r="D33" s="16" t="s">
        <v>53</v>
      </c>
      <c r="E33" s="15" t="s">
        <v>32</v>
      </c>
      <c r="F33" s="18">
        <v>32883</v>
      </c>
      <c r="N33" s="104" t="str">
        <f>IF(D33&lt;&gt;"",IF(ISNUMBER(MATCH(D33,$D$5:D32,0)),"",LOOKUP(9.99999999999999E+307,$N$1:N32)+1),"")</f>
        <v/>
      </c>
      <c r="O33" s="103" t="str">
        <f>IF(ROWS($O$6:O33)&lt;=$O$5,LOOKUP(ROWS($O$6:O33),$N$6:$N$1200,$D$6:$D$1200),"")</f>
        <v/>
      </c>
    </row>
    <row r="34" spans="1:15" ht="18" customHeight="1" x14ac:dyDescent="0.15">
      <c r="A34" s="14">
        <v>29</v>
      </c>
      <c r="B34" s="146">
        <v>327</v>
      </c>
      <c r="C34" s="16" t="s">
        <v>106</v>
      </c>
      <c r="D34" s="16" t="s">
        <v>53</v>
      </c>
      <c r="E34" s="15" t="s">
        <v>32</v>
      </c>
      <c r="F34" s="18">
        <v>32187</v>
      </c>
      <c r="N34" s="104" t="str">
        <f>IF(D34&lt;&gt;"",IF(ISNUMBER(MATCH(D34,$D$5:D33,0)),"",LOOKUP(9.99999999999999E+307,$N$1:N33)+1),"")</f>
        <v/>
      </c>
      <c r="O34" s="103" t="str">
        <f>IF(ROWS($O$6:O34)&lt;=$O$5,LOOKUP(ROWS($O$6:O34),$N$6:$N$1200,$D$6:$D$1200),"")</f>
        <v/>
      </c>
    </row>
    <row r="35" spans="1:15" ht="18" customHeight="1" thickBot="1" x14ac:dyDescent="0.2">
      <c r="A35" s="14">
        <v>30</v>
      </c>
      <c r="B35" s="147">
        <v>153</v>
      </c>
      <c r="C35" s="20" t="s">
        <v>57</v>
      </c>
      <c r="D35" s="20" t="s">
        <v>53</v>
      </c>
      <c r="E35" s="19" t="s">
        <v>32</v>
      </c>
      <c r="F35" s="22">
        <v>32918</v>
      </c>
      <c r="N35" s="104" t="str">
        <f>IF(D35&lt;&gt;"",IF(ISNUMBER(MATCH(D35,$D$5:D34,0)),"",LOOKUP(9.99999999999999E+307,$N$1:N34)+1),"")</f>
        <v/>
      </c>
      <c r="O35" s="103" t="str">
        <f>IF(ROWS($O$6:O35)&lt;=$O$5,LOOKUP(ROWS($O$6:O35),$N$6:$N$1200,$D$6:$D$1200),"")</f>
        <v/>
      </c>
    </row>
    <row r="36" spans="1:15" ht="18" customHeight="1" x14ac:dyDescent="0.15">
      <c r="A36" s="14">
        <v>31</v>
      </c>
      <c r="B36" s="145">
        <v>183</v>
      </c>
      <c r="C36" s="12" t="s">
        <v>58</v>
      </c>
      <c r="D36" s="12" t="s">
        <v>59</v>
      </c>
      <c r="E36" s="11" t="s">
        <v>32</v>
      </c>
      <c r="F36" s="13">
        <v>33817</v>
      </c>
      <c r="N36" s="104">
        <f>IF(D36&lt;&gt;"",IF(ISNUMBER(MATCH(D36,$D$5:D35,0)),"",LOOKUP(9.99999999999999E+307,$N$1:N35)+1),"")</f>
        <v>6</v>
      </c>
      <c r="O36" s="103" t="str">
        <f>IF(ROWS($O$6:O36)&lt;=$O$5,LOOKUP(ROWS($O$6:O36),$N$6:$N$1200,$D$6:$D$1200),"")</f>
        <v/>
      </c>
    </row>
    <row r="37" spans="1:15" ht="18" customHeight="1" x14ac:dyDescent="0.15">
      <c r="A37" s="14">
        <v>32</v>
      </c>
      <c r="B37" s="146">
        <v>184</v>
      </c>
      <c r="C37" s="16" t="s">
        <v>60</v>
      </c>
      <c r="D37" s="16" t="s">
        <v>59</v>
      </c>
      <c r="E37" s="15" t="s">
        <v>32</v>
      </c>
      <c r="F37" s="18">
        <v>34169</v>
      </c>
      <c r="N37" s="104" t="str">
        <f>IF(D37&lt;&gt;"",IF(ISNUMBER(MATCH(D37,$D$5:D36,0)),"",LOOKUP(9.99999999999999E+307,$N$1:N36)+1),"")</f>
        <v/>
      </c>
      <c r="O37" s="103" t="str">
        <f>IF(ROWS($O$6:O37)&lt;=$O$5,LOOKUP(ROWS($O$6:O37),$N$6:$N$1200,$D$6:$D$1200),"")</f>
        <v/>
      </c>
    </row>
    <row r="38" spans="1:15" ht="18" customHeight="1" x14ac:dyDescent="0.15">
      <c r="A38" s="14">
        <v>33</v>
      </c>
      <c r="B38" s="146">
        <v>185</v>
      </c>
      <c r="C38" s="16" t="s">
        <v>61</v>
      </c>
      <c r="D38" s="16" t="s">
        <v>59</v>
      </c>
      <c r="E38" s="15" t="s">
        <v>32</v>
      </c>
      <c r="F38" s="18">
        <v>34719</v>
      </c>
      <c r="N38" s="104" t="str">
        <f>IF(D38&lt;&gt;"",IF(ISNUMBER(MATCH(D38,$D$5:D37,0)),"",LOOKUP(9.99999999999999E+307,$N$1:N37)+1),"")</f>
        <v/>
      </c>
      <c r="O38" s="103" t="str">
        <f>IF(ROWS($O$6:O38)&lt;=$O$5,LOOKUP(ROWS($O$6:O38),$N$6:$N$1200,$D$6:$D$1200),"")</f>
        <v/>
      </c>
    </row>
    <row r="39" spans="1:15" ht="18" customHeight="1" x14ac:dyDescent="0.15">
      <c r="A39" s="14">
        <v>34</v>
      </c>
      <c r="B39" s="146">
        <v>186</v>
      </c>
      <c r="C39" s="16" t="s">
        <v>62</v>
      </c>
      <c r="D39" s="16" t="s">
        <v>59</v>
      </c>
      <c r="E39" s="15" t="s">
        <v>32</v>
      </c>
      <c r="F39" s="18">
        <v>29587</v>
      </c>
      <c r="N39" s="104" t="str">
        <f>IF(D39&lt;&gt;"",IF(ISNUMBER(MATCH(D39,$D$5:D38,0)),"",LOOKUP(9.99999999999999E+307,$N$1:N38)+1),"")</f>
        <v/>
      </c>
      <c r="O39" s="103" t="str">
        <f>IF(ROWS($O$6:O39)&lt;=$O$5,LOOKUP(ROWS($O$6:O39),$N$6:$N$1200,$D$6:$D$1200),"")</f>
        <v/>
      </c>
    </row>
    <row r="40" spans="1:15" ht="18" customHeight="1" x14ac:dyDescent="0.15">
      <c r="A40" s="14">
        <v>35</v>
      </c>
      <c r="B40" s="146">
        <v>187</v>
      </c>
      <c r="C40" s="16" t="s">
        <v>63</v>
      </c>
      <c r="D40" s="16" t="s">
        <v>59</v>
      </c>
      <c r="E40" s="15" t="s">
        <v>32</v>
      </c>
      <c r="F40" s="18">
        <v>33392</v>
      </c>
      <c r="N40" s="104" t="str">
        <f>IF(D40&lt;&gt;"",IF(ISNUMBER(MATCH(D40,$D$5:D39,0)),"",LOOKUP(9.99999999999999E+307,$N$1:N39)+1),"")</f>
        <v/>
      </c>
      <c r="O40" s="103" t="str">
        <f>IF(ROWS($O$6:O40)&lt;=$O$5,LOOKUP(ROWS($O$6:O40),$N$6:$N$1200,$D$6:$D$1200),"")</f>
        <v/>
      </c>
    </row>
    <row r="41" spans="1:15" ht="18" customHeight="1" thickBot="1" x14ac:dyDescent="0.2">
      <c r="A41" s="14">
        <v>36</v>
      </c>
      <c r="B41" s="147">
        <v>188</v>
      </c>
      <c r="C41" s="20" t="s">
        <v>64</v>
      </c>
      <c r="D41" s="20" t="s">
        <v>59</v>
      </c>
      <c r="E41" s="19" t="s">
        <v>32</v>
      </c>
      <c r="F41" s="22">
        <v>33125</v>
      </c>
      <c r="N41" s="104" t="str">
        <f>IF(D41&lt;&gt;"",IF(ISNUMBER(MATCH(D41,$D$5:D40,0)),"",LOOKUP(9.99999999999999E+307,$N$1:N40)+1),"")</f>
        <v/>
      </c>
      <c r="O41" s="103" t="str">
        <f>IF(ROWS($O$6:O41)&lt;=$O$5,LOOKUP(ROWS($O$6:O41),$N$6:$N$1200,$D$6:$D$1200),"")</f>
        <v/>
      </c>
    </row>
    <row r="42" spans="1:15" ht="18" customHeight="1" x14ac:dyDescent="0.15">
      <c r="A42" s="14">
        <v>37</v>
      </c>
      <c r="B42" s="145">
        <v>342</v>
      </c>
      <c r="C42" s="12" t="s">
        <v>66</v>
      </c>
      <c r="D42" s="12" t="s">
        <v>65</v>
      </c>
      <c r="E42" s="11" t="s">
        <v>32</v>
      </c>
      <c r="F42" s="13">
        <v>34335</v>
      </c>
      <c r="N42" s="104">
        <f>IF(D42&lt;&gt;"",IF(ISNUMBER(MATCH(D42,$D$5:D41,0)),"",LOOKUP(9.99999999999999E+307,$N$1:N41)+1),"")</f>
        <v>7</v>
      </c>
      <c r="O42" s="103" t="str">
        <f>IF(ROWS($O$6:O42)&lt;=$O$5,LOOKUP(ROWS($O$6:O42),$N$6:$N$1200,$D$6:$D$1200),"")</f>
        <v/>
      </c>
    </row>
    <row r="43" spans="1:15" ht="18" customHeight="1" x14ac:dyDescent="0.15">
      <c r="A43" s="14">
        <v>38</v>
      </c>
      <c r="B43" s="146">
        <v>343</v>
      </c>
      <c r="C43" s="16" t="s">
        <v>67</v>
      </c>
      <c r="D43" s="16" t="s">
        <v>65</v>
      </c>
      <c r="E43" s="15" t="s">
        <v>32</v>
      </c>
      <c r="F43" s="18">
        <v>32143</v>
      </c>
      <c r="N43" s="104" t="str">
        <f>IF(D43&lt;&gt;"",IF(ISNUMBER(MATCH(D43,$D$5:D42,0)),"",LOOKUP(9.99999999999999E+307,$N$1:N42)+1),"")</f>
        <v/>
      </c>
      <c r="O43" s="103" t="str">
        <f>IF(ROWS($O$6:O43)&lt;=$O$5,LOOKUP(ROWS($O$6:O43),$N$6:$N$1200,$D$6:$D$1200),"")</f>
        <v/>
      </c>
    </row>
    <row r="44" spans="1:15" ht="18" customHeight="1" x14ac:dyDescent="0.15">
      <c r="A44" s="14">
        <v>39</v>
      </c>
      <c r="B44" s="146">
        <v>344</v>
      </c>
      <c r="C44" s="16" t="s">
        <v>68</v>
      </c>
      <c r="D44" s="16" t="s">
        <v>65</v>
      </c>
      <c r="E44" s="15" t="s">
        <v>32</v>
      </c>
      <c r="F44" s="18">
        <v>30682</v>
      </c>
      <c r="N44" s="104" t="str">
        <f>IF(D44&lt;&gt;"",IF(ISNUMBER(MATCH(D44,$D$5:D43,0)),"",LOOKUP(9.99999999999999E+307,$N$1:N43)+1),"")</f>
        <v/>
      </c>
      <c r="O44" s="103" t="str">
        <f>IF(ROWS($O$6:O44)&lt;=$O$5,LOOKUP(ROWS($O$6:O44),$N$6:$N$1200,$D$6:$D$1200),"")</f>
        <v/>
      </c>
    </row>
    <row r="45" spans="1:15" ht="18" customHeight="1" x14ac:dyDescent="0.15">
      <c r="A45" s="14">
        <v>40</v>
      </c>
      <c r="B45" s="146">
        <v>345</v>
      </c>
      <c r="C45" s="16" t="s">
        <v>69</v>
      </c>
      <c r="D45" s="16" t="s">
        <v>65</v>
      </c>
      <c r="E45" s="15" t="s">
        <v>32</v>
      </c>
      <c r="F45" s="18">
        <v>33608</v>
      </c>
      <c r="N45" s="104" t="str">
        <f>IF(D45&lt;&gt;"",IF(ISNUMBER(MATCH(D45,$D$5:D44,0)),"",LOOKUP(9.99999999999999E+307,$N$1:N44)+1),"")</f>
        <v/>
      </c>
      <c r="O45" s="103" t="str">
        <f>IF(ROWS($O$6:O45)&lt;=$O$5,LOOKUP(ROWS($O$6:O45),$N$6:$N$1200,$D$6:$D$1200),"")</f>
        <v/>
      </c>
    </row>
    <row r="46" spans="1:15" ht="18" customHeight="1" x14ac:dyDescent="0.15">
      <c r="A46" s="14" t="s">
        <v>70</v>
      </c>
      <c r="B46" s="146">
        <v>45</v>
      </c>
      <c r="C46" s="157" t="s">
        <v>70</v>
      </c>
      <c r="D46" s="16" t="s">
        <v>65</v>
      </c>
      <c r="E46" s="15" t="s">
        <v>32</v>
      </c>
      <c r="F46" s="18" t="s">
        <v>70</v>
      </c>
      <c r="N46" s="104" t="str">
        <f>IF(D46&lt;&gt;"",IF(ISNUMBER(MATCH(D46,$D$5:D45,0)),"",LOOKUP(9.99999999999999E+307,$N$1:N45)+1),"")</f>
        <v/>
      </c>
      <c r="O46" s="103" t="str">
        <f>IF(ROWS($O$6:O46)&lt;=$O$5,LOOKUP(ROWS($O$6:O46),$N$6:$N$1200,$D$6:$D$1200),"")</f>
        <v/>
      </c>
    </row>
    <row r="47" spans="1:15" ht="18" customHeight="1" thickBot="1" x14ac:dyDescent="0.2">
      <c r="A47" s="14" t="s">
        <v>70</v>
      </c>
      <c r="B47" s="147">
        <v>194</v>
      </c>
      <c r="C47" s="20" t="s">
        <v>70</v>
      </c>
      <c r="D47" s="20" t="s">
        <v>65</v>
      </c>
      <c r="E47" s="19" t="s">
        <v>32</v>
      </c>
      <c r="F47" s="22" t="s">
        <v>70</v>
      </c>
      <c r="N47" s="104" t="str">
        <f>IF(D47&lt;&gt;"",IF(ISNUMBER(MATCH(D47,$D$5:D46,0)),"",LOOKUP(9.99999999999999E+307,$N$1:N46)+1),"")</f>
        <v/>
      </c>
      <c r="O47" s="103" t="str">
        <f>IF(ROWS($O$6:O47)&lt;=$O$5,LOOKUP(ROWS($O$6:O47),$N$6:$N$1200,$D$6:$D$1200),"")</f>
        <v/>
      </c>
    </row>
    <row r="48" spans="1:15" ht="18" customHeight="1" x14ac:dyDescent="0.15">
      <c r="A48" s="14">
        <v>41</v>
      </c>
      <c r="B48" s="145">
        <v>309</v>
      </c>
      <c r="C48" s="12" t="s">
        <v>73</v>
      </c>
      <c r="D48" s="12" t="s">
        <v>74</v>
      </c>
      <c r="E48" s="11" t="s">
        <v>71</v>
      </c>
      <c r="F48" s="13">
        <v>29044</v>
      </c>
      <c r="N48" s="104">
        <f>IF(D48&lt;&gt;"",IF(ISNUMBER(MATCH(D48,$D$5:D47,0)),"",LOOKUP(9.99999999999999E+307,$N$1:N47)+1),"")</f>
        <v>8</v>
      </c>
      <c r="O48" s="103" t="str">
        <f>IF(ROWS($O$6:O48)&lt;=$O$5,LOOKUP(ROWS($O$6:O48),$N$6:$N$1200,$D$6:$D$1200),"")</f>
        <v/>
      </c>
    </row>
    <row r="49" spans="1:15" ht="18" customHeight="1" x14ac:dyDescent="0.15">
      <c r="A49" s="14">
        <v>42</v>
      </c>
      <c r="B49" s="146">
        <v>310</v>
      </c>
      <c r="C49" s="16" t="s">
        <v>75</v>
      </c>
      <c r="D49" s="16" t="s">
        <v>76</v>
      </c>
      <c r="E49" s="15" t="s">
        <v>71</v>
      </c>
      <c r="F49" s="18">
        <v>32143</v>
      </c>
      <c r="N49" s="104">
        <f>IF(D49&lt;&gt;"",IF(ISNUMBER(MATCH(D49,$D$5:D48,0)),"",LOOKUP(9.99999999999999E+307,$N$1:N48)+1),"")</f>
        <v>9</v>
      </c>
      <c r="O49" s="103" t="str">
        <f>IF(ROWS($O$6:O49)&lt;=$O$5,LOOKUP(ROWS($O$6:O49),$N$6:$N$1200,$D$6:$D$1200),"")</f>
        <v/>
      </c>
    </row>
    <row r="50" spans="1:15" ht="18" customHeight="1" x14ac:dyDescent="0.15">
      <c r="A50" s="14">
        <v>43</v>
      </c>
      <c r="B50" s="146">
        <v>311</v>
      </c>
      <c r="C50" s="16" t="s">
        <v>77</v>
      </c>
      <c r="D50" s="16" t="s">
        <v>78</v>
      </c>
      <c r="E50" s="15" t="s">
        <v>71</v>
      </c>
      <c r="F50" s="18">
        <v>34552</v>
      </c>
      <c r="N50" s="104">
        <f>IF(D50&lt;&gt;"",IF(ISNUMBER(MATCH(D50,$D$5:D49,0)),"",LOOKUP(9.99999999999999E+307,$N$1:N49)+1),"")</f>
        <v>10</v>
      </c>
      <c r="O50" s="103" t="str">
        <f>IF(ROWS($O$6:O50)&lt;=$O$5,LOOKUP(ROWS($O$6:O50),$N$6:$N$1200,$D$6:$D$1200),"")</f>
        <v/>
      </c>
    </row>
    <row r="51" spans="1:15" ht="18" customHeight="1" x14ac:dyDescent="0.15">
      <c r="A51" s="14">
        <v>44</v>
      </c>
      <c r="B51" s="146">
        <v>312</v>
      </c>
      <c r="C51" s="16" t="s">
        <v>79</v>
      </c>
      <c r="D51" s="16" t="s">
        <v>72</v>
      </c>
      <c r="E51" s="15" t="s">
        <v>71</v>
      </c>
      <c r="F51" s="18" t="s">
        <v>80</v>
      </c>
      <c r="N51" s="104">
        <f>IF(D51&lt;&gt;"",IF(ISNUMBER(MATCH(D51,$D$5:D50,0)),"",LOOKUP(9.99999999999999E+307,$N$1:N50)+1),"")</f>
        <v>11</v>
      </c>
      <c r="O51" s="103" t="str">
        <f>IF(ROWS($O$6:O51)&lt;=$O$5,LOOKUP(ROWS($O$6:O51),$N$6:$N$1200,$D$6:$D$1200),"")</f>
        <v/>
      </c>
    </row>
    <row r="52" spans="1:15" ht="18" customHeight="1" x14ac:dyDescent="0.15">
      <c r="A52" s="14">
        <v>45</v>
      </c>
      <c r="B52" s="146">
        <v>313</v>
      </c>
      <c r="C52" s="16" t="s">
        <v>81</v>
      </c>
      <c r="D52" s="16" t="s">
        <v>82</v>
      </c>
      <c r="E52" s="15" t="s">
        <v>71</v>
      </c>
      <c r="F52" s="18">
        <v>34486</v>
      </c>
      <c r="N52" s="104">
        <f>IF(D52&lt;&gt;"",IF(ISNUMBER(MATCH(D52,$D$5:D51,0)),"",LOOKUP(9.99999999999999E+307,$N$1:N51)+1),"")</f>
        <v>12</v>
      </c>
      <c r="O52" s="103" t="str">
        <f>IF(ROWS($O$6:O52)&lt;=$O$5,LOOKUP(ROWS($O$6:O52),$N$6:$N$1200,$D$6:$D$1200),"")</f>
        <v/>
      </c>
    </row>
    <row r="53" spans="1:15" ht="18" customHeight="1" thickBot="1" x14ac:dyDescent="0.2">
      <c r="A53" s="14">
        <v>46</v>
      </c>
      <c r="B53" s="147">
        <v>315</v>
      </c>
      <c r="C53" s="20" t="s">
        <v>83</v>
      </c>
      <c r="D53" s="20" t="s">
        <v>84</v>
      </c>
      <c r="E53" s="19" t="s">
        <v>71</v>
      </c>
      <c r="F53" s="22">
        <v>34335</v>
      </c>
      <c r="N53" s="104">
        <f>IF(D53&lt;&gt;"",IF(ISNUMBER(MATCH(D53,$D$5:D52,0)),"",LOOKUP(9.99999999999999E+307,$N$1:N52)+1),"")</f>
        <v>13</v>
      </c>
      <c r="O53" s="103" t="str">
        <f>IF(ROWS($O$6:O53)&lt;=$O$5,LOOKUP(ROWS($O$6:O53),$N$6:$N$1200,$D$6:$D$1200),"")</f>
        <v/>
      </c>
    </row>
    <row r="54" spans="1:15" ht="18" customHeight="1" x14ac:dyDescent="0.15">
      <c r="A54" s="14">
        <v>47</v>
      </c>
      <c r="B54" s="145">
        <v>316</v>
      </c>
      <c r="C54" s="12" t="s">
        <v>113</v>
      </c>
      <c r="D54" s="12" t="s">
        <v>72</v>
      </c>
      <c r="E54" s="11" t="s">
        <v>71</v>
      </c>
      <c r="F54" s="13">
        <v>29307</v>
      </c>
      <c r="N54" s="104" t="str">
        <f>IF(D54&lt;&gt;"",IF(ISNUMBER(MATCH(D54,$D$5:D53,0)),"",LOOKUP(9.99999999999999E+307,$N$1:N53)+1),"")</f>
        <v/>
      </c>
      <c r="O54" s="103" t="str">
        <f>IF(ROWS($O$6:O54)&lt;=$O$5,LOOKUP(ROWS($O$6:O54),$N$6:$N$1200,$D$6:$D$1200),"")</f>
        <v/>
      </c>
    </row>
    <row r="55" spans="1:15" ht="18" customHeight="1" x14ac:dyDescent="0.15">
      <c r="A55" s="14">
        <v>48</v>
      </c>
      <c r="B55" s="146">
        <v>317</v>
      </c>
      <c r="C55" s="16" t="s">
        <v>114</v>
      </c>
      <c r="D55" s="16" t="s">
        <v>72</v>
      </c>
      <c r="E55" s="15" t="s">
        <v>71</v>
      </c>
      <c r="F55" s="18">
        <v>32935</v>
      </c>
      <c r="N55" s="104" t="str">
        <f>IF(D55&lt;&gt;"",IF(ISNUMBER(MATCH(D55,$D$5:D54,0)),"",LOOKUP(9.99999999999999E+307,$N$1:N54)+1),"")</f>
        <v/>
      </c>
      <c r="O55" s="103" t="str">
        <f>IF(ROWS($O$6:O55)&lt;=$O$5,LOOKUP(ROWS($O$6:O55),$N$6:$N$1200,$D$6:$D$1200),"")</f>
        <v/>
      </c>
    </row>
    <row r="56" spans="1:15" ht="18" customHeight="1" x14ac:dyDescent="0.15">
      <c r="A56" s="14">
        <v>49</v>
      </c>
      <c r="B56" s="146">
        <v>318</v>
      </c>
      <c r="C56" s="16" t="s">
        <v>115</v>
      </c>
      <c r="D56" s="16" t="s">
        <v>72</v>
      </c>
      <c r="E56" s="15" t="s">
        <v>71</v>
      </c>
      <c r="F56" s="18">
        <v>31971</v>
      </c>
      <c r="N56" s="104" t="str">
        <f>IF(D56&lt;&gt;"",IF(ISNUMBER(MATCH(D56,$D$5:D55,0)),"",LOOKUP(9.99999999999999E+307,$N$1:N55)+1),"")</f>
        <v/>
      </c>
      <c r="O56" s="103" t="str">
        <f>IF(ROWS($O$6:O56)&lt;=$O$5,LOOKUP(ROWS($O$6:O56),$N$6:$N$1200,$D$6:$D$1200),"")</f>
        <v/>
      </c>
    </row>
    <row r="57" spans="1:15" ht="18" customHeight="1" x14ac:dyDescent="0.15">
      <c r="A57" s="14">
        <v>50</v>
      </c>
      <c r="B57" s="146">
        <v>319</v>
      </c>
      <c r="C57" s="16" t="s">
        <v>116</v>
      </c>
      <c r="D57" s="16" t="s">
        <v>72</v>
      </c>
      <c r="E57" s="15" t="s">
        <v>71</v>
      </c>
      <c r="F57" s="18">
        <v>32143</v>
      </c>
      <c r="N57" s="104" t="str">
        <f>IF(D57&lt;&gt;"",IF(ISNUMBER(MATCH(D57,$D$5:D56,0)),"",LOOKUP(9.99999999999999E+307,$N$1:N56)+1),"")</f>
        <v/>
      </c>
      <c r="O57" s="103" t="str">
        <f>IF(ROWS($O$6:O57)&lt;=$O$5,LOOKUP(ROWS($O$6:O57),$N$6:$N$1200,$D$6:$D$1200),"")</f>
        <v/>
      </c>
    </row>
    <row r="58" spans="1:15" ht="18" customHeight="1" x14ac:dyDescent="0.15">
      <c r="A58" s="14">
        <v>51</v>
      </c>
      <c r="B58" s="146">
        <v>320</v>
      </c>
      <c r="C58" s="16" t="s">
        <v>117</v>
      </c>
      <c r="D58" s="16" t="s">
        <v>72</v>
      </c>
      <c r="E58" s="15" t="s">
        <v>71</v>
      </c>
      <c r="F58" s="18">
        <v>34034</v>
      </c>
      <c r="N58" s="104" t="str">
        <f>IF(D58&lt;&gt;"",IF(ISNUMBER(MATCH(D58,$D$5:D57,0)),"",LOOKUP(9.99999999999999E+307,$N$1:N57)+1),"")</f>
        <v/>
      </c>
      <c r="O58" s="103" t="str">
        <f>IF(ROWS($O$6:O58)&lt;=$O$5,LOOKUP(ROWS($O$6:O58),$N$6:$N$1200,$D$6:$D$1200),"")</f>
        <v/>
      </c>
    </row>
    <row r="59" spans="1:15" ht="18" customHeight="1" thickBot="1" x14ac:dyDescent="0.2">
      <c r="A59" s="14">
        <v>52</v>
      </c>
      <c r="B59" s="147">
        <v>321</v>
      </c>
      <c r="C59" s="20" t="s">
        <v>118</v>
      </c>
      <c r="D59" s="20" t="s">
        <v>72</v>
      </c>
      <c r="E59" s="19" t="s">
        <v>71</v>
      </c>
      <c r="F59" s="22">
        <v>34109</v>
      </c>
      <c r="N59" s="104" t="str">
        <f>IF(D59&lt;&gt;"",IF(ISNUMBER(MATCH(D59,$D$5:D58,0)),"",LOOKUP(9.99999999999999E+307,$N$1:N58)+1),"")</f>
        <v/>
      </c>
      <c r="O59" s="103" t="str">
        <f>IF(ROWS($O$6:O59)&lt;=$O$5,LOOKUP(ROWS($O$6:O59),$N$6:$N$1200,$D$6:$D$1200),"")</f>
        <v/>
      </c>
    </row>
    <row r="60" spans="1:15" ht="18" customHeight="1" x14ac:dyDescent="0.15">
      <c r="A60" s="14">
        <v>53</v>
      </c>
      <c r="B60" s="145">
        <v>322</v>
      </c>
      <c r="C60" s="12" t="s">
        <v>119</v>
      </c>
      <c r="D60" s="12" t="s">
        <v>72</v>
      </c>
      <c r="E60" s="11" t="s">
        <v>71</v>
      </c>
      <c r="F60" s="13">
        <v>33878</v>
      </c>
      <c r="N60" s="104" t="str">
        <f>IF(D60&lt;&gt;"",IF(ISNUMBER(MATCH(D60,$D$5:D59,0)),"",LOOKUP(9.99999999999999E+307,$N$1:N59)+1),"")</f>
        <v/>
      </c>
      <c r="O60" s="103" t="str">
        <f>IF(ROWS($O$6:O60)&lt;=$O$5,LOOKUP(ROWS($O$6:O60),$N$6:$N$1200,$D$6:$D$1200),"")</f>
        <v/>
      </c>
    </row>
    <row r="61" spans="1:15" ht="18" customHeight="1" x14ac:dyDescent="0.15">
      <c r="A61" s="14">
        <v>54</v>
      </c>
      <c r="B61" s="146">
        <v>323</v>
      </c>
      <c r="C61" s="16" t="s">
        <v>85</v>
      </c>
      <c r="D61" s="16" t="s">
        <v>72</v>
      </c>
      <c r="E61" s="15" t="s">
        <v>71</v>
      </c>
      <c r="F61" s="18">
        <v>34058</v>
      </c>
      <c r="N61" s="104" t="str">
        <f>IF(D61&lt;&gt;"",IF(ISNUMBER(MATCH(D61,$D$5:D60,0)),"",LOOKUP(9.99999999999999E+307,$N$1:N60)+1),"")</f>
        <v/>
      </c>
      <c r="O61" s="103" t="str">
        <f>IF(ROWS($O$6:O61)&lt;=$O$5,LOOKUP(ROWS($O$6:O61),$N$6:$N$1200,$D$6:$D$1200),"")</f>
        <v/>
      </c>
    </row>
    <row r="62" spans="1:15" ht="18" customHeight="1" x14ac:dyDescent="0.15">
      <c r="A62" s="14">
        <v>55</v>
      </c>
      <c r="B62" s="146">
        <v>324</v>
      </c>
      <c r="C62" s="16" t="s">
        <v>86</v>
      </c>
      <c r="D62" s="16" t="s">
        <v>87</v>
      </c>
      <c r="E62" s="15" t="s">
        <v>71</v>
      </c>
      <c r="F62" s="18">
        <v>34029</v>
      </c>
      <c r="N62" s="104">
        <f>IF(D62&lt;&gt;"",IF(ISNUMBER(MATCH(D62,$D$5:D61,0)),"",LOOKUP(9.99999999999999E+307,$N$1:N61)+1),"")</f>
        <v>14</v>
      </c>
      <c r="O62" s="103" t="str">
        <f>IF(ROWS($O$6:O62)&lt;=$O$5,LOOKUP(ROWS($O$6:O62),$N$6:$N$1200,$D$6:$D$1200),"")</f>
        <v/>
      </c>
    </row>
    <row r="63" spans="1:15" ht="18" customHeight="1" x14ac:dyDescent="0.15">
      <c r="A63" s="14">
        <v>56</v>
      </c>
      <c r="B63" s="146">
        <v>325</v>
      </c>
      <c r="C63" s="16" t="s">
        <v>88</v>
      </c>
      <c r="D63" s="16" t="s">
        <v>76</v>
      </c>
      <c r="E63" s="15" t="s">
        <v>71</v>
      </c>
      <c r="F63" s="18">
        <v>33989</v>
      </c>
      <c r="N63" s="104" t="str">
        <f>IF(D63&lt;&gt;"",IF(ISNUMBER(MATCH(D63,$D$5:D62,0)),"",LOOKUP(9.99999999999999E+307,$N$1:N62)+1),"")</f>
        <v/>
      </c>
      <c r="O63" s="103" t="str">
        <f>IF(ROWS($O$6:O63)&lt;=$O$5,LOOKUP(ROWS($O$6:O63),$N$6:$N$1200,$D$6:$D$1200),"")</f>
        <v/>
      </c>
    </row>
    <row r="64" spans="1:15" ht="18" customHeight="1" x14ac:dyDescent="0.15">
      <c r="A64" s="14">
        <v>57</v>
      </c>
      <c r="B64" s="146">
        <v>326</v>
      </c>
      <c r="C64" s="16" t="s">
        <v>120</v>
      </c>
      <c r="D64" s="16" t="s">
        <v>78</v>
      </c>
      <c r="E64" s="15" t="s">
        <v>71</v>
      </c>
      <c r="F64" s="18">
        <v>33258</v>
      </c>
      <c r="N64" s="104" t="str">
        <f>IF(D64&lt;&gt;"",IF(ISNUMBER(MATCH(D64,$D$5:D63,0)),"",LOOKUP(9.99999999999999E+307,$N$1:N63)+1),"")</f>
        <v/>
      </c>
      <c r="O64" s="103" t="str">
        <f>IF(ROWS($O$6:O64)&lt;=$O$5,LOOKUP(ROWS($O$6:O64),$N$6:$N$1200,$D$6:$D$1200),"")</f>
        <v/>
      </c>
    </row>
    <row r="65" spans="1:15" ht="18" customHeight="1" thickBot="1" x14ac:dyDescent="0.2">
      <c r="A65" s="14">
        <v>58</v>
      </c>
      <c r="B65" s="147">
        <v>328</v>
      </c>
      <c r="C65" s="20" t="s">
        <v>89</v>
      </c>
      <c r="D65" s="20" t="s">
        <v>90</v>
      </c>
      <c r="E65" s="19" t="s">
        <v>71</v>
      </c>
      <c r="F65" s="22">
        <v>33476</v>
      </c>
      <c r="N65" s="104">
        <f>IF(D65&lt;&gt;"",IF(ISNUMBER(MATCH(D65,$D$5:D64,0)),"",LOOKUP(9.99999999999999E+307,$N$1:N64)+1),"")</f>
        <v>15</v>
      </c>
      <c r="O65" s="103" t="str">
        <f>IF(ROWS($O$6:O65)&lt;=$O$5,LOOKUP(ROWS($O$6:O65),$N$6:$N$1200,$D$6:$D$1200),"")</f>
        <v/>
      </c>
    </row>
    <row r="66" spans="1:15" ht="18" customHeight="1" x14ac:dyDescent="0.15">
      <c r="A66" s="14">
        <v>59</v>
      </c>
      <c r="B66" s="145">
        <v>329</v>
      </c>
      <c r="C66" s="12" t="s">
        <v>91</v>
      </c>
      <c r="D66" s="12" t="s">
        <v>92</v>
      </c>
      <c r="E66" s="11" t="s">
        <v>71</v>
      </c>
      <c r="F66" s="13">
        <v>34335</v>
      </c>
      <c r="N66" s="104">
        <f>IF(D66&lt;&gt;"",IF(ISNUMBER(MATCH(D66,$D$5:D65,0)),"",LOOKUP(9.99999999999999E+307,$N$1:N65)+1),"")</f>
        <v>16</v>
      </c>
      <c r="O66" s="103" t="str">
        <f>IF(ROWS($O$6:O66)&lt;=$O$5,LOOKUP(ROWS($O$6:O66),$N$6:$N$1200,$D$6:$D$1200),"")</f>
        <v/>
      </c>
    </row>
    <row r="67" spans="1:15" ht="18" customHeight="1" x14ac:dyDescent="0.15">
      <c r="A67" s="14">
        <v>60</v>
      </c>
      <c r="B67" s="146">
        <v>330</v>
      </c>
      <c r="C67" s="16" t="s">
        <v>94</v>
      </c>
      <c r="D67" s="16" t="s">
        <v>93</v>
      </c>
      <c r="E67" s="15" t="s">
        <v>71</v>
      </c>
      <c r="F67" s="18">
        <v>34250</v>
      </c>
      <c r="N67" s="104">
        <f>IF(D67&lt;&gt;"",IF(ISNUMBER(MATCH(D67,$D$5:D66,0)),"",LOOKUP(9.99999999999999E+307,$N$1:N66)+1),"")</f>
        <v>17</v>
      </c>
      <c r="O67" s="103" t="str">
        <f>IF(ROWS($O$6:O67)&lt;=$O$5,LOOKUP(ROWS($O$6:O67),$N$6:$N$1200,$D$6:$D$1200),"")</f>
        <v/>
      </c>
    </row>
    <row r="68" spans="1:15" ht="18" customHeight="1" x14ac:dyDescent="0.15">
      <c r="A68" s="14">
        <v>61</v>
      </c>
      <c r="B68" s="146">
        <v>364</v>
      </c>
      <c r="C68" s="16" t="s">
        <v>39</v>
      </c>
      <c r="D68" s="16" t="s">
        <v>78</v>
      </c>
      <c r="E68" s="15" t="s">
        <v>71</v>
      </c>
      <c r="F68" s="18">
        <v>32143</v>
      </c>
      <c r="N68" s="104" t="str">
        <f>IF(D68&lt;&gt;"",IF(ISNUMBER(MATCH(D68,$D$5:D67,0)),"",LOOKUP(9.99999999999999E+307,$N$1:N67)+1),"")</f>
        <v/>
      </c>
      <c r="O68" s="103" t="str">
        <f>IF(ROWS($O$6:O68)&lt;=$O$5,LOOKUP(ROWS($O$6:O68),$N$6:$N$1200,$D$6:$D$1200),"")</f>
        <v/>
      </c>
    </row>
    <row r="69" spans="1:15" ht="18" customHeight="1" x14ac:dyDescent="0.15">
      <c r="A69" s="14">
        <v>62</v>
      </c>
      <c r="B69" s="146">
        <v>365</v>
      </c>
      <c r="C69" s="16" t="s">
        <v>95</v>
      </c>
      <c r="D69" s="16" t="s">
        <v>78</v>
      </c>
      <c r="E69" s="15" t="s">
        <v>71</v>
      </c>
      <c r="F69" s="18">
        <v>29952</v>
      </c>
      <c r="N69" s="104" t="str">
        <f>IF(D69&lt;&gt;"",IF(ISNUMBER(MATCH(D69,$D$5:D68,0)),"",LOOKUP(9.99999999999999E+307,$N$1:N68)+1),"")</f>
        <v/>
      </c>
      <c r="O69" s="103" t="str">
        <f>IF(ROWS($O$6:O69)&lt;=$O$5,LOOKUP(ROWS($O$6:O69),$N$6:$N$1200,$D$6:$D$1200),"")</f>
        <v/>
      </c>
    </row>
    <row r="70" spans="1:15" ht="18" customHeight="1" x14ac:dyDescent="0.15">
      <c r="A70" s="14">
        <v>63</v>
      </c>
      <c r="B70" s="146">
        <v>366</v>
      </c>
      <c r="C70" s="16" t="s">
        <v>96</v>
      </c>
      <c r="D70" s="16" t="s">
        <v>97</v>
      </c>
      <c r="E70" s="15" t="s">
        <v>71</v>
      </c>
      <c r="F70" s="18">
        <v>34335</v>
      </c>
      <c r="N70" s="104">
        <f>IF(D70&lt;&gt;"",IF(ISNUMBER(MATCH(D70,$D$5:D69,0)),"",LOOKUP(9.99999999999999E+307,$N$1:N69)+1),"")</f>
        <v>18</v>
      </c>
      <c r="O70" s="103" t="str">
        <f>IF(ROWS($O$6:O70)&lt;=$O$5,LOOKUP(ROWS($O$6:O70),$N$6:$N$1200,$D$6:$D$1200),"")</f>
        <v/>
      </c>
    </row>
    <row r="71" spans="1:15" ht="18" customHeight="1" x14ac:dyDescent="0.15">
      <c r="A71" s="14">
        <v>64</v>
      </c>
      <c r="B71" s="146">
        <v>314</v>
      </c>
      <c r="C71" s="16" t="s">
        <v>100</v>
      </c>
      <c r="D71" s="16" t="s">
        <v>101</v>
      </c>
      <c r="E71" s="15" t="s">
        <v>71</v>
      </c>
      <c r="F71" s="18">
        <v>33604</v>
      </c>
      <c r="N71" s="104">
        <f>IF(D71&lt;&gt;"",IF(ISNUMBER(MATCH(D71,$D$5:D70,0)),"",LOOKUP(9.99999999999999E+307,$N$1:N70)+1),"")</f>
        <v>19</v>
      </c>
      <c r="O71" s="103" t="str">
        <f>IF(ROWS($O$6:O71)&lt;=$O$5,LOOKUP(ROWS($O$6:O71),$N$6:$N$1200,$D$6:$D$1200),"")</f>
        <v/>
      </c>
    </row>
    <row r="72" spans="1:15" ht="18" customHeight="1" x14ac:dyDescent="0.15">
      <c r="A72" s="14">
        <v>65</v>
      </c>
      <c r="B72" s="145">
        <v>367</v>
      </c>
      <c r="C72" s="12" t="s">
        <v>102</v>
      </c>
      <c r="D72" s="12" t="s">
        <v>101</v>
      </c>
      <c r="E72" s="11" t="s">
        <v>71</v>
      </c>
      <c r="F72" s="13">
        <v>33604</v>
      </c>
      <c r="N72" s="104" t="str">
        <f>IF(D72&lt;&gt;"",IF(ISNUMBER(MATCH(D72,$D$5:D71,0)),"",LOOKUP(9.99999999999999E+307,$N$1:N71)+1),"")</f>
        <v/>
      </c>
      <c r="O72" s="103" t="str">
        <f>IF(ROWS($O$6:O72)&lt;=$O$5,LOOKUP(ROWS($O$6:O72),$N$6:$N$1200,$D$6:$D$1200),"")</f>
        <v/>
      </c>
    </row>
    <row r="73" spans="1:15" ht="18" customHeight="1" x14ac:dyDescent="0.15">
      <c r="A73" s="14">
        <v>66</v>
      </c>
      <c r="B73" s="146">
        <v>177</v>
      </c>
      <c r="C73" s="16" t="s">
        <v>103</v>
      </c>
      <c r="D73" s="16" t="s">
        <v>93</v>
      </c>
      <c r="E73" s="15" t="s">
        <v>71</v>
      </c>
      <c r="F73" s="18">
        <v>32167</v>
      </c>
      <c r="N73" s="104" t="str">
        <f>IF(D73&lt;&gt;"",IF(ISNUMBER(MATCH(D73,$D$5:D72,0)),"",LOOKUP(9.99999999999999E+307,$N$1:N72)+1),"")</f>
        <v/>
      </c>
      <c r="O73" s="103" t="str">
        <f>IF(ROWS($O$6:O73)&lt;=$O$5,LOOKUP(ROWS($O$6:O73),$N$6:$N$1200,$D$6:$D$1200),"")</f>
        <v/>
      </c>
    </row>
    <row r="74" spans="1:15" ht="18" customHeight="1" x14ac:dyDescent="0.15">
      <c r="A74" s="14">
        <v>67</v>
      </c>
      <c r="B74" s="146">
        <v>369</v>
      </c>
      <c r="C74" s="16" t="s">
        <v>104</v>
      </c>
      <c r="D74" s="16" t="s">
        <v>105</v>
      </c>
      <c r="E74" s="15" t="s">
        <v>71</v>
      </c>
      <c r="F74" s="18">
        <v>34361</v>
      </c>
      <c r="N74" s="104">
        <f>IF(D74&lt;&gt;"",IF(ISNUMBER(MATCH(D74,$D$5:D73,0)),"",LOOKUP(9.99999999999999E+307,$N$1:N73)+1),"")</f>
        <v>20</v>
      </c>
      <c r="O74" s="103" t="str">
        <f>IF(ROWS($O$6:O74)&lt;=$O$5,LOOKUP(ROWS($O$6:O74),$N$6:$N$1200,$D$6:$D$1200),"")</f>
        <v/>
      </c>
    </row>
    <row r="75" spans="1:15" ht="18" customHeight="1" x14ac:dyDescent="0.15">
      <c r="A75" s="14">
        <v>68</v>
      </c>
      <c r="B75" s="146">
        <v>157</v>
      </c>
      <c r="C75" s="16" t="s">
        <v>121</v>
      </c>
      <c r="D75" s="16" t="s">
        <v>53</v>
      </c>
      <c r="E75" s="15" t="s">
        <v>71</v>
      </c>
      <c r="F75" s="18">
        <v>29997</v>
      </c>
      <c r="N75" s="104" t="str">
        <f>IF(D75&lt;&gt;"",IF(ISNUMBER(MATCH(D75,$D$5:D74,0)),"",LOOKUP(9.99999999999999E+307,$N$1:N74)+1),"")</f>
        <v/>
      </c>
      <c r="O75" s="103" t="str">
        <f>IF(ROWS($O$6:O75)&lt;=$O$5,LOOKUP(ROWS($O$6:O75),$N$6:$N$1200,$D$6:$D$1200),"")</f>
        <v/>
      </c>
    </row>
    <row r="76" spans="1:15" ht="18" customHeight="1" x14ac:dyDescent="0.15">
      <c r="A76" s="14">
        <v>69</v>
      </c>
      <c r="B76" s="146"/>
      <c r="C76" s="16"/>
      <c r="D76" s="16"/>
      <c r="E76" s="15"/>
      <c r="F76" s="18"/>
      <c r="N76" s="104" t="str">
        <f>IF(D76&lt;&gt;"",IF(ISNUMBER(MATCH(D76,$D$5:D75,0)),"",LOOKUP(9.99999999999999E+307,$N$1:N75)+1),"")</f>
        <v/>
      </c>
      <c r="O76" s="103" t="str">
        <f>IF(ROWS($O$6:O76)&lt;=$O$5,LOOKUP(ROWS($O$6:O76),$N$6:$N$1200,$D$6:$D$1200),"")</f>
        <v/>
      </c>
    </row>
    <row r="77" spans="1:15" ht="18" customHeight="1" thickBot="1" x14ac:dyDescent="0.2">
      <c r="A77" s="14">
        <v>70</v>
      </c>
      <c r="B77" s="147"/>
      <c r="C77" s="20"/>
      <c r="D77" s="20"/>
      <c r="E77" s="19"/>
      <c r="F77" s="22"/>
      <c r="N77" s="104" t="str">
        <f>IF(D77&lt;&gt;"",IF(ISNUMBER(MATCH(D77,$D$5:D76,0)),"",LOOKUP(9.99999999999999E+307,$N$1:N76)+1),"")</f>
        <v/>
      </c>
      <c r="O77" s="103" t="str">
        <f>IF(ROWS($O$6:O77)&lt;=$O$5,LOOKUP(ROWS($O$6:O77),$N$6:$N$1200,$D$6:$D$1200),"")</f>
        <v/>
      </c>
    </row>
    <row r="78" spans="1:15" ht="18" customHeight="1" x14ac:dyDescent="0.15">
      <c r="A78" s="14">
        <v>71</v>
      </c>
      <c r="B78" s="145"/>
      <c r="C78" s="12"/>
      <c r="D78" s="12"/>
      <c r="E78" s="11"/>
      <c r="F78" s="13"/>
      <c r="N78" s="104" t="str">
        <f>IF(D78&lt;&gt;"",IF(ISNUMBER(MATCH(D78,$D$5:D77,0)),"",LOOKUP(9.99999999999999E+307,$N$1:N77)+1),"")</f>
        <v/>
      </c>
      <c r="O78" s="103" t="str">
        <f>IF(ROWS($O$6:O78)&lt;=$O$5,LOOKUP(ROWS($O$6:O78),$N$6:$N$1200,$D$6:$D$1200),"")</f>
        <v/>
      </c>
    </row>
    <row r="79" spans="1:15" ht="18" customHeight="1" x14ac:dyDescent="0.15">
      <c r="A79" s="14">
        <v>72</v>
      </c>
      <c r="B79" s="146"/>
      <c r="C79" s="16"/>
      <c r="D79" s="16"/>
      <c r="E79" s="15"/>
      <c r="F79" s="18"/>
      <c r="N79" s="104" t="str">
        <f>IF(D79&lt;&gt;"",IF(ISNUMBER(MATCH(D79,$D$5:D78,0)),"",LOOKUP(9.99999999999999E+307,$N$1:N78)+1),"")</f>
        <v/>
      </c>
      <c r="O79" s="103" t="str">
        <f>IF(ROWS($O$6:O79)&lt;=$O$5,LOOKUP(ROWS($O$6:O79),$N$6:$N$1200,$D$6:$D$1200),"")</f>
        <v/>
      </c>
    </row>
    <row r="80" spans="1:15" ht="18" customHeight="1" x14ac:dyDescent="0.15">
      <c r="A80" s="14">
        <v>73</v>
      </c>
      <c r="B80" s="146"/>
      <c r="C80" s="16"/>
      <c r="D80" s="16"/>
      <c r="E80" s="15"/>
      <c r="F80" s="18"/>
      <c r="N80" s="104" t="str">
        <f>IF(D80&lt;&gt;"",IF(ISNUMBER(MATCH(D80,$D$5:D79,0)),"",LOOKUP(9.99999999999999E+307,$N$1:N79)+1),"")</f>
        <v/>
      </c>
      <c r="O80" s="103" t="str">
        <f>IF(ROWS($O$6:O80)&lt;=$O$5,LOOKUP(ROWS($O$6:O80),$N$6:$N$1200,$D$6:$D$1200),"")</f>
        <v/>
      </c>
    </row>
    <row r="81" spans="1:15" ht="18" customHeight="1" x14ac:dyDescent="0.15">
      <c r="A81" s="14">
        <v>74</v>
      </c>
      <c r="B81" s="146"/>
      <c r="C81" s="16"/>
      <c r="D81" s="16"/>
      <c r="E81" s="15"/>
      <c r="F81" s="18"/>
      <c r="N81" s="104" t="str">
        <f>IF(D81&lt;&gt;"",IF(ISNUMBER(MATCH(D81,$D$5:D80,0)),"",LOOKUP(9.99999999999999E+307,$N$1:N80)+1),"")</f>
        <v/>
      </c>
      <c r="O81" s="103" t="str">
        <f>IF(ROWS($O$6:O81)&lt;=$O$5,LOOKUP(ROWS($O$6:O81),$N$6:$N$1200,$D$6:$D$1200),"")</f>
        <v/>
      </c>
    </row>
    <row r="82" spans="1:15" ht="18" customHeight="1" x14ac:dyDescent="0.15">
      <c r="A82" s="14">
        <v>75</v>
      </c>
      <c r="B82" s="146"/>
      <c r="C82" s="16"/>
      <c r="D82" s="16"/>
      <c r="E82" s="15"/>
      <c r="F82" s="18"/>
      <c r="N82" s="104" t="str">
        <f>IF(D82&lt;&gt;"",IF(ISNUMBER(MATCH(D82,$D$5:D81,0)),"",LOOKUP(9.99999999999999E+307,$N$1:N81)+1),"")</f>
        <v/>
      </c>
      <c r="O82" s="103" t="str">
        <f>IF(ROWS($O$6:O82)&lt;=$O$5,LOOKUP(ROWS($O$6:O82),$N$6:$N$1200,$D$6:$D$1200),"")</f>
        <v/>
      </c>
    </row>
    <row r="83" spans="1:15" ht="18" customHeight="1" thickBot="1" x14ac:dyDescent="0.2">
      <c r="A83" s="14">
        <v>76</v>
      </c>
      <c r="B83" s="147"/>
      <c r="C83" s="20"/>
      <c r="D83" s="20"/>
      <c r="E83" s="19"/>
      <c r="F83" s="22"/>
      <c r="N83" s="104" t="str">
        <f>IF(D83&lt;&gt;"",IF(ISNUMBER(MATCH(D83,$D$5:D82,0)),"",LOOKUP(9.99999999999999E+307,$N$1:N82)+1),"")</f>
        <v/>
      </c>
      <c r="O83" s="103" t="str">
        <f>IF(ROWS($O$6:O83)&lt;=$O$5,LOOKUP(ROWS($O$6:O83),$N$6:$N$1200,$D$6:$D$1200),"")</f>
        <v/>
      </c>
    </row>
    <row r="84" spans="1:15" ht="18" customHeight="1" x14ac:dyDescent="0.15">
      <c r="A84" s="14">
        <v>77</v>
      </c>
      <c r="B84" s="145"/>
      <c r="C84" s="12"/>
      <c r="D84" s="12"/>
      <c r="E84" s="11"/>
      <c r="F84" s="13"/>
      <c r="N84" s="104" t="str">
        <f>IF(D84&lt;&gt;"",IF(ISNUMBER(MATCH(D84,$D$5:D83,0)),"",LOOKUP(9.99999999999999E+307,$N$1:N83)+1),"")</f>
        <v/>
      </c>
      <c r="O84" s="103" t="str">
        <f>IF(ROWS($O$6:O84)&lt;=$O$5,LOOKUP(ROWS($O$6:O84),$N$6:$N$1200,$D$6:$D$1200),"")</f>
        <v/>
      </c>
    </row>
    <row r="85" spans="1:15" ht="18" customHeight="1" x14ac:dyDescent="0.15">
      <c r="A85" s="14">
        <v>78</v>
      </c>
      <c r="B85" s="146"/>
      <c r="C85" s="16"/>
      <c r="D85" s="16"/>
      <c r="E85" s="15"/>
      <c r="F85" s="18"/>
      <c r="N85" s="104" t="str">
        <f>IF(D85&lt;&gt;"",IF(ISNUMBER(MATCH(D85,$D$5:D84,0)),"",LOOKUP(9.99999999999999E+307,$N$1:N84)+1),"")</f>
        <v/>
      </c>
      <c r="O85" s="103" t="str">
        <f>IF(ROWS($O$6:O85)&lt;=$O$5,LOOKUP(ROWS($O$6:O85),$N$6:$N$1200,$D$6:$D$1200),"")</f>
        <v/>
      </c>
    </row>
    <row r="86" spans="1:15" ht="18" customHeight="1" x14ac:dyDescent="0.15">
      <c r="A86" s="14">
        <v>79</v>
      </c>
      <c r="B86" s="146"/>
      <c r="C86" s="16"/>
      <c r="D86" s="16"/>
      <c r="E86" s="15"/>
      <c r="F86" s="18"/>
      <c r="N86" s="104" t="str">
        <f>IF(D86&lt;&gt;"",IF(ISNUMBER(MATCH(D86,$D$5:D85,0)),"",LOOKUP(9.99999999999999E+307,$N$1:N85)+1),"")</f>
        <v/>
      </c>
      <c r="O86" s="103" t="str">
        <f>IF(ROWS($O$6:O86)&lt;=$O$5,LOOKUP(ROWS($O$6:O86),$N$6:$N$1200,$D$6:$D$1200),"")</f>
        <v/>
      </c>
    </row>
    <row r="87" spans="1:15" ht="18" customHeight="1" x14ac:dyDescent="0.15">
      <c r="A87" s="14">
        <v>80</v>
      </c>
      <c r="B87" s="146"/>
      <c r="C87" s="16"/>
      <c r="D87" s="16"/>
      <c r="E87" s="15"/>
      <c r="F87" s="18"/>
      <c r="N87" s="104" t="str">
        <f>IF(D87&lt;&gt;"",IF(ISNUMBER(MATCH(D87,$D$5:D86,0)),"",LOOKUP(9.99999999999999E+307,$N$1:N86)+1),"")</f>
        <v/>
      </c>
      <c r="O87" s="103" t="str">
        <f>IF(ROWS($O$6:O87)&lt;=$O$5,LOOKUP(ROWS($O$6:O87),$N$6:$N$1200,$D$6:$D$1200),"")</f>
        <v/>
      </c>
    </row>
    <row r="88" spans="1:15" ht="18" customHeight="1" x14ac:dyDescent="0.15">
      <c r="A88" s="14">
        <v>81</v>
      </c>
      <c r="B88" s="146"/>
      <c r="C88" s="16"/>
      <c r="D88" s="16"/>
      <c r="E88" s="15"/>
      <c r="F88" s="18"/>
      <c r="N88" s="104" t="str">
        <f>IF(D88&lt;&gt;"",IF(ISNUMBER(MATCH(D88,$D$5:D87,0)),"",LOOKUP(9.99999999999999E+307,$N$1:N87)+1),"")</f>
        <v/>
      </c>
      <c r="O88" s="103" t="str">
        <f>IF(ROWS($O$6:O88)&lt;=$O$5,LOOKUP(ROWS($O$6:O88),$N$6:$N$1200,$D$6:$D$1200),"")</f>
        <v/>
      </c>
    </row>
    <row r="89" spans="1:15" ht="18" customHeight="1" thickBot="1" x14ac:dyDescent="0.2">
      <c r="A89" s="14">
        <v>82</v>
      </c>
      <c r="B89" s="147"/>
      <c r="C89" s="20"/>
      <c r="D89" s="20"/>
      <c r="E89" s="19"/>
      <c r="F89" s="22"/>
      <c r="N89" s="104" t="str">
        <f>IF(D89&lt;&gt;"",IF(ISNUMBER(MATCH(D89,$D$5:D88,0)),"",LOOKUP(9.99999999999999E+307,$N$1:N88)+1),"")</f>
        <v/>
      </c>
      <c r="O89" s="103" t="str">
        <f>IF(ROWS($O$6:O89)&lt;=$O$5,LOOKUP(ROWS($O$6:O89),$N$6:$N$1200,$D$6:$D$1200),"")</f>
        <v/>
      </c>
    </row>
    <row r="90" spans="1:15" ht="18" customHeight="1" x14ac:dyDescent="0.15">
      <c r="A90" s="14">
        <v>83</v>
      </c>
      <c r="B90" s="145"/>
      <c r="C90" s="12"/>
      <c r="D90" s="12"/>
      <c r="E90" s="11"/>
      <c r="F90" s="13"/>
      <c r="N90" s="104" t="str">
        <f>IF(D90&lt;&gt;"",IF(ISNUMBER(MATCH(D90,$D$5:D89,0)),"",LOOKUP(9.99999999999999E+307,$N$1:N89)+1),"")</f>
        <v/>
      </c>
      <c r="O90" s="103" t="str">
        <f>IF(ROWS($O$6:O90)&lt;=$O$5,LOOKUP(ROWS($O$6:O90),$N$6:$N$1200,$D$6:$D$1200),"")</f>
        <v/>
      </c>
    </row>
    <row r="91" spans="1:15" ht="18" customHeight="1" x14ac:dyDescent="0.15">
      <c r="A91" s="14">
        <v>84</v>
      </c>
      <c r="B91" s="146"/>
      <c r="C91" s="16"/>
      <c r="D91" s="16"/>
      <c r="E91" s="15"/>
      <c r="F91" s="18"/>
      <c r="N91" s="104" t="str">
        <f>IF(D91&lt;&gt;"",IF(ISNUMBER(MATCH(D91,$D$5:D90,0)),"",LOOKUP(9.99999999999999E+307,$N$1:N90)+1),"")</f>
        <v/>
      </c>
      <c r="O91" s="103" t="str">
        <f>IF(ROWS($O$6:O91)&lt;=$O$5,LOOKUP(ROWS($O$6:O91),$N$6:$N$1200,$D$6:$D$1200),"")</f>
        <v/>
      </c>
    </row>
    <row r="92" spans="1:15" ht="18" customHeight="1" x14ac:dyDescent="0.15">
      <c r="A92" s="14">
        <v>85</v>
      </c>
      <c r="B92" s="146"/>
      <c r="C92" s="16"/>
      <c r="D92" s="16"/>
      <c r="E92" s="15"/>
      <c r="F92" s="18"/>
      <c r="N92" s="104" t="str">
        <f>IF(D92&lt;&gt;"",IF(ISNUMBER(MATCH(D92,$D$5:D91,0)),"",LOOKUP(9.99999999999999E+307,$N$1:N91)+1),"")</f>
        <v/>
      </c>
      <c r="O92" s="103" t="str">
        <f>IF(ROWS($O$6:O92)&lt;=$O$5,LOOKUP(ROWS($O$6:O92),$N$6:$N$1200,$D$6:$D$1200),"")</f>
        <v/>
      </c>
    </row>
    <row r="93" spans="1:15" ht="18" customHeight="1" x14ac:dyDescent="0.15">
      <c r="A93" s="14">
        <v>86</v>
      </c>
      <c r="B93" s="146"/>
      <c r="C93" s="16"/>
      <c r="D93" s="16"/>
      <c r="E93" s="15"/>
      <c r="F93" s="18"/>
      <c r="N93" s="104" t="str">
        <f>IF(D93&lt;&gt;"",IF(ISNUMBER(MATCH(D93,$D$5:D92,0)),"",LOOKUP(9.99999999999999E+307,$N$1:N92)+1),"")</f>
        <v/>
      </c>
      <c r="O93" s="103" t="str">
        <f>IF(ROWS($O$6:O93)&lt;=$O$5,LOOKUP(ROWS($O$6:O93),$N$6:$N$1200,$D$6:$D$1200),"")</f>
        <v/>
      </c>
    </row>
    <row r="94" spans="1:15" ht="18" customHeight="1" x14ac:dyDescent="0.15">
      <c r="A94" s="14">
        <v>87</v>
      </c>
      <c r="B94" s="146"/>
      <c r="C94" s="16"/>
      <c r="D94" s="16"/>
      <c r="E94" s="15"/>
      <c r="F94" s="18"/>
      <c r="N94" s="104" t="str">
        <f>IF(D94&lt;&gt;"",IF(ISNUMBER(MATCH(D94,$D$5:D93,0)),"",LOOKUP(9.99999999999999E+307,$N$1:N93)+1),"")</f>
        <v/>
      </c>
      <c r="O94" s="103" t="str">
        <f>IF(ROWS($O$6:O94)&lt;=$O$5,LOOKUP(ROWS($O$6:O94),$N$6:$N$1200,$D$6:$D$1200),"")</f>
        <v/>
      </c>
    </row>
    <row r="95" spans="1:15" ht="18" customHeight="1" thickBot="1" x14ac:dyDescent="0.2">
      <c r="A95" s="14">
        <v>88</v>
      </c>
      <c r="B95" s="147"/>
      <c r="C95" s="20"/>
      <c r="D95" s="20"/>
      <c r="E95" s="19"/>
      <c r="F95" s="22"/>
      <c r="N95" s="104" t="str">
        <f>IF(D95&lt;&gt;"",IF(ISNUMBER(MATCH(D95,$D$5:D94,0)),"",LOOKUP(9.99999999999999E+307,$N$1:N94)+1),"")</f>
        <v/>
      </c>
      <c r="O95" s="103" t="str">
        <f>IF(ROWS($O$6:O95)&lt;=$O$5,LOOKUP(ROWS($O$6:O95),$N$6:$N$1200,$D$6:$D$1200),"")</f>
        <v/>
      </c>
    </row>
    <row r="96" spans="1:15" ht="18" customHeight="1" x14ac:dyDescent="0.15">
      <c r="A96" s="14">
        <v>89</v>
      </c>
      <c r="B96" s="145"/>
      <c r="C96" s="12"/>
      <c r="D96" s="12"/>
      <c r="E96" s="11"/>
      <c r="F96" s="13"/>
      <c r="N96" s="104" t="str">
        <f>IF(D96&lt;&gt;"",IF(ISNUMBER(MATCH(D96,$D$5:D95,0)),"",LOOKUP(9.99999999999999E+307,$N$1:N95)+1),"")</f>
        <v/>
      </c>
      <c r="O96" s="103" t="str">
        <f>IF(ROWS($O$6:O96)&lt;=$O$5,LOOKUP(ROWS($O$6:O96),$N$6:$N$1200,$D$6:$D$1200),"")</f>
        <v/>
      </c>
    </row>
    <row r="97" spans="1:15" ht="18" customHeight="1" x14ac:dyDescent="0.15">
      <c r="A97" s="14">
        <v>90</v>
      </c>
      <c r="B97" s="146"/>
      <c r="C97" s="16"/>
      <c r="D97" s="16"/>
      <c r="E97" s="15"/>
      <c r="F97" s="18"/>
      <c r="N97" s="104" t="str">
        <f>IF(D97&lt;&gt;"",IF(ISNUMBER(MATCH(D97,$D$5:D96,0)),"",LOOKUP(9.99999999999999E+307,$N$1:N96)+1),"")</f>
        <v/>
      </c>
      <c r="O97" s="103" t="str">
        <f>IF(ROWS($O$6:O97)&lt;=$O$5,LOOKUP(ROWS($O$6:O97),$N$6:$N$1200,$D$6:$D$1200),"")</f>
        <v/>
      </c>
    </row>
    <row r="98" spans="1:15" ht="18" customHeight="1" x14ac:dyDescent="0.15">
      <c r="A98" s="14">
        <v>91</v>
      </c>
      <c r="B98" s="146"/>
      <c r="C98" s="16"/>
      <c r="D98" s="16"/>
      <c r="E98" s="15"/>
      <c r="F98" s="18"/>
      <c r="N98" s="104" t="str">
        <f>IF(D98&lt;&gt;"",IF(ISNUMBER(MATCH(D98,$D$5:D97,0)),"",LOOKUP(9.99999999999999E+307,$N$1:N97)+1),"")</f>
        <v/>
      </c>
      <c r="O98" s="103" t="str">
        <f>IF(ROWS($O$6:O98)&lt;=$O$5,LOOKUP(ROWS($O$6:O98),$N$6:$N$1200,$D$6:$D$1200),"")</f>
        <v/>
      </c>
    </row>
    <row r="99" spans="1:15" ht="18" customHeight="1" x14ac:dyDescent="0.15">
      <c r="A99" s="14">
        <v>92</v>
      </c>
      <c r="B99" s="146"/>
      <c r="C99" s="16"/>
      <c r="D99" s="16"/>
      <c r="E99" s="15"/>
      <c r="F99" s="18"/>
      <c r="N99" s="104" t="str">
        <f>IF(D99&lt;&gt;"",IF(ISNUMBER(MATCH(D99,$D$5:D98,0)),"",LOOKUP(9.99999999999999E+307,$N$1:N98)+1),"")</f>
        <v/>
      </c>
      <c r="O99" s="103" t="str">
        <f>IF(ROWS($O$6:O99)&lt;=$O$5,LOOKUP(ROWS($O$6:O99),$N$6:$N$1200,$D$6:$D$1200),"")</f>
        <v/>
      </c>
    </row>
    <row r="100" spans="1:15" ht="18" customHeight="1" x14ac:dyDescent="0.15">
      <c r="A100" s="14">
        <v>93</v>
      </c>
      <c r="B100" s="146"/>
      <c r="C100" s="16"/>
      <c r="D100" s="16"/>
      <c r="E100" s="15"/>
      <c r="F100" s="18"/>
      <c r="N100" s="104" t="str">
        <f>IF(D100&lt;&gt;"",IF(ISNUMBER(MATCH(D100,$D$5:D99,0)),"",LOOKUP(9.99999999999999E+307,$N$1:N99)+1),"")</f>
        <v/>
      </c>
      <c r="O100" s="103" t="str">
        <f>IF(ROWS($O$6:O100)&lt;=$O$5,LOOKUP(ROWS($O$6:O100),$N$6:$N$1200,$D$6:$D$1200),"")</f>
        <v/>
      </c>
    </row>
    <row r="101" spans="1:15" ht="18" customHeight="1" thickBot="1" x14ac:dyDescent="0.2">
      <c r="A101" s="14">
        <v>94</v>
      </c>
      <c r="B101" s="147"/>
      <c r="C101" s="20"/>
      <c r="D101" s="20"/>
      <c r="E101" s="19"/>
      <c r="F101" s="22"/>
      <c r="N101" s="104" t="str">
        <f>IF(D101&lt;&gt;"",IF(ISNUMBER(MATCH(D101,$D$5:D100,0)),"",LOOKUP(9.99999999999999E+307,$N$1:N100)+1),"")</f>
        <v/>
      </c>
      <c r="O101" s="103" t="str">
        <f>IF(ROWS($O$6:O101)&lt;=$O$5,LOOKUP(ROWS($O$6:O101),$N$6:$N$1200,$D$6:$D$1200),"")</f>
        <v/>
      </c>
    </row>
    <row r="102" spans="1:15" ht="18" customHeight="1" x14ac:dyDescent="0.15">
      <c r="A102" s="14">
        <v>95</v>
      </c>
      <c r="B102" s="145"/>
      <c r="C102" s="12"/>
      <c r="D102" s="12"/>
      <c r="E102" s="11"/>
      <c r="F102" s="13"/>
      <c r="N102" s="104" t="str">
        <f>IF(D102&lt;&gt;"",IF(ISNUMBER(MATCH(D102,$D$5:D101,0)),"",LOOKUP(9.99999999999999E+307,$N$1:N101)+1),"")</f>
        <v/>
      </c>
      <c r="O102" s="103" t="str">
        <f>IF(ROWS($O$6:O102)&lt;=$O$5,LOOKUP(ROWS($O$6:O102),$N$6:$N$1200,$D$6:$D$1200),"")</f>
        <v/>
      </c>
    </row>
    <row r="103" spans="1:15" ht="18" customHeight="1" x14ac:dyDescent="0.15">
      <c r="A103" s="14">
        <v>96</v>
      </c>
      <c r="B103" s="146"/>
      <c r="C103" s="16"/>
      <c r="D103" s="16"/>
      <c r="E103" s="15"/>
      <c r="F103" s="18"/>
      <c r="N103" s="104" t="str">
        <f>IF(D103&lt;&gt;"",IF(ISNUMBER(MATCH(D103,$D$5:D102,0)),"",LOOKUP(9.99999999999999E+307,$N$1:N102)+1),"")</f>
        <v/>
      </c>
      <c r="O103" s="103" t="str">
        <f>IF(ROWS($O$6:O103)&lt;=$O$5,LOOKUP(ROWS($O$6:O103),$N$6:$N$1200,$D$6:$D$1200),"")</f>
        <v/>
      </c>
    </row>
    <row r="104" spans="1:15" ht="18" customHeight="1" x14ac:dyDescent="0.15">
      <c r="A104" s="14">
        <v>97</v>
      </c>
      <c r="B104" s="146"/>
      <c r="C104" s="16"/>
      <c r="D104" s="16"/>
      <c r="E104" s="15"/>
      <c r="F104" s="18"/>
      <c r="N104" s="104" t="str">
        <f>IF(D104&lt;&gt;"",IF(ISNUMBER(MATCH(D104,$D$5:D103,0)),"",LOOKUP(9.99999999999999E+307,$N$1:N103)+1),"")</f>
        <v/>
      </c>
      <c r="O104" s="103" t="str">
        <f>IF(ROWS($O$6:O104)&lt;=$O$5,LOOKUP(ROWS($O$6:O104),$N$6:$N$1200,$D$6:$D$1200),"")</f>
        <v/>
      </c>
    </row>
    <row r="105" spans="1:15" ht="18" customHeight="1" x14ac:dyDescent="0.15">
      <c r="A105" s="14">
        <v>98</v>
      </c>
      <c r="B105" s="146"/>
      <c r="C105" s="16"/>
      <c r="D105" s="16"/>
      <c r="E105" s="15"/>
      <c r="F105" s="18"/>
      <c r="N105" s="104" t="str">
        <f>IF(D105&lt;&gt;"",IF(ISNUMBER(MATCH(D105,$D$5:D104,0)),"",LOOKUP(9.99999999999999E+307,$N$1:N104)+1),"")</f>
        <v/>
      </c>
      <c r="O105" s="103" t="str">
        <f>IF(ROWS($O$6:O105)&lt;=$O$5,LOOKUP(ROWS($O$6:O105),$N$6:$N$1200,$D$6:$D$1200),"")</f>
        <v/>
      </c>
    </row>
    <row r="106" spans="1:15" ht="18" customHeight="1" x14ac:dyDescent="0.15">
      <c r="A106" s="14">
        <v>99</v>
      </c>
      <c r="B106" s="146"/>
      <c r="C106" s="16"/>
      <c r="D106" s="16"/>
      <c r="E106" s="15"/>
      <c r="F106" s="18"/>
      <c r="N106" s="104" t="str">
        <f>IF(D106&lt;&gt;"",IF(ISNUMBER(MATCH(D106,$D$5:D105,0)),"",LOOKUP(9.99999999999999E+307,$N$1:N105)+1),"")</f>
        <v/>
      </c>
      <c r="O106" s="103" t="str">
        <f>IF(ROWS($O$6:O106)&lt;=$O$5,LOOKUP(ROWS($O$6:O106),$N$6:$N$1200,$D$6:$D$1200),"")</f>
        <v/>
      </c>
    </row>
    <row r="107" spans="1:15" ht="18" customHeight="1" thickBot="1" x14ac:dyDescent="0.2">
      <c r="A107" s="14">
        <v>100</v>
      </c>
      <c r="B107" s="147"/>
      <c r="C107" s="20"/>
      <c r="D107" s="20"/>
      <c r="E107" s="19"/>
      <c r="F107" s="22"/>
      <c r="N107" s="104" t="str">
        <f>IF(D107&lt;&gt;"",IF(ISNUMBER(MATCH(D107,$D$5:D106,0)),"",LOOKUP(9.99999999999999E+307,$N$1:N106)+1),"")</f>
        <v/>
      </c>
      <c r="O107" s="103" t="str">
        <f>IF(ROWS($O$6:O107)&lt;=$O$5,LOOKUP(ROWS($O$6:O107),$N$6:$N$1200,$D$6:$D$1200),"")</f>
        <v/>
      </c>
    </row>
    <row r="108" spans="1:15" ht="18" customHeight="1" x14ac:dyDescent="0.15">
      <c r="A108" s="14">
        <v>101</v>
      </c>
      <c r="B108" s="145"/>
      <c r="C108" s="12"/>
      <c r="D108" s="12"/>
      <c r="E108" s="11"/>
      <c r="F108" s="13"/>
      <c r="N108" s="104" t="str">
        <f>IF(D108&lt;&gt;"",IF(ISNUMBER(MATCH(D108,$D$5:D107,0)),"",LOOKUP(9.99999999999999E+307,$N$1:N107)+1),"")</f>
        <v/>
      </c>
      <c r="O108" s="103" t="str">
        <f>IF(ROWS($O$6:O108)&lt;=$O$5,LOOKUP(ROWS($O$6:O108),$N$6:$N$1200,$D$6:$D$1200),"")</f>
        <v/>
      </c>
    </row>
    <row r="109" spans="1:15" ht="18" customHeight="1" x14ac:dyDescent="0.15">
      <c r="A109" s="14">
        <v>102</v>
      </c>
      <c r="B109" s="146"/>
      <c r="C109" s="16"/>
      <c r="D109" s="16"/>
      <c r="E109" s="15"/>
      <c r="F109" s="18"/>
      <c r="N109" s="104" t="str">
        <f>IF(D109&lt;&gt;"",IF(ISNUMBER(MATCH(D109,$D$5:D108,0)),"",LOOKUP(9.99999999999999E+307,$N$1:N108)+1),"")</f>
        <v/>
      </c>
      <c r="O109" s="103" t="str">
        <f>IF(ROWS($O$6:O109)&lt;=$O$5,LOOKUP(ROWS($O$6:O109),$N$6:$N$1200,$D$6:$D$1200),"")</f>
        <v/>
      </c>
    </row>
    <row r="110" spans="1:15" ht="18" customHeight="1" x14ac:dyDescent="0.15">
      <c r="A110" s="14">
        <v>103</v>
      </c>
      <c r="B110" s="146"/>
      <c r="C110" s="16"/>
      <c r="D110" s="16"/>
      <c r="E110" s="15"/>
      <c r="F110" s="18"/>
      <c r="N110" s="104" t="str">
        <f>IF(D110&lt;&gt;"",IF(ISNUMBER(MATCH(D110,$D$5:D109,0)),"",LOOKUP(9.99999999999999E+307,$N$1:N109)+1),"")</f>
        <v/>
      </c>
      <c r="O110" s="103" t="str">
        <f>IF(ROWS($O$6:O110)&lt;=$O$5,LOOKUP(ROWS($O$6:O110),$N$6:$N$1200,$D$6:$D$1200),"")</f>
        <v/>
      </c>
    </row>
    <row r="111" spans="1:15" ht="18" customHeight="1" x14ac:dyDescent="0.15">
      <c r="A111" s="14">
        <v>104</v>
      </c>
      <c r="B111" s="146"/>
      <c r="C111" s="16"/>
      <c r="D111" s="16"/>
      <c r="E111" s="15"/>
      <c r="F111" s="18"/>
      <c r="N111" s="104" t="str">
        <f>IF(D111&lt;&gt;"",IF(ISNUMBER(MATCH(D111,$D$5:D110,0)),"",LOOKUP(9.99999999999999E+307,$N$1:N110)+1),"")</f>
        <v/>
      </c>
      <c r="O111" s="103" t="str">
        <f>IF(ROWS($O$6:O111)&lt;=$O$5,LOOKUP(ROWS($O$6:O111),$N$6:$N$1200,$D$6:$D$1200),"")</f>
        <v/>
      </c>
    </row>
    <row r="112" spans="1:15" ht="18" customHeight="1" x14ac:dyDescent="0.15">
      <c r="A112" s="14">
        <v>105</v>
      </c>
      <c r="B112" s="146"/>
      <c r="C112" s="16"/>
      <c r="D112" s="16"/>
      <c r="E112" s="15"/>
      <c r="F112" s="18"/>
      <c r="N112" s="104" t="str">
        <f>IF(D112&lt;&gt;"",IF(ISNUMBER(MATCH(D112,$D$5:D111,0)),"",LOOKUP(9.99999999999999E+307,$N$1:N111)+1),"")</f>
        <v/>
      </c>
      <c r="O112" s="103" t="str">
        <f>IF(ROWS($O$6:O112)&lt;=$O$5,LOOKUP(ROWS($O$6:O112),$N$6:$N$1200,$D$6:$D$1200),"")</f>
        <v/>
      </c>
    </row>
    <row r="113" spans="1:15" ht="18" customHeight="1" thickBot="1" x14ac:dyDescent="0.2">
      <c r="A113" s="14">
        <v>106</v>
      </c>
      <c r="B113" s="147"/>
      <c r="C113" s="20"/>
      <c r="D113" s="20"/>
      <c r="E113" s="19"/>
      <c r="F113" s="22"/>
      <c r="N113" s="104" t="str">
        <f>IF(D113&lt;&gt;"",IF(ISNUMBER(MATCH(D113,$D$5:D112,0)),"",LOOKUP(9.99999999999999E+307,$N$1:N112)+1),"")</f>
        <v/>
      </c>
      <c r="O113" s="103" t="str">
        <f>IF(ROWS($O$6:O113)&lt;=$O$5,LOOKUP(ROWS($O$6:O113),$N$6:$N$1200,$D$6:$D$1200),"")</f>
        <v/>
      </c>
    </row>
    <row r="114" spans="1:15" ht="18" customHeight="1" x14ac:dyDescent="0.15">
      <c r="A114" s="14">
        <v>107</v>
      </c>
      <c r="B114" s="145"/>
      <c r="C114" s="12"/>
      <c r="D114" s="12"/>
      <c r="E114" s="11"/>
      <c r="F114" s="13"/>
      <c r="N114" s="104" t="str">
        <f>IF(D114&lt;&gt;"",IF(ISNUMBER(MATCH(D114,$D$5:D113,0)),"",LOOKUP(9.99999999999999E+307,$N$1:N113)+1),"")</f>
        <v/>
      </c>
      <c r="O114" s="103" t="str">
        <f>IF(ROWS($O$6:O114)&lt;=$O$5,LOOKUP(ROWS($O$6:O114),$N$6:$N$1200,$D$6:$D$1200),"")</f>
        <v/>
      </c>
    </row>
    <row r="115" spans="1:15" ht="18" customHeight="1" x14ac:dyDescent="0.15">
      <c r="A115" s="14">
        <v>108</v>
      </c>
      <c r="B115" s="146"/>
      <c r="C115" s="16"/>
      <c r="D115" s="16"/>
      <c r="E115" s="15"/>
      <c r="F115" s="18"/>
      <c r="N115" s="104" t="str">
        <f>IF(D115&lt;&gt;"",IF(ISNUMBER(MATCH(D115,$D$5:D114,0)),"",LOOKUP(9.99999999999999E+307,$N$1:N114)+1),"")</f>
        <v/>
      </c>
      <c r="O115" s="103" t="str">
        <f>IF(ROWS($O$6:O115)&lt;=$O$5,LOOKUP(ROWS($O$6:O115),$N$6:$N$1200,$D$6:$D$1200),"")</f>
        <v/>
      </c>
    </row>
    <row r="116" spans="1:15" ht="18" customHeight="1" x14ac:dyDescent="0.15">
      <c r="A116" s="14">
        <v>109</v>
      </c>
      <c r="B116" s="146"/>
      <c r="C116" s="16"/>
      <c r="D116" s="16"/>
      <c r="E116" s="15"/>
      <c r="F116" s="18"/>
      <c r="N116" s="104" t="str">
        <f>IF(D116&lt;&gt;"",IF(ISNUMBER(MATCH(D116,$D$5:D115,0)),"",LOOKUP(9.99999999999999E+307,$N$1:N115)+1),"")</f>
        <v/>
      </c>
      <c r="O116" s="103" t="str">
        <f>IF(ROWS($O$6:O116)&lt;=$O$5,LOOKUP(ROWS($O$6:O116),$N$6:$N$1200,$D$6:$D$1200),"")</f>
        <v/>
      </c>
    </row>
    <row r="117" spans="1:15" ht="18" customHeight="1" x14ac:dyDescent="0.15">
      <c r="A117" s="14">
        <v>110</v>
      </c>
      <c r="B117" s="146"/>
      <c r="C117" s="16"/>
      <c r="D117" s="16"/>
      <c r="E117" s="15"/>
      <c r="F117" s="18"/>
      <c r="N117" s="104" t="str">
        <f>IF(D117&lt;&gt;"",IF(ISNUMBER(MATCH(D117,$D$5:D116,0)),"",LOOKUP(9.99999999999999E+307,$N$1:N116)+1),"")</f>
        <v/>
      </c>
      <c r="O117" s="103" t="str">
        <f>IF(ROWS($O$6:O117)&lt;=$O$5,LOOKUP(ROWS($O$6:O117),$N$6:$N$1200,$D$6:$D$1200),"")</f>
        <v/>
      </c>
    </row>
    <row r="118" spans="1:15" ht="18" customHeight="1" x14ac:dyDescent="0.15">
      <c r="A118" s="14">
        <v>111</v>
      </c>
      <c r="B118" s="146"/>
      <c r="C118" s="16"/>
      <c r="D118" s="16"/>
      <c r="E118" s="15"/>
      <c r="F118" s="18"/>
      <c r="N118" s="104" t="str">
        <f>IF(D118&lt;&gt;"",IF(ISNUMBER(MATCH(D118,$D$5:D117,0)),"",LOOKUP(9.99999999999999E+307,$N$1:N117)+1),"")</f>
        <v/>
      </c>
      <c r="O118" s="103" t="str">
        <f>IF(ROWS($O$6:O118)&lt;=$O$5,LOOKUP(ROWS($O$6:O118),$N$6:$N$1200,$D$6:$D$1200),"")</f>
        <v/>
      </c>
    </row>
    <row r="119" spans="1:15" ht="18" customHeight="1" thickBot="1" x14ac:dyDescent="0.2">
      <c r="A119" s="14">
        <v>112</v>
      </c>
      <c r="B119" s="147"/>
      <c r="C119" s="20"/>
      <c r="D119" s="20"/>
      <c r="E119" s="19"/>
      <c r="F119" s="22"/>
      <c r="N119" s="104" t="str">
        <f>IF(D119&lt;&gt;"",IF(ISNUMBER(MATCH(D119,$D$5:D118,0)),"",LOOKUP(9.99999999999999E+307,$N$1:N118)+1),"")</f>
        <v/>
      </c>
      <c r="O119" s="103" t="str">
        <f>IF(ROWS($O$6:O119)&lt;=$O$5,LOOKUP(ROWS($O$6:O119),$N$6:$N$1200,$D$6:$D$1200),"")</f>
        <v/>
      </c>
    </row>
    <row r="120" spans="1:15" ht="18" customHeight="1" x14ac:dyDescent="0.15">
      <c r="A120" s="14">
        <v>113</v>
      </c>
      <c r="B120" s="145"/>
      <c r="C120" s="12"/>
      <c r="D120" s="12"/>
      <c r="E120" s="11"/>
      <c r="F120" s="13"/>
      <c r="N120" s="104" t="str">
        <f>IF(D120&lt;&gt;"",IF(ISNUMBER(MATCH(D120,$D$5:D119,0)),"",LOOKUP(9.99999999999999E+307,$N$1:N119)+1),"")</f>
        <v/>
      </c>
      <c r="O120" s="103" t="str">
        <f>IF(ROWS($O$6:O120)&lt;=$O$5,LOOKUP(ROWS($O$6:O120),$N$6:$N$1200,$D$6:$D$1200),"")</f>
        <v/>
      </c>
    </row>
    <row r="121" spans="1:15" ht="18" customHeight="1" x14ac:dyDescent="0.15">
      <c r="A121" s="14">
        <v>114</v>
      </c>
      <c r="B121" s="146"/>
      <c r="C121" s="16"/>
      <c r="D121" s="16"/>
      <c r="E121" s="15"/>
      <c r="F121" s="18"/>
      <c r="N121" s="104" t="str">
        <f>IF(D121&lt;&gt;"",IF(ISNUMBER(MATCH(D121,$D$5:D120,0)),"",LOOKUP(9.99999999999999E+307,$N$1:N120)+1),"")</f>
        <v/>
      </c>
      <c r="O121" s="103" t="str">
        <f>IF(ROWS($O$6:O121)&lt;=$O$5,LOOKUP(ROWS($O$6:O121),$N$6:$N$1200,$D$6:$D$1200),"")</f>
        <v/>
      </c>
    </row>
    <row r="122" spans="1:15" ht="18" customHeight="1" x14ac:dyDescent="0.15">
      <c r="A122" s="14">
        <v>115</v>
      </c>
      <c r="B122" s="146"/>
      <c r="C122" s="16"/>
      <c r="D122" s="16"/>
      <c r="E122" s="15"/>
      <c r="F122" s="18"/>
      <c r="N122" s="104" t="str">
        <f>IF(D122&lt;&gt;"",IF(ISNUMBER(MATCH(D122,$D$5:D121,0)),"",LOOKUP(9.99999999999999E+307,$N$1:N121)+1),"")</f>
        <v/>
      </c>
      <c r="O122" s="103" t="str">
        <f>IF(ROWS($O$6:O122)&lt;=$O$5,LOOKUP(ROWS($O$6:O122),$N$6:$N$1200,$D$6:$D$1200),"")</f>
        <v/>
      </c>
    </row>
    <row r="123" spans="1:15" ht="18" customHeight="1" x14ac:dyDescent="0.15">
      <c r="A123" s="14">
        <v>116</v>
      </c>
      <c r="B123" s="146"/>
      <c r="C123" s="16"/>
      <c r="D123" s="16"/>
      <c r="E123" s="15"/>
      <c r="F123" s="18"/>
      <c r="N123" s="104" t="str">
        <f>IF(D123&lt;&gt;"",IF(ISNUMBER(MATCH(D123,$D$5:D122,0)),"",LOOKUP(9.99999999999999E+307,$N$1:N122)+1),"")</f>
        <v/>
      </c>
      <c r="O123" s="103" t="str">
        <f>IF(ROWS($O$6:O123)&lt;=$O$5,LOOKUP(ROWS($O$6:O123),$N$6:$N$1200,$D$6:$D$1200),"")</f>
        <v/>
      </c>
    </row>
    <row r="124" spans="1:15" ht="18" customHeight="1" x14ac:dyDescent="0.15">
      <c r="A124" s="14">
        <v>117</v>
      </c>
      <c r="B124" s="146"/>
      <c r="C124" s="16"/>
      <c r="D124" s="16"/>
      <c r="E124" s="15"/>
      <c r="F124" s="18"/>
      <c r="N124" s="104" t="str">
        <f>IF(D124&lt;&gt;"",IF(ISNUMBER(MATCH(D124,$D$5:D123,0)),"",LOOKUP(9.99999999999999E+307,$N$1:N123)+1),"")</f>
        <v/>
      </c>
      <c r="O124" s="103" t="str">
        <f>IF(ROWS($O$6:O124)&lt;=$O$5,LOOKUP(ROWS($O$6:O124),$N$6:$N$1200,$D$6:$D$1200),"")</f>
        <v/>
      </c>
    </row>
    <row r="125" spans="1:15" ht="18" customHeight="1" x14ac:dyDescent="0.15">
      <c r="A125" s="14">
        <v>118</v>
      </c>
      <c r="B125" s="146"/>
      <c r="C125" s="16"/>
      <c r="D125" s="16"/>
      <c r="E125" s="15"/>
      <c r="F125" s="18"/>
      <c r="N125" s="104" t="str">
        <f>IF(D125&lt;&gt;"",IF(ISNUMBER(MATCH(D125,$D$5:D124,0)),"",LOOKUP(9.99999999999999E+307,$N$1:N124)+1),"")</f>
        <v/>
      </c>
      <c r="O125" s="103" t="str">
        <f>IF(ROWS($O$6:O125)&lt;=$O$5,LOOKUP(ROWS($O$6:O125),$N$6:$N$1200,$D$6:$D$1200),"")</f>
        <v/>
      </c>
    </row>
    <row r="126" spans="1:15" ht="18" customHeight="1" x14ac:dyDescent="0.15">
      <c r="A126" s="14">
        <v>119</v>
      </c>
      <c r="B126" s="146"/>
      <c r="C126" s="16"/>
      <c r="D126" s="16"/>
      <c r="E126" s="15"/>
      <c r="F126" s="18"/>
      <c r="N126" s="104" t="str">
        <f>IF(D126&lt;&gt;"",IF(ISNUMBER(MATCH(D126,$D$5:D125,0)),"",LOOKUP(9.99999999999999E+307,$N$1:N125)+1),"")</f>
        <v/>
      </c>
      <c r="O126" s="103" t="str">
        <f>IF(ROWS($O$6:O126)&lt;=$O$5,LOOKUP(ROWS($O$6:O126),$N$6:$N$1200,$D$6:$D$1200),"")</f>
        <v/>
      </c>
    </row>
    <row r="127" spans="1:15" ht="18" customHeight="1" x14ac:dyDescent="0.15">
      <c r="A127" s="14">
        <v>120</v>
      </c>
      <c r="B127" s="146"/>
      <c r="C127" s="16"/>
      <c r="D127" s="16"/>
      <c r="E127" s="15"/>
      <c r="F127" s="18"/>
      <c r="N127" s="104" t="str">
        <f>IF(D127&lt;&gt;"",IF(ISNUMBER(MATCH(D127,$D$5:D126,0)),"",LOOKUP(9.99999999999999E+307,$N$1:N126)+1),"")</f>
        <v/>
      </c>
      <c r="O127" s="103" t="str">
        <f>IF(ROWS($O$6:O127)&lt;=$O$5,LOOKUP(ROWS($O$6:O127),$N$6:$N$1200,$D$6:$D$1200),"")</f>
        <v/>
      </c>
    </row>
    <row r="128" spans="1:15" ht="18" customHeight="1" x14ac:dyDescent="0.15">
      <c r="A128" s="14">
        <v>121</v>
      </c>
      <c r="B128" s="146"/>
      <c r="C128" s="16"/>
      <c r="D128" s="16"/>
      <c r="E128" s="15"/>
      <c r="F128" s="18"/>
      <c r="N128" s="104" t="str">
        <f>IF(D128&lt;&gt;"",IF(ISNUMBER(MATCH(D128,$D$5:D127,0)),"",LOOKUP(9.99999999999999E+307,$N$1:N127)+1),"")</f>
        <v/>
      </c>
      <c r="O128" s="103" t="str">
        <f>IF(ROWS($O$6:O128)&lt;=$O$5,LOOKUP(ROWS($O$6:O128),$N$6:$N$1200,$D$6:$D$1200),"")</f>
        <v/>
      </c>
    </row>
    <row r="129" spans="1:15" ht="18" customHeight="1" x14ac:dyDescent="0.15">
      <c r="A129" s="14">
        <v>122</v>
      </c>
      <c r="B129" s="146"/>
      <c r="C129" s="16"/>
      <c r="D129" s="16"/>
      <c r="E129" s="15"/>
      <c r="F129" s="18"/>
      <c r="N129" s="104" t="str">
        <f>IF(D129&lt;&gt;"",IF(ISNUMBER(MATCH(D129,$D$5:D128,0)),"",LOOKUP(9.99999999999999E+307,$N$1:N128)+1),"")</f>
        <v/>
      </c>
      <c r="O129" s="103" t="str">
        <f>IF(ROWS($O$6:O129)&lt;=$O$5,LOOKUP(ROWS($O$6:O129),$N$6:$N$1200,$D$6:$D$1200),"")</f>
        <v/>
      </c>
    </row>
    <row r="130" spans="1:15" ht="18" customHeight="1" x14ac:dyDescent="0.15">
      <c r="A130" s="14">
        <v>123</v>
      </c>
      <c r="B130" s="146"/>
      <c r="C130" s="16"/>
      <c r="D130" s="16"/>
      <c r="E130" s="15"/>
      <c r="F130" s="18"/>
      <c r="N130" s="104" t="str">
        <f>IF(D130&lt;&gt;"",IF(ISNUMBER(MATCH(D130,$D$5:D129,0)),"",LOOKUP(9.99999999999999E+307,$N$1:N129)+1),"")</f>
        <v/>
      </c>
      <c r="O130" s="103" t="str">
        <f>IF(ROWS($O$6:O130)&lt;=$O$5,LOOKUP(ROWS($O$6:O130),$N$6:$N$1200,$D$6:$D$1200),"")</f>
        <v/>
      </c>
    </row>
    <row r="131" spans="1:15" ht="18" customHeight="1" x14ac:dyDescent="0.15">
      <c r="A131" s="14">
        <v>124</v>
      </c>
      <c r="B131" s="146"/>
      <c r="C131" s="16"/>
      <c r="D131" s="16"/>
      <c r="E131" s="15"/>
      <c r="F131" s="18"/>
      <c r="N131" s="104" t="str">
        <f>IF(D131&lt;&gt;"",IF(ISNUMBER(MATCH(D131,$D$5:D130,0)),"",LOOKUP(9.99999999999999E+307,$N$1:N130)+1),"")</f>
        <v/>
      </c>
      <c r="O131" s="103" t="str">
        <f>IF(ROWS($O$6:O131)&lt;=$O$5,LOOKUP(ROWS($O$6:O131),$N$6:$N$1200,$D$6:$D$1200),"")</f>
        <v/>
      </c>
    </row>
    <row r="132" spans="1:15" ht="18" customHeight="1" x14ac:dyDescent="0.15">
      <c r="A132" s="14">
        <v>125</v>
      </c>
      <c r="B132" s="146"/>
      <c r="C132" s="16"/>
      <c r="D132" s="16"/>
      <c r="E132" s="15"/>
      <c r="F132" s="18"/>
      <c r="N132" s="104" t="str">
        <f>IF(D132&lt;&gt;"",IF(ISNUMBER(MATCH(D132,$D$5:D131,0)),"",LOOKUP(9.99999999999999E+307,$N$1:N131)+1),"")</f>
        <v/>
      </c>
      <c r="O132" s="103" t="str">
        <f>IF(ROWS($O$6:O132)&lt;=$O$5,LOOKUP(ROWS($O$6:O132),$N$6:$N$1200,$D$6:$D$1200),"")</f>
        <v/>
      </c>
    </row>
    <row r="133" spans="1:15" ht="18" customHeight="1" x14ac:dyDescent="0.15">
      <c r="A133" s="14">
        <v>126</v>
      </c>
      <c r="B133" s="146"/>
      <c r="C133" s="16"/>
      <c r="D133" s="16"/>
      <c r="E133" s="15"/>
      <c r="F133" s="18"/>
      <c r="N133" s="104" t="str">
        <f>IF(D133&lt;&gt;"",IF(ISNUMBER(MATCH(D133,$D$5:D132,0)),"",LOOKUP(9.99999999999999E+307,$N$1:N132)+1),"")</f>
        <v/>
      </c>
      <c r="O133" s="103" t="str">
        <f>IF(ROWS($O$6:O133)&lt;=$O$5,LOOKUP(ROWS($O$6:O133),$N$6:$N$1200,$D$6:$D$1200),"")</f>
        <v/>
      </c>
    </row>
    <row r="134" spans="1:15" ht="18" customHeight="1" x14ac:dyDescent="0.15">
      <c r="A134" s="14">
        <v>127</v>
      </c>
      <c r="B134" s="146"/>
      <c r="C134" s="16"/>
      <c r="D134" s="16"/>
      <c r="E134" s="15"/>
      <c r="F134" s="18"/>
      <c r="N134" s="104" t="str">
        <f>IF(D134&lt;&gt;"",IF(ISNUMBER(MATCH(D134,$D$5:D133,0)),"",LOOKUP(9.99999999999999E+307,$N$1:N133)+1),"")</f>
        <v/>
      </c>
      <c r="O134" s="103" t="str">
        <f>IF(ROWS($O$6:O134)&lt;=$O$5,LOOKUP(ROWS($O$6:O134),$N$6:$N$1200,$D$6:$D$1200),"")</f>
        <v/>
      </c>
    </row>
    <row r="135" spans="1:15" ht="18" customHeight="1" x14ac:dyDescent="0.15">
      <c r="A135" s="14">
        <v>128</v>
      </c>
      <c r="B135" s="146"/>
      <c r="C135" s="16"/>
      <c r="D135" s="16"/>
      <c r="E135" s="15"/>
      <c r="F135" s="18"/>
      <c r="N135" s="104" t="str">
        <f>IF(D135&lt;&gt;"",IF(ISNUMBER(MATCH(D135,$D$5:D134,0)),"",LOOKUP(9.99999999999999E+307,$N$1:N134)+1),"")</f>
        <v/>
      </c>
      <c r="O135" s="103" t="str">
        <f>IF(ROWS($O$6:O135)&lt;=$O$5,LOOKUP(ROWS($O$6:O135),$N$6:$N$1200,$D$6:$D$1200),"")</f>
        <v/>
      </c>
    </row>
    <row r="136" spans="1:15" ht="18" customHeight="1" x14ac:dyDescent="0.15">
      <c r="A136" s="14">
        <v>129</v>
      </c>
      <c r="B136" s="146"/>
      <c r="C136" s="16"/>
      <c r="D136" s="16"/>
      <c r="E136" s="15"/>
      <c r="F136" s="18"/>
      <c r="N136" s="104" t="str">
        <f>IF(D136&lt;&gt;"",IF(ISNUMBER(MATCH(D136,$D$5:D135,0)),"",LOOKUP(9.99999999999999E+307,$N$1:N135)+1),"")</f>
        <v/>
      </c>
      <c r="O136" s="103" t="str">
        <f>IF(ROWS($O$6:O136)&lt;=$O$5,LOOKUP(ROWS($O$6:O136),$N$6:$N$1200,$D$6:$D$1200),"")</f>
        <v/>
      </c>
    </row>
    <row r="137" spans="1:15" ht="18" customHeight="1" x14ac:dyDescent="0.15">
      <c r="A137" s="14">
        <v>130</v>
      </c>
      <c r="B137" s="146"/>
      <c r="C137" s="16"/>
      <c r="D137" s="16"/>
      <c r="E137" s="15"/>
      <c r="F137" s="18"/>
      <c r="N137" s="104" t="str">
        <f>IF(D137&lt;&gt;"",IF(ISNUMBER(MATCH(D137,$D$5:D136,0)),"",LOOKUP(9.99999999999999E+307,$N$1:N136)+1),"")</f>
        <v/>
      </c>
      <c r="O137" s="103" t="str">
        <f>IF(ROWS($O$6:O137)&lt;=$O$5,LOOKUP(ROWS($O$6:O137),$N$6:$N$1200,$D$6:$D$1200),"")</f>
        <v/>
      </c>
    </row>
    <row r="138" spans="1:15" ht="18" customHeight="1" x14ac:dyDescent="0.15">
      <c r="A138" s="14">
        <v>131</v>
      </c>
      <c r="B138" s="146"/>
      <c r="C138" s="16"/>
      <c r="D138" s="16"/>
      <c r="E138" s="15"/>
      <c r="F138" s="18"/>
      <c r="N138" s="104" t="str">
        <f>IF(D138&lt;&gt;"",IF(ISNUMBER(MATCH(D138,$D$5:D137,0)),"",LOOKUP(9.99999999999999E+307,$N$1:N137)+1),"")</f>
        <v/>
      </c>
      <c r="O138" s="103" t="str">
        <f>IF(ROWS($O$6:O138)&lt;=$O$5,LOOKUP(ROWS($O$6:O138),$N$6:$N$1200,$D$6:$D$1200),"")</f>
        <v/>
      </c>
    </row>
    <row r="139" spans="1:15" ht="18" customHeight="1" x14ac:dyDescent="0.15">
      <c r="A139" s="14">
        <v>132</v>
      </c>
      <c r="B139" s="146"/>
      <c r="C139" s="16"/>
      <c r="D139" s="16"/>
      <c r="E139" s="15"/>
      <c r="F139" s="18"/>
      <c r="N139" s="104" t="str">
        <f>IF(D139&lt;&gt;"",IF(ISNUMBER(MATCH(D139,$D$5:D138,0)),"",LOOKUP(9.99999999999999E+307,$N$1:N138)+1),"")</f>
        <v/>
      </c>
      <c r="O139" s="103" t="str">
        <f>IF(ROWS($O$6:O139)&lt;=$O$5,LOOKUP(ROWS($O$6:O139),$N$6:$N$1200,$D$6:$D$1200),"")</f>
        <v/>
      </c>
    </row>
    <row r="140" spans="1:15" ht="18" customHeight="1" x14ac:dyDescent="0.15">
      <c r="A140" s="14">
        <v>133</v>
      </c>
      <c r="B140" s="146"/>
      <c r="C140" s="16"/>
      <c r="D140" s="16"/>
      <c r="E140" s="15"/>
      <c r="F140" s="18"/>
      <c r="N140" s="104" t="str">
        <f>IF(D140&lt;&gt;"",IF(ISNUMBER(MATCH(D140,$D$5:D139,0)),"",LOOKUP(9.99999999999999E+307,$N$1:N139)+1),"")</f>
        <v/>
      </c>
      <c r="O140" s="103" t="str">
        <f>IF(ROWS($O$6:O140)&lt;=$O$5,LOOKUP(ROWS($O$6:O140),$N$6:$N$1200,$D$6:$D$1200),"")</f>
        <v/>
      </c>
    </row>
    <row r="141" spans="1:15" ht="18" customHeight="1" x14ac:dyDescent="0.15">
      <c r="A141" s="14">
        <v>134</v>
      </c>
      <c r="B141" s="146"/>
      <c r="C141" s="16"/>
      <c r="D141" s="16"/>
      <c r="E141" s="15"/>
      <c r="F141" s="18"/>
      <c r="N141" s="104" t="str">
        <f>IF(D141&lt;&gt;"",IF(ISNUMBER(MATCH(D141,$D$5:D140,0)),"",LOOKUP(9.99999999999999E+307,$N$1:N140)+1),"")</f>
        <v/>
      </c>
      <c r="O141" s="103" t="str">
        <f>IF(ROWS($O$6:O141)&lt;=$O$5,LOOKUP(ROWS($O$6:O141),$N$6:$N$1200,$D$6:$D$1200),"")</f>
        <v/>
      </c>
    </row>
    <row r="142" spans="1:15" ht="18" customHeight="1" x14ac:dyDescent="0.15">
      <c r="A142" s="14">
        <v>135</v>
      </c>
      <c r="B142" s="146"/>
      <c r="C142" s="16"/>
      <c r="D142" s="16"/>
      <c r="E142" s="15"/>
      <c r="F142" s="18"/>
      <c r="N142" s="104" t="str">
        <f>IF(D142&lt;&gt;"",IF(ISNUMBER(MATCH(D142,$D$5:D141,0)),"",LOOKUP(9.99999999999999E+307,$N$1:N141)+1),"")</f>
        <v/>
      </c>
      <c r="O142" s="103" t="str">
        <f>IF(ROWS($O$6:O142)&lt;=$O$5,LOOKUP(ROWS($O$6:O142),$N$6:$N$1200,$D$6:$D$1200),"")</f>
        <v/>
      </c>
    </row>
    <row r="143" spans="1:15" ht="18" customHeight="1" x14ac:dyDescent="0.15">
      <c r="A143" s="14">
        <v>136</v>
      </c>
      <c r="B143" s="146"/>
      <c r="C143" s="16"/>
      <c r="D143" s="16"/>
      <c r="E143" s="15"/>
      <c r="F143" s="18"/>
      <c r="N143" s="104" t="str">
        <f>IF(D143&lt;&gt;"",IF(ISNUMBER(MATCH(D143,$D$5:D142,0)),"",LOOKUP(9.99999999999999E+307,$N$1:N142)+1),"")</f>
        <v/>
      </c>
      <c r="O143" s="103" t="str">
        <f>IF(ROWS($O$6:O143)&lt;=$O$5,LOOKUP(ROWS($O$6:O143),$N$6:$N$1200,$D$6:$D$1200),"")</f>
        <v/>
      </c>
    </row>
    <row r="144" spans="1:15" ht="18" customHeight="1" x14ac:dyDescent="0.15">
      <c r="A144" s="14">
        <v>137</v>
      </c>
      <c r="B144" s="146"/>
      <c r="C144" s="16"/>
      <c r="D144" s="16"/>
      <c r="E144" s="15"/>
      <c r="F144" s="18"/>
      <c r="N144" s="104" t="str">
        <f>IF(D144&lt;&gt;"",IF(ISNUMBER(MATCH(D144,$D$5:D143,0)),"",LOOKUP(9.99999999999999E+307,$N$1:N143)+1),"")</f>
        <v/>
      </c>
      <c r="O144" s="103" t="str">
        <f>IF(ROWS($O$6:O144)&lt;=$O$5,LOOKUP(ROWS($O$6:O144),$N$6:$N$1200,$D$6:$D$1200),"")</f>
        <v/>
      </c>
    </row>
    <row r="145" spans="1:15" ht="18" customHeight="1" x14ac:dyDescent="0.15">
      <c r="A145" s="14">
        <v>138</v>
      </c>
      <c r="B145" s="146"/>
      <c r="C145" s="16"/>
      <c r="D145" s="16"/>
      <c r="E145" s="15"/>
      <c r="F145" s="18"/>
      <c r="N145" s="104" t="str">
        <f>IF(D145&lt;&gt;"",IF(ISNUMBER(MATCH(D145,$D$5:D144,0)),"",LOOKUP(9.99999999999999E+307,$N$1:N144)+1),"")</f>
        <v/>
      </c>
      <c r="O145" s="103" t="str">
        <f>IF(ROWS($O$6:O145)&lt;=$O$5,LOOKUP(ROWS($O$6:O145),$N$6:$N$1200,$D$6:$D$1200),"")</f>
        <v/>
      </c>
    </row>
    <row r="146" spans="1:15" ht="18" customHeight="1" x14ac:dyDescent="0.15">
      <c r="A146" s="14">
        <v>139</v>
      </c>
      <c r="B146" s="146"/>
      <c r="C146" s="16"/>
      <c r="D146" s="16"/>
      <c r="E146" s="15"/>
      <c r="F146" s="18"/>
      <c r="N146" s="104" t="str">
        <f>IF(D146&lt;&gt;"",IF(ISNUMBER(MATCH(D146,$D$5:D145,0)),"",LOOKUP(9.99999999999999E+307,$N$1:N145)+1),"")</f>
        <v/>
      </c>
      <c r="O146" s="103" t="str">
        <f>IF(ROWS($O$6:O146)&lt;=$O$5,LOOKUP(ROWS($O$6:O146),$N$6:$N$1200,$D$6:$D$1200),"")</f>
        <v/>
      </c>
    </row>
    <row r="147" spans="1:15" ht="18" customHeight="1" x14ac:dyDescent="0.15">
      <c r="A147" s="14">
        <v>140</v>
      </c>
      <c r="B147" s="146"/>
      <c r="C147" s="16"/>
      <c r="D147" s="16"/>
      <c r="E147" s="15"/>
      <c r="F147" s="18"/>
      <c r="N147" s="104" t="str">
        <f>IF(D147&lt;&gt;"",IF(ISNUMBER(MATCH(D147,$D$5:D146,0)),"",LOOKUP(9.99999999999999E+307,$N$1:N146)+1),"")</f>
        <v/>
      </c>
      <c r="O147" s="103" t="str">
        <f>IF(ROWS($O$6:O147)&lt;=$O$5,LOOKUP(ROWS($O$6:O147),$N$6:$N$1200,$D$6:$D$1200),"")</f>
        <v/>
      </c>
    </row>
    <row r="148" spans="1:15" ht="18" customHeight="1" x14ac:dyDescent="0.15">
      <c r="A148" s="14">
        <v>141</v>
      </c>
      <c r="B148" s="146"/>
      <c r="C148" s="16"/>
      <c r="D148" s="16"/>
      <c r="E148" s="15"/>
      <c r="F148" s="18"/>
      <c r="N148" s="104" t="str">
        <f>IF(D148&lt;&gt;"",IF(ISNUMBER(MATCH(D148,$D$5:D147,0)),"",LOOKUP(9.99999999999999E+307,$N$1:N147)+1),"")</f>
        <v/>
      </c>
      <c r="O148" s="103" t="str">
        <f>IF(ROWS($O$6:O148)&lt;=$O$5,LOOKUP(ROWS($O$6:O148),$N$6:$N$1200,$D$6:$D$1200),"")</f>
        <v/>
      </c>
    </row>
    <row r="149" spans="1:15" ht="18" customHeight="1" x14ac:dyDescent="0.15">
      <c r="A149" s="14">
        <v>142</v>
      </c>
      <c r="B149" s="146"/>
      <c r="C149" s="16"/>
      <c r="D149" s="16"/>
      <c r="E149" s="15"/>
      <c r="F149" s="18"/>
      <c r="N149" s="104" t="str">
        <f>IF(D149&lt;&gt;"",IF(ISNUMBER(MATCH(D149,$D$5:D148,0)),"",LOOKUP(9.99999999999999E+307,$N$1:N148)+1),"")</f>
        <v/>
      </c>
      <c r="O149" s="103" t="str">
        <f>IF(ROWS($O$6:O149)&lt;=$O$5,LOOKUP(ROWS($O$6:O149),$N$6:$N$1200,$D$6:$D$1200),"")</f>
        <v/>
      </c>
    </row>
    <row r="150" spans="1:15" ht="18" customHeight="1" x14ac:dyDescent="0.15">
      <c r="A150" s="14">
        <v>143</v>
      </c>
      <c r="B150" s="146"/>
      <c r="C150" s="16"/>
      <c r="D150" s="16"/>
      <c r="E150" s="15"/>
      <c r="F150" s="18"/>
      <c r="N150" s="104" t="str">
        <f>IF(D150&lt;&gt;"",IF(ISNUMBER(MATCH(D150,$D$5:D149,0)),"",LOOKUP(9.99999999999999E+307,$N$1:N149)+1),"")</f>
        <v/>
      </c>
      <c r="O150" s="103" t="str">
        <f>IF(ROWS($O$6:O150)&lt;=$O$5,LOOKUP(ROWS($O$6:O150),$N$6:$N$1200,$D$6:$D$1200),"")</f>
        <v/>
      </c>
    </row>
    <row r="151" spans="1:15" ht="18" customHeight="1" x14ac:dyDescent="0.15">
      <c r="A151" s="14">
        <v>144</v>
      </c>
      <c r="B151" s="146"/>
      <c r="C151" s="16"/>
      <c r="D151" s="16"/>
      <c r="E151" s="15"/>
      <c r="F151" s="18"/>
      <c r="N151" s="104" t="str">
        <f>IF(D151&lt;&gt;"",IF(ISNUMBER(MATCH(D151,$D$5:D150,0)),"",LOOKUP(9.99999999999999E+307,$N$1:N150)+1),"")</f>
        <v/>
      </c>
      <c r="O151" s="103" t="str">
        <f>IF(ROWS($O$6:O151)&lt;=$O$5,LOOKUP(ROWS($O$6:O151),$N$6:$N$1200,$D$6:$D$1200),"")</f>
        <v/>
      </c>
    </row>
    <row r="152" spans="1:15" ht="18" customHeight="1" x14ac:dyDescent="0.15">
      <c r="A152" s="14">
        <v>145</v>
      </c>
      <c r="B152" s="146"/>
      <c r="C152" s="16"/>
      <c r="D152" s="16"/>
      <c r="E152" s="15"/>
      <c r="F152" s="18"/>
      <c r="N152" s="104" t="str">
        <f>IF(D152&lt;&gt;"",IF(ISNUMBER(MATCH(D152,$D$5:D151,0)),"",LOOKUP(9.99999999999999E+307,$N$1:N151)+1),"")</f>
        <v/>
      </c>
      <c r="O152" s="103" t="str">
        <f>IF(ROWS($O$6:O152)&lt;=$O$5,LOOKUP(ROWS($O$6:O152),$N$6:$N$1200,$D$6:$D$1200),"")</f>
        <v/>
      </c>
    </row>
    <row r="153" spans="1:15" ht="18" customHeight="1" x14ac:dyDescent="0.15">
      <c r="A153" s="14">
        <v>146</v>
      </c>
      <c r="B153" s="146"/>
      <c r="C153" s="16"/>
      <c r="D153" s="16"/>
      <c r="E153" s="15"/>
      <c r="F153" s="18"/>
      <c r="N153" s="104" t="str">
        <f>IF(D153&lt;&gt;"",IF(ISNUMBER(MATCH(D153,$D$5:D152,0)),"",LOOKUP(9.99999999999999E+307,$N$1:N152)+1),"")</f>
        <v/>
      </c>
      <c r="O153" s="103" t="str">
        <f>IF(ROWS($O$6:O153)&lt;=$O$5,LOOKUP(ROWS($O$6:O153),$N$6:$N$1200,$D$6:$D$1200),"")</f>
        <v/>
      </c>
    </row>
    <row r="154" spans="1:15" ht="18" customHeight="1" x14ac:dyDescent="0.15">
      <c r="A154" s="14">
        <v>147</v>
      </c>
      <c r="B154" s="146"/>
      <c r="C154" s="16"/>
      <c r="D154" s="16"/>
      <c r="E154" s="15"/>
      <c r="F154" s="18"/>
      <c r="N154" s="104" t="str">
        <f>IF(D154&lt;&gt;"",IF(ISNUMBER(MATCH(D154,$D$5:D153,0)),"",LOOKUP(9.99999999999999E+307,$N$1:N153)+1),"")</f>
        <v/>
      </c>
      <c r="O154" s="103" t="str">
        <f>IF(ROWS($O$6:O154)&lt;=$O$5,LOOKUP(ROWS($O$6:O154),$N$6:$N$1200,$D$6:$D$1200),"")</f>
        <v/>
      </c>
    </row>
    <row r="155" spans="1:15" ht="18" customHeight="1" x14ac:dyDescent="0.15">
      <c r="A155" s="14">
        <v>148</v>
      </c>
      <c r="B155" s="146"/>
      <c r="C155" s="16"/>
      <c r="D155" s="16"/>
      <c r="E155" s="15"/>
      <c r="F155" s="18"/>
      <c r="N155" s="104" t="str">
        <f>IF(D155&lt;&gt;"",IF(ISNUMBER(MATCH(D155,$D$5:D154,0)),"",LOOKUP(9.99999999999999E+307,$N$1:N154)+1),"")</f>
        <v/>
      </c>
      <c r="O155" s="103" t="str">
        <f>IF(ROWS($O$6:O155)&lt;=$O$5,LOOKUP(ROWS($O$6:O155),$N$6:$N$1200,$D$6:$D$1200),"")</f>
        <v/>
      </c>
    </row>
    <row r="156" spans="1:15" ht="18" customHeight="1" x14ac:dyDescent="0.15">
      <c r="A156" s="14">
        <v>149</v>
      </c>
      <c r="B156" s="146"/>
      <c r="C156" s="16"/>
      <c r="D156" s="16"/>
      <c r="E156" s="15"/>
      <c r="F156" s="18"/>
      <c r="N156" s="104" t="str">
        <f>IF(D156&lt;&gt;"",IF(ISNUMBER(MATCH(D156,$D$5:D155,0)),"",LOOKUP(9.99999999999999E+307,$N$1:N155)+1),"")</f>
        <v/>
      </c>
      <c r="O156" s="103" t="str">
        <f>IF(ROWS($O$6:O156)&lt;=$O$5,LOOKUP(ROWS($O$6:O156),$N$6:$N$1200,$D$6:$D$1200),"")</f>
        <v/>
      </c>
    </row>
    <row r="157" spans="1:15" ht="18" customHeight="1" x14ac:dyDescent="0.15">
      <c r="A157" s="14">
        <v>150</v>
      </c>
      <c r="B157" s="146"/>
      <c r="C157" s="16"/>
      <c r="D157" s="16"/>
      <c r="E157" s="15"/>
      <c r="F157" s="18"/>
      <c r="N157" s="104" t="str">
        <f>IF(D157&lt;&gt;"",IF(ISNUMBER(MATCH(D157,$D$5:D156,0)),"",LOOKUP(9.99999999999999E+307,$N$1:N156)+1),"")</f>
        <v/>
      </c>
      <c r="O157" s="103" t="str">
        <f>IF(ROWS($O$6:O157)&lt;=$O$5,LOOKUP(ROWS($O$6:O157),$N$6:$N$1200,$D$6:$D$1200),"")</f>
        <v/>
      </c>
    </row>
    <row r="158" spans="1:15" ht="18" customHeight="1" x14ac:dyDescent="0.15">
      <c r="A158" s="14">
        <v>151</v>
      </c>
      <c r="B158" s="146"/>
      <c r="C158" s="16"/>
      <c r="D158" s="16"/>
      <c r="E158" s="15"/>
      <c r="F158" s="18"/>
      <c r="N158" s="104" t="str">
        <f>IF(D158&lt;&gt;"",IF(ISNUMBER(MATCH(D158,$D$5:D157,0)),"",LOOKUP(9.99999999999999E+307,$N$1:N157)+1),"")</f>
        <v/>
      </c>
      <c r="O158" s="103" t="str">
        <f>IF(ROWS($O$6:O158)&lt;=$O$5,LOOKUP(ROWS($O$6:O158),$N$6:$N$1200,$D$6:$D$1200),"")</f>
        <v/>
      </c>
    </row>
    <row r="159" spans="1:15" ht="18" customHeight="1" x14ac:dyDescent="0.15">
      <c r="A159" s="14">
        <v>152</v>
      </c>
      <c r="B159" s="146"/>
      <c r="C159" s="16"/>
      <c r="D159" s="16"/>
      <c r="E159" s="15"/>
      <c r="F159" s="18"/>
      <c r="N159" s="104" t="str">
        <f>IF(D159&lt;&gt;"",IF(ISNUMBER(MATCH(D159,$D$5:D158,0)),"",LOOKUP(9.99999999999999E+307,$N$1:N158)+1),"")</f>
        <v/>
      </c>
      <c r="O159" s="103" t="str">
        <f>IF(ROWS($O$6:O159)&lt;=$O$5,LOOKUP(ROWS($O$6:O159),$N$6:$N$1200,$D$6:$D$1200),"")</f>
        <v/>
      </c>
    </row>
    <row r="160" spans="1:15" ht="18" customHeight="1" x14ac:dyDescent="0.15">
      <c r="A160" s="14">
        <v>153</v>
      </c>
      <c r="B160" s="146"/>
      <c r="C160" s="16"/>
      <c r="D160" s="16"/>
      <c r="E160" s="15"/>
      <c r="F160" s="18"/>
      <c r="N160" s="100" t="str">
        <f>IF(D160&lt;&gt;"",IF(ISNUMBER(MATCH(D160,$D$5:D159,0)),"",LOOKUP(9.99999999999999E+307,$N$1:N159)+1),"")</f>
        <v/>
      </c>
      <c r="O160" s="99" t="str">
        <f>IF(ROWS($O$6:O160)&lt;=$O$5,LOOKUP(ROWS($O$6:O160),$N$6:$N$1200,$D$6:$D$1200),"")</f>
        <v/>
      </c>
    </row>
    <row r="161" spans="1:15" ht="18" customHeight="1" x14ac:dyDescent="0.15">
      <c r="A161" s="14">
        <v>154</v>
      </c>
      <c r="B161" s="146"/>
      <c r="C161" s="16"/>
      <c r="D161" s="16"/>
      <c r="E161" s="15"/>
      <c r="F161" s="18"/>
      <c r="N161" s="100" t="str">
        <f>IF(D161&lt;&gt;"",IF(ISNUMBER(MATCH(D161,$D$5:D160,0)),"",LOOKUP(9.99999999999999E+307,$N$1:N160)+1),"")</f>
        <v/>
      </c>
      <c r="O161" s="99" t="str">
        <f>IF(ROWS($O$6:O161)&lt;=$O$5,LOOKUP(ROWS($O$6:O161),$N$6:$N$1200,$D$6:$D$1200),"")</f>
        <v/>
      </c>
    </row>
    <row r="162" spans="1:15" ht="18" customHeight="1" x14ac:dyDescent="0.15">
      <c r="A162" s="14">
        <v>155</v>
      </c>
      <c r="B162" s="146"/>
      <c r="C162" s="16"/>
      <c r="D162" s="16"/>
      <c r="E162" s="15"/>
      <c r="F162" s="18"/>
      <c r="N162" s="100" t="str">
        <f>IF(D162&lt;&gt;"",IF(ISNUMBER(MATCH(D162,$D$5:D161,0)),"",LOOKUP(9.99999999999999E+307,$N$1:N161)+1),"")</f>
        <v/>
      </c>
      <c r="O162" s="99" t="str">
        <f>IF(ROWS($O$6:O162)&lt;=$O$5,LOOKUP(ROWS($O$6:O162),$N$6:$N$1200,$D$6:$D$1200),"")</f>
        <v/>
      </c>
    </row>
    <row r="163" spans="1:15" ht="18" customHeight="1" x14ac:dyDescent="0.15">
      <c r="A163" s="14">
        <v>156</v>
      </c>
      <c r="B163" s="146"/>
      <c r="C163" s="16"/>
      <c r="D163" s="16"/>
      <c r="E163" s="15"/>
      <c r="F163" s="18"/>
      <c r="N163" s="100" t="str">
        <f>IF(D163&lt;&gt;"",IF(ISNUMBER(MATCH(D163,$D$5:D162,0)),"",LOOKUP(9.99999999999999E+307,$N$1:N162)+1),"")</f>
        <v/>
      </c>
      <c r="O163" s="99" t="str">
        <f>IF(ROWS($O$6:O163)&lt;=$O$5,LOOKUP(ROWS($O$6:O163),$N$6:$N$1200,$D$6:$D$1200),"")</f>
        <v/>
      </c>
    </row>
    <row r="164" spans="1:15" ht="18" customHeight="1" x14ac:dyDescent="0.15">
      <c r="A164" s="14">
        <v>157</v>
      </c>
      <c r="B164" s="146"/>
      <c r="C164" s="16"/>
      <c r="D164" s="16"/>
      <c r="E164" s="15"/>
      <c r="F164" s="18"/>
      <c r="N164" s="100" t="str">
        <f>IF(D164&lt;&gt;"",IF(ISNUMBER(MATCH(D164,$D$5:D163,0)),"",LOOKUP(9.99999999999999E+307,$N$1:N163)+1),"")</f>
        <v/>
      </c>
      <c r="O164" s="99" t="str">
        <f>IF(ROWS($O$6:O164)&lt;=$O$5,LOOKUP(ROWS($O$6:O164),$N$6:$N$1200,$D$6:$D$1200),"")</f>
        <v/>
      </c>
    </row>
    <row r="165" spans="1:15" ht="18" customHeight="1" x14ac:dyDescent="0.15">
      <c r="A165" s="14">
        <v>158</v>
      </c>
      <c r="B165" s="146"/>
      <c r="C165" s="16"/>
      <c r="D165" s="16"/>
      <c r="E165" s="15"/>
      <c r="F165" s="18"/>
      <c r="N165" s="100" t="str">
        <f>IF(D165&lt;&gt;"",IF(ISNUMBER(MATCH(D165,$D$5:D164,0)),"",LOOKUP(9.99999999999999E+307,$N$1:N164)+1),"")</f>
        <v/>
      </c>
      <c r="O165" s="99" t="str">
        <f>IF(ROWS($O$6:O165)&lt;=$O$5,LOOKUP(ROWS($O$6:O165),$N$6:$N$1200,$D$6:$D$1200),"")</f>
        <v/>
      </c>
    </row>
    <row r="166" spans="1:15" ht="18" customHeight="1" x14ac:dyDescent="0.15">
      <c r="A166" s="14">
        <v>159</v>
      </c>
      <c r="B166" s="146"/>
      <c r="C166" s="16"/>
      <c r="D166" s="16"/>
      <c r="E166" s="15"/>
      <c r="F166" s="18"/>
      <c r="N166" s="100" t="str">
        <f>IF(D166&lt;&gt;"",IF(ISNUMBER(MATCH(D166,$D$5:D165,0)),"",LOOKUP(9.99999999999999E+307,$N$1:N165)+1),"")</f>
        <v/>
      </c>
      <c r="O166" s="99" t="str">
        <f>IF(ROWS($O$6:O166)&lt;=$O$5,LOOKUP(ROWS($O$6:O166),$N$6:$N$1200,$D$6:$D$1200),"")</f>
        <v/>
      </c>
    </row>
    <row r="167" spans="1:15" ht="18" customHeight="1" x14ac:dyDescent="0.15">
      <c r="A167" s="14">
        <v>160</v>
      </c>
      <c r="B167" s="146"/>
      <c r="C167" s="16"/>
      <c r="D167" s="16"/>
      <c r="E167" s="15"/>
      <c r="F167" s="18"/>
      <c r="N167" s="100" t="str">
        <f>IF(D167&lt;&gt;"",IF(ISNUMBER(MATCH(D167,$D$5:D166,0)),"",LOOKUP(9.99999999999999E+307,$N$1:N166)+1),"")</f>
        <v/>
      </c>
      <c r="O167" s="99" t="str">
        <f>IF(ROWS($O$6:O167)&lt;=$O$5,LOOKUP(ROWS($O$6:O167),$N$6:$N$1200,$D$6:$D$1200),"")</f>
        <v/>
      </c>
    </row>
    <row r="168" spans="1:15" ht="18" customHeight="1" x14ac:dyDescent="0.15">
      <c r="A168" s="14">
        <v>161</v>
      </c>
      <c r="B168" s="146"/>
      <c r="C168" s="16"/>
      <c r="D168" s="16"/>
      <c r="E168" s="15"/>
      <c r="F168" s="18"/>
      <c r="N168" s="100" t="str">
        <f>IF(D168&lt;&gt;"",IF(ISNUMBER(MATCH(D168,$D$5:D167,0)),"",LOOKUP(9.99999999999999E+307,$N$1:N167)+1),"")</f>
        <v/>
      </c>
      <c r="O168" s="99" t="str">
        <f>IF(ROWS($O$6:O168)&lt;=$O$5,LOOKUP(ROWS($O$6:O168),$N$6:$N$1200,$D$6:$D$1200),"")</f>
        <v/>
      </c>
    </row>
    <row r="169" spans="1:15" ht="18" customHeight="1" x14ac:dyDescent="0.15">
      <c r="A169" s="14">
        <v>162</v>
      </c>
      <c r="B169" s="146"/>
      <c r="C169" s="16"/>
      <c r="D169" s="16"/>
      <c r="E169" s="15"/>
      <c r="F169" s="18"/>
      <c r="N169" s="100" t="str">
        <f>IF(D169&lt;&gt;"",IF(ISNUMBER(MATCH(D169,$D$5:D168,0)),"",LOOKUP(9.99999999999999E+307,$N$1:N168)+1),"")</f>
        <v/>
      </c>
      <c r="O169" s="99" t="str">
        <f>IF(ROWS($O$6:O169)&lt;=$O$5,LOOKUP(ROWS($O$6:O169),$N$6:$N$1200,$D$6:$D$1200),"")</f>
        <v/>
      </c>
    </row>
    <row r="170" spans="1:15" ht="18" customHeight="1" x14ac:dyDescent="0.15">
      <c r="A170" s="14">
        <v>163</v>
      </c>
      <c r="B170" s="146"/>
      <c r="C170" s="16"/>
      <c r="D170" s="16"/>
      <c r="E170" s="15"/>
      <c r="F170" s="18"/>
      <c r="N170" s="100" t="str">
        <f>IF(D170&lt;&gt;"",IF(ISNUMBER(MATCH(D170,$D$5:D169,0)),"",LOOKUP(9.99999999999999E+307,$N$1:N169)+1),"")</f>
        <v/>
      </c>
      <c r="O170" s="99" t="str">
        <f>IF(ROWS($O$6:O170)&lt;=$O$5,LOOKUP(ROWS($O$6:O170),$N$6:$N$1200,$D$6:$D$1200),"")</f>
        <v/>
      </c>
    </row>
    <row r="171" spans="1:15" ht="18" customHeight="1" x14ac:dyDescent="0.15">
      <c r="A171" s="14">
        <v>164</v>
      </c>
      <c r="B171" s="146"/>
      <c r="C171" s="16"/>
      <c r="D171" s="16"/>
      <c r="E171" s="15"/>
      <c r="F171" s="18"/>
      <c r="N171" s="100" t="str">
        <f>IF(D171&lt;&gt;"",IF(ISNUMBER(MATCH(D171,$D$5:D170,0)),"",LOOKUP(9.99999999999999E+307,$N$1:N170)+1),"")</f>
        <v/>
      </c>
      <c r="O171" s="99" t="str">
        <f>IF(ROWS($O$6:O171)&lt;=$O$5,LOOKUP(ROWS($O$6:O171),$N$6:$N$1200,$D$6:$D$1200),"")</f>
        <v/>
      </c>
    </row>
    <row r="172" spans="1:15" ht="18" customHeight="1" x14ac:dyDescent="0.15">
      <c r="A172" s="14">
        <v>165</v>
      </c>
      <c r="B172" s="146"/>
      <c r="C172" s="16"/>
      <c r="D172" s="16"/>
      <c r="E172" s="15"/>
      <c r="F172" s="18"/>
      <c r="N172" s="100" t="str">
        <f>IF(D172&lt;&gt;"",IF(ISNUMBER(MATCH(D172,$D$5:D171,0)),"",LOOKUP(9.99999999999999E+307,$N$1:N171)+1),"")</f>
        <v/>
      </c>
      <c r="O172" s="99" t="str">
        <f>IF(ROWS($O$6:O172)&lt;=$O$5,LOOKUP(ROWS($O$6:O172),$N$6:$N$1200,$D$6:$D$1200),"")</f>
        <v/>
      </c>
    </row>
    <row r="173" spans="1:15" ht="18" customHeight="1" x14ac:dyDescent="0.15">
      <c r="A173" s="14">
        <v>166</v>
      </c>
      <c r="B173" s="146"/>
      <c r="C173" s="16"/>
      <c r="D173" s="16"/>
      <c r="E173" s="15"/>
      <c r="F173" s="18"/>
      <c r="N173" s="100" t="str">
        <f>IF(D173&lt;&gt;"",IF(ISNUMBER(MATCH(D173,$D$5:D172,0)),"",LOOKUP(9.99999999999999E+307,$N$1:N172)+1),"")</f>
        <v/>
      </c>
      <c r="O173" s="99" t="str">
        <f>IF(ROWS($O$6:O173)&lt;=$O$5,LOOKUP(ROWS($O$6:O173),$N$6:$N$1200,$D$6:$D$1200),"")</f>
        <v/>
      </c>
    </row>
    <row r="174" spans="1:15" ht="18" customHeight="1" x14ac:dyDescent="0.15">
      <c r="A174" s="14">
        <v>167</v>
      </c>
      <c r="B174" s="146"/>
      <c r="C174" s="16"/>
      <c r="D174" s="16"/>
      <c r="E174" s="15"/>
      <c r="F174" s="18"/>
      <c r="N174" s="100" t="str">
        <f>IF(D174&lt;&gt;"",IF(ISNUMBER(MATCH(D174,$D$5:D173,0)),"",LOOKUP(9.99999999999999E+307,$N$1:N173)+1),"")</f>
        <v/>
      </c>
      <c r="O174" s="99" t="str">
        <f>IF(ROWS($O$6:O174)&lt;=$O$5,LOOKUP(ROWS($O$6:O174),$N$6:$N$1200,$D$6:$D$1200),"")</f>
        <v/>
      </c>
    </row>
    <row r="175" spans="1:15" ht="18" customHeight="1" x14ac:dyDescent="0.15">
      <c r="A175" s="14">
        <v>168</v>
      </c>
      <c r="B175" s="146"/>
      <c r="C175" s="16"/>
      <c r="D175" s="16"/>
      <c r="E175" s="15"/>
      <c r="F175" s="18"/>
      <c r="N175" s="100" t="str">
        <f>IF(D175&lt;&gt;"",IF(ISNUMBER(MATCH(D175,$D$5:D174,0)),"",LOOKUP(9.99999999999999E+307,$N$1:N174)+1),"")</f>
        <v/>
      </c>
      <c r="O175" s="99" t="str">
        <f>IF(ROWS($O$6:O175)&lt;=$O$5,LOOKUP(ROWS($O$6:O175),$N$6:$N$1200,$D$6:$D$1200),"")</f>
        <v/>
      </c>
    </row>
    <row r="176" spans="1:15" ht="18" customHeight="1" x14ac:dyDescent="0.15">
      <c r="A176" s="14">
        <v>169</v>
      </c>
      <c r="B176" s="146"/>
      <c r="C176" s="16"/>
      <c r="D176" s="16"/>
      <c r="E176" s="15"/>
      <c r="F176" s="18"/>
      <c r="N176" s="100" t="str">
        <f>IF(D176&lt;&gt;"",IF(ISNUMBER(MATCH(D176,$D$5:D175,0)),"",LOOKUP(9.99999999999999E+307,$N$1:N175)+1),"")</f>
        <v/>
      </c>
      <c r="O176" s="99" t="str">
        <f>IF(ROWS($O$6:O176)&lt;=$O$5,LOOKUP(ROWS($O$6:O176),$N$6:$N$1200,$D$6:$D$1200),"")</f>
        <v/>
      </c>
    </row>
    <row r="177" spans="1:15" ht="18" customHeight="1" x14ac:dyDescent="0.15">
      <c r="A177" s="14">
        <v>170</v>
      </c>
      <c r="B177" s="146"/>
      <c r="C177" s="16"/>
      <c r="D177" s="16"/>
      <c r="E177" s="15"/>
      <c r="F177" s="18"/>
      <c r="N177" s="100" t="str">
        <f>IF(D177&lt;&gt;"",IF(ISNUMBER(MATCH(D177,$D$5:D176,0)),"",LOOKUP(9.99999999999999E+307,$N$1:N176)+1),"")</f>
        <v/>
      </c>
      <c r="O177" s="99" t="str">
        <f>IF(ROWS($O$6:O177)&lt;=$O$5,LOOKUP(ROWS($O$6:O177),$N$6:$N$1200,$D$6:$D$1200),"")</f>
        <v/>
      </c>
    </row>
    <row r="178" spans="1:15" ht="18" customHeight="1" x14ac:dyDescent="0.15">
      <c r="A178" s="14">
        <v>171</v>
      </c>
      <c r="B178" s="146"/>
      <c r="C178" s="16"/>
      <c r="D178" s="16"/>
      <c r="E178" s="15"/>
      <c r="F178" s="18"/>
      <c r="N178" s="100" t="str">
        <f>IF(D178&lt;&gt;"",IF(ISNUMBER(MATCH(D178,$D$5:D177,0)),"",LOOKUP(9.99999999999999E+307,$N$1:N177)+1),"")</f>
        <v/>
      </c>
      <c r="O178" s="99" t="str">
        <f>IF(ROWS($O$6:O178)&lt;=$O$5,LOOKUP(ROWS($O$6:O178),$N$6:$N$1200,$D$6:$D$1200),"")</f>
        <v/>
      </c>
    </row>
    <row r="179" spans="1:15" ht="18" customHeight="1" x14ac:dyDescent="0.15">
      <c r="A179" s="14">
        <v>172</v>
      </c>
      <c r="B179" s="146"/>
      <c r="C179" s="16"/>
      <c r="D179" s="16"/>
      <c r="E179" s="15"/>
      <c r="F179" s="18"/>
      <c r="N179" s="100" t="str">
        <f>IF(D179&lt;&gt;"",IF(ISNUMBER(MATCH(D179,$D$5:D178,0)),"",LOOKUP(9.99999999999999E+307,$N$1:N178)+1),"")</f>
        <v/>
      </c>
      <c r="O179" s="99" t="str">
        <f>IF(ROWS($O$6:O179)&lt;=$O$5,LOOKUP(ROWS($O$6:O179),$N$6:$N$1200,$D$6:$D$1200),"")</f>
        <v/>
      </c>
    </row>
    <row r="180" spans="1:15" ht="18" customHeight="1" x14ac:dyDescent="0.15">
      <c r="A180" s="14">
        <v>173</v>
      </c>
      <c r="B180" s="146"/>
      <c r="C180" s="16"/>
      <c r="D180" s="16"/>
      <c r="E180" s="15"/>
      <c r="F180" s="18"/>
      <c r="N180" s="100" t="str">
        <f>IF(D180&lt;&gt;"",IF(ISNUMBER(MATCH(D180,$D$5:D179,0)),"",LOOKUP(9.99999999999999E+307,$N$1:N179)+1),"")</f>
        <v/>
      </c>
      <c r="O180" s="99" t="str">
        <f>IF(ROWS($O$6:O180)&lt;=$O$5,LOOKUP(ROWS($O$6:O180),$N$6:$N$1200,$D$6:$D$1200),"")</f>
        <v/>
      </c>
    </row>
    <row r="181" spans="1:15" ht="18" customHeight="1" x14ac:dyDescent="0.15">
      <c r="A181" s="14">
        <v>174</v>
      </c>
      <c r="B181" s="146"/>
      <c r="C181" s="16"/>
      <c r="D181" s="16"/>
      <c r="E181" s="15"/>
      <c r="F181" s="18"/>
      <c r="N181" s="100" t="str">
        <f>IF(D181&lt;&gt;"",IF(ISNUMBER(MATCH(D181,$D$5:D180,0)),"",LOOKUP(9.99999999999999E+307,$N$1:N180)+1),"")</f>
        <v/>
      </c>
      <c r="O181" s="99" t="str">
        <f>IF(ROWS($O$6:O181)&lt;=$O$5,LOOKUP(ROWS($O$6:O181),$N$6:$N$1200,$D$6:$D$1200),"")</f>
        <v/>
      </c>
    </row>
    <row r="182" spans="1:15" ht="18" customHeight="1" x14ac:dyDescent="0.15">
      <c r="A182" s="14">
        <v>175</v>
      </c>
      <c r="B182" s="146"/>
      <c r="C182" s="16"/>
      <c r="D182" s="16"/>
      <c r="E182" s="15"/>
      <c r="F182" s="18"/>
      <c r="N182" s="100" t="str">
        <f>IF(D182&lt;&gt;"",IF(ISNUMBER(MATCH(D182,$D$5:D181,0)),"",LOOKUP(9.99999999999999E+307,$N$1:N181)+1),"")</f>
        <v/>
      </c>
      <c r="O182" s="99" t="str">
        <f>IF(ROWS($O$6:O182)&lt;=$O$5,LOOKUP(ROWS($O$6:O182),$N$6:$N$1200,$D$6:$D$1200),"")</f>
        <v/>
      </c>
    </row>
    <row r="183" spans="1:15" ht="18" customHeight="1" x14ac:dyDescent="0.15">
      <c r="A183" s="14">
        <v>176</v>
      </c>
      <c r="B183" s="146"/>
      <c r="C183" s="16"/>
      <c r="D183" s="16"/>
      <c r="E183" s="15"/>
      <c r="F183" s="18"/>
      <c r="N183" s="100" t="str">
        <f>IF(D183&lt;&gt;"",IF(ISNUMBER(MATCH(D183,$D$5:D182,0)),"",LOOKUP(9.99999999999999E+307,$N$1:N182)+1),"")</f>
        <v/>
      </c>
      <c r="O183" s="99" t="str">
        <f>IF(ROWS($O$6:O183)&lt;=$O$5,LOOKUP(ROWS($O$6:O183),$N$6:$N$1200,$D$6:$D$1200),"")</f>
        <v/>
      </c>
    </row>
    <row r="184" spans="1:15" ht="18" customHeight="1" x14ac:dyDescent="0.15">
      <c r="A184" s="14">
        <v>177</v>
      </c>
      <c r="B184" s="146"/>
      <c r="C184" s="16"/>
      <c r="D184" s="16"/>
      <c r="E184" s="15"/>
      <c r="F184" s="18"/>
      <c r="N184" s="100" t="str">
        <f>IF(D184&lt;&gt;"",IF(ISNUMBER(MATCH(D184,$D$5:D183,0)),"",LOOKUP(9.99999999999999E+307,$N$1:N183)+1),"")</f>
        <v/>
      </c>
      <c r="O184" s="99" t="str">
        <f>IF(ROWS($O$6:O184)&lt;=$O$5,LOOKUP(ROWS($O$6:O184),$N$6:$N$1200,$D$6:$D$1200),"")</f>
        <v/>
      </c>
    </row>
    <row r="185" spans="1:15" ht="18" customHeight="1" x14ac:dyDescent="0.15">
      <c r="A185" s="14">
        <v>178</v>
      </c>
      <c r="B185" s="146"/>
      <c r="C185" s="16"/>
      <c r="D185" s="16"/>
      <c r="E185" s="15"/>
      <c r="F185" s="18"/>
      <c r="N185" s="100" t="str">
        <f>IF(D185&lt;&gt;"",IF(ISNUMBER(MATCH(D185,$D$5:D184,0)),"",LOOKUP(9.99999999999999E+307,$N$1:N184)+1),"")</f>
        <v/>
      </c>
      <c r="O185" s="99" t="str">
        <f>IF(ROWS($O$6:O185)&lt;=$O$5,LOOKUP(ROWS($O$6:O185),$N$6:$N$1200,$D$6:$D$1200),"")</f>
        <v/>
      </c>
    </row>
    <row r="186" spans="1:15" ht="18" customHeight="1" x14ac:dyDescent="0.15">
      <c r="A186" s="14">
        <v>179</v>
      </c>
      <c r="B186" s="146"/>
      <c r="C186" s="16"/>
      <c r="D186" s="16"/>
      <c r="E186" s="15"/>
      <c r="F186" s="18"/>
      <c r="N186" s="100" t="str">
        <f>IF(D186&lt;&gt;"",IF(ISNUMBER(MATCH(D186,$D$5:D185,0)),"",LOOKUP(9.99999999999999E+307,$N$1:N185)+1),"")</f>
        <v/>
      </c>
      <c r="O186" s="99" t="str">
        <f>IF(ROWS($O$6:O186)&lt;=$O$5,LOOKUP(ROWS($O$6:O186),$N$6:$N$1200,$D$6:$D$1200),"")</f>
        <v/>
      </c>
    </row>
    <row r="187" spans="1:15" ht="18" customHeight="1" x14ac:dyDescent="0.15">
      <c r="A187" s="14">
        <v>180</v>
      </c>
      <c r="B187" s="146"/>
      <c r="C187" s="16"/>
      <c r="D187" s="16"/>
      <c r="E187" s="15"/>
      <c r="F187" s="18"/>
      <c r="N187" s="100" t="str">
        <f>IF(D187&lt;&gt;"",IF(ISNUMBER(MATCH(D187,$D$5:D186,0)),"",LOOKUP(9.99999999999999E+307,$N$1:N186)+1),"")</f>
        <v/>
      </c>
      <c r="O187" s="99" t="str">
        <f>IF(ROWS($O$6:O187)&lt;=$O$5,LOOKUP(ROWS($O$6:O187),$N$6:$N$1200,$D$6:$D$1200),"")</f>
        <v/>
      </c>
    </row>
    <row r="188" spans="1:15" ht="18" customHeight="1" x14ac:dyDescent="0.15">
      <c r="A188" s="14">
        <v>181</v>
      </c>
      <c r="B188" s="146"/>
      <c r="C188" s="16"/>
      <c r="D188" s="16"/>
      <c r="E188" s="15"/>
      <c r="F188" s="18"/>
      <c r="N188" s="100" t="str">
        <f>IF(D188&lt;&gt;"",IF(ISNUMBER(MATCH(D188,$D$5:D187,0)),"",LOOKUP(9.99999999999999E+307,$N$1:N187)+1),"")</f>
        <v/>
      </c>
      <c r="O188" s="99" t="str">
        <f>IF(ROWS($O$6:O188)&lt;=$O$5,LOOKUP(ROWS($O$6:O188),$N$6:$N$1200,$D$6:$D$1200),"")</f>
        <v/>
      </c>
    </row>
    <row r="189" spans="1:15" ht="18" customHeight="1" x14ac:dyDescent="0.15">
      <c r="A189" s="14">
        <v>182</v>
      </c>
      <c r="B189" s="146"/>
      <c r="C189" s="16"/>
      <c r="D189" s="16"/>
      <c r="E189" s="15"/>
      <c r="F189" s="18"/>
      <c r="N189" s="100" t="str">
        <f>IF(D189&lt;&gt;"",IF(ISNUMBER(MATCH(D189,$D$5:D188,0)),"",LOOKUP(9.99999999999999E+307,$N$1:N188)+1),"")</f>
        <v/>
      </c>
      <c r="O189" s="99" t="str">
        <f>IF(ROWS($O$6:O189)&lt;=$O$5,LOOKUP(ROWS($O$6:O189),$N$6:$N$1200,$D$6:$D$1200),"")</f>
        <v/>
      </c>
    </row>
    <row r="190" spans="1:15" ht="18" customHeight="1" x14ac:dyDescent="0.15">
      <c r="A190" s="14">
        <v>183</v>
      </c>
      <c r="B190" s="146"/>
      <c r="C190" s="16"/>
      <c r="D190" s="16"/>
      <c r="E190" s="15"/>
      <c r="F190" s="18"/>
      <c r="N190" s="100" t="str">
        <f>IF(D190&lt;&gt;"",IF(ISNUMBER(MATCH(D190,$D$5:D189,0)),"",LOOKUP(9.99999999999999E+307,$N$1:N189)+1),"")</f>
        <v/>
      </c>
      <c r="O190" s="99" t="str">
        <f>IF(ROWS($O$6:O190)&lt;=$O$5,LOOKUP(ROWS($O$6:O190),$N$6:$N$1200,$D$6:$D$1200),"")</f>
        <v/>
      </c>
    </row>
    <row r="191" spans="1:15" ht="18" customHeight="1" x14ac:dyDescent="0.15">
      <c r="A191" s="14">
        <v>184</v>
      </c>
      <c r="B191" s="146"/>
      <c r="C191" s="16"/>
      <c r="D191" s="16"/>
      <c r="E191" s="15"/>
      <c r="F191" s="18"/>
      <c r="N191" s="100" t="str">
        <f>IF(D191&lt;&gt;"",IF(ISNUMBER(MATCH(D191,$D$5:D190,0)),"",LOOKUP(9.99999999999999E+307,$N$1:N190)+1),"")</f>
        <v/>
      </c>
      <c r="O191" s="99" t="str">
        <f>IF(ROWS($O$6:O191)&lt;=$O$5,LOOKUP(ROWS($O$6:O191),$N$6:$N$1200,$D$6:$D$1200),"")</f>
        <v/>
      </c>
    </row>
    <row r="192" spans="1:15" ht="18" customHeight="1" x14ac:dyDescent="0.15">
      <c r="A192" s="14">
        <v>185</v>
      </c>
      <c r="B192" s="146"/>
      <c r="C192" s="16"/>
      <c r="D192" s="16"/>
      <c r="E192" s="15"/>
      <c r="F192" s="18"/>
      <c r="N192" s="100" t="str">
        <f>IF(D192&lt;&gt;"",IF(ISNUMBER(MATCH(D192,$D$5:D191,0)),"",LOOKUP(9.99999999999999E+307,$N$1:N191)+1),"")</f>
        <v/>
      </c>
      <c r="O192" s="99" t="str">
        <f>IF(ROWS($O$6:O192)&lt;=$O$5,LOOKUP(ROWS($O$6:O192),$N$6:$N$1200,$D$6:$D$1200),"")</f>
        <v/>
      </c>
    </row>
    <row r="193" spans="1:15" ht="18" customHeight="1" x14ac:dyDescent="0.15">
      <c r="A193" s="14">
        <v>186</v>
      </c>
      <c r="B193" s="146"/>
      <c r="C193" s="16"/>
      <c r="D193" s="16"/>
      <c r="E193" s="15"/>
      <c r="F193" s="18"/>
      <c r="N193" s="100" t="str">
        <f>IF(D193&lt;&gt;"",IF(ISNUMBER(MATCH(D193,$D$5:D192,0)),"",LOOKUP(9.99999999999999E+307,$N$1:N192)+1),"")</f>
        <v/>
      </c>
      <c r="O193" s="99" t="str">
        <f>IF(ROWS($O$6:O193)&lt;=$O$5,LOOKUP(ROWS($O$6:O193),$N$6:$N$1200,$D$6:$D$1200),"")</f>
        <v/>
      </c>
    </row>
    <row r="194" spans="1:15" ht="18" customHeight="1" x14ac:dyDescent="0.15">
      <c r="A194" s="14">
        <v>187</v>
      </c>
      <c r="B194" s="146"/>
      <c r="C194" s="16"/>
      <c r="D194" s="16"/>
      <c r="E194" s="15"/>
      <c r="F194" s="18"/>
      <c r="N194" s="100" t="str">
        <f>IF(D194&lt;&gt;"",IF(ISNUMBER(MATCH(D194,$D$5:D193,0)),"",LOOKUP(9.99999999999999E+307,$N$1:N193)+1),"")</f>
        <v/>
      </c>
      <c r="O194" s="99" t="str">
        <f>IF(ROWS($O$6:O194)&lt;=$O$5,LOOKUP(ROWS($O$6:O194),$N$6:$N$1200,$D$6:$D$1200),"")</f>
        <v/>
      </c>
    </row>
    <row r="195" spans="1:15" ht="18" customHeight="1" x14ac:dyDescent="0.15">
      <c r="A195" s="14">
        <v>188</v>
      </c>
      <c r="B195" s="146"/>
      <c r="C195" s="16"/>
      <c r="D195" s="16"/>
      <c r="E195" s="15"/>
      <c r="F195" s="18"/>
      <c r="N195" s="100" t="str">
        <f>IF(D195&lt;&gt;"",IF(ISNUMBER(MATCH(D195,$D$5:D194,0)),"",LOOKUP(9.99999999999999E+307,$N$1:N194)+1),"")</f>
        <v/>
      </c>
      <c r="O195" s="99" t="str">
        <f>IF(ROWS($O$6:O195)&lt;=$O$5,LOOKUP(ROWS($O$6:O195),$N$6:$N$1200,$D$6:$D$1200),"")</f>
        <v/>
      </c>
    </row>
    <row r="196" spans="1:15" ht="18" customHeight="1" x14ac:dyDescent="0.15">
      <c r="A196" s="14">
        <v>189</v>
      </c>
      <c r="B196" s="146"/>
      <c r="C196" s="16"/>
      <c r="D196" s="16"/>
      <c r="E196" s="15"/>
      <c r="F196" s="18"/>
      <c r="N196" s="100" t="str">
        <f>IF(D196&lt;&gt;"",IF(ISNUMBER(MATCH(D196,$D$5:D195,0)),"",LOOKUP(9.99999999999999E+307,$N$1:N195)+1),"")</f>
        <v/>
      </c>
      <c r="O196" s="99" t="str">
        <f>IF(ROWS($O$6:O196)&lt;=$O$5,LOOKUP(ROWS($O$6:O196),$N$6:$N$1200,$D$6:$D$1200),"")</f>
        <v/>
      </c>
    </row>
    <row r="197" spans="1:15" ht="18" customHeight="1" x14ac:dyDescent="0.15">
      <c r="A197" s="14">
        <v>190</v>
      </c>
      <c r="B197" s="146"/>
      <c r="C197" s="16"/>
      <c r="D197" s="16"/>
      <c r="E197" s="15"/>
      <c r="F197" s="18"/>
      <c r="N197" s="100" t="str">
        <f>IF(D197&lt;&gt;"",IF(ISNUMBER(MATCH(D197,$D$5:D196,0)),"",LOOKUP(9.99999999999999E+307,$N$1:N196)+1),"")</f>
        <v/>
      </c>
      <c r="O197" s="99" t="str">
        <f>IF(ROWS($O$6:O197)&lt;=$O$5,LOOKUP(ROWS($O$6:O197),$N$6:$N$1200,$D$6:$D$1200),"")</f>
        <v/>
      </c>
    </row>
    <row r="198" spans="1:15" ht="18" customHeight="1" x14ac:dyDescent="0.15">
      <c r="A198" s="14">
        <v>191</v>
      </c>
      <c r="B198" s="146"/>
      <c r="C198" s="16"/>
      <c r="D198" s="16"/>
      <c r="E198" s="15"/>
      <c r="F198" s="18"/>
      <c r="N198" s="100" t="str">
        <f>IF(D198&lt;&gt;"",IF(ISNUMBER(MATCH(D198,$D$5:D197,0)),"",LOOKUP(9.99999999999999E+307,$N$1:N197)+1),"")</f>
        <v/>
      </c>
      <c r="O198" s="99" t="str">
        <f>IF(ROWS($O$6:O198)&lt;=$O$5,LOOKUP(ROWS($O$6:O198),$N$6:$N$1200,$D$6:$D$1200),"")</f>
        <v/>
      </c>
    </row>
    <row r="199" spans="1:15" ht="18" customHeight="1" x14ac:dyDescent="0.15">
      <c r="A199" s="14">
        <v>192</v>
      </c>
      <c r="B199" s="146"/>
      <c r="C199" s="16"/>
      <c r="D199" s="16"/>
      <c r="E199" s="15"/>
      <c r="F199" s="18"/>
      <c r="N199" s="100" t="str">
        <f>IF(D199&lt;&gt;"",IF(ISNUMBER(MATCH(D199,$D$5:D198,0)),"",LOOKUP(9.99999999999999E+307,$N$1:N198)+1),"")</f>
        <v/>
      </c>
      <c r="O199" s="99" t="str">
        <f>IF(ROWS($O$6:O199)&lt;=$O$5,LOOKUP(ROWS($O$6:O199),$N$6:$N$1200,$D$6:$D$1200),"")</f>
        <v/>
      </c>
    </row>
    <row r="200" spans="1:15" ht="18" customHeight="1" x14ac:dyDescent="0.15">
      <c r="A200" s="14">
        <v>193</v>
      </c>
      <c r="B200" s="146"/>
      <c r="C200" s="16"/>
      <c r="D200" s="16"/>
      <c r="E200" s="15"/>
      <c r="F200" s="18"/>
      <c r="N200" s="100" t="str">
        <f>IF(D200&lt;&gt;"",IF(ISNUMBER(MATCH(D200,$D$5:D199,0)),"",LOOKUP(9.99999999999999E+307,$N$1:N199)+1),"")</f>
        <v/>
      </c>
      <c r="O200" s="99" t="str">
        <f>IF(ROWS($O$6:O200)&lt;=$O$5,LOOKUP(ROWS($O$6:O200),$N$6:$N$1200,$D$6:$D$1200),"")</f>
        <v/>
      </c>
    </row>
    <row r="201" spans="1:15" ht="18" customHeight="1" x14ac:dyDescent="0.15">
      <c r="A201" s="14">
        <v>194</v>
      </c>
      <c r="B201" s="146"/>
      <c r="C201" s="16"/>
      <c r="D201" s="16"/>
      <c r="E201" s="15"/>
      <c r="F201" s="18"/>
      <c r="N201" s="100" t="str">
        <f>IF(D201&lt;&gt;"",IF(ISNUMBER(MATCH(D201,$D$5:D200,0)),"",LOOKUP(9.99999999999999E+307,$N$1:N200)+1),"")</f>
        <v/>
      </c>
      <c r="O201" s="99" t="str">
        <f>IF(ROWS($O$6:O201)&lt;=$O$5,LOOKUP(ROWS($O$6:O201),$N$6:$N$1200,$D$6:$D$1200),"")</f>
        <v/>
      </c>
    </row>
    <row r="202" spans="1:15" ht="18" customHeight="1" x14ac:dyDescent="0.15">
      <c r="A202" s="14">
        <v>195</v>
      </c>
      <c r="B202" s="146"/>
      <c r="C202" s="16"/>
      <c r="D202" s="16"/>
      <c r="E202" s="15"/>
      <c r="F202" s="18"/>
      <c r="N202" s="100" t="str">
        <f>IF(D202&lt;&gt;"",IF(ISNUMBER(MATCH(D202,$D$5:D201,0)),"",LOOKUP(9.99999999999999E+307,$N$1:N201)+1),"")</f>
        <v/>
      </c>
      <c r="O202" s="99" t="str">
        <f>IF(ROWS($O$6:O202)&lt;=$O$5,LOOKUP(ROWS($O$6:O202),$N$6:$N$1200,$D$6:$D$1200),"")</f>
        <v/>
      </c>
    </row>
    <row r="203" spans="1:15" ht="18" customHeight="1" x14ac:dyDescent="0.15">
      <c r="A203" s="14">
        <v>196</v>
      </c>
      <c r="B203" s="146"/>
      <c r="C203" s="16"/>
      <c r="D203" s="16"/>
      <c r="E203" s="15"/>
      <c r="F203" s="18"/>
      <c r="N203" s="100" t="str">
        <f>IF(D203&lt;&gt;"",IF(ISNUMBER(MATCH(D203,$D$5:D202,0)),"",LOOKUP(9.99999999999999E+307,$N$1:N202)+1),"")</f>
        <v/>
      </c>
      <c r="O203" s="99" t="str">
        <f>IF(ROWS($O$6:O203)&lt;=$O$5,LOOKUP(ROWS($O$6:O203),$N$6:$N$1200,$D$6:$D$1200),"")</f>
        <v/>
      </c>
    </row>
    <row r="204" spans="1:15" ht="18" customHeight="1" x14ac:dyDescent="0.15">
      <c r="A204" s="14">
        <v>197</v>
      </c>
      <c r="B204" s="146"/>
      <c r="C204" s="16"/>
      <c r="D204" s="16"/>
      <c r="E204" s="15"/>
      <c r="F204" s="18"/>
      <c r="N204" s="100" t="str">
        <f>IF(D204&lt;&gt;"",IF(ISNUMBER(MATCH(D204,$D$5:D203,0)),"",LOOKUP(9.99999999999999E+307,$N$1:N203)+1),"")</f>
        <v/>
      </c>
      <c r="O204" s="99" t="str">
        <f>IF(ROWS($O$6:O204)&lt;=$O$5,LOOKUP(ROWS($O$6:O204),$N$6:$N$1200,$D$6:$D$1200),"")</f>
        <v/>
      </c>
    </row>
    <row r="205" spans="1:15" ht="18" customHeight="1" x14ac:dyDescent="0.15">
      <c r="A205" s="14">
        <v>198</v>
      </c>
      <c r="B205" s="146"/>
      <c r="C205" s="16"/>
      <c r="D205" s="16"/>
      <c r="E205" s="15"/>
      <c r="F205" s="18"/>
      <c r="N205" s="100" t="str">
        <f>IF(D205&lt;&gt;"",IF(ISNUMBER(MATCH(D205,$D$5:D204,0)),"",LOOKUP(9.99999999999999E+307,$N$1:N204)+1),"")</f>
        <v/>
      </c>
      <c r="O205" s="99" t="str">
        <f>IF(ROWS($O$6:O205)&lt;=$O$5,LOOKUP(ROWS($O$6:O205),$N$6:$N$1200,$D$6:$D$1200),"")</f>
        <v/>
      </c>
    </row>
    <row r="206" spans="1:15" ht="18" customHeight="1" x14ac:dyDescent="0.15">
      <c r="A206" s="14">
        <v>199</v>
      </c>
      <c r="B206" s="146"/>
      <c r="C206" s="16"/>
      <c r="D206" s="16"/>
      <c r="E206" s="15"/>
      <c r="F206" s="18"/>
      <c r="N206" s="100" t="str">
        <f>IF(D206&lt;&gt;"",IF(ISNUMBER(MATCH(D206,$D$5:D205,0)),"",LOOKUP(9.99999999999999E+307,$N$1:N205)+1),"")</f>
        <v/>
      </c>
      <c r="O206" s="99" t="str">
        <f>IF(ROWS($O$6:O206)&lt;=$O$5,LOOKUP(ROWS($O$6:O206),$N$6:$N$1200,$D$6:$D$1200),"")</f>
        <v/>
      </c>
    </row>
    <row r="207" spans="1:15" ht="18" customHeight="1" x14ac:dyDescent="0.15">
      <c r="A207" s="14">
        <v>200</v>
      </c>
      <c r="B207" s="146"/>
      <c r="C207" s="16"/>
      <c r="D207" s="16"/>
      <c r="E207" s="15"/>
      <c r="F207" s="18"/>
      <c r="N207" s="100" t="str">
        <f>IF(D207&lt;&gt;"",IF(ISNUMBER(MATCH(D207,$D$5:D206,0)),"",LOOKUP(9.99999999999999E+307,$N$1:N206)+1),"")</f>
        <v/>
      </c>
      <c r="O207" s="99" t="str">
        <f>IF(ROWS($O$6:O207)&lt;=$O$5,LOOKUP(ROWS($O$6:O207),$N$6:$N$1200,$D$6:$D$1200),"")</f>
        <v/>
      </c>
    </row>
    <row r="208" spans="1:15" ht="18" customHeight="1" x14ac:dyDescent="0.15">
      <c r="A208" s="14">
        <v>201</v>
      </c>
      <c r="B208" s="146"/>
      <c r="C208" s="16"/>
      <c r="D208" s="16"/>
      <c r="E208" s="15"/>
      <c r="F208" s="18"/>
      <c r="N208" s="100" t="str">
        <f>IF(D208&lt;&gt;"",IF(ISNUMBER(MATCH(D208,$D$5:D207,0)),"",LOOKUP(9.99999999999999E+307,$N$1:N207)+1),"")</f>
        <v/>
      </c>
      <c r="O208" s="99" t="str">
        <f>IF(ROWS($O$6:O208)&lt;=$O$5,LOOKUP(ROWS($O$6:O208),$N$6:$N$1200,$D$6:$D$1200),"")</f>
        <v/>
      </c>
    </row>
    <row r="209" spans="1:15" ht="18" customHeight="1" x14ac:dyDescent="0.15">
      <c r="A209" s="14">
        <v>202</v>
      </c>
      <c r="B209" s="146"/>
      <c r="C209" s="16"/>
      <c r="D209" s="16"/>
      <c r="E209" s="15"/>
      <c r="F209" s="18"/>
      <c r="N209" s="100" t="str">
        <f>IF(D209&lt;&gt;"",IF(ISNUMBER(MATCH(D209,$D$5:D208,0)),"",LOOKUP(9.99999999999999E+307,$N$1:N208)+1),"")</f>
        <v/>
      </c>
      <c r="O209" s="99" t="str">
        <f>IF(ROWS($O$6:O209)&lt;=$O$5,LOOKUP(ROWS($O$6:O209),$N$6:$N$1200,$D$6:$D$1200),"")</f>
        <v/>
      </c>
    </row>
    <row r="210" spans="1:15" ht="18" customHeight="1" x14ac:dyDescent="0.15">
      <c r="A210" s="14">
        <v>203</v>
      </c>
      <c r="B210" s="146"/>
      <c r="C210" s="16"/>
      <c r="D210" s="16"/>
      <c r="E210" s="15"/>
      <c r="F210" s="18"/>
      <c r="N210" s="100" t="str">
        <f>IF(D210&lt;&gt;"",IF(ISNUMBER(MATCH(D210,$D$5:D209,0)),"",LOOKUP(9.99999999999999E+307,$N$1:N209)+1),"")</f>
        <v/>
      </c>
      <c r="O210" s="99" t="str">
        <f>IF(ROWS($O$6:O210)&lt;=$O$5,LOOKUP(ROWS($O$6:O210),$N$6:$N$1200,$D$6:$D$1200),"")</f>
        <v/>
      </c>
    </row>
    <row r="211" spans="1:15" ht="18" customHeight="1" x14ac:dyDescent="0.15">
      <c r="A211" s="14">
        <v>204</v>
      </c>
      <c r="B211" s="146"/>
      <c r="C211" s="16"/>
      <c r="D211" s="16"/>
      <c r="E211" s="15"/>
      <c r="F211" s="18"/>
      <c r="N211" s="100" t="str">
        <f>IF(D211&lt;&gt;"",IF(ISNUMBER(MATCH(D211,$D$5:D210,0)),"",LOOKUP(9.99999999999999E+307,$N$1:N210)+1),"")</f>
        <v/>
      </c>
      <c r="O211" s="99" t="str">
        <f>IF(ROWS($O$6:O211)&lt;=$O$5,LOOKUP(ROWS($O$6:O211),$N$6:$N$1200,$D$6:$D$1200),"")</f>
        <v/>
      </c>
    </row>
    <row r="212" spans="1:15" ht="18" customHeight="1" x14ac:dyDescent="0.15">
      <c r="A212" s="14">
        <v>205</v>
      </c>
      <c r="B212" s="146"/>
      <c r="C212" s="16"/>
      <c r="D212" s="16"/>
      <c r="E212" s="15"/>
      <c r="F212" s="18"/>
      <c r="N212" s="100" t="str">
        <f>IF(D212&lt;&gt;"",IF(ISNUMBER(MATCH(D212,$D$5:D211,0)),"",LOOKUP(9.99999999999999E+307,$N$1:N211)+1),"")</f>
        <v/>
      </c>
      <c r="O212" s="99" t="str">
        <f>IF(ROWS($O$6:O212)&lt;=$O$5,LOOKUP(ROWS($O$6:O212),$N$6:$N$1200,$D$6:$D$1200),"")</f>
        <v/>
      </c>
    </row>
    <row r="213" spans="1:15" ht="18" customHeight="1" x14ac:dyDescent="0.15">
      <c r="A213" s="14">
        <v>206</v>
      </c>
      <c r="B213" s="146"/>
      <c r="C213" s="16"/>
      <c r="D213" s="16"/>
      <c r="E213" s="15"/>
      <c r="F213" s="18"/>
      <c r="N213" s="100" t="str">
        <f>IF(D213&lt;&gt;"",IF(ISNUMBER(MATCH(D213,$D$5:D212,0)),"",LOOKUP(9.99999999999999E+307,$N$1:N212)+1),"")</f>
        <v/>
      </c>
      <c r="O213" s="99" t="str">
        <f>IF(ROWS($O$6:O213)&lt;=$O$5,LOOKUP(ROWS($O$6:O213),$N$6:$N$1200,$D$6:$D$1200),"")</f>
        <v/>
      </c>
    </row>
    <row r="214" spans="1:15" ht="18" customHeight="1" x14ac:dyDescent="0.15">
      <c r="A214" s="14">
        <v>207</v>
      </c>
      <c r="B214" s="146"/>
      <c r="C214" s="16"/>
      <c r="D214" s="16"/>
      <c r="E214" s="15"/>
      <c r="F214" s="18"/>
      <c r="N214" s="100" t="str">
        <f>IF(D214&lt;&gt;"",IF(ISNUMBER(MATCH(D214,$D$5:D213,0)),"",LOOKUP(9.99999999999999E+307,$N$1:N213)+1),"")</f>
        <v/>
      </c>
      <c r="O214" s="99" t="str">
        <f>IF(ROWS($O$6:O214)&lt;=$O$5,LOOKUP(ROWS($O$6:O214),$N$6:$N$1200,$D$6:$D$1200),"")</f>
        <v/>
      </c>
    </row>
    <row r="215" spans="1:15" ht="18" customHeight="1" x14ac:dyDescent="0.15">
      <c r="A215" s="14">
        <v>208</v>
      </c>
      <c r="B215" s="146"/>
      <c r="C215" s="16"/>
      <c r="D215" s="16"/>
      <c r="E215" s="15"/>
      <c r="F215" s="18"/>
      <c r="N215" s="100" t="str">
        <f>IF(D215&lt;&gt;"",IF(ISNUMBER(MATCH(D215,$D$5:D214,0)),"",LOOKUP(9.99999999999999E+307,$N$1:N214)+1),"")</f>
        <v/>
      </c>
      <c r="O215" s="99" t="str">
        <f>IF(ROWS($O$6:O215)&lt;=$O$5,LOOKUP(ROWS($O$6:O215),$N$6:$N$1200,$D$6:$D$1200),"")</f>
        <v/>
      </c>
    </row>
    <row r="216" spans="1:15" ht="18" customHeight="1" x14ac:dyDescent="0.15">
      <c r="A216" s="14">
        <v>209</v>
      </c>
      <c r="B216" s="146"/>
      <c r="C216" s="16"/>
      <c r="D216" s="16"/>
      <c r="E216" s="15"/>
      <c r="F216" s="18"/>
      <c r="N216" s="100" t="str">
        <f>IF(D216&lt;&gt;"",IF(ISNUMBER(MATCH(D216,$D$5:D215,0)),"",LOOKUP(9.99999999999999E+307,$N$1:N215)+1),"")</f>
        <v/>
      </c>
      <c r="O216" s="99" t="str">
        <f>IF(ROWS($O$6:O216)&lt;=$O$5,LOOKUP(ROWS($O$6:O216),$N$6:$N$1200,$D$6:$D$1200),"")</f>
        <v/>
      </c>
    </row>
    <row r="217" spans="1:15" ht="18" customHeight="1" x14ac:dyDescent="0.15">
      <c r="A217" s="14">
        <v>210</v>
      </c>
      <c r="B217" s="146"/>
      <c r="C217" s="16"/>
      <c r="D217" s="16"/>
      <c r="E217" s="15"/>
      <c r="F217" s="18"/>
      <c r="N217" s="100" t="str">
        <f>IF(D217&lt;&gt;"",IF(ISNUMBER(MATCH(D217,$D$5:D216,0)),"",LOOKUP(9.99999999999999E+307,$N$1:N216)+1),"")</f>
        <v/>
      </c>
      <c r="O217" s="99" t="str">
        <f>IF(ROWS($O$6:O217)&lt;=$O$5,LOOKUP(ROWS($O$6:O217),$N$6:$N$1200,$D$6:$D$1200),"")</f>
        <v/>
      </c>
    </row>
    <row r="218" spans="1:15" ht="18" customHeight="1" x14ac:dyDescent="0.15">
      <c r="A218" s="14">
        <v>211</v>
      </c>
      <c r="B218" s="146"/>
      <c r="C218" s="16"/>
      <c r="D218" s="16"/>
      <c r="E218" s="15"/>
      <c r="F218" s="18"/>
      <c r="N218" s="100" t="str">
        <f>IF(D218&lt;&gt;"",IF(ISNUMBER(MATCH(D218,$D$5:D217,0)),"",LOOKUP(9.99999999999999E+307,$N$1:N217)+1),"")</f>
        <v/>
      </c>
      <c r="O218" s="99" t="str">
        <f>IF(ROWS($O$6:O218)&lt;=$O$5,LOOKUP(ROWS($O$6:O218),$N$6:$N$1200,$D$6:$D$1200),"")</f>
        <v/>
      </c>
    </row>
    <row r="219" spans="1:15" ht="18" customHeight="1" x14ac:dyDescent="0.15">
      <c r="A219" s="14">
        <v>212</v>
      </c>
      <c r="B219" s="146"/>
      <c r="C219" s="16"/>
      <c r="D219" s="16"/>
      <c r="E219" s="15"/>
      <c r="F219" s="18"/>
      <c r="N219" s="100" t="str">
        <f>IF(D219&lt;&gt;"",IF(ISNUMBER(MATCH(D219,$D$5:D218,0)),"",LOOKUP(9.99999999999999E+307,$N$1:N218)+1),"")</f>
        <v/>
      </c>
      <c r="O219" s="99" t="str">
        <f>IF(ROWS($O$6:O219)&lt;=$O$5,LOOKUP(ROWS($O$6:O219),$N$6:$N$1200,$D$6:$D$1200),"")</f>
        <v/>
      </c>
    </row>
    <row r="220" spans="1:15" ht="18" customHeight="1" x14ac:dyDescent="0.15">
      <c r="A220" s="14">
        <v>213</v>
      </c>
      <c r="B220" s="146"/>
      <c r="C220" s="16"/>
      <c r="D220" s="16"/>
      <c r="E220" s="15"/>
      <c r="F220" s="18"/>
      <c r="N220" s="100" t="str">
        <f>IF(D220&lt;&gt;"",IF(ISNUMBER(MATCH(D220,$D$5:D219,0)),"",LOOKUP(9.99999999999999E+307,$N$1:N219)+1),"")</f>
        <v/>
      </c>
      <c r="O220" s="99" t="str">
        <f>IF(ROWS($O$6:O220)&lt;=$O$5,LOOKUP(ROWS($O$6:O220),$N$6:$N$1200,$D$6:$D$1200),"")</f>
        <v/>
      </c>
    </row>
    <row r="221" spans="1:15" ht="18" customHeight="1" x14ac:dyDescent="0.15">
      <c r="A221" s="14">
        <v>214</v>
      </c>
      <c r="B221" s="146"/>
      <c r="C221" s="16"/>
      <c r="D221" s="16"/>
      <c r="E221" s="15"/>
      <c r="F221" s="18"/>
      <c r="N221" s="100" t="str">
        <f>IF(D221&lt;&gt;"",IF(ISNUMBER(MATCH(D221,$D$5:D220,0)),"",LOOKUP(9.99999999999999E+307,$N$1:N220)+1),"")</f>
        <v/>
      </c>
      <c r="O221" s="99" t="str">
        <f>IF(ROWS($O$6:O221)&lt;=$O$5,LOOKUP(ROWS($O$6:O221),$N$6:$N$1200,$D$6:$D$1200),"")</f>
        <v/>
      </c>
    </row>
    <row r="222" spans="1:15" ht="18" customHeight="1" x14ac:dyDescent="0.15">
      <c r="A222" s="14">
        <v>215</v>
      </c>
      <c r="B222" s="146"/>
      <c r="C222" s="16"/>
      <c r="D222" s="16"/>
      <c r="E222" s="15"/>
      <c r="F222" s="18"/>
      <c r="N222" s="100" t="str">
        <f>IF(D222&lt;&gt;"",IF(ISNUMBER(MATCH(D222,$D$5:D221,0)),"",LOOKUP(9.99999999999999E+307,$N$1:N221)+1),"")</f>
        <v/>
      </c>
      <c r="O222" s="99" t="str">
        <f>IF(ROWS($O$6:O222)&lt;=$O$5,LOOKUP(ROWS($O$6:O222),$N$6:$N$1200,$D$6:$D$1200),"")</f>
        <v/>
      </c>
    </row>
    <row r="223" spans="1:15" ht="18" customHeight="1" x14ac:dyDescent="0.15">
      <c r="A223" s="14">
        <v>216</v>
      </c>
      <c r="B223" s="146"/>
      <c r="C223" s="16"/>
      <c r="D223" s="16"/>
      <c r="E223" s="15"/>
      <c r="F223" s="18"/>
      <c r="N223" s="100" t="str">
        <f>IF(D223&lt;&gt;"",IF(ISNUMBER(MATCH(D223,$D$5:D222,0)),"",LOOKUP(9.99999999999999E+307,$N$1:N222)+1),"")</f>
        <v/>
      </c>
      <c r="O223" s="99" t="str">
        <f>IF(ROWS($O$6:O223)&lt;=$O$5,LOOKUP(ROWS($O$6:O223),$N$6:$N$1200,$D$6:$D$1200),"")</f>
        <v/>
      </c>
    </row>
    <row r="224" spans="1:15" ht="18" customHeight="1" x14ac:dyDescent="0.15">
      <c r="A224" s="14">
        <v>217</v>
      </c>
      <c r="B224" s="146"/>
      <c r="C224" s="16"/>
      <c r="D224" s="16"/>
      <c r="E224" s="15"/>
      <c r="F224" s="18"/>
      <c r="N224" s="100" t="str">
        <f>IF(D224&lt;&gt;"",IF(ISNUMBER(MATCH(D224,$D$5:D223,0)),"",LOOKUP(9.99999999999999E+307,$N$1:N223)+1),"")</f>
        <v/>
      </c>
      <c r="O224" s="99" t="str">
        <f>IF(ROWS($O$6:O224)&lt;=$O$5,LOOKUP(ROWS($O$6:O224),$N$6:$N$1200,$D$6:$D$1200),"")</f>
        <v/>
      </c>
    </row>
    <row r="225" spans="1:15" ht="18" customHeight="1" x14ac:dyDescent="0.15">
      <c r="A225" s="14">
        <v>218</v>
      </c>
      <c r="B225" s="146"/>
      <c r="C225" s="16"/>
      <c r="D225" s="16"/>
      <c r="E225" s="15"/>
      <c r="F225" s="18"/>
      <c r="N225" s="100" t="str">
        <f>IF(D225&lt;&gt;"",IF(ISNUMBER(MATCH(D225,$D$5:D224,0)),"",LOOKUP(9.99999999999999E+307,$N$1:N224)+1),"")</f>
        <v/>
      </c>
      <c r="O225" s="99" t="str">
        <f>IF(ROWS($O$6:O225)&lt;=$O$5,LOOKUP(ROWS($O$6:O225),$N$6:$N$1200,$D$6:$D$1200),"")</f>
        <v/>
      </c>
    </row>
    <row r="226" spans="1:15" ht="18" customHeight="1" x14ac:dyDescent="0.15">
      <c r="A226" s="14">
        <v>219</v>
      </c>
      <c r="B226" s="146"/>
      <c r="C226" s="16"/>
      <c r="D226" s="16"/>
      <c r="E226" s="15"/>
      <c r="F226" s="18"/>
      <c r="N226" s="100" t="str">
        <f>IF(D226&lt;&gt;"",IF(ISNUMBER(MATCH(D226,$D$5:D225,0)),"",LOOKUP(9.99999999999999E+307,$N$1:N225)+1),"")</f>
        <v/>
      </c>
      <c r="O226" s="99" t="str">
        <f>IF(ROWS($O$6:O226)&lt;=$O$5,LOOKUP(ROWS($O$6:O226),$N$6:$N$1200,$D$6:$D$1200),"")</f>
        <v/>
      </c>
    </row>
    <row r="227" spans="1:15" ht="18" customHeight="1" x14ac:dyDescent="0.15">
      <c r="A227" s="14">
        <v>220</v>
      </c>
      <c r="B227" s="146"/>
      <c r="C227" s="16"/>
      <c r="D227" s="16"/>
      <c r="E227" s="15"/>
      <c r="F227" s="18"/>
      <c r="N227" s="100" t="str">
        <f>IF(D227&lt;&gt;"",IF(ISNUMBER(MATCH(D227,$D$5:D226,0)),"",LOOKUP(9.99999999999999E+307,$N$1:N226)+1),"")</f>
        <v/>
      </c>
      <c r="O227" s="99" t="str">
        <f>IF(ROWS($O$6:O227)&lt;=$O$5,LOOKUP(ROWS($O$6:O227),$N$6:$N$1200,$D$6:$D$1200),"")</f>
        <v/>
      </c>
    </row>
    <row r="228" spans="1:15" ht="18" customHeight="1" x14ac:dyDescent="0.15">
      <c r="A228" s="14">
        <v>221</v>
      </c>
      <c r="B228" s="146"/>
      <c r="C228" s="16"/>
      <c r="D228" s="16"/>
      <c r="E228" s="15"/>
      <c r="F228" s="18"/>
      <c r="N228" s="100" t="str">
        <f>IF(D228&lt;&gt;"",IF(ISNUMBER(MATCH(D228,$D$5:D227,0)),"",LOOKUP(9.99999999999999E+307,$N$1:N227)+1),"")</f>
        <v/>
      </c>
      <c r="O228" s="99" t="str">
        <f>IF(ROWS($O$6:O228)&lt;=$O$5,LOOKUP(ROWS($O$6:O228),$N$6:$N$1200,$D$6:$D$1200),"")</f>
        <v/>
      </c>
    </row>
    <row r="229" spans="1:15" ht="18" customHeight="1" x14ac:dyDescent="0.15">
      <c r="A229" s="14">
        <v>222</v>
      </c>
      <c r="B229" s="146"/>
      <c r="C229" s="16"/>
      <c r="D229" s="16"/>
      <c r="E229" s="15"/>
      <c r="F229" s="18"/>
      <c r="N229" s="100" t="str">
        <f>IF(D229&lt;&gt;"",IF(ISNUMBER(MATCH(D229,$D$5:D228,0)),"",LOOKUP(9.99999999999999E+307,$N$1:N228)+1),"")</f>
        <v/>
      </c>
      <c r="O229" s="99" t="str">
        <f>IF(ROWS($O$6:O229)&lt;=$O$5,LOOKUP(ROWS($O$6:O229),$N$6:$N$1200,$D$6:$D$1200),"")</f>
        <v/>
      </c>
    </row>
    <row r="230" spans="1:15" ht="18" customHeight="1" x14ac:dyDescent="0.15">
      <c r="A230" s="14">
        <v>223</v>
      </c>
      <c r="B230" s="146"/>
      <c r="C230" s="16"/>
      <c r="D230" s="16"/>
      <c r="E230" s="15"/>
      <c r="F230" s="18"/>
      <c r="N230" s="100" t="str">
        <f>IF(D230&lt;&gt;"",IF(ISNUMBER(MATCH(D230,$D$5:D229,0)),"",LOOKUP(9.99999999999999E+307,$N$1:N229)+1),"")</f>
        <v/>
      </c>
      <c r="O230" s="99" t="str">
        <f>IF(ROWS($O$6:O230)&lt;=$O$5,LOOKUP(ROWS($O$6:O230),$N$6:$N$1200,$D$6:$D$1200),"")</f>
        <v/>
      </c>
    </row>
    <row r="231" spans="1:15" ht="18" customHeight="1" x14ac:dyDescent="0.15">
      <c r="A231" s="14">
        <v>224</v>
      </c>
      <c r="B231" s="146"/>
      <c r="C231" s="16"/>
      <c r="D231" s="16"/>
      <c r="E231" s="15"/>
      <c r="F231" s="18"/>
      <c r="N231" s="100" t="str">
        <f>IF(D231&lt;&gt;"",IF(ISNUMBER(MATCH(D231,$D$5:D230,0)),"",LOOKUP(9.99999999999999E+307,$N$1:N230)+1),"")</f>
        <v/>
      </c>
      <c r="O231" s="99" t="str">
        <f>IF(ROWS($O$6:O231)&lt;=$O$5,LOOKUP(ROWS($O$6:O231),$N$6:$N$1200,$D$6:$D$1200),"")</f>
        <v/>
      </c>
    </row>
    <row r="232" spans="1:15" ht="18" customHeight="1" x14ac:dyDescent="0.15">
      <c r="A232" s="14">
        <v>225</v>
      </c>
      <c r="B232" s="146"/>
      <c r="C232" s="16"/>
      <c r="D232" s="16"/>
      <c r="E232" s="15"/>
      <c r="F232" s="18"/>
      <c r="N232" s="100" t="str">
        <f>IF(D232&lt;&gt;"",IF(ISNUMBER(MATCH(D232,$D$5:D231,0)),"",LOOKUP(9.99999999999999E+307,$N$1:N231)+1),"")</f>
        <v/>
      </c>
      <c r="O232" s="99" t="str">
        <f>IF(ROWS($O$6:O232)&lt;=$O$5,LOOKUP(ROWS($O$6:O232),$N$6:$N$1200,$D$6:$D$1200),"")</f>
        <v/>
      </c>
    </row>
    <row r="233" spans="1:15" ht="18" customHeight="1" x14ac:dyDescent="0.15">
      <c r="A233" s="14">
        <v>226</v>
      </c>
      <c r="B233" s="146"/>
      <c r="C233" s="16"/>
      <c r="D233" s="16"/>
      <c r="E233" s="15"/>
      <c r="F233" s="18"/>
      <c r="N233" s="100" t="str">
        <f>IF(D233&lt;&gt;"",IF(ISNUMBER(MATCH(D233,$D$5:D232,0)),"",LOOKUP(9.99999999999999E+307,$N$1:N232)+1),"")</f>
        <v/>
      </c>
      <c r="O233" s="99" t="str">
        <f>IF(ROWS($O$6:O233)&lt;=$O$5,LOOKUP(ROWS($O$6:O233),$N$6:$N$1200,$D$6:$D$1200),"")</f>
        <v/>
      </c>
    </row>
    <row r="234" spans="1:15" ht="18" customHeight="1" x14ac:dyDescent="0.15">
      <c r="A234" s="14">
        <v>227</v>
      </c>
      <c r="B234" s="146"/>
      <c r="C234" s="16"/>
      <c r="D234" s="16"/>
      <c r="E234" s="15"/>
      <c r="F234" s="18"/>
      <c r="N234" s="100" t="str">
        <f>IF(D234&lt;&gt;"",IF(ISNUMBER(MATCH(D234,$D$5:D233,0)),"",LOOKUP(9.99999999999999E+307,$N$1:N233)+1),"")</f>
        <v/>
      </c>
      <c r="O234" s="99" t="str">
        <f>IF(ROWS($O$6:O234)&lt;=$O$5,LOOKUP(ROWS($O$6:O234),$N$6:$N$1200,$D$6:$D$1200),"")</f>
        <v/>
      </c>
    </row>
    <row r="235" spans="1:15" ht="18" customHeight="1" x14ac:dyDescent="0.15">
      <c r="A235" s="14">
        <v>228</v>
      </c>
      <c r="B235" s="146"/>
      <c r="C235" s="16"/>
      <c r="D235" s="16"/>
      <c r="E235" s="15"/>
      <c r="F235" s="18"/>
      <c r="N235" s="100" t="str">
        <f>IF(D235&lt;&gt;"",IF(ISNUMBER(MATCH(D235,$D$5:D234,0)),"",LOOKUP(9.99999999999999E+307,$N$1:N234)+1),"")</f>
        <v/>
      </c>
      <c r="O235" s="99" t="str">
        <f>IF(ROWS($O$6:O235)&lt;=$O$5,LOOKUP(ROWS($O$6:O235),$N$6:$N$1200,$D$6:$D$1200),"")</f>
        <v/>
      </c>
    </row>
    <row r="236" spans="1:15" ht="18" customHeight="1" x14ac:dyDescent="0.15">
      <c r="A236" s="14">
        <v>229</v>
      </c>
      <c r="B236" s="146"/>
      <c r="C236" s="16"/>
      <c r="D236" s="16"/>
      <c r="E236" s="15"/>
      <c r="F236" s="18"/>
      <c r="N236" s="100" t="str">
        <f>IF(D236&lt;&gt;"",IF(ISNUMBER(MATCH(D236,$D$5:D235,0)),"",LOOKUP(9.99999999999999E+307,$N$1:N235)+1),"")</f>
        <v/>
      </c>
      <c r="O236" s="99" t="str">
        <f>IF(ROWS($O$6:O236)&lt;=$O$5,LOOKUP(ROWS($O$6:O236),$N$6:$N$1200,$D$6:$D$1200),"")</f>
        <v/>
      </c>
    </row>
    <row r="237" spans="1:15" ht="18" customHeight="1" x14ac:dyDescent="0.15">
      <c r="A237" s="14">
        <v>230</v>
      </c>
      <c r="B237" s="146"/>
      <c r="C237" s="16"/>
      <c r="D237" s="16"/>
      <c r="E237" s="15"/>
      <c r="F237" s="18"/>
      <c r="N237" s="100" t="str">
        <f>IF(D237&lt;&gt;"",IF(ISNUMBER(MATCH(D237,$D$5:D236,0)),"",LOOKUP(9.99999999999999E+307,$N$1:N236)+1),"")</f>
        <v/>
      </c>
      <c r="O237" s="99" t="str">
        <f>IF(ROWS($O$6:O237)&lt;=$O$5,LOOKUP(ROWS($O$6:O237),$N$6:$N$1200,$D$6:$D$1200),"")</f>
        <v/>
      </c>
    </row>
    <row r="238" spans="1:15" ht="18" customHeight="1" x14ac:dyDescent="0.15">
      <c r="A238" s="14">
        <v>231</v>
      </c>
      <c r="B238" s="146"/>
      <c r="C238" s="16"/>
      <c r="D238" s="16"/>
      <c r="E238" s="15"/>
      <c r="F238" s="18"/>
      <c r="N238" s="100" t="str">
        <f>IF(D238&lt;&gt;"",IF(ISNUMBER(MATCH(D238,$D$5:D237,0)),"",LOOKUP(9.99999999999999E+307,$N$1:N237)+1),"")</f>
        <v/>
      </c>
      <c r="O238" s="99" t="str">
        <f>IF(ROWS($O$6:O238)&lt;=$O$5,LOOKUP(ROWS($O$6:O238),$N$6:$N$1200,$D$6:$D$1200),"")</f>
        <v/>
      </c>
    </row>
    <row r="239" spans="1:15" ht="18" customHeight="1" x14ac:dyDescent="0.15">
      <c r="A239" s="14">
        <v>232</v>
      </c>
      <c r="B239" s="146"/>
      <c r="C239" s="16"/>
      <c r="D239" s="16"/>
      <c r="E239" s="15"/>
      <c r="F239" s="18"/>
      <c r="N239" s="100" t="str">
        <f>IF(D239&lt;&gt;"",IF(ISNUMBER(MATCH(D239,$D$5:D238,0)),"",LOOKUP(9.99999999999999E+307,$N$1:N238)+1),"")</f>
        <v/>
      </c>
      <c r="O239" s="99" t="str">
        <f>IF(ROWS($O$6:O239)&lt;=$O$5,LOOKUP(ROWS($O$6:O239),$N$6:$N$1200,$D$6:$D$1200),"")</f>
        <v/>
      </c>
    </row>
    <row r="240" spans="1:15" ht="18" customHeight="1" x14ac:dyDescent="0.15">
      <c r="A240" s="14">
        <v>233</v>
      </c>
      <c r="B240" s="146"/>
      <c r="C240" s="16"/>
      <c r="D240" s="16"/>
      <c r="E240" s="15"/>
      <c r="F240" s="18"/>
      <c r="N240" s="100" t="str">
        <f>IF(D240&lt;&gt;"",IF(ISNUMBER(MATCH(D240,$D$5:D239,0)),"",LOOKUP(9.99999999999999E+307,$N$1:N239)+1),"")</f>
        <v/>
      </c>
      <c r="O240" s="99" t="str">
        <f>IF(ROWS($O$6:O240)&lt;=$O$5,LOOKUP(ROWS($O$6:O240),$N$6:$N$1200,$D$6:$D$1200),"")</f>
        <v/>
      </c>
    </row>
    <row r="241" spans="1:15" ht="18" customHeight="1" x14ac:dyDescent="0.15">
      <c r="A241" s="14">
        <v>234</v>
      </c>
      <c r="B241" s="146"/>
      <c r="C241" s="16"/>
      <c r="D241" s="16"/>
      <c r="E241" s="15"/>
      <c r="F241" s="18"/>
      <c r="N241" s="100" t="str">
        <f>IF(D241&lt;&gt;"",IF(ISNUMBER(MATCH(D241,$D$5:D240,0)),"",LOOKUP(9.99999999999999E+307,$N$1:N240)+1),"")</f>
        <v/>
      </c>
      <c r="O241" s="99" t="str">
        <f>IF(ROWS($O$6:O241)&lt;=$O$5,LOOKUP(ROWS($O$6:O241),$N$6:$N$1200,$D$6:$D$1200),"")</f>
        <v/>
      </c>
    </row>
    <row r="242" spans="1:15" ht="18" customHeight="1" x14ac:dyDescent="0.15">
      <c r="A242" s="14">
        <v>235</v>
      </c>
      <c r="B242" s="146"/>
      <c r="C242" s="16"/>
      <c r="D242" s="16"/>
      <c r="E242" s="15"/>
      <c r="F242" s="18"/>
      <c r="N242" s="100" t="str">
        <f>IF(D242&lt;&gt;"",IF(ISNUMBER(MATCH(D242,$D$5:D241,0)),"",LOOKUP(9.99999999999999E+307,$N$1:N241)+1),"")</f>
        <v/>
      </c>
      <c r="O242" s="99" t="str">
        <f>IF(ROWS($O$6:O242)&lt;=$O$5,LOOKUP(ROWS($O$6:O242),$N$6:$N$1200,$D$6:$D$1200),"")</f>
        <v/>
      </c>
    </row>
    <row r="243" spans="1:15" ht="18" customHeight="1" x14ac:dyDescent="0.15">
      <c r="A243" s="14">
        <v>236</v>
      </c>
      <c r="B243" s="146"/>
      <c r="C243" s="16"/>
      <c r="D243" s="16"/>
      <c r="E243" s="15"/>
      <c r="F243" s="18"/>
      <c r="N243" s="100" t="str">
        <f>IF(D243&lt;&gt;"",IF(ISNUMBER(MATCH(D243,$D$5:D242,0)),"",LOOKUP(9.99999999999999E+307,$N$1:N242)+1),"")</f>
        <v/>
      </c>
      <c r="O243" s="99" t="str">
        <f>IF(ROWS($O$6:O243)&lt;=$O$5,LOOKUP(ROWS($O$6:O243),$N$6:$N$1200,$D$6:$D$1200),"")</f>
        <v/>
      </c>
    </row>
    <row r="244" spans="1:15" ht="18" customHeight="1" x14ac:dyDescent="0.15">
      <c r="A244" s="14">
        <v>237</v>
      </c>
      <c r="B244" s="146"/>
      <c r="C244" s="16"/>
      <c r="D244" s="16"/>
      <c r="E244" s="15"/>
      <c r="F244" s="18"/>
      <c r="N244" s="100" t="str">
        <f>IF(D244&lt;&gt;"",IF(ISNUMBER(MATCH(D244,$D$5:D243,0)),"",LOOKUP(9.99999999999999E+307,$N$1:N243)+1),"")</f>
        <v/>
      </c>
      <c r="O244" s="99" t="str">
        <f>IF(ROWS($O$6:O244)&lt;=$O$5,LOOKUP(ROWS($O$6:O244),$N$6:$N$1200,$D$6:$D$1200),"")</f>
        <v/>
      </c>
    </row>
    <row r="245" spans="1:15" ht="18" customHeight="1" x14ac:dyDescent="0.15">
      <c r="A245" s="14">
        <v>238</v>
      </c>
      <c r="B245" s="146"/>
      <c r="C245" s="16"/>
      <c r="D245" s="16"/>
      <c r="E245" s="15"/>
      <c r="F245" s="18"/>
      <c r="N245" s="100" t="str">
        <f>IF(D245&lt;&gt;"",IF(ISNUMBER(MATCH(D245,$D$5:D244,0)),"",LOOKUP(9.99999999999999E+307,$N$1:N244)+1),"")</f>
        <v/>
      </c>
      <c r="O245" s="99" t="str">
        <f>IF(ROWS($O$6:O245)&lt;=$O$5,LOOKUP(ROWS($O$6:O245),$N$6:$N$1200,$D$6:$D$1200),"")</f>
        <v/>
      </c>
    </row>
    <row r="246" spans="1:15" ht="18" customHeight="1" x14ac:dyDescent="0.15">
      <c r="A246" s="14">
        <v>239</v>
      </c>
      <c r="B246" s="146"/>
      <c r="C246" s="16"/>
      <c r="D246" s="16"/>
      <c r="E246" s="15"/>
      <c r="F246" s="18"/>
      <c r="N246" s="100" t="str">
        <f>IF(D246&lt;&gt;"",IF(ISNUMBER(MATCH(D246,$D$5:D245,0)),"",LOOKUP(9.99999999999999E+307,$N$1:N245)+1),"")</f>
        <v/>
      </c>
      <c r="O246" s="99" t="str">
        <f>IF(ROWS($O$6:O246)&lt;=$O$5,LOOKUP(ROWS($O$6:O246),$N$6:$N$1200,$D$6:$D$1200),"")</f>
        <v/>
      </c>
    </row>
    <row r="247" spans="1:15" ht="18" customHeight="1" x14ac:dyDescent="0.15">
      <c r="A247" s="14">
        <v>240</v>
      </c>
      <c r="B247" s="146"/>
      <c r="C247" s="16"/>
      <c r="D247" s="16"/>
      <c r="E247" s="15"/>
      <c r="F247" s="18"/>
      <c r="N247" s="100" t="str">
        <f>IF(D247&lt;&gt;"",IF(ISNUMBER(MATCH(D247,$D$5:D246,0)),"",LOOKUP(9.99999999999999E+307,$N$1:N246)+1),"")</f>
        <v/>
      </c>
      <c r="O247" s="99" t="str">
        <f>IF(ROWS($O$6:O247)&lt;=$O$5,LOOKUP(ROWS($O$6:O247),$N$6:$N$1200,$D$6:$D$1200),"")</f>
        <v/>
      </c>
    </row>
    <row r="248" spans="1:15" ht="18" customHeight="1" x14ac:dyDescent="0.15">
      <c r="A248" s="14">
        <v>241</v>
      </c>
      <c r="B248" s="146"/>
      <c r="C248" s="16"/>
      <c r="D248" s="16"/>
      <c r="E248" s="15"/>
      <c r="F248" s="18"/>
      <c r="N248" s="100" t="str">
        <f>IF(D248&lt;&gt;"",IF(ISNUMBER(MATCH(D248,$D$5:D247,0)),"",LOOKUP(9.99999999999999E+307,$N$1:N247)+1),"")</f>
        <v/>
      </c>
      <c r="O248" s="99" t="str">
        <f>IF(ROWS($O$6:O248)&lt;=$O$5,LOOKUP(ROWS($O$6:O248),$N$6:$N$1200,$D$6:$D$1200),"")</f>
        <v/>
      </c>
    </row>
    <row r="249" spans="1:15" ht="18" customHeight="1" x14ac:dyDescent="0.15">
      <c r="A249" s="14">
        <v>242</v>
      </c>
      <c r="B249" s="146"/>
      <c r="C249" s="16"/>
      <c r="D249" s="16"/>
      <c r="E249" s="15"/>
      <c r="F249" s="18"/>
      <c r="N249" s="100" t="str">
        <f>IF(D249&lt;&gt;"",IF(ISNUMBER(MATCH(D249,$D$5:D248,0)),"",LOOKUP(9.99999999999999E+307,$N$1:N248)+1),"")</f>
        <v/>
      </c>
      <c r="O249" s="99" t="str">
        <f>IF(ROWS($O$6:O249)&lt;=$O$5,LOOKUP(ROWS($O$6:O249),$N$6:$N$1200,$D$6:$D$1200),"")</f>
        <v/>
      </c>
    </row>
    <row r="250" spans="1:15" ht="18" customHeight="1" x14ac:dyDescent="0.15">
      <c r="A250" s="14">
        <v>243</v>
      </c>
      <c r="B250" s="146"/>
      <c r="C250" s="16"/>
      <c r="D250" s="16"/>
      <c r="E250" s="15"/>
      <c r="F250" s="18"/>
      <c r="N250" s="100" t="str">
        <f>IF(D250&lt;&gt;"",IF(ISNUMBER(MATCH(D250,$D$5:D249,0)),"",LOOKUP(9.99999999999999E+307,$N$1:N249)+1),"")</f>
        <v/>
      </c>
      <c r="O250" s="99" t="str">
        <f>IF(ROWS($O$6:O250)&lt;=$O$5,LOOKUP(ROWS($O$6:O250),$N$6:$N$1200,$D$6:$D$1200),"")</f>
        <v/>
      </c>
    </row>
    <row r="251" spans="1:15" ht="18" customHeight="1" x14ac:dyDescent="0.15">
      <c r="A251" s="14">
        <v>244</v>
      </c>
      <c r="B251" s="146"/>
      <c r="C251" s="16"/>
      <c r="D251" s="16"/>
      <c r="E251" s="15"/>
      <c r="F251" s="18"/>
      <c r="N251" s="100" t="str">
        <f>IF(D251&lt;&gt;"",IF(ISNUMBER(MATCH(D251,$D$5:D250,0)),"",LOOKUP(9.99999999999999E+307,$N$1:N250)+1),"")</f>
        <v/>
      </c>
      <c r="O251" s="99" t="str">
        <f>IF(ROWS($O$6:O251)&lt;=$O$5,LOOKUP(ROWS($O$6:O251),$N$6:$N$1200,$D$6:$D$1200),"")</f>
        <v/>
      </c>
    </row>
    <row r="252" spans="1:15" ht="18" customHeight="1" x14ac:dyDescent="0.15">
      <c r="A252" s="14">
        <v>245</v>
      </c>
      <c r="B252" s="146"/>
      <c r="C252" s="16"/>
      <c r="D252" s="16"/>
      <c r="E252" s="15"/>
      <c r="F252" s="18"/>
      <c r="N252" s="100" t="str">
        <f>IF(D252&lt;&gt;"",IF(ISNUMBER(MATCH(D252,$D$5:D251,0)),"",LOOKUP(9.99999999999999E+307,$N$1:N251)+1),"")</f>
        <v/>
      </c>
      <c r="O252" s="99" t="str">
        <f>IF(ROWS($O$6:O252)&lt;=$O$5,LOOKUP(ROWS($O$6:O252),$N$6:$N$1200,$D$6:$D$1200),"")</f>
        <v/>
      </c>
    </row>
    <row r="253" spans="1:15" ht="18" customHeight="1" x14ac:dyDescent="0.15">
      <c r="A253" s="14">
        <v>246</v>
      </c>
      <c r="B253" s="146"/>
      <c r="C253" s="16"/>
      <c r="D253" s="16"/>
      <c r="E253" s="15"/>
      <c r="F253" s="18"/>
      <c r="N253" s="100" t="str">
        <f>IF(D253&lt;&gt;"",IF(ISNUMBER(MATCH(D253,$D$5:D252,0)),"",LOOKUP(9.99999999999999E+307,$N$1:N252)+1),"")</f>
        <v/>
      </c>
      <c r="O253" s="99" t="str">
        <f>IF(ROWS($O$6:O253)&lt;=$O$5,LOOKUP(ROWS($O$6:O253),$N$6:$N$1200,$D$6:$D$1200),"")</f>
        <v/>
      </c>
    </row>
    <row r="254" spans="1:15" ht="18" customHeight="1" x14ac:dyDescent="0.15">
      <c r="A254" s="14">
        <v>247</v>
      </c>
      <c r="B254" s="146"/>
      <c r="C254" s="16"/>
      <c r="D254" s="16"/>
      <c r="E254" s="15"/>
      <c r="F254" s="18"/>
      <c r="N254" s="100" t="str">
        <f>IF(D254&lt;&gt;"",IF(ISNUMBER(MATCH(D254,$D$5:D253,0)),"",LOOKUP(9.99999999999999E+307,$N$1:N253)+1),"")</f>
        <v/>
      </c>
      <c r="O254" s="99" t="str">
        <f>IF(ROWS($O$6:O254)&lt;=$O$5,LOOKUP(ROWS($O$6:O254),$N$6:$N$1200,$D$6:$D$1200),"")</f>
        <v/>
      </c>
    </row>
    <row r="255" spans="1:15" ht="18" customHeight="1" x14ac:dyDescent="0.15">
      <c r="A255" s="14">
        <v>248</v>
      </c>
      <c r="B255" s="148"/>
      <c r="C255" s="24"/>
      <c r="D255" s="24"/>
      <c r="E255" s="23"/>
      <c r="F255" s="25"/>
      <c r="N255" s="100" t="str">
        <f>IF(D255&lt;&gt;"",IF(ISNUMBER(MATCH(D255,$D$5:D254,0)),"",LOOKUP(9.99999999999999E+307,$N$1:N254)+1),"")</f>
        <v/>
      </c>
      <c r="O255" s="99" t="str">
        <f>IF(ROWS($O$6:O255)&lt;=$O$5,LOOKUP(ROWS($O$6:O255),$N$6:$N$1200,$D$6:$D$1200),"")</f>
        <v/>
      </c>
    </row>
    <row r="256" spans="1:15" ht="18" customHeight="1" x14ac:dyDescent="0.15">
      <c r="N256" s="100" t="str">
        <f>IF(D256&lt;&gt;"",IF(ISNUMBER(MATCH(D256,$D$5:D255,0)),"",LOOKUP(9.99999999999999E+307,$N$1:N255)+1),"")</f>
        <v/>
      </c>
      <c r="O256" s="99" t="str">
        <f>IF(ROWS($O$6:O256)&lt;=$O$5,LOOKUP(ROWS($O$6:O256),$N$6:$N$1200,$D$6:$D$1200),"")</f>
        <v/>
      </c>
    </row>
    <row r="257" spans="14:15" ht="18" customHeight="1" x14ac:dyDescent="0.15">
      <c r="N257" s="100" t="str">
        <f>IF(D257&lt;&gt;"",IF(ISNUMBER(MATCH(D257,$D$5:D256,0)),"",LOOKUP(9.99999999999999E+307,$N$1:N256)+1),"")</f>
        <v/>
      </c>
      <c r="O257" s="99" t="str">
        <f>IF(ROWS($O$6:O257)&lt;=$O$5,LOOKUP(ROWS($O$6:O257),$N$6:$N$1200,$D$6:$D$1200),"")</f>
        <v/>
      </c>
    </row>
    <row r="258" spans="14:15" ht="18" customHeight="1" x14ac:dyDescent="0.15">
      <c r="N258" s="100" t="str">
        <f>IF(D258&lt;&gt;"",IF(ISNUMBER(MATCH(D258,$D$5:D257,0)),"",LOOKUP(9.99999999999999E+307,$N$1:N257)+1),"")</f>
        <v/>
      </c>
      <c r="O258" s="99" t="str">
        <f>IF(ROWS($O$6:O258)&lt;=$O$5,LOOKUP(ROWS($O$6:O258),$N$6:$N$1200,$D$6:$D$1200),"")</f>
        <v/>
      </c>
    </row>
    <row r="259" spans="14:15" ht="18" customHeight="1" x14ac:dyDescent="0.15">
      <c r="N259" s="100" t="str">
        <f>IF(D259&lt;&gt;"",IF(ISNUMBER(MATCH(D259,$D$5:D258,0)),"",LOOKUP(9.99999999999999E+307,$N$1:N258)+1),"")</f>
        <v/>
      </c>
      <c r="O259" s="99" t="str">
        <f>IF(ROWS($O$6:O259)&lt;=$O$5,LOOKUP(ROWS($O$6:O259),$N$6:$N$1200,$D$6:$D$1200),"")</f>
        <v/>
      </c>
    </row>
    <row r="260" spans="14:15" ht="18" customHeight="1" x14ac:dyDescent="0.15">
      <c r="N260" s="100" t="str">
        <f>IF(D260&lt;&gt;"",IF(ISNUMBER(MATCH(D260,$D$5:D259,0)),"",LOOKUP(9.99999999999999E+307,$N$1:N259)+1),"")</f>
        <v/>
      </c>
      <c r="O260" s="99" t="str">
        <f>IF(ROWS($O$6:O260)&lt;=$O$5,LOOKUP(ROWS($O$6:O260),$N$6:$N$1200,$D$6:$D$1200),"")</f>
        <v/>
      </c>
    </row>
    <row r="261" spans="14:15" ht="18" customHeight="1" x14ac:dyDescent="0.15">
      <c r="N261" s="100" t="str">
        <f>IF(D261&lt;&gt;"",IF(ISNUMBER(MATCH(D261,$D$5:D260,0)),"",LOOKUP(9.99999999999999E+307,$N$1:N260)+1),"")</f>
        <v/>
      </c>
      <c r="O261" s="99" t="str">
        <f>IF(ROWS($O$6:O261)&lt;=$O$5,LOOKUP(ROWS($O$6:O261),$N$6:$N$1200,$D$6:$D$1200),"")</f>
        <v/>
      </c>
    </row>
    <row r="262" spans="14:15" ht="18" customHeight="1" x14ac:dyDescent="0.15">
      <c r="N262" s="100" t="str">
        <f>IF(D262&lt;&gt;"",IF(ISNUMBER(MATCH(D262,$D$5:D261,0)),"",LOOKUP(9.99999999999999E+307,$N$1:N261)+1),"")</f>
        <v/>
      </c>
      <c r="O262" s="99" t="str">
        <f>IF(ROWS($O$6:O262)&lt;=$O$5,LOOKUP(ROWS($O$6:O262),$N$6:$N$1200,$D$6:$D$1200),"")</f>
        <v/>
      </c>
    </row>
    <row r="263" spans="14:15" ht="18" customHeight="1" x14ac:dyDescent="0.15">
      <c r="N263" s="100" t="str">
        <f>IF(D263&lt;&gt;"",IF(ISNUMBER(MATCH(D263,$D$5:D262,0)),"",LOOKUP(9.99999999999999E+307,$N$1:N262)+1),"")</f>
        <v/>
      </c>
      <c r="O263" s="99" t="str">
        <f>IF(ROWS($O$6:O263)&lt;=$O$5,LOOKUP(ROWS($O$6:O263),$N$6:$N$1200,$D$6:$D$1200),"")</f>
        <v/>
      </c>
    </row>
    <row r="264" spans="14:15" ht="18" customHeight="1" x14ac:dyDescent="0.15">
      <c r="N264" s="100" t="str">
        <f>IF(D264&lt;&gt;"",IF(ISNUMBER(MATCH(D264,$D$5:D263,0)),"",LOOKUP(9.99999999999999E+307,$N$1:N263)+1),"")</f>
        <v/>
      </c>
      <c r="O264" s="99" t="str">
        <f>IF(ROWS($O$6:O264)&lt;=$O$5,LOOKUP(ROWS($O$6:O264),$N$6:$N$1200,$D$6:$D$1200),"")</f>
        <v/>
      </c>
    </row>
    <row r="265" spans="14:15" ht="18" customHeight="1" x14ac:dyDescent="0.15">
      <c r="N265" s="100" t="str">
        <f>IF(D265&lt;&gt;"",IF(ISNUMBER(MATCH(D265,$D$5:D264,0)),"",LOOKUP(9.99999999999999E+307,$N$1:N264)+1),"")</f>
        <v/>
      </c>
      <c r="O265" s="99" t="str">
        <f>IF(ROWS($O$6:O265)&lt;=$O$5,LOOKUP(ROWS($O$6:O265),$N$6:$N$1200,$D$6:$D$1200),"")</f>
        <v/>
      </c>
    </row>
    <row r="266" spans="14:15" ht="18" customHeight="1" x14ac:dyDescent="0.15">
      <c r="N266" s="100" t="str">
        <f>IF(D266&lt;&gt;"",IF(ISNUMBER(MATCH(D266,$D$5:D265,0)),"",LOOKUP(9.99999999999999E+307,$N$1:N265)+1),"")</f>
        <v/>
      </c>
      <c r="O266" s="99" t="str">
        <f>IF(ROWS($O$6:O266)&lt;=$O$5,LOOKUP(ROWS($O$6:O266),$N$6:$N$1200,$D$6:$D$1200),"")</f>
        <v/>
      </c>
    </row>
    <row r="267" spans="14:15" ht="18" customHeight="1" x14ac:dyDescent="0.15">
      <c r="N267" s="100" t="str">
        <f>IF(D267&lt;&gt;"",IF(ISNUMBER(MATCH(D267,$D$5:D266,0)),"",LOOKUP(9.99999999999999E+307,$N$1:N266)+1),"")</f>
        <v/>
      </c>
      <c r="O267" s="99" t="str">
        <f>IF(ROWS($O$6:O267)&lt;=$O$5,LOOKUP(ROWS($O$6:O267),$N$6:$N$1200,$D$6:$D$1200),"")</f>
        <v/>
      </c>
    </row>
    <row r="268" spans="14:15" ht="18" customHeight="1" x14ac:dyDescent="0.15">
      <c r="N268" s="100" t="str">
        <f>IF(D268&lt;&gt;"",IF(ISNUMBER(MATCH(D268,$D$5:D267,0)),"",LOOKUP(9.99999999999999E+307,$N$1:N267)+1),"")</f>
        <v/>
      </c>
      <c r="O268" s="99" t="str">
        <f>IF(ROWS($O$6:O268)&lt;=$O$5,LOOKUP(ROWS($O$6:O268),$N$6:$N$1200,$D$6:$D$1200),"")</f>
        <v/>
      </c>
    </row>
    <row r="269" spans="14:15" ht="18" customHeight="1" x14ac:dyDescent="0.15">
      <c r="N269" s="100" t="str">
        <f>IF(D269&lt;&gt;"",IF(ISNUMBER(MATCH(D269,$D$5:D268,0)),"",LOOKUP(9.99999999999999E+307,$N$1:N268)+1),"")</f>
        <v/>
      </c>
      <c r="O269" s="99" t="str">
        <f>IF(ROWS($O$6:O269)&lt;=$O$5,LOOKUP(ROWS($O$6:O269),$N$6:$N$1200,$D$6:$D$1200),"")</f>
        <v/>
      </c>
    </row>
    <row r="270" spans="14:15" ht="18" customHeight="1" x14ac:dyDescent="0.15">
      <c r="N270" s="100" t="str">
        <f>IF(D270&lt;&gt;"",IF(ISNUMBER(MATCH(D270,$D$5:D269,0)),"",LOOKUP(9.99999999999999E+307,$N$1:N269)+1),"")</f>
        <v/>
      </c>
      <c r="O270" s="99" t="str">
        <f>IF(ROWS($O$6:O270)&lt;=$O$5,LOOKUP(ROWS($O$6:O270),$N$6:$N$1200,$D$6:$D$1200),"")</f>
        <v/>
      </c>
    </row>
    <row r="271" spans="14:15" ht="18" customHeight="1" x14ac:dyDescent="0.15">
      <c r="N271" s="100" t="str">
        <f>IF(D271&lt;&gt;"",IF(ISNUMBER(MATCH(D271,$D$5:D270,0)),"",LOOKUP(9.99999999999999E+307,$N$1:N270)+1),"")</f>
        <v/>
      </c>
      <c r="O271" s="99" t="str">
        <f>IF(ROWS($O$6:O271)&lt;=$O$5,LOOKUP(ROWS($O$6:O271),$N$6:$N$1200,$D$6:$D$1200),"")</f>
        <v/>
      </c>
    </row>
    <row r="272" spans="14:15" ht="18" customHeight="1" x14ac:dyDescent="0.15">
      <c r="N272" s="100" t="str">
        <f>IF(D272&lt;&gt;"",IF(ISNUMBER(MATCH(D272,$D$5:D271,0)),"",LOOKUP(9.99999999999999E+307,$N$1:N271)+1),"")</f>
        <v/>
      </c>
      <c r="O272" s="99" t="str">
        <f>IF(ROWS($O$6:O272)&lt;=$O$5,LOOKUP(ROWS($O$6:O272),$N$6:$N$1200,$D$6:$D$1200),"")</f>
        <v/>
      </c>
    </row>
    <row r="273" spans="14:15" ht="18" customHeight="1" x14ac:dyDescent="0.15">
      <c r="N273" s="100" t="str">
        <f>IF(D273&lt;&gt;"",IF(ISNUMBER(MATCH(D273,$D$5:D272,0)),"",LOOKUP(9.99999999999999E+307,$N$1:N272)+1),"")</f>
        <v/>
      </c>
      <c r="O273" s="99" t="str">
        <f>IF(ROWS($O$6:O273)&lt;=$O$5,LOOKUP(ROWS($O$6:O273),$N$6:$N$1200,$D$6:$D$1200),"")</f>
        <v/>
      </c>
    </row>
    <row r="274" spans="14:15" ht="18" customHeight="1" x14ac:dyDescent="0.15">
      <c r="N274" s="100" t="str">
        <f>IF(D274&lt;&gt;"",IF(ISNUMBER(MATCH(D274,$D$5:D273,0)),"",LOOKUP(9.99999999999999E+307,$N$1:N273)+1),"")</f>
        <v/>
      </c>
      <c r="O274" s="99" t="str">
        <f>IF(ROWS($O$6:O274)&lt;=$O$5,LOOKUP(ROWS($O$6:O274),$N$6:$N$1200,$D$6:$D$1200),"")</f>
        <v/>
      </c>
    </row>
    <row r="275" spans="14:15" ht="18" customHeight="1" x14ac:dyDescent="0.15">
      <c r="N275" s="100" t="str">
        <f>IF(D275&lt;&gt;"",IF(ISNUMBER(MATCH(D275,$D$5:D274,0)),"",LOOKUP(9.99999999999999E+307,$N$1:N274)+1),"")</f>
        <v/>
      </c>
      <c r="O275" s="99" t="str">
        <f>IF(ROWS($O$6:O275)&lt;=$O$5,LOOKUP(ROWS($O$6:O275),$N$6:$N$1200,$D$6:$D$1200),"")</f>
        <v/>
      </c>
    </row>
    <row r="276" spans="14:15" ht="18" customHeight="1" x14ac:dyDescent="0.15">
      <c r="N276" s="100" t="str">
        <f>IF(D276&lt;&gt;"",IF(ISNUMBER(MATCH(D276,$D$5:D275,0)),"",LOOKUP(9.99999999999999E+307,$N$1:N275)+1),"")</f>
        <v/>
      </c>
      <c r="O276" s="99" t="str">
        <f>IF(ROWS($O$6:O276)&lt;=$O$5,LOOKUP(ROWS($O$6:O276),$N$6:$N$1200,$D$6:$D$1200),"")</f>
        <v/>
      </c>
    </row>
    <row r="277" spans="14:15" ht="18" customHeight="1" x14ac:dyDescent="0.15">
      <c r="N277" s="100" t="str">
        <f>IF(D277&lt;&gt;"",IF(ISNUMBER(MATCH(D277,$D$5:D276,0)),"",LOOKUP(9.99999999999999E+307,$N$1:N276)+1),"")</f>
        <v/>
      </c>
      <c r="O277" s="99" t="str">
        <f>IF(ROWS($O$6:O277)&lt;=$O$5,LOOKUP(ROWS($O$6:O277),$N$6:$N$1200,$D$6:$D$1200),"")</f>
        <v/>
      </c>
    </row>
    <row r="278" spans="14:15" ht="18" customHeight="1" x14ac:dyDescent="0.15">
      <c r="N278" s="100" t="str">
        <f>IF(D278&lt;&gt;"",IF(ISNUMBER(MATCH(D278,$D$5:D277,0)),"",LOOKUP(9.99999999999999E+307,$N$1:N277)+1),"")</f>
        <v/>
      </c>
      <c r="O278" s="99" t="str">
        <f>IF(ROWS($O$6:O278)&lt;=$O$5,LOOKUP(ROWS($O$6:O278),$N$6:$N$1200,$D$6:$D$1200),"")</f>
        <v/>
      </c>
    </row>
    <row r="279" spans="14:15" ht="18" customHeight="1" x14ac:dyDescent="0.15">
      <c r="N279" s="100" t="str">
        <f>IF(D279&lt;&gt;"",IF(ISNUMBER(MATCH(D279,$D$5:D278,0)),"",LOOKUP(9.99999999999999E+307,$N$1:N278)+1),"")</f>
        <v/>
      </c>
      <c r="O279" s="99" t="str">
        <f>IF(ROWS($O$6:O279)&lt;=$O$5,LOOKUP(ROWS($O$6:O279),$N$6:$N$1200,$D$6:$D$1200),"")</f>
        <v/>
      </c>
    </row>
    <row r="280" spans="14:15" ht="18" customHeight="1" x14ac:dyDescent="0.15">
      <c r="N280" s="100" t="str">
        <f>IF(D280&lt;&gt;"",IF(ISNUMBER(MATCH(D280,$D$5:D279,0)),"",LOOKUP(9.99999999999999E+307,$N$1:N279)+1),"")</f>
        <v/>
      </c>
      <c r="O280" s="99" t="str">
        <f>IF(ROWS($O$6:O280)&lt;=$O$5,LOOKUP(ROWS($O$6:O280),$N$6:$N$1200,$D$6:$D$1200),"")</f>
        <v/>
      </c>
    </row>
    <row r="281" spans="14:15" ht="18" customHeight="1" x14ac:dyDescent="0.15">
      <c r="N281" s="100" t="str">
        <f>IF(D281&lt;&gt;"",IF(ISNUMBER(MATCH(D281,$D$5:D280,0)),"",LOOKUP(9.99999999999999E+307,$N$1:N280)+1),"")</f>
        <v/>
      </c>
      <c r="O281" s="99" t="str">
        <f>IF(ROWS($O$6:O281)&lt;=$O$5,LOOKUP(ROWS($O$6:O281),$N$6:$N$1200,$D$6:$D$1200),"")</f>
        <v/>
      </c>
    </row>
    <row r="282" spans="14:15" ht="18" customHeight="1" x14ac:dyDescent="0.15">
      <c r="N282" s="100" t="str">
        <f>IF(D282&lt;&gt;"",IF(ISNUMBER(MATCH(D282,$D$5:D281,0)),"",LOOKUP(9.99999999999999E+307,$N$1:N281)+1),"")</f>
        <v/>
      </c>
      <c r="O282" s="99" t="str">
        <f>IF(ROWS($O$6:O282)&lt;=$O$5,LOOKUP(ROWS($O$6:O282),$N$6:$N$1200,$D$6:$D$1200),"")</f>
        <v/>
      </c>
    </row>
    <row r="283" spans="14:15" ht="18" customHeight="1" x14ac:dyDescent="0.15">
      <c r="N283" s="100" t="str">
        <f>IF(D283&lt;&gt;"",IF(ISNUMBER(MATCH(D283,$D$5:D282,0)),"",LOOKUP(9.99999999999999E+307,$N$1:N282)+1),"")</f>
        <v/>
      </c>
      <c r="O283" s="99" t="str">
        <f>IF(ROWS($O$6:O283)&lt;=$O$5,LOOKUP(ROWS($O$6:O283),$N$6:$N$1200,$D$6:$D$1200),"")</f>
        <v/>
      </c>
    </row>
    <row r="284" spans="14:15" ht="18" customHeight="1" x14ac:dyDescent="0.15">
      <c r="N284" s="100" t="str">
        <f>IF(D284&lt;&gt;"",IF(ISNUMBER(MATCH(D284,$D$5:D283,0)),"",LOOKUP(9.99999999999999E+307,$N$1:N283)+1),"")</f>
        <v/>
      </c>
      <c r="O284" s="99" t="str">
        <f>IF(ROWS($O$6:O284)&lt;=$O$5,LOOKUP(ROWS($O$6:O284),$N$6:$N$1200,$D$6:$D$1200),"")</f>
        <v/>
      </c>
    </row>
    <row r="285" spans="14:15" ht="18" customHeight="1" x14ac:dyDescent="0.15">
      <c r="N285" s="100" t="str">
        <f>IF(D285&lt;&gt;"",IF(ISNUMBER(MATCH(D285,$D$5:D284,0)),"",LOOKUP(9.99999999999999E+307,$N$1:N284)+1),"")</f>
        <v/>
      </c>
      <c r="O285" s="99" t="str">
        <f>IF(ROWS($O$6:O285)&lt;=$O$5,LOOKUP(ROWS($O$6:O285),$N$6:$N$1200,$D$6:$D$1200),"")</f>
        <v/>
      </c>
    </row>
    <row r="286" spans="14:15" ht="18" customHeight="1" x14ac:dyDescent="0.15">
      <c r="N286" s="100" t="str">
        <f>IF(D286&lt;&gt;"",IF(ISNUMBER(MATCH(D286,$D$5:D285,0)),"",LOOKUP(9.99999999999999E+307,$N$1:N285)+1),"")</f>
        <v/>
      </c>
      <c r="O286" s="99" t="str">
        <f>IF(ROWS($O$6:O286)&lt;=$O$5,LOOKUP(ROWS($O$6:O286),$N$6:$N$1200,$D$6:$D$1200),"")</f>
        <v/>
      </c>
    </row>
    <row r="287" spans="14:15" ht="18" customHeight="1" x14ac:dyDescent="0.15">
      <c r="N287" s="100" t="str">
        <f>IF(D287&lt;&gt;"",IF(ISNUMBER(MATCH(D287,$D$5:D286,0)),"",LOOKUP(9.99999999999999E+307,$N$1:N286)+1),"")</f>
        <v/>
      </c>
      <c r="O287" s="99" t="str">
        <f>IF(ROWS($O$6:O287)&lt;=$O$5,LOOKUP(ROWS($O$6:O287),$N$6:$N$1200,$D$6:$D$1200),"")</f>
        <v/>
      </c>
    </row>
    <row r="288" spans="14:15" ht="18" customHeight="1" x14ac:dyDescent="0.15">
      <c r="N288" s="100" t="str">
        <f>IF(D288&lt;&gt;"",IF(ISNUMBER(MATCH(D288,$D$5:D287,0)),"",LOOKUP(9.99999999999999E+307,$N$1:N287)+1),"")</f>
        <v/>
      </c>
      <c r="O288" s="99" t="str">
        <f>IF(ROWS($O$6:O288)&lt;=$O$5,LOOKUP(ROWS($O$6:O288),$N$6:$N$1200,$D$6:$D$1200),"")</f>
        <v/>
      </c>
    </row>
    <row r="289" spans="14:15" ht="18" customHeight="1" x14ac:dyDescent="0.15">
      <c r="N289" s="100" t="str">
        <f>IF(D289&lt;&gt;"",IF(ISNUMBER(MATCH(D289,$D$5:D288,0)),"",LOOKUP(9.99999999999999E+307,$N$1:N288)+1),"")</f>
        <v/>
      </c>
      <c r="O289" s="99" t="str">
        <f>IF(ROWS($O$6:O289)&lt;=$O$5,LOOKUP(ROWS($O$6:O289),$N$6:$N$1200,$D$6:$D$1200),"")</f>
        <v/>
      </c>
    </row>
    <row r="290" spans="14:15" ht="18" customHeight="1" x14ac:dyDescent="0.15">
      <c r="N290" s="100" t="str">
        <f>IF(D290&lt;&gt;"",IF(ISNUMBER(MATCH(D290,$D$5:D289,0)),"",LOOKUP(9.99999999999999E+307,$N$1:N289)+1),"")</f>
        <v/>
      </c>
      <c r="O290" s="99" t="str">
        <f>IF(ROWS($O$6:O290)&lt;=$O$5,LOOKUP(ROWS($O$6:O290),$N$6:$N$1200,$D$6:$D$1200),"")</f>
        <v/>
      </c>
    </row>
    <row r="291" spans="14:15" ht="18" customHeight="1" x14ac:dyDescent="0.15">
      <c r="N291" s="100" t="str">
        <f>IF(D291&lt;&gt;"",IF(ISNUMBER(MATCH(D291,$D$5:D290,0)),"",LOOKUP(9.99999999999999E+307,$N$1:N290)+1),"")</f>
        <v/>
      </c>
      <c r="O291" s="99" t="str">
        <f>IF(ROWS($O$6:O291)&lt;=$O$5,LOOKUP(ROWS($O$6:O291),$N$6:$N$1200,$D$6:$D$1200),"")</f>
        <v/>
      </c>
    </row>
    <row r="292" spans="14:15" ht="18" customHeight="1" x14ac:dyDescent="0.15">
      <c r="N292" s="100" t="str">
        <f>IF(D292&lt;&gt;"",IF(ISNUMBER(MATCH(D292,$D$5:D291,0)),"",LOOKUP(9.99999999999999E+307,$N$1:N291)+1),"")</f>
        <v/>
      </c>
      <c r="O292" s="99" t="str">
        <f>IF(ROWS($O$6:O292)&lt;=$O$5,LOOKUP(ROWS($O$6:O292),$N$6:$N$1200,$D$6:$D$1200),"")</f>
        <v/>
      </c>
    </row>
    <row r="293" spans="14:15" ht="18" customHeight="1" x14ac:dyDescent="0.15">
      <c r="N293" s="100" t="str">
        <f>IF(D293&lt;&gt;"",IF(ISNUMBER(MATCH(D293,$D$5:D292,0)),"",LOOKUP(9.99999999999999E+307,$N$1:N292)+1),"")</f>
        <v/>
      </c>
      <c r="O293" s="99" t="str">
        <f>IF(ROWS($O$6:O293)&lt;=$O$5,LOOKUP(ROWS($O$6:O293),$N$6:$N$1200,$D$6:$D$1200),"")</f>
        <v/>
      </c>
    </row>
    <row r="294" spans="14:15" ht="18" customHeight="1" x14ac:dyDescent="0.15">
      <c r="N294" s="100" t="str">
        <f>IF(D294&lt;&gt;"",IF(ISNUMBER(MATCH(D294,$D$5:D293,0)),"",LOOKUP(9.99999999999999E+307,$N$1:N293)+1),"")</f>
        <v/>
      </c>
      <c r="O294" s="99" t="str">
        <f>IF(ROWS($O$6:O294)&lt;=$O$5,LOOKUP(ROWS($O$6:O294),$N$6:$N$1200,$D$6:$D$1200),"")</f>
        <v/>
      </c>
    </row>
    <row r="295" spans="14:15" ht="18" customHeight="1" x14ac:dyDescent="0.15">
      <c r="N295" s="100" t="str">
        <f>IF(D295&lt;&gt;"",IF(ISNUMBER(MATCH(D295,$D$5:D294,0)),"",LOOKUP(9.99999999999999E+307,$N$1:N294)+1),"")</f>
        <v/>
      </c>
      <c r="O295" s="99" t="str">
        <f>IF(ROWS($O$6:O295)&lt;=$O$5,LOOKUP(ROWS($O$6:O295),$N$6:$N$1200,$D$6:$D$1200),"")</f>
        <v/>
      </c>
    </row>
    <row r="296" spans="14:15" ht="18" customHeight="1" x14ac:dyDescent="0.15">
      <c r="N296" s="100" t="str">
        <f>IF(D296&lt;&gt;"",IF(ISNUMBER(MATCH(D296,$D$5:D295,0)),"",LOOKUP(9.99999999999999E+307,$N$1:N295)+1),"")</f>
        <v/>
      </c>
      <c r="O296" s="99" t="str">
        <f>IF(ROWS($O$6:O296)&lt;=$O$5,LOOKUP(ROWS($O$6:O296),$N$6:$N$1200,$D$6:$D$1200),"")</f>
        <v/>
      </c>
    </row>
    <row r="297" spans="14:15" ht="18" customHeight="1" x14ac:dyDescent="0.15">
      <c r="N297" s="100" t="str">
        <f>IF(D297&lt;&gt;"",IF(ISNUMBER(MATCH(D297,$D$5:D296,0)),"",LOOKUP(9.99999999999999E+307,$N$1:N296)+1),"")</f>
        <v/>
      </c>
      <c r="O297" s="99" t="str">
        <f>IF(ROWS($O$6:O297)&lt;=$O$5,LOOKUP(ROWS($O$6:O297),$N$6:$N$1200,$D$6:$D$1200),"")</f>
        <v/>
      </c>
    </row>
    <row r="298" spans="14:15" ht="18" customHeight="1" x14ac:dyDescent="0.15">
      <c r="N298" s="100" t="str">
        <f>IF(D298&lt;&gt;"",IF(ISNUMBER(MATCH(D298,$D$5:D297,0)),"",LOOKUP(9.99999999999999E+307,$N$1:N297)+1),"")</f>
        <v/>
      </c>
      <c r="O298" s="99" t="str">
        <f>IF(ROWS($O$6:O298)&lt;=$O$5,LOOKUP(ROWS($O$6:O298),$N$6:$N$1200,$D$6:$D$1200),"")</f>
        <v/>
      </c>
    </row>
    <row r="299" spans="14:15" ht="18" customHeight="1" x14ac:dyDescent="0.15">
      <c r="N299" s="100" t="str">
        <f>IF(D299&lt;&gt;"",IF(ISNUMBER(MATCH(D299,$D$5:D298,0)),"",LOOKUP(9.99999999999999E+307,$N$1:N298)+1),"")</f>
        <v/>
      </c>
      <c r="O299" s="99" t="str">
        <f>IF(ROWS($O$6:O299)&lt;=$O$5,LOOKUP(ROWS($O$6:O299),$N$6:$N$1200,$D$6:$D$1200),"")</f>
        <v/>
      </c>
    </row>
    <row r="300" spans="14:15" ht="18" customHeight="1" x14ac:dyDescent="0.15">
      <c r="N300" s="100" t="str">
        <f>IF(D300&lt;&gt;"",IF(ISNUMBER(MATCH(D300,$D$5:D299,0)),"",LOOKUP(9.99999999999999E+307,$N$1:N299)+1),"")</f>
        <v/>
      </c>
      <c r="O300" s="99" t="str">
        <f>IF(ROWS($O$6:O300)&lt;=$O$5,LOOKUP(ROWS($O$6:O300),$N$6:$N$1200,$D$6:$D$1200),"")</f>
        <v/>
      </c>
    </row>
    <row r="301" spans="14:15" ht="18" customHeight="1" x14ac:dyDescent="0.15">
      <c r="N301" s="100" t="str">
        <f>IF(D301&lt;&gt;"",IF(ISNUMBER(MATCH(D301,$D$5:D300,0)),"",LOOKUP(9.99999999999999E+307,$N$1:N300)+1),"")</f>
        <v/>
      </c>
      <c r="O301" s="99" t="str">
        <f>IF(ROWS($O$6:O301)&lt;=$O$5,LOOKUP(ROWS($O$6:O301),$N$6:$N$1200,$D$6:$D$1200),"")</f>
        <v/>
      </c>
    </row>
    <row r="302" spans="14:15" ht="18" customHeight="1" x14ac:dyDescent="0.15">
      <c r="N302" s="100" t="str">
        <f>IF(D302&lt;&gt;"",IF(ISNUMBER(MATCH(D302,$D$5:D301,0)),"",LOOKUP(9.99999999999999E+307,$N$1:N301)+1),"")</f>
        <v/>
      </c>
      <c r="O302" s="99" t="str">
        <f>IF(ROWS($O$6:O302)&lt;=$O$5,LOOKUP(ROWS($O$6:O302),$N$6:$N$1200,$D$6:$D$1200),"")</f>
        <v/>
      </c>
    </row>
    <row r="303" spans="14:15" ht="18" customHeight="1" x14ac:dyDescent="0.15">
      <c r="N303" s="100" t="str">
        <f>IF(D303&lt;&gt;"",IF(ISNUMBER(MATCH(D303,$D$5:D302,0)),"",LOOKUP(9.99999999999999E+307,$N$1:N302)+1),"")</f>
        <v/>
      </c>
      <c r="O303" s="99" t="str">
        <f>IF(ROWS($O$6:O303)&lt;=$O$5,LOOKUP(ROWS($O$6:O303),$N$6:$N$1200,$D$6:$D$1200),"")</f>
        <v/>
      </c>
    </row>
    <row r="304" spans="14:15" ht="18" customHeight="1" x14ac:dyDescent="0.15">
      <c r="N304" s="100" t="str">
        <f>IF(D304&lt;&gt;"",IF(ISNUMBER(MATCH(D304,$D$5:D303,0)),"",LOOKUP(9.99999999999999E+307,$N$1:N303)+1),"")</f>
        <v/>
      </c>
      <c r="O304" s="99" t="str">
        <f>IF(ROWS($O$6:O304)&lt;=$O$5,LOOKUP(ROWS($O$6:O304),$N$6:$N$1200,$D$6:$D$1200),"")</f>
        <v/>
      </c>
    </row>
    <row r="305" spans="14:15" ht="18" customHeight="1" x14ac:dyDescent="0.15">
      <c r="N305" s="100" t="str">
        <f>IF(D305&lt;&gt;"",IF(ISNUMBER(MATCH(D305,$D$5:D304,0)),"",LOOKUP(9.99999999999999E+307,$N$1:N304)+1),"")</f>
        <v/>
      </c>
      <c r="O305" s="99" t="str">
        <f>IF(ROWS($O$6:O305)&lt;=$O$5,LOOKUP(ROWS($O$6:O305),$N$6:$N$1200,$D$6:$D$1200),"")</f>
        <v/>
      </c>
    </row>
    <row r="306" spans="14:15" ht="18" customHeight="1" x14ac:dyDescent="0.15">
      <c r="N306" s="100" t="str">
        <f>IF(D306&lt;&gt;"",IF(ISNUMBER(MATCH(D306,$D$5:D305,0)),"",LOOKUP(9.99999999999999E+307,$N$1:N305)+1),"")</f>
        <v/>
      </c>
      <c r="O306" s="99" t="str">
        <f>IF(ROWS($O$6:O306)&lt;=$O$5,LOOKUP(ROWS($O$6:O306),$N$6:$N$1200,$D$6:$D$1200),"")</f>
        <v/>
      </c>
    </row>
    <row r="307" spans="14:15" ht="18" customHeight="1" x14ac:dyDescent="0.15">
      <c r="N307" s="100" t="str">
        <f>IF(D307&lt;&gt;"",IF(ISNUMBER(MATCH(D307,$D$5:D306,0)),"",LOOKUP(9.99999999999999E+307,$N$1:N306)+1),"")</f>
        <v/>
      </c>
      <c r="O307" s="99" t="str">
        <f>IF(ROWS($O$6:O307)&lt;=$O$5,LOOKUP(ROWS($O$6:O307),$N$6:$N$1200,$D$6:$D$1200),"")</f>
        <v/>
      </c>
    </row>
    <row r="308" spans="14:15" x14ac:dyDescent="0.15">
      <c r="N308" s="100" t="str">
        <f>IF(D308&lt;&gt;"",IF(ISNUMBER(MATCH(D308,$D$5:D307,0)),"",LOOKUP(9.99999999999999E+307,$N$1:N307)+1),"")</f>
        <v/>
      </c>
      <c r="O308" s="99" t="str">
        <f>IF(ROWS($O$6:O308)&lt;=$O$5,LOOKUP(ROWS($O$6:O308),$N$6:$N$1200,$D$6:$D$1200),"")</f>
        <v/>
      </c>
    </row>
    <row r="309" spans="14:15" x14ac:dyDescent="0.15">
      <c r="N309" s="100" t="str">
        <f>IF(D309&lt;&gt;"",IF(ISNUMBER(MATCH(D309,$D$5:D308,0)),"",LOOKUP(9.99999999999999E+307,$N$1:N308)+1),"")</f>
        <v/>
      </c>
      <c r="O309" s="99" t="str">
        <f>IF(ROWS($O$6:O309)&lt;=$O$5,LOOKUP(ROWS($O$6:O309),$N$6:$N$1200,$D$6:$D$1200),"")</f>
        <v/>
      </c>
    </row>
    <row r="310" spans="14:15" x14ac:dyDescent="0.15">
      <c r="N310" s="100" t="str">
        <f>IF(D310&lt;&gt;"",IF(ISNUMBER(MATCH(D310,$D$5:D309,0)),"",LOOKUP(9.99999999999999E+307,$N$1:N309)+1),"")</f>
        <v/>
      </c>
      <c r="O310" s="99" t="str">
        <f>IF(ROWS($O$6:O310)&lt;=$O$5,LOOKUP(ROWS($O$6:O310),$N$6:$N$1200,$D$6:$D$1200),"")</f>
        <v/>
      </c>
    </row>
    <row r="311" spans="14:15" x14ac:dyDescent="0.15">
      <c r="N311" s="100" t="str">
        <f>IF(D311&lt;&gt;"",IF(ISNUMBER(MATCH(D311,$D$5:D310,0)),"",LOOKUP(9.99999999999999E+307,$N$1:N310)+1),"")</f>
        <v/>
      </c>
      <c r="O311" s="99" t="str">
        <f>IF(ROWS($O$6:O311)&lt;=$O$5,LOOKUP(ROWS($O$6:O311),$N$6:$N$1200,$D$6:$D$1200),"")</f>
        <v/>
      </c>
    </row>
    <row r="312" spans="14:15" x14ac:dyDescent="0.15">
      <c r="N312" s="100" t="str">
        <f>IF(D312&lt;&gt;"",IF(ISNUMBER(MATCH(D312,$D$5:D311,0)),"",LOOKUP(9.99999999999999E+307,$N$1:N311)+1),"")</f>
        <v/>
      </c>
      <c r="O312" s="99" t="str">
        <f>IF(ROWS($O$6:O312)&lt;=$O$5,LOOKUP(ROWS($O$6:O312),$N$6:$N$1200,$D$6:$D$1200),"")</f>
        <v/>
      </c>
    </row>
    <row r="313" spans="14:15" x14ac:dyDescent="0.15">
      <c r="N313" s="100" t="str">
        <f>IF(D313&lt;&gt;"",IF(ISNUMBER(MATCH(D313,$D$5:D312,0)),"",LOOKUP(9.99999999999999E+307,$N$1:N312)+1),"")</f>
        <v/>
      </c>
      <c r="O313" s="99" t="str">
        <f>IF(ROWS($O$6:O313)&lt;=$O$5,LOOKUP(ROWS($O$6:O313),$N$6:$N$1200,$D$6:$D$1200),"")</f>
        <v/>
      </c>
    </row>
    <row r="314" spans="14:15" x14ac:dyDescent="0.15">
      <c r="N314" s="100" t="str">
        <f>IF(D314&lt;&gt;"",IF(ISNUMBER(MATCH(D314,$D$5:D313,0)),"",LOOKUP(9.99999999999999E+307,$N$1:N313)+1),"")</f>
        <v/>
      </c>
      <c r="O314" s="99" t="str">
        <f>IF(ROWS($O$6:O314)&lt;=$O$5,LOOKUP(ROWS($O$6:O314),$N$6:$N$1200,$D$6:$D$1200),"")</f>
        <v/>
      </c>
    </row>
    <row r="315" spans="14:15" x14ac:dyDescent="0.15">
      <c r="N315" s="100" t="str">
        <f>IF(D315&lt;&gt;"",IF(ISNUMBER(MATCH(D315,$D$5:D314,0)),"",LOOKUP(9.99999999999999E+307,$N$1:N314)+1),"")</f>
        <v/>
      </c>
      <c r="O315" s="99" t="str">
        <f>IF(ROWS($O$6:O315)&lt;=$O$5,LOOKUP(ROWS($O$6:O315),$N$6:$N$1200,$D$6:$D$1200),"")</f>
        <v/>
      </c>
    </row>
    <row r="316" spans="14:15" x14ac:dyDescent="0.15">
      <c r="N316" s="100" t="str">
        <f>IF(D316&lt;&gt;"",IF(ISNUMBER(MATCH(D316,$D$5:D315,0)),"",LOOKUP(9.99999999999999E+307,$N$1:N315)+1),"")</f>
        <v/>
      </c>
      <c r="O316" s="99" t="str">
        <f>IF(ROWS($O$6:O316)&lt;=$O$5,LOOKUP(ROWS($O$6:O316),$N$6:$N$1200,$D$6:$D$1200),"")</f>
        <v/>
      </c>
    </row>
    <row r="317" spans="14:15" x14ac:dyDescent="0.15">
      <c r="N317" s="100" t="str">
        <f>IF(D317&lt;&gt;"",IF(ISNUMBER(MATCH(D317,$D$5:D316,0)),"",LOOKUP(9.99999999999999E+307,$N$1:N316)+1),"")</f>
        <v/>
      </c>
      <c r="O317" s="99" t="str">
        <f>IF(ROWS($O$6:O317)&lt;=$O$5,LOOKUP(ROWS($O$6:O317),$N$6:$N$1200,$D$6:$D$1200),"")</f>
        <v/>
      </c>
    </row>
    <row r="318" spans="14:15" x14ac:dyDescent="0.15">
      <c r="N318" s="100" t="str">
        <f>IF(D318&lt;&gt;"",IF(ISNUMBER(MATCH(D318,$D$5:D317,0)),"",LOOKUP(9.99999999999999E+307,$N$1:N317)+1),"")</f>
        <v/>
      </c>
      <c r="O318" s="99" t="str">
        <f>IF(ROWS($O$6:O318)&lt;=$O$5,LOOKUP(ROWS($O$6:O318),$N$6:$N$1200,$D$6:$D$1200),"")</f>
        <v/>
      </c>
    </row>
    <row r="319" spans="14:15" x14ac:dyDescent="0.15">
      <c r="N319" s="100" t="str">
        <f>IF(D319&lt;&gt;"",IF(ISNUMBER(MATCH(D319,$D$5:D318,0)),"",LOOKUP(9.99999999999999E+307,$N$1:N318)+1),"")</f>
        <v/>
      </c>
      <c r="O319" s="99" t="str">
        <f>IF(ROWS($O$6:O319)&lt;=$O$5,LOOKUP(ROWS($O$6:O319),$N$6:$N$1200,$D$6:$D$1200),"")</f>
        <v/>
      </c>
    </row>
    <row r="320" spans="14:15" x14ac:dyDescent="0.15">
      <c r="N320" s="100" t="str">
        <f>IF(D320&lt;&gt;"",IF(ISNUMBER(MATCH(D320,$D$5:D319,0)),"",LOOKUP(9.99999999999999E+307,$N$1:N319)+1),"")</f>
        <v/>
      </c>
      <c r="O320" s="99" t="str">
        <f>IF(ROWS($O$6:O320)&lt;=$O$5,LOOKUP(ROWS($O$6:O320),$N$6:$N$1200,$D$6:$D$1200),"")</f>
        <v/>
      </c>
    </row>
    <row r="321" spans="14:15" x14ac:dyDescent="0.15">
      <c r="N321" s="100" t="str">
        <f>IF(D321&lt;&gt;"",IF(ISNUMBER(MATCH(D321,$D$5:D320,0)),"",LOOKUP(9.99999999999999E+307,$N$1:N320)+1),"")</f>
        <v/>
      </c>
      <c r="O321" s="99" t="str">
        <f>IF(ROWS($O$6:O321)&lt;=$O$5,LOOKUP(ROWS($O$6:O321),$N$6:$N$1200,$D$6:$D$1200),"")</f>
        <v/>
      </c>
    </row>
    <row r="322" spans="14:15" x14ac:dyDescent="0.15">
      <c r="N322" s="100" t="str">
        <f>IF(D322&lt;&gt;"",IF(ISNUMBER(MATCH(D322,$D$5:D321,0)),"",LOOKUP(9.99999999999999E+307,$N$1:N321)+1),"")</f>
        <v/>
      </c>
      <c r="O322" s="99" t="str">
        <f>IF(ROWS($O$6:O322)&lt;=$O$5,LOOKUP(ROWS($O$6:O322),$N$6:$N$1200,$D$6:$D$1200),"")</f>
        <v/>
      </c>
    </row>
    <row r="323" spans="14:15" x14ac:dyDescent="0.15">
      <c r="N323" s="100" t="str">
        <f>IF(D323&lt;&gt;"",IF(ISNUMBER(MATCH(D323,$D$5:D322,0)),"",LOOKUP(9.99999999999999E+307,$N$1:N322)+1),"")</f>
        <v/>
      </c>
      <c r="O323" s="99" t="str">
        <f>IF(ROWS($O$6:O323)&lt;=$O$5,LOOKUP(ROWS($O$6:O323),$N$6:$N$1200,$D$6:$D$1200),"")</f>
        <v/>
      </c>
    </row>
    <row r="324" spans="14:15" x14ac:dyDescent="0.15">
      <c r="N324" s="100" t="str">
        <f>IF(D324&lt;&gt;"",IF(ISNUMBER(MATCH(D324,$D$5:D323,0)),"",LOOKUP(9.99999999999999E+307,$N$1:N323)+1),"")</f>
        <v/>
      </c>
      <c r="O324" s="99" t="str">
        <f>IF(ROWS($O$6:O324)&lt;=$O$5,LOOKUP(ROWS($O$6:O324),$N$6:$N$1200,$D$6:$D$1200),"")</f>
        <v/>
      </c>
    </row>
    <row r="325" spans="14:15" x14ac:dyDescent="0.15">
      <c r="N325" s="100" t="str">
        <f>IF(D325&lt;&gt;"",IF(ISNUMBER(MATCH(D325,$D$5:D324,0)),"",LOOKUP(9.99999999999999E+307,$N$1:N324)+1),"")</f>
        <v/>
      </c>
      <c r="O325" s="99" t="str">
        <f>IF(ROWS($O$6:O325)&lt;=$O$5,LOOKUP(ROWS($O$6:O325),$N$6:$N$1200,$D$6:$D$1200),"")</f>
        <v/>
      </c>
    </row>
    <row r="326" spans="14:15" x14ac:dyDescent="0.15">
      <c r="N326" s="100" t="str">
        <f>IF(D326&lt;&gt;"",IF(ISNUMBER(MATCH(D326,$D$5:D325,0)),"",LOOKUP(9.99999999999999E+307,$N$1:N325)+1),"")</f>
        <v/>
      </c>
      <c r="O326" s="99" t="str">
        <f>IF(ROWS($O$6:O326)&lt;=$O$5,LOOKUP(ROWS($O$6:O326),$N$6:$N$1200,$D$6:$D$1200),"")</f>
        <v/>
      </c>
    </row>
    <row r="327" spans="14:15" x14ac:dyDescent="0.15">
      <c r="N327" s="100" t="str">
        <f>IF(D327&lt;&gt;"",IF(ISNUMBER(MATCH(D327,$D$5:D326,0)),"",LOOKUP(9.99999999999999E+307,$N$1:N326)+1),"")</f>
        <v/>
      </c>
      <c r="O327" s="99" t="str">
        <f>IF(ROWS($O$6:O327)&lt;=$O$5,LOOKUP(ROWS($O$6:O327),$N$6:$N$1200,$D$6:$D$1200),"")</f>
        <v/>
      </c>
    </row>
    <row r="328" spans="14:15" x14ac:dyDescent="0.15">
      <c r="N328" s="100" t="str">
        <f>IF(D328&lt;&gt;"",IF(ISNUMBER(MATCH(D328,$D$5:D327,0)),"",LOOKUP(9.99999999999999E+307,$N$1:N327)+1),"")</f>
        <v/>
      </c>
      <c r="O328" s="99" t="str">
        <f>IF(ROWS($O$6:O328)&lt;=$O$5,LOOKUP(ROWS($O$6:O328),$N$6:$N$1200,$D$6:$D$1200),"")</f>
        <v/>
      </c>
    </row>
    <row r="329" spans="14:15" x14ac:dyDescent="0.15">
      <c r="N329" s="100" t="str">
        <f>IF(D329&lt;&gt;"",IF(ISNUMBER(MATCH(D329,$D$5:D328,0)),"",LOOKUP(9.99999999999999E+307,$N$1:N328)+1),"")</f>
        <v/>
      </c>
      <c r="O329" s="99" t="str">
        <f>IF(ROWS($O$6:O329)&lt;=$O$5,LOOKUP(ROWS($O$6:O329),$N$6:$N$1200,$D$6:$D$1200),"")</f>
        <v/>
      </c>
    </row>
    <row r="330" spans="14:15" x14ac:dyDescent="0.15">
      <c r="N330" s="100" t="str">
        <f>IF(D330&lt;&gt;"",IF(ISNUMBER(MATCH(D330,$D$5:D329,0)),"",LOOKUP(9.99999999999999E+307,$N$1:N329)+1),"")</f>
        <v/>
      </c>
      <c r="O330" s="99" t="str">
        <f>IF(ROWS($O$6:O330)&lt;=$O$5,LOOKUP(ROWS($O$6:O330),$N$6:$N$1200,$D$6:$D$1200),"")</f>
        <v/>
      </c>
    </row>
    <row r="331" spans="14:15" x14ac:dyDescent="0.15">
      <c r="N331" s="100" t="str">
        <f>IF(D331&lt;&gt;"",IF(ISNUMBER(MATCH(D331,$D$5:D330,0)),"",LOOKUP(9.99999999999999E+307,$N$1:N330)+1),"")</f>
        <v/>
      </c>
      <c r="O331" s="99" t="str">
        <f>IF(ROWS($O$6:O331)&lt;=$O$5,LOOKUP(ROWS($O$6:O331),$N$6:$N$1200,$D$6:$D$1200),"")</f>
        <v/>
      </c>
    </row>
    <row r="332" spans="14:15" x14ac:dyDescent="0.15">
      <c r="N332" s="100" t="str">
        <f>IF(D332&lt;&gt;"",IF(ISNUMBER(MATCH(D332,$D$5:D331,0)),"",LOOKUP(9.99999999999999E+307,$N$1:N331)+1),"")</f>
        <v/>
      </c>
      <c r="O332" s="99" t="str">
        <f>IF(ROWS($O$6:O332)&lt;=$O$5,LOOKUP(ROWS($O$6:O332),$N$6:$N$1200,$D$6:$D$1200),"")</f>
        <v/>
      </c>
    </row>
    <row r="333" spans="14:15" x14ac:dyDescent="0.15">
      <c r="N333" s="100" t="str">
        <f>IF(D333&lt;&gt;"",IF(ISNUMBER(MATCH(D333,$D$5:D332,0)),"",LOOKUP(9.99999999999999E+307,$N$1:N332)+1),"")</f>
        <v/>
      </c>
      <c r="O333" s="99" t="str">
        <f>IF(ROWS($O$6:O333)&lt;=$O$5,LOOKUP(ROWS($O$6:O333),$N$6:$N$1200,$D$6:$D$1200),"")</f>
        <v/>
      </c>
    </row>
    <row r="334" spans="14:15" x14ac:dyDescent="0.15">
      <c r="N334" s="100" t="str">
        <f>IF(D334&lt;&gt;"",IF(ISNUMBER(MATCH(D334,$D$5:D333,0)),"",LOOKUP(9.99999999999999E+307,$N$1:N333)+1),"")</f>
        <v/>
      </c>
      <c r="O334" s="99" t="str">
        <f>IF(ROWS($O$6:O334)&lt;=$O$5,LOOKUP(ROWS($O$6:O334),$N$6:$N$1200,$D$6:$D$1200),"")</f>
        <v/>
      </c>
    </row>
    <row r="335" spans="14:15" x14ac:dyDescent="0.15">
      <c r="N335" s="100" t="str">
        <f>IF(D335&lt;&gt;"",IF(ISNUMBER(MATCH(D335,$D$5:D334,0)),"",LOOKUP(9.99999999999999E+307,$N$1:N334)+1),"")</f>
        <v/>
      </c>
      <c r="O335" s="99" t="str">
        <f>IF(ROWS($O$6:O335)&lt;=$O$5,LOOKUP(ROWS($O$6:O335),$N$6:$N$1200,$D$6:$D$1200),"")</f>
        <v/>
      </c>
    </row>
    <row r="336" spans="14:15" x14ac:dyDescent="0.15">
      <c r="N336" s="100" t="str">
        <f>IF(D336&lt;&gt;"",IF(ISNUMBER(MATCH(D336,$D$5:D335,0)),"",LOOKUP(9.99999999999999E+307,$N$1:N335)+1),"")</f>
        <v/>
      </c>
      <c r="O336" s="99" t="str">
        <f>IF(ROWS($O$6:O336)&lt;=$O$5,LOOKUP(ROWS($O$6:O336),$N$6:$N$1200,$D$6:$D$1200),"")</f>
        <v/>
      </c>
    </row>
    <row r="337" spans="14:15" x14ac:dyDescent="0.15">
      <c r="N337" s="100" t="str">
        <f>IF(D337&lt;&gt;"",IF(ISNUMBER(MATCH(D337,$D$5:D336,0)),"",LOOKUP(9.99999999999999E+307,$N$1:N336)+1),"")</f>
        <v/>
      </c>
      <c r="O337" s="99" t="str">
        <f>IF(ROWS($O$6:O337)&lt;=$O$5,LOOKUP(ROWS($O$6:O337),$N$6:$N$1200,$D$6:$D$1200),"")</f>
        <v/>
      </c>
    </row>
    <row r="338" spans="14:15" x14ac:dyDescent="0.15">
      <c r="N338" s="100" t="str">
        <f>IF(D338&lt;&gt;"",IF(ISNUMBER(MATCH(D338,$D$5:D337,0)),"",LOOKUP(9.99999999999999E+307,$N$1:N337)+1),"")</f>
        <v/>
      </c>
      <c r="O338" s="99" t="str">
        <f>IF(ROWS($O$6:O338)&lt;=$O$5,LOOKUP(ROWS($O$6:O338),$N$6:$N$1200,$D$6:$D$1200),"")</f>
        <v/>
      </c>
    </row>
    <row r="339" spans="14:15" x14ac:dyDescent="0.15">
      <c r="N339" s="100" t="str">
        <f>IF(D339&lt;&gt;"",IF(ISNUMBER(MATCH(D339,$D$5:D338,0)),"",LOOKUP(9.99999999999999E+307,$N$1:N338)+1),"")</f>
        <v/>
      </c>
      <c r="O339" s="99" t="str">
        <f>IF(ROWS($O$6:O339)&lt;=$O$5,LOOKUP(ROWS($O$6:O339),$N$6:$N$1200,$D$6:$D$1200),"")</f>
        <v/>
      </c>
    </row>
    <row r="340" spans="14:15" x14ac:dyDescent="0.15">
      <c r="N340" s="100" t="str">
        <f>IF(D340&lt;&gt;"",IF(ISNUMBER(MATCH(D340,$D$5:D339,0)),"",LOOKUP(9.99999999999999E+307,$N$1:N339)+1),"")</f>
        <v/>
      </c>
      <c r="O340" s="99" t="str">
        <f>IF(ROWS($O$6:O340)&lt;=$O$5,LOOKUP(ROWS($O$6:O340),$N$6:$N$1200,$D$6:$D$1200),"")</f>
        <v/>
      </c>
    </row>
    <row r="341" spans="14:15" x14ac:dyDescent="0.15">
      <c r="N341" s="100" t="str">
        <f>IF(D341&lt;&gt;"",IF(ISNUMBER(MATCH(D341,$D$5:D340,0)),"",LOOKUP(9.99999999999999E+307,$N$1:N340)+1),"")</f>
        <v/>
      </c>
      <c r="O341" s="99" t="str">
        <f>IF(ROWS($O$6:O341)&lt;=$O$5,LOOKUP(ROWS($O$6:O341),$N$6:$N$1200,$D$6:$D$1200),"")</f>
        <v/>
      </c>
    </row>
    <row r="342" spans="14:15" x14ac:dyDescent="0.15">
      <c r="N342" s="100" t="str">
        <f>IF(D342&lt;&gt;"",IF(ISNUMBER(MATCH(D342,$D$5:D341,0)),"",LOOKUP(9.99999999999999E+307,$N$1:N341)+1),"")</f>
        <v/>
      </c>
      <c r="O342" s="99" t="str">
        <f>IF(ROWS($O$6:O342)&lt;=$O$5,LOOKUP(ROWS($O$6:O342),$N$6:$N$1200,$D$6:$D$1200),"")</f>
        <v/>
      </c>
    </row>
    <row r="343" spans="14:15" x14ac:dyDescent="0.15">
      <c r="N343" s="100" t="str">
        <f>IF(D343&lt;&gt;"",IF(ISNUMBER(MATCH(D343,$D$5:D342,0)),"",LOOKUP(9.99999999999999E+307,$N$1:N342)+1),"")</f>
        <v/>
      </c>
      <c r="O343" s="99" t="str">
        <f>IF(ROWS($O$6:O343)&lt;=$O$5,LOOKUP(ROWS($O$6:O343),$N$6:$N$1200,$D$6:$D$1200),"")</f>
        <v/>
      </c>
    </row>
    <row r="344" spans="14:15" x14ac:dyDescent="0.15">
      <c r="N344" s="100" t="str">
        <f>IF(D344&lt;&gt;"",IF(ISNUMBER(MATCH(D344,$D$5:D343,0)),"",LOOKUP(9.99999999999999E+307,$N$1:N343)+1),"")</f>
        <v/>
      </c>
      <c r="O344" s="99" t="str">
        <f>IF(ROWS($O$6:O344)&lt;=$O$5,LOOKUP(ROWS($O$6:O344),$N$6:$N$1200,$D$6:$D$1200),"")</f>
        <v/>
      </c>
    </row>
    <row r="345" spans="14:15" x14ac:dyDescent="0.15">
      <c r="N345" s="100" t="str">
        <f>IF(D345&lt;&gt;"",IF(ISNUMBER(MATCH(D345,$D$5:D344,0)),"",LOOKUP(9.99999999999999E+307,$N$1:N344)+1),"")</f>
        <v/>
      </c>
      <c r="O345" s="99" t="str">
        <f>IF(ROWS($O$6:O345)&lt;=$O$5,LOOKUP(ROWS($O$6:O345),$N$6:$N$1200,$D$6:$D$1200),"")</f>
        <v/>
      </c>
    </row>
    <row r="346" spans="14:15" x14ac:dyDescent="0.15">
      <c r="N346" s="100" t="str">
        <f>IF(D346&lt;&gt;"",IF(ISNUMBER(MATCH(D346,$D$5:D345,0)),"",LOOKUP(9.99999999999999E+307,$N$1:N345)+1),"")</f>
        <v/>
      </c>
      <c r="O346" s="99" t="str">
        <f>IF(ROWS($O$6:O346)&lt;=$O$5,LOOKUP(ROWS($O$6:O346),$N$6:$N$1200,$D$6:$D$1200),"")</f>
        <v/>
      </c>
    </row>
    <row r="347" spans="14:15" x14ac:dyDescent="0.15">
      <c r="N347" s="100" t="str">
        <f>IF(D347&lt;&gt;"",IF(ISNUMBER(MATCH(D347,$D$5:D346,0)),"",LOOKUP(9.99999999999999E+307,$N$1:N346)+1),"")</f>
        <v/>
      </c>
      <c r="O347" s="99" t="str">
        <f>IF(ROWS($O$6:O347)&lt;=$O$5,LOOKUP(ROWS($O$6:O347),$N$6:$N$1200,$D$6:$D$1200),"")</f>
        <v/>
      </c>
    </row>
    <row r="348" spans="14:15" x14ac:dyDescent="0.15">
      <c r="N348" s="100" t="str">
        <f>IF(D348&lt;&gt;"",IF(ISNUMBER(MATCH(D348,$D$5:D347,0)),"",LOOKUP(9.99999999999999E+307,$N$1:N347)+1),"")</f>
        <v/>
      </c>
      <c r="O348" s="99" t="str">
        <f>IF(ROWS($O$6:O348)&lt;=$O$5,LOOKUP(ROWS($O$6:O348),$N$6:$N$1200,$D$6:$D$1200),"")</f>
        <v/>
      </c>
    </row>
    <row r="349" spans="14:15" x14ac:dyDescent="0.15">
      <c r="N349" s="100" t="str">
        <f>IF(D349&lt;&gt;"",IF(ISNUMBER(MATCH(D349,$D$5:D348,0)),"",LOOKUP(9.99999999999999E+307,$N$1:N348)+1),"")</f>
        <v/>
      </c>
      <c r="O349" s="99" t="str">
        <f>IF(ROWS($O$6:O349)&lt;=$O$5,LOOKUP(ROWS($O$6:O349),$N$6:$N$1200,$D$6:$D$1200),"")</f>
        <v/>
      </c>
    </row>
    <row r="350" spans="14:15" x14ac:dyDescent="0.15">
      <c r="N350" s="100" t="str">
        <f>IF(D350&lt;&gt;"",IF(ISNUMBER(MATCH(D350,$D$5:D349,0)),"",LOOKUP(9.99999999999999E+307,$N$1:N349)+1),"")</f>
        <v/>
      </c>
      <c r="O350" s="99" t="str">
        <f>IF(ROWS($O$6:O350)&lt;=$O$5,LOOKUP(ROWS($O$6:O350),$N$6:$N$1200,$D$6:$D$1200),"")</f>
        <v/>
      </c>
    </row>
    <row r="351" spans="14:15" x14ac:dyDescent="0.15">
      <c r="N351" s="100" t="str">
        <f>IF(D351&lt;&gt;"",IF(ISNUMBER(MATCH(D351,$D$5:D350,0)),"",LOOKUP(9.99999999999999E+307,$N$1:N350)+1),"")</f>
        <v/>
      </c>
      <c r="O351" s="99" t="str">
        <f>IF(ROWS($O$6:O351)&lt;=$O$5,LOOKUP(ROWS($O$6:O351),$N$6:$N$1200,$D$6:$D$1200),"")</f>
        <v/>
      </c>
    </row>
    <row r="352" spans="14:15" x14ac:dyDescent="0.15">
      <c r="N352" s="100" t="str">
        <f>IF(D352&lt;&gt;"",IF(ISNUMBER(MATCH(D352,$D$5:D351,0)),"",LOOKUP(9.99999999999999E+307,$N$1:N351)+1),"")</f>
        <v/>
      </c>
      <c r="O352" s="99" t="str">
        <f>IF(ROWS($O$6:O352)&lt;=$O$5,LOOKUP(ROWS($O$6:O352),$N$6:$N$1200,$D$6:$D$1200),"")</f>
        <v/>
      </c>
    </row>
    <row r="353" spans="14:15" x14ac:dyDescent="0.15">
      <c r="N353" s="100" t="str">
        <f>IF(D353&lt;&gt;"",IF(ISNUMBER(MATCH(D353,$D$5:D352,0)),"",LOOKUP(9.99999999999999E+307,$N$1:N352)+1),"")</f>
        <v/>
      </c>
      <c r="O353" s="99" t="str">
        <f>IF(ROWS($O$6:O353)&lt;=$O$5,LOOKUP(ROWS($O$6:O353),$N$6:$N$1200,$D$6:$D$1200),"")</f>
        <v/>
      </c>
    </row>
    <row r="354" spans="14:15" x14ac:dyDescent="0.15">
      <c r="N354" s="100" t="str">
        <f>IF(D354&lt;&gt;"",IF(ISNUMBER(MATCH(D354,$D$5:D353,0)),"",LOOKUP(9.99999999999999E+307,$N$1:N353)+1),"")</f>
        <v/>
      </c>
      <c r="O354" s="99" t="str">
        <f>IF(ROWS($O$6:O354)&lt;=$O$5,LOOKUP(ROWS($O$6:O354),$N$6:$N$1200,$D$6:$D$1200),"")</f>
        <v/>
      </c>
    </row>
    <row r="355" spans="14:15" x14ac:dyDescent="0.15">
      <c r="N355" s="100" t="str">
        <f>IF(D355&lt;&gt;"",IF(ISNUMBER(MATCH(D355,$D$5:D354,0)),"",LOOKUP(9.99999999999999E+307,$N$1:N354)+1),"")</f>
        <v/>
      </c>
      <c r="O355" s="99" t="str">
        <f>IF(ROWS($O$6:O355)&lt;=$O$5,LOOKUP(ROWS($O$6:O355),$N$6:$N$1200,$D$6:$D$1200),"")</f>
        <v/>
      </c>
    </row>
    <row r="356" spans="14:15" x14ac:dyDescent="0.15">
      <c r="N356" s="100" t="str">
        <f>IF(D356&lt;&gt;"",IF(ISNUMBER(MATCH(D356,$D$5:D355,0)),"",LOOKUP(9.99999999999999E+307,$N$1:N355)+1),"")</f>
        <v/>
      </c>
      <c r="O356" s="99" t="str">
        <f>IF(ROWS($O$6:O356)&lt;=$O$5,LOOKUP(ROWS($O$6:O356),$N$6:$N$1200,$D$6:$D$1200),"")</f>
        <v/>
      </c>
    </row>
    <row r="357" spans="14:15" x14ac:dyDescent="0.15">
      <c r="N357" s="100" t="str">
        <f>IF(D357&lt;&gt;"",IF(ISNUMBER(MATCH(D357,$D$5:D356,0)),"",LOOKUP(9.99999999999999E+307,$N$1:N356)+1),"")</f>
        <v/>
      </c>
      <c r="O357" s="99" t="str">
        <f>IF(ROWS($O$6:O357)&lt;=$O$5,LOOKUP(ROWS($O$6:O357),$N$6:$N$1200,$D$6:$D$1200),"")</f>
        <v/>
      </c>
    </row>
    <row r="358" spans="14:15" x14ac:dyDescent="0.15">
      <c r="N358" s="100" t="str">
        <f>IF(D358&lt;&gt;"",IF(ISNUMBER(MATCH(D358,$D$5:D357,0)),"",LOOKUP(9.99999999999999E+307,$N$1:N357)+1),"")</f>
        <v/>
      </c>
      <c r="O358" s="99" t="str">
        <f>IF(ROWS($O$6:O358)&lt;=$O$5,LOOKUP(ROWS($O$6:O358),$N$6:$N$1200,$D$6:$D$1200),"")</f>
        <v/>
      </c>
    </row>
    <row r="359" spans="14:15" x14ac:dyDescent="0.15">
      <c r="N359" s="100" t="str">
        <f>IF(D359&lt;&gt;"",IF(ISNUMBER(MATCH(D359,$D$5:D358,0)),"",LOOKUP(9.99999999999999E+307,$N$1:N358)+1),"")</f>
        <v/>
      </c>
      <c r="O359" s="99" t="str">
        <f>IF(ROWS($O$6:O359)&lt;=$O$5,LOOKUP(ROWS($O$6:O359),$N$6:$N$1200,$D$6:$D$1200),"")</f>
        <v/>
      </c>
    </row>
    <row r="360" spans="14:15" x14ac:dyDescent="0.15">
      <c r="N360" s="100" t="str">
        <f>IF(D360&lt;&gt;"",IF(ISNUMBER(MATCH(D360,$D$5:D359,0)),"",LOOKUP(9.99999999999999E+307,$N$1:N359)+1),"")</f>
        <v/>
      </c>
      <c r="O360" s="99" t="str">
        <f>IF(ROWS($O$6:O360)&lt;=$O$5,LOOKUP(ROWS($O$6:O360),$N$6:$N$1200,$D$6:$D$1200),"")</f>
        <v/>
      </c>
    </row>
    <row r="361" spans="14:15" x14ac:dyDescent="0.15">
      <c r="N361" s="100" t="str">
        <f>IF(D361&lt;&gt;"",IF(ISNUMBER(MATCH(D361,$D$5:D360,0)),"",LOOKUP(9.99999999999999E+307,$N$1:N360)+1),"")</f>
        <v/>
      </c>
      <c r="O361" s="99" t="str">
        <f>IF(ROWS($O$6:O361)&lt;=$O$5,LOOKUP(ROWS($O$6:O361),$N$6:$N$1200,$D$6:$D$1200),"")</f>
        <v/>
      </c>
    </row>
    <row r="362" spans="14:15" x14ac:dyDescent="0.15">
      <c r="N362" s="100" t="str">
        <f>IF(D362&lt;&gt;"",IF(ISNUMBER(MATCH(D362,$D$5:D361,0)),"",LOOKUP(9.99999999999999E+307,$N$1:N361)+1),"")</f>
        <v/>
      </c>
      <c r="O362" s="99" t="str">
        <f>IF(ROWS($O$6:O362)&lt;=$O$5,LOOKUP(ROWS($O$6:O362),$N$6:$N$1200,$D$6:$D$1200),"")</f>
        <v/>
      </c>
    </row>
    <row r="363" spans="14:15" x14ac:dyDescent="0.15">
      <c r="N363" s="100" t="str">
        <f>IF(D363&lt;&gt;"",IF(ISNUMBER(MATCH(D363,$D$5:D362,0)),"",LOOKUP(9.99999999999999E+307,$N$1:N362)+1),"")</f>
        <v/>
      </c>
      <c r="O363" s="99" t="str">
        <f>IF(ROWS($O$6:O363)&lt;=$O$5,LOOKUP(ROWS($O$6:O363),$N$6:$N$1200,$D$6:$D$1200),"")</f>
        <v/>
      </c>
    </row>
    <row r="364" spans="14:15" x14ac:dyDescent="0.15">
      <c r="N364" s="100" t="str">
        <f>IF(D364&lt;&gt;"",IF(ISNUMBER(MATCH(D364,$D$5:D363,0)),"",LOOKUP(9.99999999999999E+307,$N$1:N363)+1),"")</f>
        <v/>
      </c>
      <c r="O364" s="99" t="str">
        <f>IF(ROWS($O$6:O364)&lt;=$O$5,LOOKUP(ROWS($O$6:O364),$N$6:$N$1200,$D$6:$D$1200),"")</f>
        <v/>
      </c>
    </row>
    <row r="365" spans="14:15" x14ac:dyDescent="0.15">
      <c r="N365" s="100" t="str">
        <f>IF(D365&lt;&gt;"",IF(ISNUMBER(MATCH(D365,$D$5:D364,0)),"",LOOKUP(9.99999999999999E+307,$N$1:N364)+1),"")</f>
        <v/>
      </c>
      <c r="O365" s="99" t="str">
        <f>IF(ROWS($O$6:O365)&lt;=$O$5,LOOKUP(ROWS($O$6:O365),$N$6:$N$1200,$D$6:$D$1200),"")</f>
        <v/>
      </c>
    </row>
    <row r="366" spans="14:15" x14ac:dyDescent="0.15">
      <c r="N366" s="100" t="str">
        <f>IF(D366&lt;&gt;"",IF(ISNUMBER(MATCH(D366,$D$5:D365,0)),"",LOOKUP(9.99999999999999E+307,$N$1:N365)+1),"")</f>
        <v/>
      </c>
      <c r="O366" s="99" t="str">
        <f>IF(ROWS($O$6:O366)&lt;=$O$5,LOOKUP(ROWS($O$6:O366),$N$6:$N$1200,$D$6:$D$1200),"")</f>
        <v/>
      </c>
    </row>
    <row r="367" spans="14:15" x14ac:dyDescent="0.15">
      <c r="N367" s="100" t="str">
        <f>IF(D367&lt;&gt;"",IF(ISNUMBER(MATCH(D367,$D$5:D366,0)),"",LOOKUP(9.99999999999999E+307,$N$1:N366)+1),"")</f>
        <v/>
      </c>
      <c r="O367" s="99" t="str">
        <f>IF(ROWS($O$6:O367)&lt;=$O$5,LOOKUP(ROWS($O$6:O367),$N$6:$N$1200,$D$6:$D$1200),"")</f>
        <v/>
      </c>
    </row>
    <row r="368" spans="14:15" x14ac:dyDescent="0.15">
      <c r="N368" s="100" t="str">
        <f>IF(D368&lt;&gt;"",IF(ISNUMBER(MATCH(D368,$D$5:D367,0)),"",LOOKUP(9.99999999999999E+307,$N$1:N367)+1),"")</f>
        <v/>
      </c>
      <c r="O368" s="99" t="str">
        <f>IF(ROWS($O$6:O368)&lt;=$O$5,LOOKUP(ROWS($O$6:O368),$N$6:$N$1200,$D$6:$D$1200),"")</f>
        <v/>
      </c>
    </row>
    <row r="369" spans="14:15" x14ac:dyDescent="0.15">
      <c r="N369" s="100" t="str">
        <f>IF(D369&lt;&gt;"",IF(ISNUMBER(MATCH(D369,$D$5:D368,0)),"",LOOKUP(9.99999999999999E+307,$N$1:N368)+1),"")</f>
        <v/>
      </c>
      <c r="O369" s="99" t="str">
        <f>IF(ROWS($O$6:O369)&lt;=$O$5,LOOKUP(ROWS($O$6:O369),$N$6:$N$1200,$D$6:$D$1200),"")</f>
        <v/>
      </c>
    </row>
    <row r="370" spans="14:15" x14ac:dyDescent="0.15">
      <c r="N370" s="100" t="str">
        <f>IF(D370&lt;&gt;"",IF(ISNUMBER(MATCH(D370,$D$5:D369,0)),"",LOOKUP(9.99999999999999E+307,$N$1:N369)+1),"")</f>
        <v/>
      </c>
      <c r="O370" s="99" t="str">
        <f>IF(ROWS($O$6:O370)&lt;=$O$5,LOOKUP(ROWS($O$6:O370),$N$6:$N$1200,$D$6:$D$1200),"")</f>
        <v/>
      </c>
    </row>
    <row r="371" spans="14:15" x14ac:dyDescent="0.15">
      <c r="N371" s="100" t="str">
        <f>IF(D371&lt;&gt;"",IF(ISNUMBER(MATCH(D371,$D$5:D370,0)),"",LOOKUP(9.99999999999999E+307,$N$1:N370)+1),"")</f>
        <v/>
      </c>
      <c r="O371" s="99" t="str">
        <f>IF(ROWS($O$6:O371)&lt;=$O$5,LOOKUP(ROWS($O$6:O371),$N$6:$N$1200,$D$6:$D$1200),"")</f>
        <v/>
      </c>
    </row>
    <row r="372" spans="14:15" x14ac:dyDescent="0.15">
      <c r="N372" s="100" t="str">
        <f>IF(D372&lt;&gt;"",IF(ISNUMBER(MATCH(D372,$D$5:D371,0)),"",LOOKUP(9.99999999999999E+307,$N$1:N371)+1),"")</f>
        <v/>
      </c>
      <c r="O372" s="99" t="str">
        <f>IF(ROWS($O$6:O372)&lt;=$O$5,LOOKUP(ROWS($O$6:O372),$N$6:$N$1200,$D$6:$D$1200),"")</f>
        <v/>
      </c>
    </row>
    <row r="373" spans="14:15" x14ac:dyDescent="0.15">
      <c r="N373" s="100" t="str">
        <f>IF(D373&lt;&gt;"",IF(ISNUMBER(MATCH(D373,$D$5:D372,0)),"",LOOKUP(9.99999999999999E+307,$N$1:N372)+1),"")</f>
        <v/>
      </c>
      <c r="O373" s="99" t="str">
        <f>IF(ROWS($O$6:O373)&lt;=$O$5,LOOKUP(ROWS($O$6:O373),$N$6:$N$1200,$D$6:$D$1200),"")</f>
        <v/>
      </c>
    </row>
    <row r="374" spans="14:15" x14ac:dyDescent="0.15">
      <c r="N374" s="100" t="str">
        <f>IF(D374&lt;&gt;"",IF(ISNUMBER(MATCH(D374,$D$5:D373,0)),"",LOOKUP(9.99999999999999E+307,$N$1:N373)+1),"")</f>
        <v/>
      </c>
      <c r="O374" s="99" t="str">
        <f>IF(ROWS($O$6:O374)&lt;=$O$5,LOOKUP(ROWS($O$6:O374),$N$6:$N$1200,$D$6:$D$1200),"")</f>
        <v/>
      </c>
    </row>
    <row r="375" spans="14:15" x14ac:dyDescent="0.15">
      <c r="N375" s="100" t="str">
        <f>IF(D375&lt;&gt;"",IF(ISNUMBER(MATCH(D375,$D$5:D374,0)),"",LOOKUP(9.99999999999999E+307,$N$1:N374)+1),"")</f>
        <v/>
      </c>
      <c r="O375" s="99" t="str">
        <f>IF(ROWS($O$6:O375)&lt;=$O$5,LOOKUP(ROWS($O$6:O375),$N$6:$N$1200,$D$6:$D$1200),"")</f>
        <v/>
      </c>
    </row>
    <row r="376" spans="14:15" x14ac:dyDescent="0.15">
      <c r="N376" s="100" t="str">
        <f>IF(D376&lt;&gt;"",IF(ISNUMBER(MATCH(D376,$D$5:D375,0)),"",LOOKUP(9.99999999999999E+307,$N$1:N375)+1),"")</f>
        <v/>
      </c>
      <c r="O376" s="99" t="str">
        <f>IF(ROWS($O$6:O376)&lt;=$O$5,LOOKUP(ROWS($O$6:O376),$N$6:$N$1200,$D$6:$D$1200),"")</f>
        <v/>
      </c>
    </row>
    <row r="377" spans="14:15" x14ac:dyDescent="0.15">
      <c r="N377" s="100" t="str">
        <f>IF(D377&lt;&gt;"",IF(ISNUMBER(MATCH(D377,$D$5:D376,0)),"",LOOKUP(9.99999999999999E+307,$N$1:N376)+1),"")</f>
        <v/>
      </c>
      <c r="O377" s="99" t="str">
        <f>IF(ROWS($O$6:O377)&lt;=$O$5,LOOKUP(ROWS($O$6:O377),$N$6:$N$1200,$D$6:$D$1200),"")</f>
        <v/>
      </c>
    </row>
    <row r="378" spans="14:15" x14ac:dyDescent="0.15">
      <c r="N378" s="100" t="str">
        <f>IF(D378&lt;&gt;"",IF(ISNUMBER(MATCH(D378,$D$5:D377,0)),"",LOOKUP(9.99999999999999E+307,$N$1:N377)+1),"")</f>
        <v/>
      </c>
      <c r="O378" s="99" t="str">
        <f>IF(ROWS($O$6:O378)&lt;=$O$5,LOOKUP(ROWS($O$6:O378),$N$6:$N$1200,$D$6:$D$1200),"")</f>
        <v/>
      </c>
    </row>
    <row r="379" spans="14:15" x14ac:dyDescent="0.15">
      <c r="N379" s="100" t="str">
        <f>IF(D379&lt;&gt;"",IF(ISNUMBER(MATCH(D379,$D$5:D378,0)),"",LOOKUP(9.99999999999999E+307,$N$1:N378)+1),"")</f>
        <v/>
      </c>
      <c r="O379" s="99" t="str">
        <f>IF(ROWS($O$6:O379)&lt;=$O$5,LOOKUP(ROWS($O$6:O379),$N$6:$N$1200,$D$6:$D$1200),"")</f>
        <v/>
      </c>
    </row>
    <row r="380" spans="14:15" x14ac:dyDescent="0.15">
      <c r="N380" s="100" t="str">
        <f>IF(D380&lt;&gt;"",IF(ISNUMBER(MATCH(D380,$D$5:D379,0)),"",LOOKUP(9.99999999999999E+307,$N$1:N379)+1),"")</f>
        <v/>
      </c>
      <c r="O380" s="99" t="str">
        <f>IF(ROWS($O$6:O380)&lt;=$O$5,LOOKUP(ROWS($O$6:O380),$N$6:$N$1200,$D$6:$D$1200),"")</f>
        <v/>
      </c>
    </row>
    <row r="381" spans="14:15" x14ac:dyDescent="0.15">
      <c r="N381" s="100" t="str">
        <f>IF(D381&lt;&gt;"",IF(ISNUMBER(MATCH(D381,$D$5:D380,0)),"",LOOKUP(9.99999999999999E+307,$N$1:N380)+1),"")</f>
        <v/>
      </c>
      <c r="O381" s="99" t="str">
        <f>IF(ROWS($O$6:O381)&lt;=$O$5,LOOKUP(ROWS($O$6:O381),$N$6:$N$1200,$D$6:$D$1200),"")</f>
        <v/>
      </c>
    </row>
    <row r="382" spans="14:15" x14ac:dyDescent="0.15">
      <c r="N382" s="100" t="str">
        <f>IF(D382&lt;&gt;"",IF(ISNUMBER(MATCH(D382,$D$5:D381,0)),"",LOOKUP(9.99999999999999E+307,$N$1:N381)+1),"")</f>
        <v/>
      </c>
      <c r="O382" s="99" t="str">
        <f>IF(ROWS($O$6:O382)&lt;=$O$5,LOOKUP(ROWS($O$6:O382),$N$6:$N$1200,$D$6:$D$1200),"")</f>
        <v/>
      </c>
    </row>
    <row r="383" spans="14:15" x14ac:dyDescent="0.15">
      <c r="N383" s="100" t="str">
        <f>IF(D383&lt;&gt;"",IF(ISNUMBER(MATCH(D383,$D$5:D382,0)),"",LOOKUP(9.99999999999999E+307,$N$1:N382)+1),"")</f>
        <v/>
      </c>
      <c r="O383" s="99" t="str">
        <f>IF(ROWS($O$6:O383)&lt;=$O$5,LOOKUP(ROWS($O$6:O383),$N$6:$N$1200,$D$6:$D$1200),"")</f>
        <v/>
      </c>
    </row>
    <row r="384" spans="14:15" x14ac:dyDescent="0.15">
      <c r="N384" s="100" t="str">
        <f>IF(D384&lt;&gt;"",IF(ISNUMBER(MATCH(D384,$D$5:D383,0)),"",LOOKUP(9.99999999999999E+307,$N$1:N383)+1),"")</f>
        <v/>
      </c>
      <c r="O384" s="99" t="str">
        <f>IF(ROWS($O$6:O384)&lt;=$O$5,LOOKUP(ROWS($O$6:O384),$N$6:$N$1200,$D$6:$D$1200),"")</f>
        <v/>
      </c>
    </row>
    <row r="385" spans="14:15" x14ac:dyDescent="0.15">
      <c r="N385" s="100" t="str">
        <f>IF(D385&lt;&gt;"",IF(ISNUMBER(MATCH(D385,$D$5:D384,0)),"",LOOKUP(9.99999999999999E+307,$N$1:N384)+1),"")</f>
        <v/>
      </c>
      <c r="O385" s="99" t="str">
        <f>IF(ROWS($O$6:O385)&lt;=$O$5,LOOKUP(ROWS($O$6:O385),$N$6:$N$1200,$D$6:$D$1200),"")</f>
        <v/>
      </c>
    </row>
    <row r="386" spans="14:15" x14ac:dyDescent="0.15">
      <c r="N386" s="100" t="str">
        <f>IF(D386&lt;&gt;"",IF(ISNUMBER(MATCH(D386,$D$5:D385,0)),"",LOOKUP(9.99999999999999E+307,$N$1:N385)+1),"")</f>
        <v/>
      </c>
      <c r="O386" s="99" t="str">
        <f>IF(ROWS($O$6:O386)&lt;=$O$5,LOOKUP(ROWS($O$6:O386),$N$6:$N$1200,$D$6:$D$1200),"")</f>
        <v/>
      </c>
    </row>
    <row r="387" spans="14:15" x14ac:dyDescent="0.15">
      <c r="N387" s="100" t="str">
        <f>IF(D387&lt;&gt;"",IF(ISNUMBER(MATCH(D387,$D$5:D386,0)),"",LOOKUP(9.99999999999999E+307,$N$1:N386)+1),"")</f>
        <v/>
      </c>
      <c r="O387" s="99" t="str">
        <f>IF(ROWS($O$6:O387)&lt;=$O$5,LOOKUP(ROWS($O$6:O387),$N$6:$N$1200,$D$6:$D$1200),"")</f>
        <v/>
      </c>
    </row>
    <row r="388" spans="14:15" x14ac:dyDescent="0.15">
      <c r="N388" s="100" t="str">
        <f>IF(D388&lt;&gt;"",IF(ISNUMBER(MATCH(D388,$D$5:D387,0)),"",LOOKUP(9.99999999999999E+307,$N$1:N387)+1),"")</f>
        <v/>
      </c>
      <c r="O388" s="99" t="str">
        <f>IF(ROWS($O$6:O388)&lt;=$O$5,LOOKUP(ROWS($O$6:O388),$N$6:$N$1200,$D$6:$D$1200),"")</f>
        <v/>
      </c>
    </row>
    <row r="389" spans="14:15" x14ac:dyDescent="0.15">
      <c r="N389" s="100" t="str">
        <f>IF(D389&lt;&gt;"",IF(ISNUMBER(MATCH(D389,$D$5:D388,0)),"",LOOKUP(9.99999999999999E+307,$N$1:N388)+1),"")</f>
        <v/>
      </c>
      <c r="O389" s="99" t="str">
        <f>IF(ROWS($O$6:O389)&lt;=$O$5,LOOKUP(ROWS($O$6:O389),$N$6:$N$1200,$D$6:$D$1200),"")</f>
        <v/>
      </c>
    </row>
    <row r="390" spans="14:15" x14ac:dyDescent="0.15">
      <c r="N390" s="100" t="str">
        <f>IF(D390&lt;&gt;"",IF(ISNUMBER(MATCH(D390,$D$5:D389,0)),"",LOOKUP(9.99999999999999E+307,$N$1:N389)+1),"")</f>
        <v/>
      </c>
      <c r="O390" s="99" t="str">
        <f>IF(ROWS($O$6:O390)&lt;=$O$5,LOOKUP(ROWS($O$6:O390),$N$6:$N$1200,$D$6:$D$1200),"")</f>
        <v/>
      </c>
    </row>
    <row r="391" spans="14:15" x14ac:dyDescent="0.15">
      <c r="N391" s="100" t="str">
        <f>IF(D391&lt;&gt;"",IF(ISNUMBER(MATCH(D391,$D$5:D390,0)),"",LOOKUP(9.99999999999999E+307,$N$1:N390)+1),"")</f>
        <v/>
      </c>
      <c r="O391" s="99" t="str">
        <f>IF(ROWS($O$6:O391)&lt;=$O$5,LOOKUP(ROWS($O$6:O391),$N$6:$N$1200,$D$6:$D$1200),"")</f>
        <v/>
      </c>
    </row>
    <row r="392" spans="14:15" x14ac:dyDescent="0.15">
      <c r="N392" s="100" t="str">
        <f>IF(D392&lt;&gt;"",IF(ISNUMBER(MATCH(D392,$D$5:D391,0)),"",LOOKUP(9.99999999999999E+307,$N$1:N391)+1),"")</f>
        <v/>
      </c>
      <c r="O392" s="99" t="str">
        <f>IF(ROWS($O$6:O392)&lt;=$O$5,LOOKUP(ROWS($O$6:O392),$N$6:$N$1200,$D$6:$D$1200),"")</f>
        <v/>
      </c>
    </row>
    <row r="393" spans="14:15" x14ac:dyDescent="0.15">
      <c r="N393" s="100" t="str">
        <f>IF(D393&lt;&gt;"",IF(ISNUMBER(MATCH(D393,$D$5:D392,0)),"",LOOKUP(9.99999999999999E+307,$N$1:N392)+1),"")</f>
        <v/>
      </c>
      <c r="O393" s="99" t="str">
        <f>IF(ROWS($O$6:O393)&lt;=$O$5,LOOKUP(ROWS($O$6:O393),$N$6:$N$1200,$D$6:$D$1200),"")</f>
        <v/>
      </c>
    </row>
    <row r="394" spans="14:15" x14ac:dyDescent="0.15">
      <c r="N394" s="100" t="str">
        <f>IF(D394&lt;&gt;"",IF(ISNUMBER(MATCH(D394,$D$5:D393,0)),"",LOOKUP(9.99999999999999E+307,$N$1:N393)+1),"")</f>
        <v/>
      </c>
      <c r="O394" s="99" t="str">
        <f>IF(ROWS($O$6:O394)&lt;=$O$5,LOOKUP(ROWS($O$6:O394),$N$6:$N$1200,$D$6:$D$1200),"")</f>
        <v/>
      </c>
    </row>
    <row r="395" spans="14:15" x14ac:dyDescent="0.15">
      <c r="N395" s="100" t="str">
        <f>IF(D395&lt;&gt;"",IF(ISNUMBER(MATCH(D395,$D$5:D394,0)),"",LOOKUP(9.99999999999999E+307,$N$1:N394)+1),"")</f>
        <v/>
      </c>
      <c r="O395" s="99" t="str">
        <f>IF(ROWS($O$6:O395)&lt;=$O$5,LOOKUP(ROWS($O$6:O395),$N$6:$N$1200,$D$6:$D$1200),"")</f>
        <v/>
      </c>
    </row>
    <row r="396" spans="14:15" x14ac:dyDescent="0.15">
      <c r="N396" s="100" t="str">
        <f>IF(D396&lt;&gt;"",IF(ISNUMBER(MATCH(D396,$D$5:D395,0)),"",LOOKUP(9.99999999999999E+307,$N$1:N395)+1),"")</f>
        <v/>
      </c>
      <c r="O396" s="99" t="str">
        <f>IF(ROWS($O$6:O396)&lt;=$O$5,LOOKUP(ROWS($O$6:O396),$N$6:$N$1200,$D$6:$D$1200),"")</f>
        <v/>
      </c>
    </row>
    <row r="397" spans="14:15" x14ac:dyDescent="0.15">
      <c r="N397" s="100" t="str">
        <f>IF(D397&lt;&gt;"",IF(ISNUMBER(MATCH(D397,$D$5:D396,0)),"",LOOKUP(9.99999999999999E+307,$N$1:N396)+1),"")</f>
        <v/>
      </c>
      <c r="O397" s="99" t="str">
        <f>IF(ROWS($O$6:O397)&lt;=$O$5,LOOKUP(ROWS($O$6:O397),$N$6:$N$1200,$D$6:$D$1200),"")</f>
        <v/>
      </c>
    </row>
    <row r="398" spans="14:15" x14ac:dyDescent="0.15">
      <c r="N398" s="100" t="str">
        <f>IF(D398&lt;&gt;"",IF(ISNUMBER(MATCH(D398,$D$5:D397,0)),"",LOOKUP(9.99999999999999E+307,$N$1:N397)+1),"")</f>
        <v/>
      </c>
      <c r="O398" s="99" t="str">
        <f>IF(ROWS($O$6:O398)&lt;=$O$5,LOOKUP(ROWS($O$6:O398),$N$6:$N$1200,$D$6:$D$1200),"")</f>
        <v/>
      </c>
    </row>
    <row r="399" spans="14:15" x14ac:dyDescent="0.15">
      <c r="N399" s="100" t="str">
        <f>IF(D399&lt;&gt;"",IF(ISNUMBER(MATCH(D399,$D$5:D398,0)),"",LOOKUP(9.99999999999999E+307,$N$1:N398)+1),"")</f>
        <v/>
      </c>
      <c r="O399" s="99" t="str">
        <f>IF(ROWS($O$6:O399)&lt;=$O$5,LOOKUP(ROWS($O$6:O399),$N$6:$N$1200,$D$6:$D$1200),"")</f>
        <v/>
      </c>
    </row>
    <row r="400" spans="14:15" x14ac:dyDescent="0.15">
      <c r="N400" s="100" t="str">
        <f>IF(D400&lt;&gt;"",IF(ISNUMBER(MATCH(D400,$D$5:D399,0)),"",LOOKUP(9.99999999999999E+307,$N$1:N399)+1),"")</f>
        <v/>
      </c>
      <c r="O400" s="99" t="str">
        <f>IF(ROWS($O$6:O400)&lt;=$O$5,LOOKUP(ROWS($O$6:O400),$N$6:$N$1200,$D$6:$D$1200),"")</f>
        <v/>
      </c>
    </row>
    <row r="401" spans="14:15" x14ac:dyDescent="0.15">
      <c r="N401" s="100" t="str">
        <f>IF(D401&lt;&gt;"",IF(ISNUMBER(MATCH(D401,$D$5:D400,0)),"",LOOKUP(9.99999999999999E+307,$N$1:N400)+1),"")</f>
        <v/>
      </c>
      <c r="O401" s="99" t="str">
        <f>IF(ROWS($O$6:O401)&lt;=$O$5,LOOKUP(ROWS($O$6:O401),$N$6:$N$1200,$D$6:$D$1200),"")</f>
        <v/>
      </c>
    </row>
    <row r="402" spans="14:15" x14ac:dyDescent="0.15">
      <c r="N402" s="100" t="str">
        <f>IF(D402&lt;&gt;"",IF(ISNUMBER(MATCH(D402,$D$5:D401,0)),"",LOOKUP(9.99999999999999E+307,$N$1:N401)+1),"")</f>
        <v/>
      </c>
      <c r="O402" s="99" t="str">
        <f>IF(ROWS($O$6:O402)&lt;=$O$5,LOOKUP(ROWS($O$6:O402),$N$6:$N$1200,$D$6:$D$1200),"")</f>
        <v/>
      </c>
    </row>
    <row r="403" spans="14:15" x14ac:dyDescent="0.15">
      <c r="N403" s="100" t="str">
        <f>IF(D403&lt;&gt;"",IF(ISNUMBER(MATCH(D403,$D$5:D402,0)),"",LOOKUP(9.99999999999999E+307,$N$1:N402)+1),"")</f>
        <v/>
      </c>
      <c r="O403" s="99" t="str">
        <f>IF(ROWS($O$6:O403)&lt;=$O$5,LOOKUP(ROWS($O$6:O403),$N$6:$N$1200,$D$6:$D$1200),"")</f>
        <v/>
      </c>
    </row>
    <row r="404" spans="14:15" x14ac:dyDescent="0.15">
      <c r="N404" s="100" t="str">
        <f>IF(D404&lt;&gt;"",IF(ISNUMBER(MATCH(D404,$D$5:D403,0)),"",LOOKUP(9.99999999999999E+307,$N$1:N403)+1),"")</f>
        <v/>
      </c>
      <c r="O404" s="99" t="str">
        <f>IF(ROWS($O$6:O404)&lt;=$O$5,LOOKUP(ROWS($O$6:O404),$N$6:$N$1200,$D$6:$D$1200),"")</f>
        <v/>
      </c>
    </row>
    <row r="405" spans="14:15" x14ac:dyDescent="0.15">
      <c r="N405" s="100" t="str">
        <f>IF(D405&lt;&gt;"",IF(ISNUMBER(MATCH(D405,$D$5:D404,0)),"",LOOKUP(9.99999999999999E+307,$N$1:N404)+1),"")</f>
        <v/>
      </c>
      <c r="O405" s="99" t="str">
        <f>IF(ROWS($O$6:O405)&lt;=$O$5,LOOKUP(ROWS($O$6:O405),$N$6:$N$1200,$D$6:$D$1200),"")</f>
        <v/>
      </c>
    </row>
    <row r="406" spans="14:15" x14ac:dyDescent="0.15">
      <c r="N406" s="100" t="str">
        <f>IF(D406&lt;&gt;"",IF(ISNUMBER(MATCH(D406,$D$5:D405,0)),"",LOOKUP(9.99999999999999E+307,$N$1:N405)+1),"")</f>
        <v/>
      </c>
      <c r="O406" s="99" t="str">
        <f>IF(ROWS($O$6:O406)&lt;=$O$5,LOOKUP(ROWS($O$6:O406),$N$6:$N$1200,$D$6:$D$1200),"")</f>
        <v/>
      </c>
    </row>
    <row r="407" spans="14:15" x14ac:dyDescent="0.15">
      <c r="N407" s="100" t="str">
        <f>IF(D407&lt;&gt;"",IF(ISNUMBER(MATCH(D407,$D$5:D406,0)),"",LOOKUP(9.99999999999999E+307,$N$1:N406)+1),"")</f>
        <v/>
      </c>
      <c r="O407" s="99" t="str">
        <f>IF(ROWS($O$6:O407)&lt;=$O$5,LOOKUP(ROWS($O$6:O407),$N$6:$N$1200,$D$6:$D$1200),"")</f>
        <v/>
      </c>
    </row>
    <row r="408" spans="14:15" x14ac:dyDescent="0.15">
      <c r="N408" s="100" t="str">
        <f>IF(D408&lt;&gt;"",IF(ISNUMBER(MATCH(D408,$D$5:D407,0)),"",LOOKUP(9.99999999999999E+307,$N$1:N407)+1),"")</f>
        <v/>
      </c>
      <c r="O408" s="99" t="str">
        <f>IF(ROWS($O$6:O408)&lt;=$O$5,LOOKUP(ROWS($O$6:O408),$N$6:$N$1200,$D$6:$D$1200),"")</f>
        <v/>
      </c>
    </row>
    <row r="409" spans="14:15" x14ac:dyDescent="0.15">
      <c r="N409" s="100" t="str">
        <f>IF(D409&lt;&gt;"",IF(ISNUMBER(MATCH(D409,$D$5:D408,0)),"",LOOKUP(9.99999999999999E+307,$N$1:N408)+1),"")</f>
        <v/>
      </c>
      <c r="O409" s="99" t="str">
        <f>IF(ROWS($O$6:O409)&lt;=$O$5,LOOKUP(ROWS($O$6:O409),$N$6:$N$1200,$D$6:$D$1200),"")</f>
        <v/>
      </c>
    </row>
    <row r="410" spans="14:15" x14ac:dyDescent="0.15">
      <c r="N410" s="100" t="str">
        <f>IF(D410&lt;&gt;"",IF(ISNUMBER(MATCH(D410,$D$5:D409,0)),"",LOOKUP(9.99999999999999E+307,$N$1:N409)+1),"")</f>
        <v/>
      </c>
      <c r="O410" s="99" t="str">
        <f>IF(ROWS($O$6:O410)&lt;=$O$5,LOOKUP(ROWS($O$6:O410),$N$6:$N$1200,$D$6:$D$1200),"")</f>
        <v/>
      </c>
    </row>
    <row r="411" spans="14:15" x14ac:dyDescent="0.15">
      <c r="N411" s="100" t="str">
        <f>IF(D411&lt;&gt;"",IF(ISNUMBER(MATCH(D411,$D$5:D410,0)),"",LOOKUP(9.99999999999999E+307,$N$1:N410)+1),"")</f>
        <v/>
      </c>
      <c r="O411" s="99" t="str">
        <f>IF(ROWS($O$6:O411)&lt;=$O$5,LOOKUP(ROWS($O$6:O411),$N$6:$N$1200,$D$6:$D$1200),"")</f>
        <v/>
      </c>
    </row>
    <row r="412" spans="14:15" x14ac:dyDescent="0.15">
      <c r="N412" s="100" t="str">
        <f>IF(D412&lt;&gt;"",IF(ISNUMBER(MATCH(D412,$D$5:D411,0)),"",LOOKUP(9.99999999999999E+307,$N$1:N411)+1),"")</f>
        <v/>
      </c>
      <c r="O412" s="99" t="str">
        <f>IF(ROWS($O$6:O412)&lt;=$O$5,LOOKUP(ROWS($O$6:O412),$N$6:$N$1200,$D$6:$D$1200),"")</f>
        <v/>
      </c>
    </row>
    <row r="413" spans="14:15" x14ac:dyDescent="0.15">
      <c r="N413" s="100" t="str">
        <f>IF(D413&lt;&gt;"",IF(ISNUMBER(MATCH(D413,$D$5:D412,0)),"",LOOKUP(9.99999999999999E+307,$N$1:N412)+1),"")</f>
        <v/>
      </c>
      <c r="O413" s="99" t="str">
        <f>IF(ROWS($O$6:O413)&lt;=$O$5,LOOKUP(ROWS($O$6:O413),$N$6:$N$1200,$D$6:$D$1200),"")</f>
        <v/>
      </c>
    </row>
    <row r="414" spans="14:15" x14ac:dyDescent="0.15">
      <c r="N414" s="100" t="str">
        <f>IF(D414&lt;&gt;"",IF(ISNUMBER(MATCH(D414,$D$5:D413,0)),"",LOOKUP(9.99999999999999E+307,$N$1:N413)+1),"")</f>
        <v/>
      </c>
      <c r="O414" s="99" t="str">
        <f>IF(ROWS($O$6:O414)&lt;=$O$5,LOOKUP(ROWS($O$6:O414),$N$6:$N$1200,$D$6:$D$1200),"")</f>
        <v/>
      </c>
    </row>
    <row r="415" spans="14:15" x14ac:dyDescent="0.15">
      <c r="N415" s="100" t="str">
        <f>IF(D415&lt;&gt;"",IF(ISNUMBER(MATCH(D415,$D$5:D414,0)),"",LOOKUP(9.99999999999999E+307,$N$1:N414)+1),"")</f>
        <v/>
      </c>
      <c r="O415" s="99" t="str">
        <f>IF(ROWS($O$6:O415)&lt;=$O$5,LOOKUP(ROWS($O$6:O415),$N$6:$N$1200,$D$6:$D$1200),"")</f>
        <v/>
      </c>
    </row>
    <row r="416" spans="14:15" x14ac:dyDescent="0.15">
      <c r="N416" s="100" t="str">
        <f>IF(D416&lt;&gt;"",IF(ISNUMBER(MATCH(D416,$D$5:D415,0)),"",LOOKUP(9.99999999999999E+307,$N$1:N415)+1),"")</f>
        <v/>
      </c>
      <c r="O416" s="99" t="str">
        <f>IF(ROWS($O$6:O416)&lt;=$O$5,LOOKUP(ROWS($O$6:O416),$N$6:$N$1200,$D$6:$D$1200),"")</f>
        <v/>
      </c>
    </row>
    <row r="417" spans="14:15" x14ac:dyDescent="0.15">
      <c r="N417" s="100" t="str">
        <f>IF(D417&lt;&gt;"",IF(ISNUMBER(MATCH(D417,$D$5:D416,0)),"",LOOKUP(9.99999999999999E+307,$N$1:N416)+1),"")</f>
        <v/>
      </c>
      <c r="O417" s="99" t="str">
        <f>IF(ROWS($O$6:O417)&lt;=$O$5,LOOKUP(ROWS($O$6:O417),$N$6:$N$1200,$D$6:$D$1200),"")</f>
        <v/>
      </c>
    </row>
    <row r="418" spans="14:15" x14ac:dyDescent="0.15">
      <c r="N418" s="100" t="str">
        <f>IF(D418&lt;&gt;"",IF(ISNUMBER(MATCH(D418,$D$5:D417,0)),"",LOOKUP(9.99999999999999E+307,$N$1:N417)+1),"")</f>
        <v/>
      </c>
      <c r="O418" s="99" t="str">
        <f>IF(ROWS($O$6:O418)&lt;=$O$5,LOOKUP(ROWS($O$6:O418),$N$6:$N$1200,$D$6:$D$1200),"")</f>
        <v/>
      </c>
    </row>
    <row r="419" spans="14:15" x14ac:dyDescent="0.15">
      <c r="N419" s="100" t="str">
        <f>IF(D419&lt;&gt;"",IF(ISNUMBER(MATCH(D419,$D$5:D418,0)),"",LOOKUP(9.99999999999999E+307,$N$1:N418)+1),"")</f>
        <v/>
      </c>
      <c r="O419" s="99" t="str">
        <f>IF(ROWS($O$6:O419)&lt;=$O$5,LOOKUP(ROWS($O$6:O419),$N$6:$N$1200,$D$6:$D$1200),"")</f>
        <v/>
      </c>
    </row>
    <row r="420" spans="14:15" x14ac:dyDescent="0.15">
      <c r="N420" s="100" t="str">
        <f>IF(D420&lt;&gt;"",IF(ISNUMBER(MATCH(D420,$D$5:D419,0)),"",LOOKUP(9.99999999999999E+307,$N$1:N419)+1),"")</f>
        <v/>
      </c>
      <c r="O420" s="99" t="str">
        <f>IF(ROWS($O$6:O420)&lt;=$O$5,LOOKUP(ROWS($O$6:O420),$N$6:$N$1200,$D$6:$D$1200),"")</f>
        <v/>
      </c>
    </row>
    <row r="421" spans="14:15" x14ac:dyDescent="0.15">
      <c r="N421" s="100" t="str">
        <f>IF(D421&lt;&gt;"",IF(ISNUMBER(MATCH(D421,$D$5:D420,0)),"",LOOKUP(9.99999999999999E+307,$N$1:N420)+1),"")</f>
        <v/>
      </c>
      <c r="O421" s="99" t="str">
        <f>IF(ROWS($O$6:O421)&lt;=$O$5,LOOKUP(ROWS($O$6:O421),$N$6:$N$1200,$D$6:$D$1200),"")</f>
        <v/>
      </c>
    </row>
    <row r="422" spans="14:15" x14ac:dyDescent="0.15">
      <c r="N422" s="100" t="str">
        <f>IF(D422&lt;&gt;"",IF(ISNUMBER(MATCH(D422,$D$5:D421,0)),"",LOOKUP(9.99999999999999E+307,$N$1:N421)+1),"")</f>
        <v/>
      </c>
      <c r="O422" s="99" t="str">
        <f>IF(ROWS($O$6:O422)&lt;=$O$5,LOOKUP(ROWS($O$6:O422),$N$6:$N$1200,$D$6:$D$1200),"")</f>
        <v/>
      </c>
    </row>
    <row r="423" spans="14:15" x14ac:dyDescent="0.15">
      <c r="N423" s="100" t="str">
        <f>IF(D423&lt;&gt;"",IF(ISNUMBER(MATCH(D423,$D$5:D422,0)),"",LOOKUP(9.99999999999999E+307,$N$1:N422)+1),"")</f>
        <v/>
      </c>
      <c r="O423" s="99" t="str">
        <f>IF(ROWS($O$6:O423)&lt;=$O$5,LOOKUP(ROWS($O$6:O423),$N$6:$N$1200,$D$6:$D$1200),"")</f>
        <v/>
      </c>
    </row>
    <row r="424" spans="14:15" x14ac:dyDescent="0.15">
      <c r="N424" s="100" t="str">
        <f>IF(D424&lt;&gt;"",IF(ISNUMBER(MATCH(D424,$D$5:D423,0)),"",LOOKUP(9.99999999999999E+307,$N$1:N423)+1),"")</f>
        <v/>
      </c>
      <c r="O424" s="99" t="str">
        <f>IF(ROWS($O$6:O424)&lt;=$O$5,LOOKUP(ROWS($O$6:O424),$N$6:$N$1200,$D$6:$D$1200),"")</f>
        <v/>
      </c>
    </row>
    <row r="425" spans="14:15" x14ac:dyDescent="0.15">
      <c r="N425" s="100" t="str">
        <f>IF(D425&lt;&gt;"",IF(ISNUMBER(MATCH(D425,$D$5:D424,0)),"",LOOKUP(9.99999999999999E+307,$N$1:N424)+1),"")</f>
        <v/>
      </c>
      <c r="O425" s="99" t="str">
        <f>IF(ROWS($O$6:O425)&lt;=$O$5,LOOKUP(ROWS($O$6:O425),$N$6:$N$1200,$D$6:$D$1200),"")</f>
        <v/>
      </c>
    </row>
    <row r="426" spans="14:15" x14ac:dyDescent="0.15">
      <c r="N426" s="100" t="str">
        <f>IF(D426&lt;&gt;"",IF(ISNUMBER(MATCH(D426,$D$5:D425,0)),"",LOOKUP(9.99999999999999E+307,$N$1:N425)+1),"")</f>
        <v/>
      </c>
      <c r="O426" s="99" t="str">
        <f>IF(ROWS($O$6:O426)&lt;=$O$5,LOOKUP(ROWS($O$6:O426),$N$6:$N$1200,$D$6:$D$1200),"")</f>
        <v/>
      </c>
    </row>
    <row r="427" spans="14:15" x14ac:dyDescent="0.15">
      <c r="N427" s="100" t="str">
        <f>IF(D427&lt;&gt;"",IF(ISNUMBER(MATCH(D427,$D$5:D426,0)),"",LOOKUP(9.99999999999999E+307,$N$1:N426)+1),"")</f>
        <v/>
      </c>
      <c r="O427" s="99" t="str">
        <f>IF(ROWS($O$6:O427)&lt;=$O$5,LOOKUP(ROWS($O$6:O427),$N$6:$N$1200,$D$6:$D$1200),"")</f>
        <v/>
      </c>
    </row>
    <row r="428" spans="14:15" x14ac:dyDescent="0.15">
      <c r="N428" s="100" t="str">
        <f>IF(D428&lt;&gt;"",IF(ISNUMBER(MATCH(D428,$D$5:D427,0)),"",LOOKUP(9.99999999999999E+307,$N$1:N427)+1),"")</f>
        <v/>
      </c>
      <c r="O428" s="99" t="str">
        <f>IF(ROWS($O$6:O428)&lt;=$O$5,LOOKUP(ROWS($O$6:O428),$N$6:$N$1200,$D$6:$D$1200),"")</f>
        <v/>
      </c>
    </row>
    <row r="429" spans="14:15" x14ac:dyDescent="0.15">
      <c r="N429" s="100" t="str">
        <f>IF(D429&lt;&gt;"",IF(ISNUMBER(MATCH(D429,$D$5:D428,0)),"",LOOKUP(9.99999999999999E+307,$N$1:N428)+1),"")</f>
        <v/>
      </c>
      <c r="O429" s="99" t="str">
        <f>IF(ROWS($O$6:O429)&lt;=$O$5,LOOKUP(ROWS($O$6:O429),$N$6:$N$1200,$D$6:$D$1200),"")</f>
        <v/>
      </c>
    </row>
    <row r="430" spans="14:15" x14ac:dyDescent="0.15">
      <c r="N430" s="100" t="str">
        <f>IF(D430&lt;&gt;"",IF(ISNUMBER(MATCH(D430,$D$5:D429,0)),"",LOOKUP(9.99999999999999E+307,$N$1:N429)+1),"")</f>
        <v/>
      </c>
      <c r="O430" s="99" t="str">
        <f>IF(ROWS($O$6:O430)&lt;=$O$5,LOOKUP(ROWS($O$6:O430),$N$6:$N$1200,$D$6:$D$1200),"")</f>
        <v/>
      </c>
    </row>
    <row r="431" spans="14:15" x14ac:dyDescent="0.15">
      <c r="N431" s="100" t="str">
        <f>IF(D431&lt;&gt;"",IF(ISNUMBER(MATCH(D431,$D$5:D430,0)),"",LOOKUP(9.99999999999999E+307,$N$1:N430)+1),"")</f>
        <v/>
      </c>
      <c r="O431" s="99" t="str">
        <f>IF(ROWS($O$6:O431)&lt;=$O$5,LOOKUP(ROWS($O$6:O431),$N$6:$N$1200,$D$6:$D$1200),"")</f>
        <v/>
      </c>
    </row>
    <row r="432" spans="14:15" x14ac:dyDescent="0.15">
      <c r="N432" s="100" t="str">
        <f>IF(D432&lt;&gt;"",IF(ISNUMBER(MATCH(D432,$D$5:D431,0)),"",LOOKUP(9.99999999999999E+307,$N$1:N431)+1),"")</f>
        <v/>
      </c>
      <c r="O432" s="99" t="str">
        <f>IF(ROWS($O$6:O432)&lt;=$O$5,LOOKUP(ROWS($O$6:O432),$N$6:$N$1200,$D$6:$D$1200),"")</f>
        <v/>
      </c>
    </row>
    <row r="433" spans="14:15" x14ac:dyDescent="0.15">
      <c r="N433" s="100" t="str">
        <f>IF(D433&lt;&gt;"",IF(ISNUMBER(MATCH(D433,$D$5:D432,0)),"",LOOKUP(9.99999999999999E+307,$N$1:N432)+1),"")</f>
        <v/>
      </c>
      <c r="O433" s="99" t="str">
        <f>IF(ROWS($O$6:O433)&lt;=$O$5,LOOKUP(ROWS($O$6:O433),$N$6:$N$1200,$D$6:$D$1200),"")</f>
        <v/>
      </c>
    </row>
    <row r="434" spans="14:15" x14ac:dyDescent="0.15">
      <c r="N434" s="100" t="str">
        <f>IF(D434&lt;&gt;"",IF(ISNUMBER(MATCH(D434,$D$5:D433,0)),"",LOOKUP(9.99999999999999E+307,$N$1:N433)+1),"")</f>
        <v/>
      </c>
      <c r="O434" s="99" t="str">
        <f>IF(ROWS($O$6:O434)&lt;=$O$5,LOOKUP(ROWS($O$6:O434),$N$6:$N$1200,$D$6:$D$1200),"")</f>
        <v/>
      </c>
    </row>
    <row r="435" spans="14:15" x14ac:dyDescent="0.15">
      <c r="N435" s="100" t="str">
        <f>IF(D435&lt;&gt;"",IF(ISNUMBER(MATCH(D435,$D$5:D434,0)),"",LOOKUP(9.99999999999999E+307,$N$1:N434)+1),"")</f>
        <v/>
      </c>
      <c r="O435" s="99" t="str">
        <f>IF(ROWS($O$6:O435)&lt;=$O$5,LOOKUP(ROWS($O$6:O435),$N$6:$N$1200,$D$6:$D$1200),"")</f>
        <v/>
      </c>
    </row>
    <row r="436" spans="14:15" x14ac:dyDescent="0.15">
      <c r="N436" s="100" t="str">
        <f>IF(D436&lt;&gt;"",IF(ISNUMBER(MATCH(D436,$D$5:D435,0)),"",LOOKUP(9.99999999999999E+307,$N$1:N435)+1),"")</f>
        <v/>
      </c>
      <c r="O436" s="99" t="str">
        <f>IF(ROWS($O$6:O436)&lt;=$O$5,LOOKUP(ROWS($O$6:O436),$N$6:$N$1200,$D$6:$D$1200),"")</f>
        <v/>
      </c>
    </row>
    <row r="437" spans="14:15" x14ac:dyDescent="0.15">
      <c r="N437" s="100" t="str">
        <f>IF(D437&lt;&gt;"",IF(ISNUMBER(MATCH(D437,$D$5:D436,0)),"",LOOKUP(9.99999999999999E+307,$N$1:N436)+1),"")</f>
        <v/>
      </c>
      <c r="O437" s="99" t="str">
        <f>IF(ROWS($O$6:O437)&lt;=$O$5,LOOKUP(ROWS($O$6:O437),$N$6:$N$1200,$D$6:$D$1200),"")</f>
        <v/>
      </c>
    </row>
    <row r="438" spans="14:15" x14ac:dyDescent="0.15">
      <c r="N438" s="100" t="str">
        <f>IF(D438&lt;&gt;"",IF(ISNUMBER(MATCH(D438,$D$5:D437,0)),"",LOOKUP(9.99999999999999E+307,$N$1:N437)+1),"")</f>
        <v/>
      </c>
      <c r="O438" s="99" t="str">
        <f>IF(ROWS($O$6:O438)&lt;=$O$5,LOOKUP(ROWS($O$6:O438),$N$6:$N$1200,$D$6:$D$1200),"")</f>
        <v/>
      </c>
    </row>
    <row r="439" spans="14:15" x14ac:dyDescent="0.15">
      <c r="N439" s="100" t="str">
        <f>IF(D439&lt;&gt;"",IF(ISNUMBER(MATCH(D439,$D$5:D438,0)),"",LOOKUP(9.99999999999999E+307,$N$1:N438)+1),"")</f>
        <v/>
      </c>
      <c r="O439" s="99" t="str">
        <f>IF(ROWS($O$6:O439)&lt;=$O$5,LOOKUP(ROWS($O$6:O439),$N$6:$N$1200,$D$6:$D$1200),"")</f>
        <v/>
      </c>
    </row>
    <row r="440" spans="14:15" x14ac:dyDescent="0.15">
      <c r="N440" s="100" t="str">
        <f>IF(D440&lt;&gt;"",IF(ISNUMBER(MATCH(D440,$D$5:D439,0)),"",LOOKUP(9.99999999999999E+307,$N$1:N439)+1),"")</f>
        <v/>
      </c>
      <c r="O440" s="99" t="str">
        <f>IF(ROWS($O$6:O440)&lt;=$O$5,LOOKUP(ROWS($O$6:O440),$N$6:$N$1200,$D$6:$D$1200),"")</f>
        <v/>
      </c>
    </row>
    <row r="441" spans="14:15" x14ac:dyDescent="0.15">
      <c r="N441" s="100" t="str">
        <f>IF(D441&lt;&gt;"",IF(ISNUMBER(MATCH(D441,$D$5:D440,0)),"",LOOKUP(9.99999999999999E+307,$N$1:N440)+1),"")</f>
        <v/>
      </c>
      <c r="O441" s="99" t="str">
        <f>IF(ROWS($O$6:O441)&lt;=$O$5,LOOKUP(ROWS($O$6:O441),$N$6:$N$1200,$D$6:$D$1200),"")</f>
        <v/>
      </c>
    </row>
    <row r="442" spans="14:15" x14ac:dyDescent="0.15">
      <c r="N442" s="100" t="str">
        <f>IF(D442&lt;&gt;"",IF(ISNUMBER(MATCH(D442,$D$5:D441,0)),"",LOOKUP(9.99999999999999E+307,$N$1:N441)+1),"")</f>
        <v/>
      </c>
      <c r="O442" s="99" t="str">
        <f>IF(ROWS($O$6:O442)&lt;=$O$5,LOOKUP(ROWS($O$6:O442),$N$6:$N$1200,$D$6:$D$1200),"")</f>
        <v/>
      </c>
    </row>
    <row r="443" spans="14:15" x14ac:dyDescent="0.15">
      <c r="N443" s="100" t="str">
        <f>IF(D443&lt;&gt;"",IF(ISNUMBER(MATCH(D443,$D$5:D442,0)),"",LOOKUP(9.99999999999999E+307,$N$1:N442)+1),"")</f>
        <v/>
      </c>
      <c r="O443" s="99" t="str">
        <f>IF(ROWS($O$6:O443)&lt;=$O$5,LOOKUP(ROWS($O$6:O443),$N$6:$N$1200,$D$6:$D$1200),"")</f>
        <v/>
      </c>
    </row>
    <row r="444" spans="14:15" x14ac:dyDescent="0.15">
      <c r="N444" s="100" t="str">
        <f>IF(D444&lt;&gt;"",IF(ISNUMBER(MATCH(D444,$D$5:D443,0)),"",LOOKUP(9.99999999999999E+307,$N$1:N443)+1),"")</f>
        <v/>
      </c>
      <c r="O444" s="99" t="str">
        <f>IF(ROWS($O$6:O444)&lt;=$O$5,LOOKUP(ROWS($O$6:O444),$N$6:$N$1200,$D$6:$D$1200),"")</f>
        <v/>
      </c>
    </row>
    <row r="445" spans="14:15" x14ac:dyDescent="0.15">
      <c r="N445" s="100" t="str">
        <f>IF(D445&lt;&gt;"",IF(ISNUMBER(MATCH(D445,$D$5:D444,0)),"",LOOKUP(9.99999999999999E+307,$N$1:N444)+1),"")</f>
        <v/>
      </c>
      <c r="O445" s="99" t="str">
        <f>IF(ROWS($O$6:O445)&lt;=$O$5,LOOKUP(ROWS($O$6:O445),$N$6:$N$1200,$D$6:$D$1200),"")</f>
        <v/>
      </c>
    </row>
    <row r="446" spans="14:15" x14ac:dyDescent="0.15">
      <c r="N446" s="100" t="str">
        <f>IF(D446&lt;&gt;"",IF(ISNUMBER(MATCH(D446,$D$5:D445,0)),"",LOOKUP(9.99999999999999E+307,$N$1:N445)+1),"")</f>
        <v/>
      </c>
      <c r="O446" s="99" t="str">
        <f>IF(ROWS($O$6:O446)&lt;=$O$5,LOOKUP(ROWS($O$6:O446),$N$6:$N$1200,$D$6:$D$1200),"")</f>
        <v/>
      </c>
    </row>
    <row r="447" spans="14:15" x14ac:dyDescent="0.15">
      <c r="N447" s="100" t="str">
        <f>IF(D447&lt;&gt;"",IF(ISNUMBER(MATCH(D447,$D$5:D446,0)),"",LOOKUP(9.99999999999999E+307,$N$1:N446)+1),"")</f>
        <v/>
      </c>
      <c r="O447" s="99" t="str">
        <f>IF(ROWS($O$6:O447)&lt;=$O$5,LOOKUP(ROWS($O$6:O447),$N$6:$N$1200,$D$6:$D$1200),"")</f>
        <v/>
      </c>
    </row>
    <row r="448" spans="14:15" x14ac:dyDescent="0.15">
      <c r="N448" s="100" t="str">
        <f>IF(D448&lt;&gt;"",IF(ISNUMBER(MATCH(D448,$D$5:D447,0)),"",LOOKUP(9.99999999999999E+307,$N$1:N447)+1),"")</f>
        <v/>
      </c>
      <c r="O448" s="99" t="str">
        <f>IF(ROWS($O$6:O448)&lt;=$O$5,LOOKUP(ROWS($O$6:O448),$N$6:$N$1200,$D$6:$D$1200),"")</f>
        <v/>
      </c>
    </row>
    <row r="449" spans="14:15" x14ac:dyDescent="0.15">
      <c r="N449" s="100" t="str">
        <f>IF(D449&lt;&gt;"",IF(ISNUMBER(MATCH(D449,$D$5:D448,0)),"",LOOKUP(9.99999999999999E+307,$N$1:N448)+1),"")</f>
        <v/>
      </c>
      <c r="O449" s="99" t="str">
        <f>IF(ROWS($O$6:O449)&lt;=$O$5,LOOKUP(ROWS($O$6:O449),$N$6:$N$1200,$D$6:$D$1200),"")</f>
        <v/>
      </c>
    </row>
    <row r="450" spans="14:15" x14ac:dyDescent="0.15">
      <c r="N450" s="100" t="str">
        <f>IF(D450&lt;&gt;"",IF(ISNUMBER(MATCH(D450,$D$5:D449,0)),"",LOOKUP(9.99999999999999E+307,$N$1:N449)+1),"")</f>
        <v/>
      </c>
      <c r="O450" s="99" t="str">
        <f>IF(ROWS($O$6:O450)&lt;=$O$5,LOOKUP(ROWS($O$6:O450),$N$6:$N$1200,$D$6:$D$1200),"")</f>
        <v/>
      </c>
    </row>
    <row r="451" spans="14:15" x14ac:dyDescent="0.15">
      <c r="N451" s="100" t="str">
        <f>IF(D451&lt;&gt;"",IF(ISNUMBER(MATCH(D451,$D$5:D450,0)),"",LOOKUP(9.99999999999999E+307,$N$1:N450)+1),"")</f>
        <v/>
      </c>
      <c r="O451" s="99" t="str">
        <f>IF(ROWS($O$6:O451)&lt;=$O$5,LOOKUP(ROWS($O$6:O451),$N$6:$N$1200,$D$6:$D$1200),"")</f>
        <v/>
      </c>
    </row>
    <row r="452" spans="14:15" x14ac:dyDescent="0.15">
      <c r="N452" s="100" t="str">
        <f>IF(D452&lt;&gt;"",IF(ISNUMBER(MATCH(D452,$D$5:D451,0)),"",LOOKUP(9.99999999999999E+307,$N$1:N451)+1),"")</f>
        <v/>
      </c>
      <c r="O452" s="99" t="str">
        <f>IF(ROWS($O$6:O452)&lt;=$O$5,LOOKUP(ROWS($O$6:O452),$N$6:$N$1200,$D$6:$D$1200),"")</f>
        <v/>
      </c>
    </row>
    <row r="453" spans="14:15" x14ac:dyDescent="0.15">
      <c r="N453" s="100" t="str">
        <f>IF(D453&lt;&gt;"",IF(ISNUMBER(MATCH(D453,$D$5:D452,0)),"",LOOKUP(9.99999999999999E+307,$N$1:N452)+1),"")</f>
        <v/>
      </c>
      <c r="O453" s="99" t="str">
        <f>IF(ROWS($O$6:O453)&lt;=$O$5,LOOKUP(ROWS($O$6:O453),$N$6:$N$1200,$D$6:$D$1200),"")</f>
        <v/>
      </c>
    </row>
    <row r="454" spans="14:15" x14ac:dyDescent="0.15">
      <c r="N454" s="100" t="str">
        <f>IF(D454&lt;&gt;"",IF(ISNUMBER(MATCH(D454,$D$5:D453,0)),"",LOOKUP(9.99999999999999E+307,$N$1:N453)+1),"")</f>
        <v/>
      </c>
      <c r="O454" s="99" t="str">
        <f>IF(ROWS($O$6:O454)&lt;=$O$5,LOOKUP(ROWS($O$6:O454),$N$6:$N$1200,$D$6:$D$1200),"")</f>
        <v/>
      </c>
    </row>
    <row r="455" spans="14:15" x14ac:dyDescent="0.15">
      <c r="N455" s="100" t="str">
        <f>IF(D455&lt;&gt;"",IF(ISNUMBER(MATCH(D455,$D$5:D454,0)),"",LOOKUP(9.99999999999999E+307,$N$1:N454)+1),"")</f>
        <v/>
      </c>
      <c r="O455" s="99" t="str">
        <f>IF(ROWS($O$6:O455)&lt;=$O$5,LOOKUP(ROWS($O$6:O455),$N$6:$N$1200,$D$6:$D$1200),"")</f>
        <v/>
      </c>
    </row>
    <row r="456" spans="14:15" x14ac:dyDescent="0.15">
      <c r="N456" s="100" t="str">
        <f>IF(D456&lt;&gt;"",IF(ISNUMBER(MATCH(D456,$D$5:D455,0)),"",LOOKUP(9.99999999999999E+307,$N$1:N455)+1),"")</f>
        <v/>
      </c>
      <c r="O456" s="99" t="str">
        <f>IF(ROWS($O$6:O456)&lt;=$O$5,LOOKUP(ROWS($O$6:O456),$N$6:$N$1200,$D$6:$D$1200),"")</f>
        <v/>
      </c>
    </row>
    <row r="457" spans="14:15" x14ac:dyDescent="0.15">
      <c r="N457" s="100" t="str">
        <f>IF(D457&lt;&gt;"",IF(ISNUMBER(MATCH(D457,$D$5:D456,0)),"",LOOKUP(9.99999999999999E+307,$N$1:N456)+1),"")</f>
        <v/>
      </c>
      <c r="O457" s="99" t="str">
        <f>IF(ROWS($O$6:O457)&lt;=$O$5,LOOKUP(ROWS($O$6:O457),$N$6:$N$1200,$D$6:$D$1200),"")</f>
        <v/>
      </c>
    </row>
    <row r="458" spans="14:15" x14ac:dyDescent="0.15">
      <c r="N458" s="100" t="str">
        <f>IF(D458&lt;&gt;"",IF(ISNUMBER(MATCH(D458,$D$5:D457,0)),"",LOOKUP(9.99999999999999E+307,$N$1:N457)+1),"")</f>
        <v/>
      </c>
      <c r="O458" s="99" t="str">
        <f>IF(ROWS($O$6:O458)&lt;=$O$5,LOOKUP(ROWS($O$6:O458),$N$6:$N$1200,$D$6:$D$1200),"")</f>
        <v/>
      </c>
    </row>
    <row r="459" spans="14:15" x14ac:dyDescent="0.15">
      <c r="N459" s="100" t="str">
        <f>IF(D459&lt;&gt;"",IF(ISNUMBER(MATCH(D459,$D$5:D458,0)),"",LOOKUP(9.99999999999999E+307,$N$1:N458)+1),"")</f>
        <v/>
      </c>
      <c r="O459" s="99" t="str">
        <f>IF(ROWS($O$6:O459)&lt;=$O$5,LOOKUP(ROWS($O$6:O459),$N$6:$N$1200,$D$6:$D$1200),"")</f>
        <v/>
      </c>
    </row>
    <row r="460" spans="14:15" x14ac:dyDescent="0.15">
      <c r="N460" s="100" t="str">
        <f>IF(D460&lt;&gt;"",IF(ISNUMBER(MATCH(D460,$D$5:D459,0)),"",LOOKUP(9.99999999999999E+307,$N$1:N459)+1),"")</f>
        <v/>
      </c>
      <c r="O460" s="99" t="str">
        <f>IF(ROWS($O$6:O460)&lt;=$O$5,LOOKUP(ROWS($O$6:O460),$N$6:$N$1200,$D$6:$D$1200),"")</f>
        <v/>
      </c>
    </row>
    <row r="461" spans="14:15" x14ac:dyDescent="0.15">
      <c r="N461" s="100" t="str">
        <f>IF(D461&lt;&gt;"",IF(ISNUMBER(MATCH(D461,$D$5:D460,0)),"",LOOKUP(9.99999999999999E+307,$N$1:N460)+1),"")</f>
        <v/>
      </c>
      <c r="O461" s="99" t="str">
        <f>IF(ROWS($O$6:O461)&lt;=$O$5,LOOKUP(ROWS($O$6:O461),$N$6:$N$1200,$D$6:$D$1200),"")</f>
        <v/>
      </c>
    </row>
    <row r="462" spans="14:15" x14ac:dyDescent="0.15">
      <c r="N462" s="100" t="str">
        <f>IF(D462&lt;&gt;"",IF(ISNUMBER(MATCH(D462,$D$5:D461,0)),"",LOOKUP(9.99999999999999E+307,$N$1:N461)+1),"")</f>
        <v/>
      </c>
      <c r="O462" s="99" t="str">
        <f>IF(ROWS($O$6:O462)&lt;=$O$5,LOOKUP(ROWS($O$6:O462),$N$6:$N$1200,$D$6:$D$1200),"")</f>
        <v/>
      </c>
    </row>
    <row r="463" spans="14:15" x14ac:dyDescent="0.15">
      <c r="N463" s="100" t="str">
        <f>IF(D463&lt;&gt;"",IF(ISNUMBER(MATCH(D463,$D$5:D462,0)),"",LOOKUP(9.99999999999999E+307,$N$1:N462)+1),"")</f>
        <v/>
      </c>
      <c r="O463" s="99" t="str">
        <f>IF(ROWS($O$6:O463)&lt;=$O$5,LOOKUP(ROWS($O$6:O463),$N$6:$N$1200,$D$6:$D$1200),"")</f>
        <v/>
      </c>
    </row>
    <row r="464" spans="14:15" x14ac:dyDescent="0.15">
      <c r="N464" s="100" t="str">
        <f>IF(D464&lt;&gt;"",IF(ISNUMBER(MATCH(D464,$D$5:D463,0)),"",LOOKUP(9.99999999999999E+307,$N$1:N463)+1),"")</f>
        <v/>
      </c>
      <c r="O464" s="99" t="str">
        <f>IF(ROWS($O$6:O464)&lt;=$O$5,LOOKUP(ROWS($O$6:O464),$N$6:$N$1200,$D$6:$D$1200),"")</f>
        <v/>
      </c>
    </row>
    <row r="465" spans="14:15" x14ac:dyDescent="0.15">
      <c r="N465" s="100" t="str">
        <f>IF(D465&lt;&gt;"",IF(ISNUMBER(MATCH(D465,$D$5:D464,0)),"",LOOKUP(9.99999999999999E+307,$N$1:N464)+1),"")</f>
        <v/>
      </c>
      <c r="O465" s="99" t="str">
        <f>IF(ROWS($O$6:O465)&lt;=$O$5,LOOKUP(ROWS($O$6:O465),$N$6:$N$1200,$D$6:$D$1200),"")</f>
        <v/>
      </c>
    </row>
    <row r="466" spans="14:15" x14ac:dyDescent="0.15">
      <c r="N466" s="100" t="str">
        <f>IF(D466&lt;&gt;"",IF(ISNUMBER(MATCH(D466,$D$5:D465,0)),"",LOOKUP(9.99999999999999E+307,$N$1:N465)+1),"")</f>
        <v/>
      </c>
      <c r="O466" s="99" t="str">
        <f>IF(ROWS($O$6:O466)&lt;=$O$5,LOOKUP(ROWS($O$6:O466),$N$6:$N$1200,$D$6:$D$1200),"")</f>
        <v/>
      </c>
    </row>
    <row r="467" spans="14:15" x14ac:dyDescent="0.15">
      <c r="N467" s="100" t="str">
        <f>IF(D467&lt;&gt;"",IF(ISNUMBER(MATCH(D467,$D$5:D466,0)),"",LOOKUP(9.99999999999999E+307,$N$1:N466)+1),"")</f>
        <v/>
      </c>
      <c r="O467" s="99" t="str">
        <f>IF(ROWS($O$6:O467)&lt;=$O$5,LOOKUP(ROWS($O$6:O467),$N$6:$N$1200,$D$6:$D$1200),"")</f>
        <v/>
      </c>
    </row>
    <row r="468" spans="14:15" x14ac:dyDescent="0.15">
      <c r="N468" s="100" t="str">
        <f>IF(D468&lt;&gt;"",IF(ISNUMBER(MATCH(D468,$D$5:D467,0)),"",LOOKUP(9.99999999999999E+307,$N$1:N467)+1),"")</f>
        <v/>
      </c>
      <c r="O468" s="99" t="str">
        <f>IF(ROWS($O$6:O468)&lt;=$O$5,LOOKUP(ROWS($O$6:O468),$N$6:$N$1200,$D$6:$D$1200),"")</f>
        <v/>
      </c>
    </row>
    <row r="469" spans="14:15" x14ac:dyDescent="0.15">
      <c r="N469" s="100" t="str">
        <f>IF(D469&lt;&gt;"",IF(ISNUMBER(MATCH(D469,$D$5:D468,0)),"",LOOKUP(9.99999999999999E+307,$N$1:N468)+1),"")</f>
        <v/>
      </c>
      <c r="O469" s="99" t="str">
        <f>IF(ROWS($O$6:O469)&lt;=$O$5,LOOKUP(ROWS($O$6:O469),$N$6:$N$1200,$D$6:$D$1200),"")</f>
        <v/>
      </c>
    </row>
    <row r="470" spans="14:15" x14ac:dyDescent="0.15">
      <c r="N470" s="100" t="str">
        <f>IF(D470&lt;&gt;"",IF(ISNUMBER(MATCH(D470,$D$5:D469,0)),"",LOOKUP(9.99999999999999E+307,$N$1:N469)+1),"")</f>
        <v/>
      </c>
      <c r="O470" s="99" t="str">
        <f>IF(ROWS($O$6:O470)&lt;=$O$5,LOOKUP(ROWS($O$6:O470),$N$6:$N$1200,$D$6:$D$1200),"")</f>
        <v/>
      </c>
    </row>
    <row r="471" spans="14:15" x14ac:dyDescent="0.15">
      <c r="N471" s="100" t="str">
        <f>IF(D471&lt;&gt;"",IF(ISNUMBER(MATCH(D471,$D$5:D470,0)),"",LOOKUP(9.99999999999999E+307,$N$1:N470)+1),"")</f>
        <v/>
      </c>
      <c r="O471" s="99" t="str">
        <f>IF(ROWS($O$6:O471)&lt;=$O$5,LOOKUP(ROWS($O$6:O471),$N$6:$N$1200,$D$6:$D$1200),"")</f>
        <v/>
      </c>
    </row>
    <row r="472" spans="14:15" x14ac:dyDescent="0.15">
      <c r="N472" s="100" t="str">
        <f>IF(D472&lt;&gt;"",IF(ISNUMBER(MATCH(D472,$D$5:D471,0)),"",LOOKUP(9.99999999999999E+307,$N$1:N471)+1),"")</f>
        <v/>
      </c>
      <c r="O472" s="99" t="str">
        <f>IF(ROWS($O$6:O472)&lt;=$O$5,LOOKUP(ROWS($O$6:O472),$N$6:$N$1200,$D$6:$D$1200),"")</f>
        <v/>
      </c>
    </row>
    <row r="473" spans="14:15" x14ac:dyDescent="0.15">
      <c r="N473" s="100" t="str">
        <f>IF(D473&lt;&gt;"",IF(ISNUMBER(MATCH(D473,$D$5:D472,0)),"",LOOKUP(9.99999999999999E+307,$N$1:N472)+1),"")</f>
        <v/>
      </c>
      <c r="O473" s="99" t="str">
        <f>IF(ROWS($O$6:O473)&lt;=$O$5,LOOKUP(ROWS($O$6:O473),$N$6:$N$1200,$D$6:$D$1200),"")</f>
        <v/>
      </c>
    </row>
    <row r="474" spans="14:15" x14ac:dyDescent="0.15">
      <c r="N474" s="100" t="str">
        <f>IF(D474&lt;&gt;"",IF(ISNUMBER(MATCH(D474,$D$5:D473,0)),"",LOOKUP(9.99999999999999E+307,$N$1:N473)+1),"")</f>
        <v/>
      </c>
      <c r="O474" s="99" t="str">
        <f>IF(ROWS($O$6:O474)&lt;=$O$5,LOOKUP(ROWS($O$6:O474),$N$6:$N$1200,$D$6:$D$1200),"")</f>
        <v/>
      </c>
    </row>
    <row r="475" spans="14:15" x14ac:dyDescent="0.15">
      <c r="N475" s="100" t="str">
        <f>IF(D475&lt;&gt;"",IF(ISNUMBER(MATCH(D475,$D$5:D474,0)),"",LOOKUP(9.99999999999999E+307,$N$1:N474)+1),"")</f>
        <v/>
      </c>
      <c r="O475" s="99" t="str">
        <f>IF(ROWS($O$6:O475)&lt;=$O$5,LOOKUP(ROWS($O$6:O475),$N$6:$N$1200,$D$6:$D$1200),"")</f>
        <v/>
      </c>
    </row>
    <row r="476" spans="14:15" x14ac:dyDescent="0.15">
      <c r="N476" s="100" t="str">
        <f>IF(D476&lt;&gt;"",IF(ISNUMBER(MATCH(D476,$D$5:D475,0)),"",LOOKUP(9.99999999999999E+307,$N$1:N475)+1),"")</f>
        <v/>
      </c>
      <c r="O476" s="99" t="str">
        <f>IF(ROWS($O$6:O476)&lt;=$O$5,LOOKUP(ROWS($O$6:O476),$N$6:$N$1200,$D$6:$D$1200),"")</f>
        <v/>
      </c>
    </row>
    <row r="477" spans="14:15" x14ac:dyDescent="0.15">
      <c r="N477" s="100" t="str">
        <f>IF(D477&lt;&gt;"",IF(ISNUMBER(MATCH(D477,$D$5:D476,0)),"",LOOKUP(9.99999999999999E+307,$N$1:N476)+1),"")</f>
        <v/>
      </c>
      <c r="O477" s="99" t="str">
        <f>IF(ROWS($O$6:O477)&lt;=$O$5,LOOKUP(ROWS($O$6:O477),$N$6:$N$1200,$D$6:$D$1200),"")</f>
        <v/>
      </c>
    </row>
    <row r="478" spans="14:15" x14ac:dyDescent="0.15">
      <c r="N478" s="100" t="str">
        <f>IF(D478&lt;&gt;"",IF(ISNUMBER(MATCH(D478,$D$5:D477,0)),"",LOOKUP(9.99999999999999E+307,$N$1:N477)+1),"")</f>
        <v/>
      </c>
      <c r="O478" s="99" t="str">
        <f>IF(ROWS($O$6:O478)&lt;=$O$5,LOOKUP(ROWS($O$6:O478),$N$6:$N$1200,$D$6:$D$1200),"")</f>
        <v/>
      </c>
    </row>
    <row r="479" spans="14:15" x14ac:dyDescent="0.15">
      <c r="N479" s="100" t="str">
        <f>IF(D479&lt;&gt;"",IF(ISNUMBER(MATCH(D479,$D$5:D478,0)),"",LOOKUP(9.99999999999999E+307,$N$1:N478)+1),"")</f>
        <v/>
      </c>
      <c r="O479" s="99" t="str">
        <f>IF(ROWS($O$6:O479)&lt;=$O$5,LOOKUP(ROWS($O$6:O479),$N$6:$N$1200,$D$6:$D$1200),"")</f>
        <v/>
      </c>
    </row>
    <row r="480" spans="14:15" x14ac:dyDescent="0.15">
      <c r="N480" s="100" t="str">
        <f>IF(D480&lt;&gt;"",IF(ISNUMBER(MATCH(D480,$D$5:D479,0)),"",LOOKUP(9.99999999999999E+307,$N$1:N479)+1),"")</f>
        <v/>
      </c>
      <c r="O480" s="99" t="str">
        <f>IF(ROWS($O$6:O480)&lt;=$O$5,LOOKUP(ROWS($O$6:O480),$N$6:$N$1200,$D$6:$D$1200),"")</f>
        <v/>
      </c>
    </row>
    <row r="481" spans="14:15" x14ac:dyDescent="0.15">
      <c r="N481" s="100" t="str">
        <f>IF(D481&lt;&gt;"",IF(ISNUMBER(MATCH(D481,$D$5:D480,0)),"",LOOKUP(9.99999999999999E+307,$N$1:N480)+1),"")</f>
        <v/>
      </c>
      <c r="O481" s="99" t="str">
        <f>IF(ROWS($O$6:O481)&lt;=$O$5,LOOKUP(ROWS($O$6:O481),$N$6:$N$1200,$D$6:$D$1200),"")</f>
        <v/>
      </c>
    </row>
    <row r="482" spans="14:15" x14ac:dyDescent="0.15">
      <c r="N482" s="100" t="str">
        <f>IF(D482&lt;&gt;"",IF(ISNUMBER(MATCH(D482,$D$5:D481,0)),"",LOOKUP(9.99999999999999E+307,$N$1:N481)+1),"")</f>
        <v/>
      </c>
      <c r="O482" s="99" t="str">
        <f>IF(ROWS($O$6:O482)&lt;=$O$5,LOOKUP(ROWS($O$6:O482),$N$6:$N$1200,$D$6:$D$1200),"")</f>
        <v/>
      </c>
    </row>
    <row r="483" spans="14:15" x14ac:dyDescent="0.15">
      <c r="N483" s="100" t="str">
        <f>IF(D483&lt;&gt;"",IF(ISNUMBER(MATCH(D483,$D$5:D482,0)),"",LOOKUP(9.99999999999999E+307,$N$1:N482)+1),"")</f>
        <v/>
      </c>
      <c r="O483" s="99" t="str">
        <f>IF(ROWS($O$6:O483)&lt;=$O$5,LOOKUP(ROWS($O$6:O483),$N$6:$N$1200,$D$6:$D$1200),"")</f>
        <v/>
      </c>
    </row>
    <row r="484" spans="14:15" x14ac:dyDescent="0.15">
      <c r="N484" s="100" t="str">
        <f>IF(D484&lt;&gt;"",IF(ISNUMBER(MATCH(D484,$D$5:D483,0)),"",LOOKUP(9.99999999999999E+307,$N$1:N483)+1),"")</f>
        <v/>
      </c>
      <c r="O484" s="99" t="str">
        <f>IF(ROWS($O$6:O484)&lt;=$O$5,LOOKUP(ROWS($O$6:O484),$N$6:$N$1200,$D$6:$D$1200),"")</f>
        <v/>
      </c>
    </row>
    <row r="485" spans="14:15" x14ac:dyDescent="0.15">
      <c r="N485" s="100" t="str">
        <f>IF(D485&lt;&gt;"",IF(ISNUMBER(MATCH(D485,$D$5:D484,0)),"",LOOKUP(9.99999999999999E+307,$N$1:N484)+1),"")</f>
        <v/>
      </c>
      <c r="O485" s="99" t="str">
        <f>IF(ROWS($O$6:O485)&lt;=$O$5,LOOKUP(ROWS($O$6:O485),$N$6:$N$1200,$D$6:$D$1200),"")</f>
        <v/>
      </c>
    </row>
    <row r="486" spans="14:15" x14ac:dyDescent="0.15">
      <c r="N486" s="100" t="str">
        <f>IF(D486&lt;&gt;"",IF(ISNUMBER(MATCH(D486,$D$5:D485,0)),"",LOOKUP(9.99999999999999E+307,$N$1:N485)+1),"")</f>
        <v/>
      </c>
      <c r="O486" s="99" t="str">
        <f>IF(ROWS($O$6:O486)&lt;=$O$5,LOOKUP(ROWS($O$6:O486),$N$6:$N$1200,$D$6:$D$1200),"")</f>
        <v/>
      </c>
    </row>
    <row r="487" spans="14:15" x14ac:dyDescent="0.15">
      <c r="N487" s="100" t="str">
        <f>IF(D487&lt;&gt;"",IF(ISNUMBER(MATCH(D487,$D$5:D486,0)),"",LOOKUP(9.99999999999999E+307,$N$1:N486)+1),"")</f>
        <v/>
      </c>
      <c r="O487" s="99" t="str">
        <f>IF(ROWS($O$6:O487)&lt;=$O$5,LOOKUP(ROWS($O$6:O487),$N$6:$N$1200,$D$6:$D$1200),"")</f>
        <v/>
      </c>
    </row>
    <row r="488" spans="14:15" x14ac:dyDescent="0.15">
      <c r="N488" s="100" t="str">
        <f>IF(D488&lt;&gt;"",IF(ISNUMBER(MATCH(D488,$D$5:D487,0)),"",LOOKUP(9.99999999999999E+307,$N$1:N487)+1),"")</f>
        <v/>
      </c>
      <c r="O488" s="99" t="str">
        <f>IF(ROWS($O$6:O488)&lt;=$O$5,LOOKUP(ROWS($O$6:O488),$N$6:$N$1200,$D$6:$D$1200),"")</f>
        <v/>
      </c>
    </row>
    <row r="489" spans="14:15" x14ac:dyDescent="0.15">
      <c r="N489" s="100" t="str">
        <f>IF(D489&lt;&gt;"",IF(ISNUMBER(MATCH(D489,$D$5:D488,0)),"",LOOKUP(9.99999999999999E+307,$N$1:N488)+1),"")</f>
        <v/>
      </c>
      <c r="O489" s="99" t="str">
        <f>IF(ROWS($O$6:O489)&lt;=$O$5,LOOKUP(ROWS($O$6:O489),$N$6:$N$1200,$D$6:$D$1200),"")</f>
        <v/>
      </c>
    </row>
    <row r="490" spans="14:15" x14ac:dyDescent="0.15">
      <c r="N490" s="100" t="str">
        <f>IF(D490&lt;&gt;"",IF(ISNUMBER(MATCH(D490,$D$5:D489,0)),"",LOOKUP(9.99999999999999E+307,$N$1:N489)+1),"")</f>
        <v/>
      </c>
      <c r="O490" s="99" t="str">
        <f>IF(ROWS($O$6:O490)&lt;=$O$5,LOOKUP(ROWS($O$6:O490),$N$6:$N$1200,$D$6:$D$1200),"")</f>
        <v/>
      </c>
    </row>
    <row r="491" spans="14:15" x14ac:dyDescent="0.15">
      <c r="N491" s="100" t="str">
        <f>IF(D491&lt;&gt;"",IF(ISNUMBER(MATCH(D491,$D$5:D490,0)),"",LOOKUP(9.99999999999999E+307,$N$1:N490)+1),"")</f>
        <v/>
      </c>
      <c r="O491" s="99" t="str">
        <f>IF(ROWS($O$6:O491)&lt;=$O$5,LOOKUP(ROWS($O$6:O491),$N$6:$N$1200,$D$6:$D$1200),"")</f>
        <v/>
      </c>
    </row>
    <row r="492" spans="14:15" x14ac:dyDescent="0.15">
      <c r="N492" s="100" t="str">
        <f>IF(D492&lt;&gt;"",IF(ISNUMBER(MATCH(D492,$D$5:D491,0)),"",LOOKUP(9.99999999999999E+307,$N$1:N491)+1),"")</f>
        <v/>
      </c>
      <c r="O492" s="99" t="str">
        <f>IF(ROWS($O$6:O492)&lt;=$O$5,LOOKUP(ROWS($O$6:O492),$N$6:$N$1200,$D$6:$D$1200),"")</f>
        <v/>
      </c>
    </row>
    <row r="493" spans="14:15" x14ac:dyDescent="0.15">
      <c r="N493" s="100" t="str">
        <f>IF(D493&lt;&gt;"",IF(ISNUMBER(MATCH(D493,$D$5:D492,0)),"",LOOKUP(9.99999999999999E+307,$N$1:N492)+1),"")</f>
        <v/>
      </c>
      <c r="O493" s="99" t="str">
        <f>IF(ROWS($O$6:O493)&lt;=$O$5,LOOKUP(ROWS($O$6:O493),$N$6:$N$1200,$D$6:$D$1200),"")</f>
        <v/>
      </c>
    </row>
    <row r="494" spans="14:15" x14ac:dyDescent="0.15">
      <c r="N494" s="100" t="str">
        <f>IF(D494&lt;&gt;"",IF(ISNUMBER(MATCH(D494,$D$5:D493,0)),"",LOOKUP(9.99999999999999E+307,$N$1:N493)+1),"")</f>
        <v/>
      </c>
      <c r="O494" s="99" t="str">
        <f>IF(ROWS($O$6:O494)&lt;=$O$5,LOOKUP(ROWS($O$6:O494),$N$6:$N$1200,$D$6:$D$1200),"")</f>
        <v/>
      </c>
    </row>
    <row r="495" spans="14:15" x14ac:dyDescent="0.15">
      <c r="N495" s="100" t="str">
        <f>IF(D495&lt;&gt;"",IF(ISNUMBER(MATCH(D495,$D$5:D494,0)),"",LOOKUP(9.99999999999999E+307,$N$1:N494)+1),"")</f>
        <v/>
      </c>
      <c r="O495" s="99" t="str">
        <f>IF(ROWS($O$6:O495)&lt;=$O$5,LOOKUP(ROWS($O$6:O495),$N$6:$N$1200,$D$6:$D$1200),"")</f>
        <v/>
      </c>
    </row>
    <row r="496" spans="14:15" x14ac:dyDescent="0.15">
      <c r="N496" s="100" t="str">
        <f>IF(D496&lt;&gt;"",IF(ISNUMBER(MATCH(D496,$D$5:D495,0)),"",LOOKUP(9.99999999999999E+307,$N$1:N495)+1),"")</f>
        <v/>
      </c>
      <c r="O496" s="99" t="str">
        <f>IF(ROWS($O$6:O496)&lt;=$O$5,LOOKUP(ROWS($O$6:O496),$N$6:$N$1200,$D$6:$D$1200),"")</f>
        <v/>
      </c>
    </row>
    <row r="497" spans="14:15" x14ac:dyDescent="0.15">
      <c r="N497" s="100" t="str">
        <f>IF(D497&lt;&gt;"",IF(ISNUMBER(MATCH(D497,$D$5:D496,0)),"",LOOKUP(9.99999999999999E+307,$N$1:N496)+1),"")</f>
        <v/>
      </c>
      <c r="O497" s="99" t="str">
        <f>IF(ROWS($O$6:O497)&lt;=$O$5,LOOKUP(ROWS($O$6:O497),$N$6:$N$1200,$D$6:$D$1200),"")</f>
        <v/>
      </c>
    </row>
    <row r="498" spans="14:15" x14ac:dyDescent="0.15">
      <c r="N498" s="100" t="str">
        <f>IF(D498&lt;&gt;"",IF(ISNUMBER(MATCH(D498,$D$5:D497,0)),"",LOOKUP(9.99999999999999E+307,$N$1:N497)+1),"")</f>
        <v/>
      </c>
      <c r="O498" s="99" t="str">
        <f>IF(ROWS($O$6:O498)&lt;=$O$5,LOOKUP(ROWS($O$6:O498),$N$6:$N$1200,$D$6:$D$1200),"")</f>
        <v/>
      </c>
    </row>
    <row r="499" spans="14:15" x14ac:dyDescent="0.15">
      <c r="N499" s="100" t="str">
        <f>IF(D499&lt;&gt;"",IF(ISNUMBER(MATCH(D499,$D$5:D498,0)),"",LOOKUP(9.99999999999999E+307,$N$1:N498)+1),"")</f>
        <v/>
      </c>
      <c r="O499" s="99" t="str">
        <f>IF(ROWS($O$6:O499)&lt;=$O$5,LOOKUP(ROWS($O$6:O499),$N$6:$N$1200,$D$6:$D$1200),"")</f>
        <v/>
      </c>
    </row>
    <row r="500" spans="14:15" x14ac:dyDescent="0.15">
      <c r="N500" s="100" t="str">
        <f>IF(D500&lt;&gt;"",IF(ISNUMBER(MATCH(D500,$D$5:D499,0)),"",LOOKUP(9.99999999999999E+307,$N$1:N499)+1),"")</f>
        <v/>
      </c>
      <c r="O500" s="99" t="str">
        <f>IF(ROWS($O$6:O500)&lt;=$O$5,LOOKUP(ROWS($O$6:O500),$N$6:$N$1200,$D$6:$D$1200),"")</f>
        <v/>
      </c>
    </row>
    <row r="501" spans="14:15" x14ac:dyDescent="0.15">
      <c r="N501" s="100" t="str">
        <f>IF(D501&lt;&gt;"",IF(ISNUMBER(MATCH(D501,$D$5:D500,0)),"",LOOKUP(9.99999999999999E+307,$N$1:N500)+1),"")</f>
        <v/>
      </c>
      <c r="O501" s="99" t="str">
        <f>IF(ROWS($O$6:O501)&lt;=$O$5,LOOKUP(ROWS($O$6:O501),$N$6:$N$1200,$D$6:$D$1200),"")</f>
        <v/>
      </c>
    </row>
    <row r="502" spans="14:15" x14ac:dyDescent="0.15">
      <c r="N502" s="100" t="str">
        <f>IF(D502&lt;&gt;"",IF(ISNUMBER(MATCH(D502,$D$5:D501,0)),"",LOOKUP(9.99999999999999E+307,$N$1:N501)+1),"")</f>
        <v/>
      </c>
      <c r="O502" s="99" t="str">
        <f>IF(ROWS($O$6:O502)&lt;=$O$5,LOOKUP(ROWS($O$6:O502),$N$6:$N$1200,$D$6:$D$1200),"")</f>
        <v/>
      </c>
    </row>
    <row r="503" spans="14:15" x14ac:dyDescent="0.15">
      <c r="N503" s="100" t="str">
        <f>IF(D503&lt;&gt;"",IF(ISNUMBER(MATCH(D503,$D$5:D502,0)),"",LOOKUP(9.99999999999999E+307,$N$1:N502)+1),"")</f>
        <v/>
      </c>
      <c r="O503" s="99" t="str">
        <f>IF(ROWS($O$6:O503)&lt;=$O$5,LOOKUP(ROWS($O$6:O503),$N$6:$N$1200,$D$6:$D$1200),"")</f>
        <v/>
      </c>
    </row>
    <row r="504" spans="14:15" x14ac:dyDescent="0.15">
      <c r="N504" s="100" t="str">
        <f>IF(D504&lt;&gt;"",IF(ISNUMBER(MATCH(D504,$D$5:D503,0)),"",LOOKUP(9.99999999999999E+307,$N$1:N503)+1),"")</f>
        <v/>
      </c>
      <c r="O504" s="99" t="str">
        <f>IF(ROWS($O$6:O504)&lt;=$O$5,LOOKUP(ROWS($O$6:O504),$N$6:$N$1200,$D$6:$D$1200),"")</f>
        <v/>
      </c>
    </row>
    <row r="505" spans="14:15" x14ac:dyDescent="0.15">
      <c r="N505" s="100" t="str">
        <f>IF(D505&lt;&gt;"",IF(ISNUMBER(MATCH(D505,$D$5:D504,0)),"",LOOKUP(9.99999999999999E+307,$N$1:N504)+1),"")</f>
        <v/>
      </c>
      <c r="O505" s="99" t="str">
        <f>IF(ROWS($O$6:O505)&lt;=$O$5,LOOKUP(ROWS($O$6:O505),$N$6:$N$1200,$D$6:$D$1200),"")</f>
        <v/>
      </c>
    </row>
    <row r="506" spans="14:15" x14ac:dyDescent="0.15">
      <c r="N506" s="100" t="str">
        <f>IF(D506&lt;&gt;"",IF(ISNUMBER(MATCH(D506,$D$5:D505,0)),"",LOOKUP(9.99999999999999E+307,$N$1:N505)+1),"")</f>
        <v/>
      </c>
      <c r="O506" s="99" t="str">
        <f>IF(ROWS($O$6:O506)&lt;=$O$5,LOOKUP(ROWS($O$6:O506),$N$6:$N$1200,$D$6:$D$1200),"")</f>
        <v/>
      </c>
    </row>
    <row r="507" spans="14:15" x14ac:dyDescent="0.15">
      <c r="N507" s="100" t="str">
        <f>IF(D507&lt;&gt;"",IF(ISNUMBER(MATCH(D507,$D$5:D506,0)),"",LOOKUP(9.99999999999999E+307,$N$1:N506)+1),"")</f>
        <v/>
      </c>
      <c r="O507" s="99" t="str">
        <f>IF(ROWS($O$6:O507)&lt;=$O$5,LOOKUP(ROWS($O$6:O507),$N$6:$N$1200,$D$6:$D$1200),"")</f>
        <v/>
      </c>
    </row>
    <row r="508" spans="14:15" x14ac:dyDescent="0.15">
      <c r="N508" s="100" t="str">
        <f>IF(D508&lt;&gt;"",IF(ISNUMBER(MATCH(D508,$D$5:D507,0)),"",LOOKUP(9.99999999999999E+307,$N$1:N507)+1),"")</f>
        <v/>
      </c>
      <c r="O508" s="99" t="str">
        <f>IF(ROWS($O$6:O508)&lt;=$O$5,LOOKUP(ROWS($O$6:O508),$N$6:$N$1200,$D$6:$D$1200),"")</f>
        <v/>
      </c>
    </row>
    <row r="509" spans="14:15" x14ac:dyDescent="0.15">
      <c r="N509" s="100" t="str">
        <f>IF(D509&lt;&gt;"",IF(ISNUMBER(MATCH(D509,$D$5:D508,0)),"",LOOKUP(9.99999999999999E+307,$N$1:N508)+1),"")</f>
        <v/>
      </c>
      <c r="O509" s="99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1782" priority="8" stopIfTrue="1"/>
  </conditionalFormatting>
  <conditionalFormatting sqref="C1:C1048576">
    <cfRule type="duplicateValues" dxfId="1781" priority="4"/>
  </conditionalFormatting>
  <conditionalFormatting sqref="B1:B1048576">
    <cfRule type="duplicateValues" dxfId="1780" priority="3"/>
  </conditionalFormatting>
  <conditionalFormatting sqref="A1:A1048576">
    <cfRule type="duplicateValues" dxfId="1779" priority="2"/>
  </conditionalFormatting>
  <conditionalFormatting sqref="B6:B92">
    <cfRule type="duplicateValues" dxfId="1778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2" orientation="portrait" horizontalDpi="300" verticalDpi="300" r:id="rId1"/>
  <headerFooter alignWithMargins="0">
    <oddFooter>&amp;C&amp;P</oddFooter>
  </headerFooter>
  <rowBreaks count="3" manualBreakCount="3">
    <brk id="41" max="5" man="1"/>
    <brk id="77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306"/>
  <sheetViews>
    <sheetView view="pageBreakPreview" zoomScaleSheetLayoutView="100" workbookViewId="0">
      <selection activeCell="Q54" sqref="Q54"/>
    </sheetView>
  </sheetViews>
  <sheetFormatPr defaultRowHeight="12.75" x14ac:dyDescent="0.2"/>
  <cols>
    <col min="1" max="1" width="4.28515625" style="41" bestFit="1" customWidth="1"/>
    <col min="2" max="2" width="6.42578125" style="41" bestFit="1" customWidth="1"/>
    <col min="3" max="3" width="24.42578125" style="72" customWidth="1"/>
    <col min="4" max="4" width="30" style="72" customWidth="1"/>
    <col min="5" max="5" width="6.5703125" style="68" customWidth="1"/>
    <col min="6" max="6" width="10.140625" style="41" bestFit="1" customWidth="1"/>
    <col min="7" max="7" width="9.42578125" style="41" customWidth="1"/>
    <col min="8" max="8" width="7.42578125" style="68" customWidth="1"/>
    <col min="9" max="9" width="45.85546875" style="68" hidden="1" customWidth="1"/>
    <col min="10" max="10" width="10.28515625" style="68" hidden="1" customWidth="1"/>
    <col min="11" max="11" width="22" style="68" hidden="1" customWidth="1"/>
    <col min="12" max="16384" width="9.140625" style="68"/>
  </cols>
  <sheetData>
    <row r="1" spans="1:16" ht="32.25" customHeight="1" x14ac:dyDescent="0.2">
      <c r="A1" s="192" t="str">
        <f>KAPAK!A2</f>
        <v>Türkiye Atletizm Federasyonu
İstanbul Atletizm İl Temsilciliği</v>
      </c>
      <c r="B1" s="192"/>
      <c r="C1" s="192"/>
      <c r="D1" s="192"/>
      <c r="E1" s="192"/>
      <c r="F1" s="192"/>
      <c r="G1" s="192"/>
      <c r="H1" s="192"/>
      <c r="J1" s="41"/>
    </row>
    <row r="2" spans="1:16" ht="15.75" x14ac:dyDescent="0.2">
      <c r="A2" s="193" t="str">
        <f>KAPAK!B26</f>
        <v>59.Ömer Besim Kır Koşusu ve Kros Ligi 7.Kademesi Yarışmaları</v>
      </c>
      <c r="B2" s="193"/>
      <c r="C2" s="193"/>
      <c r="D2" s="193"/>
      <c r="E2" s="193"/>
      <c r="F2" s="193"/>
      <c r="G2" s="193"/>
      <c r="H2" s="193"/>
    </row>
    <row r="3" spans="1:16" ht="15.75" x14ac:dyDescent="0.2">
      <c r="A3" s="194" t="str">
        <f>KAPAK!B29</f>
        <v>İstanbul</v>
      </c>
      <c r="B3" s="194"/>
      <c r="C3" s="194"/>
      <c r="D3" s="194"/>
      <c r="E3" s="194"/>
      <c r="F3" s="194"/>
      <c r="G3" s="194"/>
      <c r="H3" s="194"/>
      <c r="I3" s="69"/>
    </row>
    <row r="4" spans="1:16" x14ac:dyDescent="0.2">
      <c r="A4" s="191" t="str">
        <f>KAPAK!B28</f>
        <v>Büyük Erkekler</v>
      </c>
      <c r="B4" s="191"/>
      <c r="C4" s="191"/>
      <c r="D4" s="125" t="str">
        <f>KAPAK!B27</f>
        <v>10 Km.</v>
      </c>
      <c r="E4" s="126"/>
      <c r="F4" s="195">
        <f>KAPAK!B30</f>
        <v>41965.479166666664</v>
      </c>
      <c r="G4" s="195"/>
      <c r="H4" s="195"/>
    </row>
    <row r="5" spans="1:16" s="70" customFormat="1" ht="33.75" customHeight="1" x14ac:dyDescent="0.2">
      <c r="A5" s="133" t="s">
        <v>0</v>
      </c>
      <c r="B5" s="134" t="s">
        <v>1</v>
      </c>
      <c r="C5" s="134" t="s">
        <v>3</v>
      </c>
      <c r="D5" s="134" t="s">
        <v>17</v>
      </c>
      <c r="E5" s="134" t="s">
        <v>8</v>
      </c>
      <c r="F5" s="135" t="s">
        <v>2</v>
      </c>
      <c r="G5" s="134" t="s">
        <v>4</v>
      </c>
      <c r="H5" s="134" t="s">
        <v>15</v>
      </c>
      <c r="L5" s="71"/>
      <c r="M5" s="71"/>
      <c r="N5" s="71"/>
      <c r="O5" s="71"/>
      <c r="P5" s="71"/>
    </row>
    <row r="6" spans="1:16" ht="18" customHeight="1" x14ac:dyDescent="0.2">
      <c r="A6" s="2">
        <f>IF(B6&lt;&gt;"",1,"")</f>
        <v>1</v>
      </c>
      <c r="B6" s="149">
        <v>312</v>
      </c>
      <c r="C6" s="3" t="str">
        <f>IF(ISERROR(VLOOKUP(B6,'START LİSTE'!$B$6:$F$1255,2,0)),"",VLOOKUP(B6,'START LİSTE'!$B$6:$F$1255,2,0))</f>
        <v>RAMAZAN ÖZDEMİR</v>
      </c>
      <c r="D6" s="3" t="str">
        <f>IF(ISERROR(VLOOKUP(B6,'START LİSTE'!$B$6:$F$1255,3,0)),"",VLOOKUP(B6,'START LİSTE'!$B$6:$F$1255,3,0))</f>
        <v>ANKARA</v>
      </c>
      <c r="E6" s="4" t="str">
        <f>IF(ISERROR(VLOOKUP(B6,'START LİSTE'!$B$6:$F$1255,4,0)),"",VLOOKUP(B6,'START LİSTE'!$B$6:$F$1255,4,0))</f>
        <v>F</v>
      </c>
      <c r="F6" s="5" t="str">
        <f>IF(ISERROR(VLOOKUP($B6,'START LİSTE'!$B$6:$F$1255,5,0)),"",VLOOKUP($B6,'START LİSTE'!$B$6:$F$1255,5,0))</f>
        <v>06 07 1991</v>
      </c>
      <c r="G6" s="162">
        <v>2946</v>
      </c>
      <c r="H6" s="6">
        <f>IF(OR(G6="DQ",G6="DNF",G6="DNS"),"-",IF(B6&lt;&gt;"",IF(E6="F",0,1),""))</f>
        <v>0</v>
      </c>
      <c r="I6" s="97" t="str">
        <f>IF(B6="","",(CONCATENATE($A$3,"-",$A$2)))</f>
        <v>İstanbul-59.Ömer Besim Kır Koşusu ve Kros Ligi 7.Kademesi Yarışmaları</v>
      </c>
      <c r="J6" s="97" t="str">
        <f>IF(B6="","",$D$4)</f>
        <v>10 Km.</v>
      </c>
      <c r="K6" s="98">
        <f>IF(B6="","",$F$4)</f>
        <v>41965.479166666664</v>
      </c>
    </row>
    <row r="7" spans="1:16" ht="18" customHeight="1" x14ac:dyDescent="0.2">
      <c r="A7" s="2">
        <f>IF(B7&lt;&gt;"",A6+1,"")</f>
        <v>2</v>
      </c>
      <c r="B7" s="149">
        <v>161</v>
      </c>
      <c r="C7" s="3" t="str">
        <f>IF(ISERROR(VLOOKUP(B7,'START LİSTE'!$B$6:$F$1255,2,0)),"",VLOOKUP(B7,'START LİSTE'!$B$6:$F$1255,2,0))</f>
        <v>ŞEREF DİRLİ</v>
      </c>
      <c r="D7" s="3" t="str">
        <f>IF(ISERROR(VLOOKUP(B7,'START LİSTE'!$B$6:$F$1255,3,0)),"",VLOOKUP(B7,'START LİSTE'!$B$6:$F$1255,3,0))</f>
        <v>BATMAN-PETROLSPOR</v>
      </c>
      <c r="E7" s="4" t="str">
        <f>IF(ISERROR(VLOOKUP(B7,'START LİSTE'!$B$6:$F$1255,4,0)),"",VLOOKUP(B7,'START LİSTE'!$B$6:$F$1255,4,0))</f>
        <v>T</v>
      </c>
      <c r="F7" s="5">
        <f>IF(ISERROR(VLOOKUP($B7,'START LİSTE'!$B$6:$F$1255,5,0)),"",VLOOKUP($B7,'START LİSTE'!$B$6:$F$1255,5,0))</f>
        <v>33604</v>
      </c>
      <c r="G7" s="162">
        <v>2949</v>
      </c>
      <c r="H7" s="6">
        <f>IF(OR(G7="DQ",G7="DNF",G7="DNS"),"-",IF(B7&lt;&gt;"",IF(E7="F",H6,H6+1),""))</f>
        <v>1</v>
      </c>
      <c r="J7" s="41"/>
    </row>
    <row r="8" spans="1:16" ht="18" customHeight="1" x14ac:dyDescent="0.2">
      <c r="A8" s="2">
        <f t="shared" ref="A8:A57" si="0">IF(B8&lt;&gt;"",A7+1,"")</f>
        <v>3</v>
      </c>
      <c r="B8" s="149">
        <v>176</v>
      </c>
      <c r="C8" s="3" t="str">
        <f>IF(ISERROR(VLOOKUP(B8,'START LİSTE'!$B$6:$F$1255,2,0)),"",VLOOKUP(B8,'START LİSTE'!$B$6:$F$1255,2,0))</f>
        <v>CİHAT ULUS</v>
      </c>
      <c r="D8" s="3" t="str">
        <f>IF(ISERROR(VLOOKUP(B8,'START LİSTE'!$B$6:$F$1255,3,0)),"",VLOOKUP(B8,'START LİSTE'!$B$6:$F$1255,3,0))</f>
        <v>İSTANBUL - İSTANBUL BBSK</v>
      </c>
      <c r="E8" s="4" t="str">
        <f>IF(ISERROR(VLOOKUP(B8,'START LİSTE'!$B$6:$F$1255,4,0)),"",VLOOKUP(B8,'START LİSTE'!$B$6:$F$1255,4,0))</f>
        <v>T</v>
      </c>
      <c r="F8" s="5">
        <f>IF(ISERROR(VLOOKUP($B8,'START LİSTE'!$B$6:$F$1255,5,0)),"",VLOOKUP($B8,'START LİSTE'!$B$6:$F$1255,5,0))</f>
        <v>32905</v>
      </c>
      <c r="G8" s="162">
        <v>2958</v>
      </c>
      <c r="H8" s="6">
        <f t="shared" ref="H8:H71" si="1">IF(OR(G8="DQ",G8="DNF",G8="DNS"),"-",IF(B8&lt;&gt;"",IF(E8="F",H7,H7+1),""))</f>
        <v>2</v>
      </c>
      <c r="J8" s="41"/>
    </row>
    <row r="9" spans="1:16" ht="18" customHeight="1" x14ac:dyDescent="0.2">
      <c r="A9" s="2">
        <f t="shared" si="0"/>
        <v>4</v>
      </c>
      <c r="B9" s="149">
        <v>172</v>
      </c>
      <c r="C9" s="3" t="str">
        <f>IF(ISERROR(VLOOKUP(B9,'START LİSTE'!$B$6:$F$1255,2,0)),"",VLOOKUP(B9,'START LİSTE'!$B$6:$F$1255,2,0))</f>
        <v>VEDAT GÜNEN</v>
      </c>
      <c r="D9" s="3" t="str">
        <f>IF(ISERROR(VLOOKUP(B9,'START LİSTE'!$B$6:$F$1255,3,0)),"",VLOOKUP(B9,'START LİSTE'!$B$6:$F$1255,3,0))</f>
        <v>İSTANBUL - İSTANBUL BBSK</v>
      </c>
      <c r="E9" s="4" t="str">
        <f>IF(ISERROR(VLOOKUP(B9,'START LİSTE'!$B$6:$F$1255,4,0)),"",VLOOKUP(B9,'START LİSTE'!$B$6:$F$1255,4,0))</f>
        <v>T</v>
      </c>
      <c r="F9" s="5">
        <f>IF(ISERROR(VLOOKUP($B9,'START LİSTE'!$B$6:$F$1255,5,0)),"",VLOOKUP($B9,'START LİSTE'!$B$6:$F$1255,5,0))</f>
        <v>32735</v>
      </c>
      <c r="G9" s="162">
        <v>2959</v>
      </c>
      <c r="H9" s="6">
        <f t="shared" si="1"/>
        <v>3</v>
      </c>
    </row>
    <row r="10" spans="1:16" ht="18" customHeight="1" x14ac:dyDescent="0.2">
      <c r="A10" s="2">
        <f t="shared" si="0"/>
        <v>5</v>
      </c>
      <c r="B10" s="149">
        <v>175</v>
      </c>
      <c r="C10" s="3" t="str">
        <f>IF(ISERROR(VLOOKUP(B10,'START LİSTE'!$B$6:$F$1255,2,0)),"",VLOOKUP(B10,'START LİSTE'!$B$6:$F$1255,2,0))</f>
        <v>HÜSEYIN PAK</v>
      </c>
      <c r="D10" s="3" t="str">
        <f>IF(ISERROR(VLOOKUP(B10,'START LİSTE'!$B$6:$F$1255,3,0)),"",VLOOKUP(B10,'START LİSTE'!$B$6:$F$1255,3,0))</f>
        <v>İSTANBUL - İSTANBUL BBSK</v>
      </c>
      <c r="E10" s="4" t="str">
        <f>IF(ISERROR(VLOOKUP(B10,'START LİSTE'!$B$6:$F$1255,4,0)),"",VLOOKUP(B10,'START LİSTE'!$B$6:$F$1255,4,0))</f>
        <v>T</v>
      </c>
      <c r="F10" s="5">
        <f>IF(ISERROR(VLOOKUP($B10,'START LİSTE'!$B$6:$F$1255,5,0)),"",VLOOKUP($B10,'START LİSTE'!$B$6:$F$1255,5,0))</f>
        <v>33526</v>
      </c>
      <c r="G10" s="162">
        <v>2959</v>
      </c>
      <c r="H10" s="6">
        <f t="shared" si="1"/>
        <v>4</v>
      </c>
    </row>
    <row r="11" spans="1:16" ht="18" customHeight="1" x14ac:dyDescent="0.2">
      <c r="A11" s="2">
        <f t="shared" si="0"/>
        <v>6</v>
      </c>
      <c r="B11" s="149">
        <v>171</v>
      </c>
      <c r="C11" s="3" t="str">
        <f>IF(ISERROR(VLOOKUP(B11,'START LİSTE'!$B$6:$F$1255,2,0)),"",VLOOKUP(B11,'START LİSTE'!$B$6:$F$1255,2,0))</f>
        <v>HASAN PAK</v>
      </c>
      <c r="D11" s="3" t="str">
        <f>IF(ISERROR(VLOOKUP(B11,'START LİSTE'!$B$6:$F$1255,3,0)),"",VLOOKUP(B11,'START LİSTE'!$B$6:$F$1255,3,0))</f>
        <v>İSTANBUL - İSTANBUL BBSK</v>
      </c>
      <c r="E11" s="4" t="str">
        <f>IF(ISERROR(VLOOKUP(B11,'START LİSTE'!$B$6:$F$1255,4,0)),"",VLOOKUP(B11,'START LİSTE'!$B$6:$F$1255,4,0))</f>
        <v>T</v>
      </c>
      <c r="F11" s="5">
        <f>IF(ISERROR(VLOOKUP($B11,'START LİSTE'!$B$6:$F$1255,5,0)),"",VLOOKUP($B11,'START LİSTE'!$B$6:$F$1255,5,0))</f>
        <v>32783</v>
      </c>
      <c r="G11" s="162">
        <v>3006</v>
      </c>
      <c r="H11" s="6">
        <f t="shared" si="1"/>
        <v>5</v>
      </c>
    </row>
    <row r="12" spans="1:16" ht="18" customHeight="1" x14ac:dyDescent="0.2">
      <c r="A12" s="2">
        <f t="shared" si="0"/>
        <v>7</v>
      </c>
      <c r="B12" s="149">
        <v>167</v>
      </c>
      <c r="C12" s="3" t="str">
        <f>IF(ISERROR(VLOOKUP(B12,'START LİSTE'!$B$6:$F$1255,2,0)),"",VLOOKUP(B12,'START LİSTE'!$B$6:$F$1255,2,0))</f>
        <v>ALPER DEMİR</v>
      </c>
      <c r="D12" s="3" t="str">
        <f>IF(ISERROR(VLOOKUP(B12,'START LİSTE'!$B$6:$F$1255,3,0)),"",VLOOKUP(B12,'START LİSTE'!$B$6:$F$1255,3,0))</f>
        <v>GALATASARAY SPOR KULÜBÜ</v>
      </c>
      <c r="E12" s="4" t="str">
        <f>IF(ISERROR(VLOOKUP(B12,'START LİSTE'!$B$6:$F$1255,4,0)),"",VLOOKUP(B12,'START LİSTE'!$B$6:$F$1255,4,0))</f>
        <v>T</v>
      </c>
      <c r="F12" s="5">
        <f>IF(ISERROR(VLOOKUP($B12,'START LİSTE'!$B$6:$F$1255,5,0)),"",VLOOKUP($B12,'START LİSTE'!$B$6:$F$1255,5,0))</f>
        <v>32879</v>
      </c>
      <c r="G12" s="162">
        <v>3009</v>
      </c>
      <c r="H12" s="6">
        <f t="shared" si="1"/>
        <v>6</v>
      </c>
    </row>
    <row r="13" spans="1:16" ht="18" customHeight="1" x14ac:dyDescent="0.2">
      <c r="A13" s="2">
        <f t="shared" si="0"/>
        <v>8</v>
      </c>
      <c r="B13" s="149">
        <v>159</v>
      </c>
      <c r="C13" s="3" t="str">
        <f>IF(ISERROR(VLOOKUP(B13,'START LİSTE'!$B$6:$F$1255,2,0)),"",VLOOKUP(B13,'START LİSTE'!$B$6:$F$1255,2,0))</f>
        <v>FATİH BİLGİÇ</v>
      </c>
      <c r="D13" s="3" t="str">
        <f>IF(ISERROR(VLOOKUP(B13,'START LİSTE'!$B$6:$F$1255,3,0)),"",VLOOKUP(B13,'START LİSTE'!$B$6:$F$1255,3,0))</f>
        <v>BATMAN-PETROLSPOR</v>
      </c>
      <c r="E13" s="4" t="str">
        <f>IF(ISERROR(VLOOKUP(B13,'START LİSTE'!$B$6:$F$1255,4,0)),"",VLOOKUP(B13,'START LİSTE'!$B$6:$F$1255,4,0))</f>
        <v>T</v>
      </c>
      <c r="F13" s="5">
        <f>IF(ISERROR(VLOOKUP($B13,'START LİSTE'!$B$6:$F$1255,5,0)),"",VLOOKUP($B13,'START LİSTE'!$B$6:$F$1255,5,0))</f>
        <v>31199</v>
      </c>
      <c r="G13" s="162">
        <v>3022</v>
      </c>
      <c r="H13" s="6">
        <f t="shared" si="1"/>
        <v>7</v>
      </c>
    </row>
    <row r="14" spans="1:16" ht="18" customHeight="1" x14ac:dyDescent="0.2">
      <c r="A14" s="2">
        <f t="shared" si="0"/>
        <v>9</v>
      </c>
      <c r="B14" s="149">
        <v>326</v>
      </c>
      <c r="C14" s="3" t="str">
        <f>IF(ISERROR(VLOOKUP(B14,'START LİSTE'!$B$6:$F$1255,2,0)),"",VLOOKUP(B14,'START LİSTE'!$B$6:$F$1255,2,0))</f>
        <v>AYKUT TAŞDEMİR</v>
      </c>
      <c r="D14" s="3" t="str">
        <f>IF(ISERROR(VLOOKUP(B14,'START LİSTE'!$B$6:$F$1255,3,0)),"",VLOOKUP(B14,'START LİSTE'!$B$6:$F$1255,3,0))</f>
        <v>İSTANBUL</v>
      </c>
      <c r="E14" s="4" t="str">
        <f>IF(ISERROR(VLOOKUP(B14,'START LİSTE'!$B$6:$F$1255,4,0)),"",VLOOKUP(B14,'START LİSTE'!$B$6:$F$1255,4,0))</f>
        <v>F</v>
      </c>
      <c r="F14" s="5">
        <f>IF(ISERROR(VLOOKUP($B14,'START LİSTE'!$B$6:$F$1255,5,0)),"",VLOOKUP($B14,'START LİSTE'!$B$6:$F$1255,5,0))</f>
        <v>33258</v>
      </c>
      <c r="G14" s="162">
        <v>3025</v>
      </c>
      <c r="H14" s="6">
        <f t="shared" si="1"/>
        <v>7</v>
      </c>
    </row>
    <row r="15" spans="1:16" ht="18" customHeight="1" x14ac:dyDescent="0.2">
      <c r="A15" s="2">
        <f t="shared" si="0"/>
        <v>10</v>
      </c>
      <c r="B15" s="149">
        <v>364</v>
      </c>
      <c r="C15" s="3" t="str">
        <f>IF(ISERROR(VLOOKUP(B15,'START LİSTE'!$B$6:$F$1255,2,0)),"",VLOOKUP(B15,'START LİSTE'!$B$6:$F$1255,2,0))</f>
        <v>SEDAT GÜNEN</v>
      </c>
      <c r="D15" s="3" t="str">
        <f>IF(ISERROR(VLOOKUP(B15,'START LİSTE'!$B$6:$F$1255,3,0)),"",VLOOKUP(B15,'START LİSTE'!$B$6:$F$1255,3,0))</f>
        <v>İSTANBUL</v>
      </c>
      <c r="E15" s="4" t="str">
        <f>IF(ISERROR(VLOOKUP(B15,'START LİSTE'!$B$6:$F$1255,4,0)),"",VLOOKUP(B15,'START LİSTE'!$B$6:$F$1255,4,0))</f>
        <v>F</v>
      </c>
      <c r="F15" s="5">
        <f>IF(ISERROR(VLOOKUP($B15,'START LİSTE'!$B$6:$F$1255,5,0)),"",VLOOKUP($B15,'START LİSTE'!$B$6:$F$1255,5,0))</f>
        <v>32143</v>
      </c>
      <c r="G15" s="162">
        <v>3030</v>
      </c>
      <c r="H15" s="6">
        <f t="shared" si="1"/>
        <v>7</v>
      </c>
    </row>
    <row r="16" spans="1:16" ht="18" customHeight="1" x14ac:dyDescent="0.2">
      <c r="A16" s="2">
        <f t="shared" si="0"/>
        <v>11</v>
      </c>
      <c r="B16" s="149">
        <v>173</v>
      </c>
      <c r="C16" s="3" t="str">
        <f>IF(ISERROR(VLOOKUP(B16,'START LİSTE'!$B$6:$F$1255,2,0)),"",VLOOKUP(B16,'START LİSTE'!$B$6:$F$1255,2,0))</f>
        <v>MEHMET ÇAGLAYAN</v>
      </c>
      <c r="D16" s="3" t="str">
        <f>IF(ISERROR(VLOOKUP(B16,'START LİSTE'!$B$6:$F$1255,3,0)),"",VLOOKUP(B16,'START LİSTE'!$B$6:$F$1255,3,0))</f>
        <v>İSTANBUL - İSTANBUL BBSK</v>
      </c>
      <c r="E16" s="4" t="str">
        <f>IF(ISERROR(VLOOKUP(B16,'START LİSTE'!$B$6:$F$1255,4,0)),"",VLOOKUP(B16,'START LİSTE'!$B$6:$F$1255,4,0))</f>
        <v>T</v>
      </c>
      <c r="F16" s="5">
        <f>IF(ISERROR(VLOOKUP($B16,'START LİSTE'!$B$6:$F$1255,5,0)),"",VLOOKUP($B16,'START LİSTE'!$B$6:$F$1255,5,0))</f>
        <v>31258</v>
      </c>
      <c r="G16" s="162">
        <v>3032</v>
      </c>
      <c r="H16" s="6">
        <f t="shared" si="1"/>
        <v>8</v>
      </c>
    </row>
    <row r="17" spans="1:8" ht="18" customHeight="1" x14ac:dyDescent="0.2">
      <c r="A17" s="2">
        <f t="shared" si="0"/>
        <v>12</v>
      </c>
      <c r="B17" s="149">
        <v>169</v>
      </c>
      <c r="C17" s="3" t="str">
        <f>IF(ISERROR(VLOOKUP(B17,'START LİSTE'!$B$6:$F$1255,2,0)),"",VLOOKUP(B17,'START LİSTE'!$B$6:$F$1255,2,0))</f>
        <v>SEBAHATTIN YILDIRIMCI</v>
      </c>
      <c r="D17" s="3" t="str">
        <f>IF(ISERROR(VLOOKUP(B17,'START LİSTE'!$B$6:$F$1255,3,0)),"",VLOOKUP(B17,'START LİSTE'!$B$6:$F$1255,3,0))</f>
        <v>GALATASARAY SPOR KULÜBÜ</v>
      </c>
      <c r="E17" s="4" t="str">
        <f>IF(ISERROR(VLOOKUP(B17,'START LİSTE'!$B$6:$F$1255,4,0)),"",VLOOKUP(B17,'START LİSTE'!$B$6:$F$1255,4,0))</f>
        <v>T</v>
      </c>
      <c r="F17" s="5">
        <f>IF(ISERROR(VLOOKUP($B17,'START LİSTE'!$B$6:$F$1255,5,0)),"",VLOOKUP($B17,'START LİSTE'!$B$6:$F$1255,5,0))</f>
        <v>34335</v>
      </c>
      <c r="G17" s="162">
        <v>3032</v>
      </c>
      <c r="H17" s="6">
        <f t="shared" si="1"/>
        <v>9</v>
      </c>
    </row>
    <row r="18" spans="1:8" ht="18" customHeight="1" x14ac:dyDescent="0.2">
      <c r="A18" s="2">
        <f t="shared" si="0"/>
        <v>13</v>
      </c>
      <c r="B18" s="149">
        <v>174</v>
      </c>
      <c r="C18" s="3" t="str">
        <f>IF(ISERROR(VLOOKUP(B18,'START LİSTE'!$B$6:$F$1255,2,0)),"",VLOOKUP(B18,'START LİSTE'!$B$6:$F$1255,2,0))</f>
        <v>MUZAFER BAYRAM</v>
      </c>
      <c r="D18" s="3" t="str">
        <f>IF(ISERROR(VLOOKUP(B18,'START LİSTE'!$B$6:$F$1255,3,0)),"",VLOOKUP(B18,'START LİSTE'!$B$6:$F$1255,3,0))</f>
        <v>İSTANBUL - İSTANBUL BBSK</v>
      </c>
      <c r="E18" s="4" t="str">
        <f>IF(ISERROR(VLOOKUP(B18,'START LİSTE'!$B$6:$F$1255,4,0)),"",VLOOKUP(B18,'START LİSTE'!$B$6:$F$1255,4,0))</f>
        <v>T</v>
      </c>
      <c r="F18" s="5">
        <f>IF(ISERROR(VLOOKUP($B18,'START LİSTE'!$B$6:$F$1255,5,0)),"",VLOOKUP($B18,'START LİSTE'!$B$6:$F$1255,5,0))</f>
        <v>33188</v>
      </c>
      <c r="G18" s="162">
        <v>3045</v>
      </c>
      <c r="H18" s="6">
        <f t="shared" si="1"/>
        <v>10</v>
      </c>
    </row>
    <row r="19" spans="1:8" ht="18" customHeight="1" x14ac:dyDescent="0.2">
      <c r="A19" s="2">
        <f t="shared" si="0"/>
        <v>14</v>
      </c>
      <c r="B19" s="149">
        <v>163</v>
      </c>
      <c r="C19" s="3" t="str">
        <f>IF(ISERROR(VLOOKUP(B19,'START LİSTE'!$B$6:$F$1255,2,0)),"",VLOOKUP(B19,'START LİSTE'!$B$6:$F$1255,2,0))</f>
        <v>ERCAN MUSLU</v>
      </c>
      <c r="D19" s="3" t="str">
        <f>IF(ISERROR(VLOOKUP(B19,'START LİSTE'!$B$6:$F$1255,3,0)),"",VLOOKUP(B19,'START LİSTE'!$B$6:$F$1255,3,0))</f>
        <v>BATMAN-PETROLSPOR</v>
      </c>
      <c r="E19" s="4" t="str">
        <f>IF(ISERROR(VLOOKUP(B19,'START LİSTE'!$B$6:$F$1255,4,0)),"",VLOOKUP(B19,'START LİSTE'!$B$6:$F$1255,4,0))</f>
        <v>T</v>
      </c>
      <c r="F19" s="5">
        <f>IF(ISERROR(VLOOKUP($B19,'START LİSTE'!$B$6:$F$1255,5,0)),"",VLOOKUP($B19,'START LİSTE'!$B$6:$F$1255,5,0))</f>
        <v>32478</v>
      </c>
      <c r="G19" s="162">
        <v>3055</v>
      </c>
      <c r="H19" s="6">
        <f t="shared" si="1"/>
        <v>11</v>
      </c>
    </row>
    <row r="20" spans="1:8" ht="18" customHeight="1" x14ac:dyDescent="0.2">
      <c r="A20" s="2">
        <f t="shared" si="0"/>
        <v>15</v>
      </c>
      <c r="B20" s="149">
        <v>168</v>
      </c>
      <c r="C20" s="3" t="str">
        <f>IF(ISERROR(VLOOKUP(B20,'START LİSTE'!$B$6:$F$1255,2,0)),"",VLOOKUP(B20,'START LİSTE'!$B$6:$F$1255,2,0))</f>
        <v>YUSUF ALICI</v>
      </c>
      <c r="D20" s="3" t="str">
        <f>IF(ISERROR(VLOOKUP(B20,'START LİSTE'!$B$6:$F$1255,3,0)),"",VLOOKUP(B20,'START LİSTE'!$B$6:$F$1255,3,0))</f>
        <v>GALATASARAY SPOR KULÜBÜ</v>
      </c>
      <c r="E20" s="4" t="str">
        <f>IF(ISERROR(VLOOKUP(B20,'START LİSTE'!$B$6:$F$1255,4,0)),"",VLOOKUP(B20,'START LİSTE'!$B$6:$F$1255,4,0))</f>
        <v>T</v>
      </c>
      <c r="F20" s="5">
        <f>IF(ISERROR(VLOOKUP($B20,'START LİSTE'!$B$6:$F$1255,5,0)),"",VLOOKUP($B20,'START LİSTE'!$B$6:$F$1255,5,0))</f>
        <v>33335</v>
      </c>
      <c r="G20" s="162">
        <v>3101</v>
      </c>
      <c r="H20" s="6">
        <f t="shared" si="1"/>
        <v>12</v>
      </c>
    </row>
    <row r="21" spans="1:8" ht="18" customHeight="1" x14ac:dyDescent="0.2">
      <c r="A21" s="2">
        <f t="shared" si="0"/>
        <v>16</v>
      </c>
      <c r="B21" s="149">
        <v>164</v>
      </c>
      <c r="C21" s="3" t="str">
        <f>IF(ISERROR(VLOOKUP(B21,'START LİSTE'!$B$6:$F$1255,2,0)),"",VLOOKUP(B21,'START LİSTE'!$B$6:$F$1255,2,0))</f>
        <v>YAVUZ AĞRALI</v>
      </c>
      <c r="D21" s="3" t="str">
        <f>IF(ISERROR(VLOOKUP(B21,'START LİSTE'!$B$6:$F$1255,3,0)),"",VLOOKUP(B21,'START LİSTE'!$B$6:$F$1255,3,0))</f>
        <v>BATMAN-PETROLSPOR</v>
      </c>
      <c r="E21" s="4" t="str">
        <f>IF(ISERROR(VLOOKUP(B21,'START LİSTE'!$B$6:$F$1255,4,0)),"",VLOOKUP(B21,'START LİSTE'!$B$6:$F$1255,4,0))</f>
        <v>T</v>
      </c>
      <c r="F21" s="5">
        <f>IF(ISERROR(VLOOKUP($B21,'START LİSTE'!$B$6:$F$1255,5,0)),"",VLOOKUP($B21,'START LİSTE'!$B$6:$F$1255,5,0))</f>
        <v>33604</v>
      </c>
      <c r="G21" s="162">
        <v>3103</v>
      </c>
      <c r="H21" s="6">
        <f t="shared" si="1"/>
        <v>13</v>
      </c>
    </row>
    <row r="22" spans="1:8" ht="18" customHeight="1" x14ac:dyDescent="0.2">
      <c r="A22" s="2">
        <f t="shared" si="0"/>
        <v>17</v>
      </c>
      <c r="B22" s="149">
        <v>324</v>
      </c>
      <c r="C22" s="3" t="str">
        <f>IF(ISERROR(VLOOKUP(B22,'START LİSTE'!$B$6:$F$1255,2,0)),"",VLOOKUP(B22,'START LİSTE'!$B$6:$F$1255,2,0))</f>
        <v>SÖNMEZ DAĞ</v>
      </c>
      <c r="D22" s="3" t="str">
        <f>IF(ISERROR(VLOOKUP(B22,'START LİSTE'!$B$6:$F$1255,3,0)),"",VLOOKUP(B22,'START LİSTE'!$B$6:$F$1255,3,0))</f>
        <v>BİTLİS</v>
      </c>
      <c r="E22" s="4" t="str">
        <f>IF(ISERROR(VLOOKUP(B22,'START LİSTE'!$B$6:$F$1255,4,0)),"",VLOOKUP(B22,'START LİSTE'!$B$6:$F$1255,4,0))</f>
        <v>F</v>
      </c>
      <c r="F22" s="5">
        <f>IF(ISERROR(VLOOKUP($B22,'START LİSTE'!$B$6:$F$1255,5,0)),"",VLOOKUP($B22,'START LİSTE'!$B$6:$F$1255,5,0))</f>
        <v>34029</v>
      </c>
      <c r="G22" s="162">
        <v>3106</v>
      </c>
      <c r="H22" s="6">
        <f t="shared" si="1"/>
        <v>13</v>
      </c>
    </row>
    <row r="23" spans="1:8" ht="18" customHeight="1" x14ac:dyDescent="0.2">
      <c r="A23" s="2">
        <f t="shared" si="0"/>
        <v>18</v>
      </c>
      <c r="B23" s="149">
        <v>366</v>
      </c>
      <c r="C23" s="3" t="str">
        <f>IF(ISERROR(VLOOKUP(B23,'START LİSTE'!$B$6:$F$1255,2,0)),"",VLOOKUP(B23,'START LİSTE'!$B$6:$F$1255,2,0))</f>
        <v>ADEM KARAGÖZ</v>
      </c>
      <c r="D23" s="3" t="str">
        <f>IF(ISERROR(VLOOKUP(B23,'START LİSTE'!$B$6:$F$1255,3,0)),"",VLOOKUP(B23,'START LİSTE'!$B$6:$F$1255,3,0))</f>
        <v>AGRI</v>
      </c>
      <c r="E23" s="4" t="str">
        <f>IF(ISERROR(VLOOKUP(B23,'START LİSTE'!$B$6:$F$1255,4,0)),"",VLOOKUP(B23,'START LİSTE'!$B$6:$F$1255,4,0))</f>
        <v>F</v>
      </c>
      <c r="F23" s="5">
        <f>IF(ISERROR(VLOOKUP($B23,'START LİSTE'!$B$6:$F$1255,5,0)),"",VLOOKUP($B23,'START LİSTE'!$B$6:$F$1255,5,0))</f>
        <v>34335</v>
      </c>
      <c r="G23" s="162">
        <v>3107</v>
      </c>
      <c r="H23" s="6">
        <f t="shared" si="1"/>
        <v>13</v>
      </c>
    </row>
    <row r="24" spans="1:8" ht="18" customHeight="1" x14ac:dyDescent="0.2">
      <c r="A24" s="2">
        <f t="shared" si="0"/>
        <v>19</v>
      </c>
      <c r="B24" s="149">
        <v>328</v>
      </c>
      <c r="C24" s="3" t="str">
        <f>IF(ISERROR(VLOOKUP(B24,'START LİSTE'!$B$6:$F$1255,2,0)),"",VLOOKUP(B24,'START LİSTE'!$B$6:$F$1255,2,0))</f>
        <v>ÖMER ALKANOĞLU</v>
      </c>
      <c r="D24" s="3" t="str">
        <f>IF(ISERROR(VLOOKUP(B24,'START LİSTE'!$B$6:$F$1255,3,0)),"",VLOOKUP(B24,'START LİSTE'!$B$6:$F$1255,3,0))</f>
        <v>MARDİN</v>
      </c>
      <c r="E24" s="4" t="str">
        <f>IF(ISERROR(VLOOKUP(B24,'START LİSTE'!$B$6:$F$1255,4,0)),"",VLOOKUP(B24,'START LİSTE'!$B$6:$F$1255,4,0))</f>
        <v>F</v>
      </c>
      <c r="F24" s="5">
        <f>IF(ISERROR(VLOOKUP($B24,'START LİSTE'!$B$6:$F$1255,5,0)),"",VLOOKUP($B24,'START LİSTE'!$B$6:$F$1255,5,0))</f>
        <v>33476</v>
      </c>
      <c r="G24" s="162">
        <v>3129</v>
      </c>
      <c r="H24" s="6">
        <f t="shared" si="1"/>
        <v>13</v>
      </c>
    </row>
    <row r="25" spans="1:8" ht="18" customHeight="1" x14ac:dyDescent="0.2">
      <c r="A25" s="2">
        <f t="shared" si="0"/>
        <v>20</v>
      </c>
      <c r="B25" s="149">
        <v>314</v>
      </c>
      <c r="C25" s="3" t="str">
        <f>IF(ISERROR(VLOOKUP(B25,'START LİSTE'!$B$6:$F$1255,2,0)),"",VLOOKUP(B25,'START LİSTE'!$B$6:$F$1255,2,0))</f>
        <v>MEHMET KARABULAK</v>
      </c>
      <c r="D25" s="3" t="str">
        <f>IF(ISERROR(VLOOKUP(B25,'START LİSTE'!$B$6:$F$1255,3,0)),"",VLOOKUP(B25,'START LİSTE'!$B$6:$F$1255,3,0))</f>
        <v>VAN</v>
      </c>
      <c r="E25" s="4" t="str">
        <f>IF(ISERROR(VLOOKUP(B25,'START LİSTE'!$B$6:$F$1255,4,0)),"",VLOOKUP(B25,'START LİSTE'!$B$6:$F$1255,4,0))</f>
        <v>F</v>
      </c>
      <c r="F25" s="5">
        <f>IF(ISERROR(VLOOKUP($B25,'START LİSTE'!$B$6:$F$1255,5,0)),"",VLOOKUP($B25,'START LİSTE'!$B$6:$F$1255,5,0))</f>
        <v>33604</v>
      </c>
      <c r="G25" s="162">
        <v>3147</v>
      </c>
      <c r="H25" s="6">
        <f t="shared" si="1"/>
        <v>13</v>
      </c>
    </row>
    <row r="26" spans="1:8" ht="18" customHeight="1" x14ac:dyDescent="0.2">
      <c r="A26" s="2">
        <f t="shared" si="0"/>
        <v>21</v>
      </c>
      <c r="B26" s="149">
        <v>166</v>
      </c>
      <c r="C26" s="3" t="str">
        <f>IF(ISERROR(VLOOKUP(B26,'START LİSTE'!$B$6:$F$1255,2,0)),"",VLOOKUP(B26,'START LİSTE'!$B$6:$F$1255,2,0))</f>
        <v>MUHAMMET EMIN TAN</v>
      </c>
      <c r="D26" s="3" t="str">
        <f>IF(ISERROR(VLOOKUP(B26,'START LİSTE'!$B$6:$F$1255,3,0)),"",VLOOKUP(B26,'START LİSTE'!$B$6:$F$1255,3,0))</f>
        <v>GALATASARAY SPOR KULÜBÜ</v>
      </c>
      <c r="E26" s="4" t="str">
        <f>IF(ISERROR(VLOOKUP(B26,'START LİSTE'!$B$6:$F$1255,4,0)),"",VLOOKUP(B26,'START LİSTE'!$B$6:$F$1255,4,0))</f>
        <v>T</v>
      </c>
      <c r="F26" s="5">
        <f>IF(ISERROR(VLOOKUP($B26,'START LİSTE'!$B$6:$F$1255,5,0)),"",VLOOKUP($B26,'START LİSTE'!$B$6:$F$1255,5,0))</f>
        <v>33805</v>
      </c>
      <c r="G26" s="162">
        <v>3149</v>
      </c>
      <c r="H26" s="6">
        <f t="shared" si="1"/>
        <v>14</v>
      </c>
    </row>
    <row r="27" spans="1:8" ht="18" customHeight="1" x14ac:dyDescent="0.2">
      <c r="A27" s="2">
        <f t="shared" si="0"/>
        <v>22</v>
      </c>
      <c r="B27" s="149">
        <v>156</v>
      </c>
      <c r="C27" s="3" t="str">
        <f>IF(ISERROR(VLOOKUP(B27,'START LİSTE'!$B$6:$F$1255,2,0)),"",VLOOKUP(B27,'START LİSTE'!$B$6:$F$1255,2,0))</f>
        <v>MUSTAFA MAVİLİ</v>
      </c>
      <c r="D27" s="3" t="str">
        <f>IF(ISERROR(VLOOKUP(B27,'START LİSTE'!$B$6:$F$1255,3,0)),"",VLOOKUP(B27,'START LİSTE'!$B$6:$F$1255,3,0))</f>
        <v>ANKARA-TSK</v>
      </c>
      <c r="E27" s="4" t="str">
        <f>IF(ISERROR(VLOOKUP(B27,'START LİSTE'!$B$6:$F$1255,4,0)),"",VLOOKUP(B27,'START LİSTE'!$B$6:$F$1255,4,0))</f>
        <v>T</v>
      </c>
      <c r="F27" s="5">
        <f>IF(ISERROR(VLOOKUP($B27,'START LİSTE'!$B$6:$F$1255,5,0)),"",VLOOKUP($B27,'START LİSTE'!$B$6:$F$1255,5,0))</f>
        <v>32513</v>
      </c>
      <c r="G27" s="162">
        <v>3151</v>
      </c>
      <c r="H27" s="6">
        <f t="shared" si="1"/>
        <v>15</v>
      </c>
    </row>
    <row r="28" spans="1:8" ht="18" customHeight="1" x14ac:dyDescent="0.2">
      <c r="A28" s="2">
        <f t="shared" si="0"/>
        <v>23</v>
      </c>
      <c r="B28" s="149">
        <v>158</v>
      </c>
      <c r="C28" s="3" t="str">
        <f>IF(ISERROR(VLOOKUP(B28,'START LİSTE'!$B$6:$F$1255,2,0)),"",VLOOKUP(B28,'START LİSTE'!$B$6:$F$1255,2,0))</f>
        <v>RESÜL ÇEVİK</v>
      </c>
      <c r="D28" s="3" t="str">
        <f>IF(ISERROR(VLOOKUP(B28,'START LİSTE'!$B$6:$F$1255,3,0)),"",VLOOKUP(B28,'START LİSTE'!$B$6:$F$1255,3,0))</f>
        <v>ANKARA-TSK</v>
      </c>
      <c r="E28" s="4" t="str">
        <f>IF(ISERROR(VLOOKUP(B28,'START LİSTE'!$B$6:$F$1255,4,0)),"",VLOOKUP(B28,'START LİSTE'!$B$6:$F$1255,4,0))</f>
        <v>T</v>
      </c>
      <c r="F28" s="5">
        <f>IF(ISERROR(VLOOKUP($B28,'START LİSTE'!$B$6:$F$1255,5,0)),"",VLOOKUP($B28,'START LİSTE'!$B$6:$F$1255,5,0))</f>
        <v>33126</v>
      </c>
      <c r="G28" s="162">
        <v>3151</v>
      </c>
      <c r="H28" s="6">
        <f t="shared" si="1"/>
        <v>16</v>
      </c>
    </row>
    <row r="29" spans="1:8" ht="18" customHeight="1" x14ac:dyDescent="0.2">
      <c r="A29" s="2">
        <f t="shared" si="0"/>
        <v>24</v>
      </c>
      <c r="B29" s="149">
        <v>342</v>
      </c>
      <c r="C29" s="3" t="str">
        <f>IF(ISERROR(VLOOKUP(B29,'START LİSTE'!$B$6:$F$1255,2,0)),"",VLOOKUP(B29,'START LİSTE'!$B$6:$F$1255,2,0))</f>
        <v>ERKAN ÇELİK</v>
      </c>
      <c r="D29" s="3" t="str">
        <f>IF(ISERROR(VLOOKUP(B29,'START LİSTE'!$B$6:$F$1255,3,0)),"",VLOOKUP(B29,'START LİSTE'!$B$6:$F$1255,3,0))</f>
        <v>MERSİN MESKİSPOR</v>
      </c>
      <c r="E29" s="4" t="str">
        <f>IF(ISERROR(VLOOKUP(B29,'START LİSTE'!$B$6:$F$1255,4,0)),"",VLOOKUP(B29,'START LİSTE'!$B$6:$F$1255,4,0))</f>
        <v>T</v>
      </c>
      <c r="F29" s="5">
        <f>IF(ISERROR(VLOOKUP($B29,'START LİSTE'!$B$6:$F$1255,5,0)),"",VLOOKUP($B29,'START LİSTE'!$B$6:$F$1255,5,0))</f>
        <v>34335</v>
      </c>
      <c r="G29" s="162">
        <v>3155</v>
      </c>
      <c r="H29" s="6">
        <f t="shared" si="1"/>
        <v>17</v>
      </c>
    </row>
    <row r="30" spans="1:8" ht="18" customHeight="1" x14ac:dyDescent="0.2">
      <c r="A30" s="2">
        <f t="shared" si="0"/>
        <v>25</v>
      </c>
      <c r="B30" s="149">
        <v>196</v>
      </c>
      <c r="C30" s="3" t="str">
        <f>IF(ISERROR(VLOOKUP(B30,'START LİSTE'!$B$6:$F$1255,2,0)),"",VLOOKUP(B30,'START LİSTE'!$B$6:$F$1255,2,0))</f>
        <v>VEYSEL YILDIRIM</v>
      </c>
      <c r="D30" s="3" t="str">
        <f>IF(ISERROR(VLOOKUP(B30,'START LİSTE'!$B$6:$F$1255,3,0)),"",VLOOKUP(B30,'START LİSTE'!$B$6:$F$1255,3,0))</f>
        <v>TRABZONSPOR</v>
      </c>
      <c r="E30" s="4" t="str">
        <f>IF(ISERROR(VLOOKUP(B30,'START LİSTE'!$B$6:$F$1255,4,0)),"",VLOOKUP(B30,'START LİSTE'!$B$6:$F$1255,4,0))</f>
        <v>T</v>
      </c>
      <c r="F30" s="5">
        <f>IF(ISERROR(VLOOKUP($B30,'START LİSTE'!$B$6:$F$1255,5,0)),"",VLOOKUP($B30,'START LİSTE'!$B$6:$F$1255,5,0))</f>
        <v>33790</v>
      </c>
      <c r="G30" s="162">
        <v>3210</v>
      </c>
      <c r="H30" s="6">
        <f t="shared" si="1"/>
        <v>18</v>
      </c>
    </row>
    <row r="31" spans="1:8" ht="18" customHeight="1" x14ac:dyDescent="0.2">
      <c r="A31" s="2">
        <f t="shared" si="0"/>
        <v>26</v>
      </c>
      <c r="B31" s="149">
        <v>165</v>
      </c>
      <c r="C31" s="3" t="str">
        <f>IF(ISERROR(VLOOKUP(B31,'START LİSTE'!$B$6:$F$1255,2,0)),"",VLOOKUP(B31,'START LİSTE'!$B$6:$F$1255,2,0))</f>
        <v>SERKAN KAYA</v>
      </c>
      <c r="D31" s="3" t="str">
        <f>IF(ISERROR(VLOOKUP(B31,'START LİSTE'!$B$6:$F$1255,3,0)),"",VLOOKUP(B31,'START LİSTE'!$B$6:$F$1255,3,0))</f>
        <v>GALATASARAY SPOR KULÜBÜ</v>
      </c>
      <c r="E31" s="4" t="str">
        <f>IF(ISERROR(VLOOKUP(B31,'START LİSTE'!$B$6:$F$1255,4,0)),"",VLOOKUP(B31,'START LİSTE'!$B$6:$F$1255,4,0))</f>
        <v>T</v>
      </c>
      <c r="F31" s="5">
        <f>IF(ISERROR(VLOOKUP($B31,'START LİSTE'!$B$6:$F$1255,5,0)),"",VLOOKUP($B31,'START LİSTE'!$B$6:$F$1255,5,0))</f>
        <v>30871</v>
      </c>
      <c r="G31" s="162">
        <v>3216</v>
      </c>
      <c r="H31" s="6">
        <f t="shared" si="1"/>
        <v>19</v>
      </c>
    </row>
    <row r="32" spans="1:8" ht="18" customHeight="1" x14ac:dyDescent="0.2">
      <c r="A32" s="2">
        <f t="shared" si="0"/>
        <v>27</v>
      </c>
      <c r="B32" s="149">
        <v>330</v>
      </c>
      <c r="C32" s="3" t="str">
        <f>IF(ISERROR(VLOOKUP(B32,'START LİSTE'!$B$6:$F$1255,2,0)),"",VLOOKUP(B32,'START LİSTE'!$B$6:$F$1255,2,0))</f>
        <v>AHMET ÖZREK</v>
      </c>
      <c r="D32" s="3" t="str">
        <f>IF(ISERROR(VLOOKUP(B32,'START LİSTE'!$B$6:$F$1255,3,0)),"",VLOOKUP(B32,'START LİSTE'!$B$6:$F$1255,3,0))</f>
        <v xml:space="preserve">KOCAELİ </v>
      </c>
      <c r="E32" s="4" t="str">
        <f>IF(ISERROR(VLOOKUP(B32,'START LİSTE'!$B$6:$F$1255,4,0)),"",VLOOKUP(B32,'START LİSTE'!$B$6:$F$1255,4,0))</f>
        <v>F</v>
      </c>
      <c r="F32" s="5">
        <f>IF(ISERROR(VLOOKUP($B32,'START LİSTE'!$B$6:$F$1255,5,0)),"",VLOOKUP($B32,'START LİSTE'!$B$6:$F$1255,5,0))</f>
        <v>34250</v>
      </c>
      <c r="G32" s="162">
        <v>3220</v>
      </c>
      <c r="H32" s="6">
        <f t="shared" si="1"/>
        <v>19</v>
      </c>
    </row>
    <row r="33" spans="1:8" ht="18" customHeight="1" x14ac:dyDescent="0.2">
      <c r="A33" s="2">
        <f t="shared" si="0"/>
        <v>28</v>
      </c>
      <c r="B33" s="149">
        <v>327</v>
      </c>
      <c r="C33" s="3" t="str">
        <f>IF(ISERROR(VLOOKUP(B33,'START LİSTE'!$B$6:$F$1255,2,0)),"",VLOOKUP(B33,'START LİSTE'!$B$6:$F$1255,2,0))</f>
        <v>MUSTAFA İNCESU</v>
      </c>
      <c r="D33" s="3" t="str">
        <f>IF(ISERROR(VLOOKUP(B33,'START LİSTE'!$B$6:$F$1255,3,0)),"",VLOOKUP(B33,'START LİSTE'!$B$6:$F$1255,3,0))</f>
        <v>ANKARA-TSK</v>
      </c>
      <c r="E33" s="4" t="str">
        <f>IF(ISERROR(VLOOKUP(B33,'START LİSTE'!$B$6:$F$1255,4,0)),"",VLOOKUP(B33,'START LİSTE'!$B$6:$F$1255,4,0))</f>
        <v>T</v>
      </c>
      <c r="F33" s="5">
        <f>IF(ISERROR(VLOOKUP($B33,'START LİSTE'!$B$6:$F$1255,5,0)),"",VLOOKUP($B33,'START LİSTE'!$B$6:$F$1255,5,0))</f>
        <v>32187</v>
      </c>
      <c r="G33" s="162">
        <v>3228</v>
      </c>
      <c r="H33" s="6">
        <f t="shared" si="1"/>
        <v>20</v>
      </c>
    </row>
    <row r="34" spans="1:8" ht="18" customHeight="1" x14ac:dyDescent="0.2">
      <c r="A34" s="2">
        <f t="shared" si="0"/>
        <v>29</v>
      </c>
      <c r="B34" s="149">
        <v>343</v>
      </c>
      <c r="C34" s="3" t="str">
        <f>IF(ISERROR(VLOOKUP(B34,'START LİSTE'!$B$6:$F$1255,2,0)),"",VLOOKUP(B34,'START LİSTE'!$B$6:$F$1255,2,0))</f>
        <v>ÜZEYİR SÖYLEMEZ</v>
      </c>
      <c r="D34" s="3" t="str">
        <f>IF(ISERROR(VLOOKUP(B34,'START LİSTE'!$B$6:$F$1255,3,0)),"",VLOOKUP(B34,'START LİSTE'!$B$6:$F$1255,3,0))</f>
        <v>MERSİN MESKİSPOR</v>
      </c>
      <c r="E34" s="4" t="str">
        <f>IF(ISERROR(VLOOKUP(B34,'START LİSTE'!$B$6:$F$1255,4,0)),"",VLOOKUP(B34,'START LİSTE'!$B$6:$F$1255,4,0))</f>
        <v>T</v>
      </c>
      <c r="F34" s="5">
        <f>IF(ISERROR(VLOOKUP($B34,'START LİSTE'!$B$6:$F$1255,5,0)),"",VLOOKUP($B34,'START LİSTE'!$B$6:$F$1255,5,0))</f>
        <v>32143</v>
      </c>
      <c r="G34" s="162">
        <v>3233</v>
      </c>
      <c r="H34" s="6">
        <f t="shared" si="1"/>
        <v>21</v>
      </c>
    </row>
    <row r="35" spans="1:8" ht="18" customHeight="1" x14ac:dyDescent="0.2">
      <c r="A35" s="2">
        <f t="shared" si="0"/>
        <v>30</v>
      </c>
      <c r="B35" s="149">
        <v>323</v>
      </c>
      <c r="C35" s="3" t="str">
        <f>IF(ISERROR(VLOOKUP(B35,'START LİSTE'!$B$6:$F$1255,2,0)),"",VLOOKUP(B35,'START LİSTE'!$B$6:$F$1255,2,0))</f>
        <v>İBRAHİM CENİK</v>
      </c>
      <c r="D35" s="3" t="str">
        <f>IF(ISERROR(VLOOKUP(B35,'START LİSTE'!$B$6:$F$1255,3,0)),"",VLOOKUP(B35,'START LİSTE'!$B$6:$F$1255,3,0))</f>
        <v>ANKARA</v>
      </c>
      <c r="E35" s="4" t="str">
        <f>IF(ISERROR(VLOOKUP(B35,'START LİSTE'!$B$6:$F$1255,4,0)),"",VLOOKUP(B35,'START LİSTE'!$B$6:$F$1255,4,0))</f>
        <v>F</v>
      </c>
      <c r="F35" s="5">
        <f>IF(ISERROR(VLOOKUP($B35,'START LİSTE'!$B$6:$F$1255,5,0)),"",VLOOKUP($B35,'START LİSTE'!$B$6:$F$1255,5,0))</f>
        <v>34058</v>
      </c>
      <c r="G35" s="162">
        <v>3233</v>
      </c>
      <c r="H35" s="6">
        <f t="shared" si="1"/>
        <v>21</v>
      </c>
    </row>
    <row r="36" spans="1:8" ht="18" customHeight="1" x14ac:dyDescent="0.2">
      <c r="A36" s="2">
        <f t="shared" si="0"/>
        <v>31</v>
      </c>
      <c r="B36" s="149">
        <v>325</v>
      </c>
      <c r="C36" s="3" t="str">
        <f>IF(ISERROR(VLOOKUP(B36,'START LİSTE'!$B$6:$F$1255,2,0)),"",VLOOKUP(B36,'START LİSTE'!$B$6:$F$1255,2,0))</f>
        <v>RAMAZAN SÖNMEZ</v>
      </c>
      <c r="D36" s="3" t="str">
        <f>IF(ISERROR(VLOOKUP(B36,'START LİSTE'!$B$6:$F$1255,3,0)),"",VLOOKUP(B36,'START LİSTE'!$B$6:$F$1255,3,0))</f>
        <v>KARAMAN</v>
      </c>
      <c r="E36" s="4" t="str">
        <f>IF(ISERROR(VLOOKUP(B36,'START LİSTE'!$B$6:$F$1255,4,0)),"",VLOOKUP(B36,'START LİSTE'!$B$6:$F$1255,4,0))</f>
        <v>F</v>
      </c>
      <c r="F36" s="5">
        <f>IF(ISERROR(VLOOKUP($B36,'START LİSTE'!$B$6:$F$1255,5,0)),"",VLOOKUP($B36,'START LİSTE'!$B$6:$F$1255,5,0))</f>
        <v>33989</v>
      </c>
      <c r="G36" s="162">
        <v>3246</v>
      </c>
      <c r="H36" s="6">
        <f t="shared" si="1"/>
        <v>21</v>
      </c>
    </row>
    <row r="37" spans="1:8" ht="18" customHeight="1" x14ac:dyDescent="0.2">
      <c r="A37" s="2">
        <f t="shared" si="0"/>
        <v>32</v>
      </c>
      <c r="B37" s="149">
        <v>183</v>
      </c>
      <c r="C37" s="3" t="str">
        <f>IF(ISERROR(VLOOKUP(B37,'START LİSTE'!$B$6:$F$1255,2,0)),"",VLOOKUP(B37,'START LİSTE'!$B$6:$F$1255,2,0))</f>
        <v>HASAN TURĞUT</v>
      </c>
      <c r="D37" s="3" t="str">
        <f>IF(ISERROR(VLOOKUP(B37,'START LİSTE'!$B$6:$F$1255,3,0)),"",VLOOKUP(B37,'START LİSTE'!$B$6:$F$1255,3,0))</f>
        <v>MARDİN ATLETİZM</v>
      </c>
      <c r="E37" s="4" t="str">
        <f>IF(ISERROR(VLOOKUP(B37,'START LİSTE'!$B$6:$F$1255,4,0)),"",VLOOKUP(B37,'START LİSTE'!$B$6:$F$1255,4,0))</f>
        <v>T</v>
      </c>
      <c r="F37" s="5">
        <f>IF(ISERROR(VLOOKUP($B37,'START LİSTE'!$B$6:$F$1255,5,0)),"",VLOOKUP($B37,'START LİSTE'!$B$6:$F$1255,5,0))</f>
        <v>33817</v>
      </c>
      <c r="G37" s="162">
        <v>3252</v>
      </c>
      <c r="H37" s="6">
        <f t="shared" si="1"/>
        <v>22</v>
      </c>
    </row>
    <row r="38" spans="1:8" ht="18" customHeight="1" x14ac:dyDescent="0.2">
      <c r="A38" s="2">
        <f t="shared" si="0"/>
        <v>33</v>
      </c>
      <c r="B38" s="149">
        <v>154</v>
      </c>
      <c r="C38" s="3" t="str">
        <f>IF(ISERROR(VLOOKUP(B38,'START LİSTE'!$B$6:$F$1255,2,0)),"",VLOOKUP(B38,'START LİSTE'!$B$6:$F$1255,2,0))</f>
        <v>MEHMET SOYTÜRK</v>
      </c>
      <c r="D38" s="3" t="str">
        <f>IF(ISERROR(VLOOKUP(B38,'START LİSTE'!$B$6:$F$1255,3,0)),"",VLOOKUP(B38,'START LİSTE'!$B$6:$F$1255,3,0))</f>
        <v>ANKARA-TSK</v>
      </c>
      <c r="E38" s="4" t="str">
        <f>IF(ISERROR(VLOOKUP(B38,'START LİSTE'!$B$6:$F$1255,4,0)),"",VLOOKUP(B38,'START LİSTE'!$B$6:$F$1255,4,0))</f>
        <v>T</v>
      </c>
      <c r="F38" s="5">
        <f>IF(ISERROR(VLOOKUP($B38,'START LİSTE'!$B$6:$F$1255,5,0)),"",VLOOKUP($B38,'START LİSTE'!$B$6:$F$1255,5,0))</f>
        <v>32883</v>
      </c>
      <c r="G38" s="162">
        <v>3257</v>
      </c>
      <c r="H38" s="6">
        <f t="shared" si="1"/>
        <v>23</v>
      </c>
    </row>
    <row r="39" spans="1:8" ht="18" customHeight="1" x14ac:dyDescent="0.2">
      <c r="A39" s="2">
        <f t="shared" si="0"/>
        <v>34</v>
      </c>
      <c r="B39" s="149">
        <v>316</v>
      </c>
      <c r="C39" s="3" t="str">
        <f>IF(ISERROR(VLOOKUP(B39,'START LİSTE'!$B$6:$F$1255,2,0)),"",VLOOKUP(B39,'START LİSTE'!$B$6:$F$1255,2,0))</f>
        <v>MUSTAFA YOLDAR </v>
      </c>
      <c r="D39" s="3" t="str">
        <f>IF(ISERROR(VLOOKUP(B39,'START LİSTE'!$B$6:$F$1255,3,0)),"",VLOOKUP(B39,'START LİSTE'!$B$6:$F$1255,3,0))</f>
        <v>ANKARA</v>
      </c>
      <c r="E39" s="4" t="str">
        <f>IF(ISERROR(VLOOKUP(B39,'START LİSTE'!$B$6:$F$1255,4,0)),"",VLOOKUP(B39,'START LİSTE'!$B$6:$F$1255,4,0))</f>
        <v>F</v>
      </c>
      <c r="F39" s="5">
        <f>IF(ISERROR(VLOOKUP($B39,'START LİSTE'!$B$6:$F$1255,5,0)),"",VLOOKUP($B39,'START LİSTE'!$B$6:$F$1255,5,0))</f>
        <v>29307</v>
      </c>
      <c r="G39" s="162">
        <v>3301</v>
      </c>
      <c r="H39" s="6">
        <f t="shared" si="1"/>
        <v>23</v>
      </c>
    </row>
    <row r="40" spans="1:8" ht="18" customHeight="1" x14ac:dyDescent="0.2">
      <c r="A40" s="2">
        <f t="shared" si="0"/>
        <v>35</v>
      </c>
      <c r="B40" s="149">
        <v>184</v>
      </c>
      <c r="C40" s="3" t="str">
        <f>IF(ISERROR(VLOOKUP(B40,'START LİSTE'!$B$6:$F$1255,2,0)),"",VLOOKUP(B40,'START LİSTE'!$B$6:$F$1255,2,0))</f>
        <v>MAZLUM AYDEMİR</v>
      </c>
      <c r="D40" s="3" t="str">
        <f>IF(ISERROR(VLOOKUP(B40,'START LİSTE'!$B$6:$F$1255,3,0)),"",VLOOKUP(B40,'START LİSTE'!$B$6:$F$1255,3,0))</f>
        <v>MARDİN ATLETİZM</v>
      </c>
      <c r="E40" s="4" t="str">
        <f>IF(ISERROR(VLOOKUP(B40,'START LİSTE'!$B$6:$F$1255,4,0)),"",VLOOKUP(B40,'START LİSTE'!$B$6:$F$1255,4,0))</f>
        <v>T</v>
      </c>
      <c r="F40" s="5">
        <f>IF(ISERROR(VLOOKUP($B40,'START LİSTE'!$B$6:$F$1255,5,0)),"",VLOOKUP($B40,'START LİSTE'!$B$6:$F$1255,5,0))</f>
        <v>34169</v>
      </c>
      <c r="G40" s="162">
        <v>3319</v>
      </c>
      <c r="H40" s="6">
        <f t="shared" si="1"/>
        <v>24</v>
      </c>
    </row>
    <row r="41" spans="1:8" ht="18" customHeight="1" x14ac:dyDescent="0.2">
      <c r="A41" s="2">
        <f t="shared" si="0"/>
        <v>36</v>
      </c>
      <c r="B41" s="149">
        <v>186</v>
      </c>
      <c r="C41" s="3" t="str">
        <f>IF(ISERROR(VLOOKUP(B41,'START LİSTE'!$B$6:$F$1255,2,0)),"",VLOOKUP(B41,'START LİSTE'!$B$6:$F$1255,2,0))</f>
        <v>ALİ DERELİ</v>
      </c>
      <c r="D41" s="3" t="str">
        <f>IF(ISERROR(VLOOKUP(B41,'START LİSTE'!$B$6:$F$1255,3,0)),"",VLOOKUP(B41,'START LİSTE'!$B$6:$F$1255,3,0))</f>
        <v>MARDİN ATLETİZM</v>
      </c>
      <c r="E41" s="4" t="str">
        <f>IF(ISERROR(VLOOKUP(B41,'START LİSTE'!$B$6:$F$1255,4,0)),"",VLOOKUP(B41,'START LİSTE'!$B$6:$F$1255,4,0))</f>
        <v>T</v>
      </c>
      <c r="F41" s="5">
        <f>IF(ISERROR(VLOOKUP($B41,'START LİSTE'!$B$6:$F$1255,5,0)),"",VLOOKUP($B41,'START LİSTE'!$B$6:$F$1255,5,0))</f>
        <v>29587</v>
      </c>
      <c r="G41" s="162">
        <v>3320</v>
      </c>
      <c r="H41" s="6">
        <f t="shared" si="1"/>
        <v>25</v>
      </c>
    </row>
    <row r="42" spans="1:8" ht="18" customHeight="1" x14ac:dyDescent="0.2">
      <c r="A42" s="2">
        <f t="shared" si="0"/>
        <v>37</v>
      </c>
      <c r="B42" s="149">
        <v>198</v>
      </c>
      <c r="C42" s="3" t="str">
        <f>IF(ISERROR(VLOOKUP(B42,'START LİSTE'!$B$6:$F$1255,2,0)),"",VLOOKUP(B42,'START LİSTE'!$B$6:$F$1255,2,0))</f>
        <v>HASAN DENİZ KALAYCI</v>
      </c>
      <c r="D42" s="3" t="str">
        <f>IF(ISERROR(VLOOKUP(B42,'START LİSTE'!$B$6:$F$1255,3,0)),"",VLOOKUP(B42,'START LİSTE'!$B$6:$F$1255,3,0))</f>
        <v>TRABZONSPOR</v>
      </c>
      <c r="E42" s="4" t="str">
        <f>IF(ISERROR(VLOOKUP(B42,'START LİSTE'!$B$6:$F$1255,4,0)),"",VLOOKUP(B42,'START LİSTE'!$B$6:$F$1255,4,0))</f>
        <v>T</v>
      </c>
      <c r="F42" s="5">
        <f>IF(ISERROR(VLOOKUP($B42,'START LİSTE'!$B$6:$F$1255,5,0)),"",VLOOKUP($B42,'START LİSTE'!$B$6:$F$1255,5,0))</f>
        <v>31405</v>
      </c>
      <c r="G42" s="162">
        <v>3321</v>
      </c>
      <c r="H42" s="6">
        <f t="shared" si="1"/>
        <v>26</v>
      </c>
    </row>
    <row r="43" spans="1:8" ht="18" customHeight="1" x14ac:dyDescent="0.2">
      <c r="A43" s="2">
        <f t="shared" si="0"/>
        <v>38</v>
      </c>
      <c r="B43" s="149">
        <v>155</v>
      </c>
      <c r="C43" s="3" t="str">
        <f>IF(ISERROR(VLOOKUP(B43,'START LİSTE'!$B$6:$F$1255,2,0)),"",VLOOKUP(B43,'START LİSTE'!$B$6:$F$1255,2,0))</f>
        <v>HAKAN TAZEGÜL</v>
      </c>
      <c r="D43" s="3" t="str">
        <f>IF(ISERROR(VLOOKUP(B43,'START LİSTE'!$B$6:$F$1255,3,0)),"",VLOOKUP(B43,'START LİSTE'!$B$6:$F$1255,3,0))</f>
        <v>ANKARA-TSK</v>
      </c>
      <c r="E43" s="4" t="str">
        <f>IF(ISERROR(VLOOKUP(B43,'START LİSTE'!$B$6:$F$1255,4,0)),"",VLOOKUP(B43,'START LİSTE'!$B$6:$F$1255,4,0))</f>
        <v>T</v>
      </c>
      <c r="F43" s="5">
        <f>IF(ISERROR(VLOOKUP($B43,'START LİSTE'!$B$6:$F$1255,5,0)),"",VLOOKUP($B43,'START LİSTE'!$B$6:$F$1255,5,0))</f>
        <v>29508</v>
      </c>
      <c r="G43" s="162">
        <v>3340</v>
      </c>
      <c r="H43" s="6">
        <f t="shared" si="1"/>
        <v>27</v>
      </c>
    </row>
    <row r="44" spans="1:8" ht="18" customHeight="1" x14ac:dyDescent="0.2">
      <c r="A44" s="2">
        <f t="shared" si="0"/>
        <v>39</v>
      </c>
      <c r="B44" s="149">
        <v>197</v>
      </c>
      <c r="C44" s="3" t="str">
        <f>IF(ISERROR(VLOOKUP(B44,'START LİSTE'!$B$6:$F$1255,2,0)),"",VLOOKUP(B44,'START LİSTE'!$B$6:$F$1255,2,0))</f>
        <v>RIDVAN ALPER AFACAN</v>
      </c>
      <c r="D44" s="3" t="str">
        <f>IF(ISERROR(VLOOKUP(B44,'START LİSTE'!$B$6:$F$1255,3,0)),"",VLOOKUP(B44,'START LİSTE'!$B$6:$F$1255,3,0))</f>
        <v>TRABZONSPOR</v>
      </c>
      <c r="E44" s="4" t="str">
        <f>IF(ISERROR(VLOOKUP(B44,'START LİSTE'!$B$6:$F$1255,4,0)),"",VLOOKUP(B44,'START LİSTE'!$B$6:$F$1255,4,0))</f>
        <v>T</v>
      </c>
      <c r="F44" s="5">
        <f>IF(ISERROR(VLOOKUP($B44,'START LİSTE'!$B$6:$F$1255,5,0)),"",VLOOKUP($B44,'START LİSTE'!$B$6:$F$1255,5,0))</f>
        <v>29620</v>
      </c>
      <c r="G44" s="162">
        <v>3357</v>
      </c>
      <c r="H44" s="6">
        <f t="shared" si="1"/>
        <v>28</v>
      </c>
    </row>
    <row r="45" spans="1:8" ht="18" customHeight="1" x14ac:dyDescent="0.2">
      <c r="A45" s="2">
        <f t="shared" si="0"/>
        <v>40</v>
      </c>
      <c r="B45" s="149">
        <v>187</v>
      </c>
      <c r="C45" s="3" t="str">
        <f>IF(ISERROR(VLOOKUP(B45,'START LİSTE'!$B$6:$F$1255,2,0)),"",VLOOKUP(B45,'START LİSTE'!$B$6:$F$1255,2,0))</f>
        <v>ENGİN ÖZEL</v>
      </c>
      <c r="D45" s="3" t="str">
        <f>IF(ISERROR(VLOOKUP(B45,'START LİSTE'!$B$6:$F$1255,3,0)),"",VLOOKUP(B45,'START LİSTE'!$B$6:$F$1255,3,0))</f>
        <v>MARDİN ATLETİZM</v>
      </c>
      <c r="E45" s="4" t="str">
        <f>IF(ISERROR(VLOOKUP(B45,'START LİSTE'!$B$6:$F$1255,4,0)),"",VLOOKUP(B45,'START LİSTE'!$B$6:$F$1255,4,0))</f>
        <v>T</v>
      </c>
      <c r="F45" s="5">
        <f>IF(ISERROR(VLOOKUP($B45,'START LİSTE'!$B$6:$F$1255,5,0)),"",VLOOKUP($B45,'START LİSTE'!$B$6:$F$1255,5,0))</f>
        <v>33392</v>
      </c>
      <c r="G45" s="162">
        <v>3403</v>
      </c>
      <c r="H45" s="6">
        <f t="shared" si="1"/>
        <v>29</v>
      </c>
    </row>
    <row r="46" spans="1:8" ht="18" customHeight="1" x14ac:dyDescent="0.2">
      <c r="A46" s="2">
        <f t="shared" si="0"/>
        <v>41</v>
      </c>
      <c r="B46" s="149">
        <v>345</v>
      </c>
      <c r="C46" s="3" t="str">
        <f>IF(ISERROR(VLOOKUP(B46,'START LİSTE'!$B$6:$F$1255,2,0)),"",VLOOKUP(B46,'START LİSTE'!$B$6:$F$1255,2,0))</f>
        <v>MURAT ORAK</v>
      </c>
      <c r="D46" s="3" t="str">
        <f>IF(ISERROR(VLOOKUP(B46,'START LİSTE'!$B$6:$F$1255,3,0)),"",VLOOKUP(B46,'START LİSTE'!$B$6:$F$1255,3,0))</f>
        <v>MERSİN MESKİSPOR</v>
      </c>
      <c r="E46" s="4" t="str">
        <f>IF(ISERROR(VLOOKUP(B46,'START LİSTE'!$B$6:$F$1255,4,0)),"",VLOOKUP(B46,'START LİSTE'!$B$6:$F$1255,4,0))</f>
        <v>T</v>
      </c>
      <c r="F46" s="5">
        <f>IF(ISERROR(VLOOKUP($B46,'START LİSTE'!$B$6:$F$1255,5,0)),"",VLOOKUP($B46,'START LİSTE'!$B$6:$F$1255,5,0))</f>
        <v>33608</v>
      </c>
      <c r="G46" s="162">
        <v>3404</v>
      </c>
      <c r="H46" s="6">
        <f t="shared" si="1"/>
        <v>30</v>
      </c>
    </row>
    <row r="47" spans="1:8" ht="18" customHeight="1" x14ac:dyDescent="0.2">
      <c r="A47" s="2">
        <f t="shared" si="0"/>
        <v>42</v>
      </c>
      <c r="B47" s="149">
        <v>369</v>
      </c>
      <c r="C47" s="3" t="str">
        <f>IF(ISERROR(VLOOKUP(B47,'START LİSTE'!$B$6:$F$1255,2,0)),"",VLOOKUP(B47,'START LİSTE'!$B$6:$F$1255,2,0))</f>
        <v>AMIN SALAMİ</v>
      </c>
      <c r="D47" s="3" t="str">
        <f>IF(ISERROR(VLOOKUP(B47,'START LİSTE'!$B$6:$F$1255,3,0)),"",VLOOKUP(B47,'START LİSTE'!$B$6:$F$1255,3,0))</f>
        <v>FAS</v>
      </c>
      <c r="E47" s="4" t="str">
        <f>IF(ISERROR(VLOOKUP(B47,'START LİSTE'!$B$6:$F$1255,4,0)),"",VLOOKUP(B47,'START LİSTE'!$B$6:$F$1255,4,0))</f>
        <v>F</v>
      </c>
      <c r="F47" s="5">
        <f>IF(ISERROR(VLOOKUP($B47,'START LİSTE'!$B$6:$F$1255,5,0)),"",VLOOKUP($B47,'START LİSTE'!$B$6:$F$1255,5,0))</f>
        <v>34361</v>
      </c>
      <c r="G47" s="162">
        <v>3422</v>
      </c>
      <c r="H47" s="6">
        <f t="shared" si="1"/>
        <v>30</v>
      </c>
    </row>
    <row r="48" spans="1:8" ht="18" customHeight="1" x14ac:dyDescent="0.2">
      <c r="A48" s="2">
        <f t="shared" si="0"/>
        <v>43</v>
      </c>
      <c r="B48" s="149">
        <v>153</v>
      </c>
      <c r="C48" s="3" t="str">
        <f>IF(ISERROR(VLOOKUP(B48,'START LİSTE'!$B$6:$F$1255,2,0)),"",VLOOKUP(B48,'START LİSTE'!$B$6:$F$1255,2,0))</f>
        <v>HAMZA AYDOĞAN</v>
      </c>
      <c r="D48" s="3" t="str">
        <f>IF(ISERROR(VLOOKUP(B48,'START LİSTE'!$B$6:$F$1255,3,0)),"",VLOOKUP(B48,'START LİSTE'!$B$6:$F$1255,3,0))</f>
        <v>ANKARA-TSK</v>
      </c>
      <c r="E48" s="4" t="str">
        <f>IF(ISERROR(VLOOKUP(B48,'START LİSTE'!$B$6:$F$1255,4,0)),"",VLOOKUP(B48,'START LİSTE'!$B$6:$F$1255,4,0))</f>
        <v>T</v>
      </c>
      <c r="F48" s="5">
        <f>IF(ISERROR(VLOOKUP($B48,'START LİSTE'!$B$6:$F$1255,5,0)),"",VLOOKUP($B48,'START LİSTE'!$B$6:$F$1255,5,0))</f>
        <v>32918</v>
      </c>
      <c r="G48" s="162">
        <v>3436</v>
      </c>
      <c r="H48" s="6">
        <f t="shared" si="1"/>
        <v>31</v>
      </c>
    </row>
    <row r="49" spans="1:8" ht="18" customHeight="1" x14ac:dyDescent="0.2">
      <c r="A49" s="2">
        <f t="shared" si="0"/>
        <v>44</v>
      </c>
      <c r="B49" s="149">
        <v>200</v>
      </c>
      <c r="C49" s="3" t="str">
        <f>IF(ISERROR(VLOOKUP(B49,'START LİSTE'!$B$6:$F$1255,2,0)),"",VLOOKUP(B49,'START LİSTE'!$B$6:$F$1255,2,0))</f>
        <v>KIYASETTİN YALÇIN</v>
      </c>
      <c r="D49" s="3" t="str">
        <f>IF(ISERROR(VLOOKUP(B49,'START LİSTE'!$B$6:$F$1255,3,0)),"",VLOOKUP(B49,'START LİSTE'!$B$6:$F$1255,3,0))</f>
        <v>TRABZONSPOR</v>
      </c>
      <c r="E49" s="4" t="str">
        <f>IF(ISERROR(VLOOKUP(B49,'START LİSTE'!$B$6:$F$1255,4,0)),"",VLOOKUP(B49,'START LİSTE'!$B$6:$F$1255,4,0))</f>
        <v>T</v>
      </c>
      <c r="F49" s="5">
        <f>IF(ISERROR(VLOOKUP($B49,'START LİSTE'!$B$6:$F$1255,5,0)),"",VLOOKUP($B49,'START LİSTE'!$B$6:$F$1255,5,0))</f>
        <v>28286</v>
      </c>
      <c r="G49" s="162">
        <v>3446</v>
      </c>
      <c r="H49" s="6">
        <f t="shared" si="1"/>
        <v>32</v>
      </c>
    </row>
    <row r="50" spans="1:8" ht="18" customHeight="1" x14ac:dyDescent="0.2">
      <c r="A50" s="2">
        <f t="shared" si="0"/>
        <v>45</v>
      </c>
      <c r="B50" s="149">
        <v>315</v>
      </c>
      <c r="C50" s="3" t="str">
        <f>IF(ISERROR(VLOOKUP(B50,'START LİSTE'!$B$6:$F$1255,2,0)),"",VLOOKUP(B50,'START LİSTE'!$B$6:$F$1255,2,0))</f>
        <v>M.NESİM ÖNER</v>
      </c>
      <c r="D50" s="3" t="str">
        <f>IF(ISERROR(VLOOKUP(B50,'START LİSTE'!$B$6:$F$1255,3,0)),"",VLOOKUP(B50,'START LİSTE'!$B$6:$F$1255,3,0))</f>
        <v>DİYARBAKIR</v>
      </c>
      <c r="E50" s="4" t="str">
        <f>IF(ISERROR(VLOOKUP(B50,'START LİSTE'!$B$6:$F$1255,4,0)),"",VLOOKUP(B50,'START LİSTE'!$B$6:$F$1255,4,0))</f>
        <v>F</v>
      </c>
      <c r="F50" s="5">
        <f>IF(ISERROR(VLOOKUP($B50,'START LİSTE'!$B$6:$F$1255,5,0)),"",VLOOKUP($B50,'START LİSTE'!$B$6:$F$1255,5,0))</f>
        <v>34335</v>
      </c>
      <c r="G50" s="162">
        <v>3452</v>
      </c>
      <c r="H50" s="6">
        <f t="shared" si="1"/>
        <v>32</v>
      </c>
    </row>
    <row r="51" spans="1:8" ht="18" customHeight="1" x14ac:dyDescent="0.2">
      <c r="A51" s="2">
        <f t="shared" si="0"/>
        <v>46</v>
      </c>
      <c r="B51" s="149">
        <v>188</v>
      </c>
      <c r="C51" s="3" t="str">
        <f>IF(ISERROR(VLOOKUP(B51,'START LİSTE'!$B$6:$F$1255,2,0)),"",VLOOKUP(B51,'START LİSTE'!$B$6:$F$1255,2,0))</f>
        <v>ATMAN ÇAPAT</v>
      </c>
      <c r="D51" s="3" t="str">
        <f>IF(ISERROR(VLOOKUP(B51,'START LİSTE'!$B$6:$F$1255,3,0)),"",VLOOKUP(B51,'START LİSTE'!$B$6:$F$1255,3,0))</f>
        <v>MARDİN ATLETİZM</v>
      </c>
      <c r="E51" s="4" t="str">
        <f>IF(ISERROR(VLOOKUP(B51,'START LİSTE'!$B$6:$F$1255,4,0)),"",VLOOKUP(B51,'START LİSTE'!$B$6:$F$1255,4,0))</f>
        <v>T</v>
      </c>
      <c r="F51" s="5">
        <f>IF(ISERROR(VLOOKUP($B51,'START LİSTE'!$B$6:$F$1255,5,0)),"",VLOOKUP($B51,'START LİSTE'!$B$6:$F$1255,5,0))</f>
        <v>33125</v>
      </c>
      <c r="G51" s="162">
        <v>3515</v>
      </c>
      <c r="H51" s="6">
        <f t="shared" si="1"/>
        <v>33</v>
      </c>
    </row>
    <row r="52" spans="1:8" ht="18" customHeight="1" x14ac:dyDescent="0.2">
      <c r="A52" s="2">
        <f t="shared" si="0"/>
        <v>47</v>
      </c>
      <c r="B52" s="149">
        <v>157</v>
      </c>
      <c r="C52" s="3" t="str">
        <f>IF(ISERROR(VLOOKUP(B52,'START LİSTE'!$B$6:$F$1255,2,0)),"",VLOOKUP(B52,'START LİSTE'!$B$6:$F$1255,2,0))</f>
        <v>BATTAL KÜTÜK</v>
      </c>
      <c r="D52" s="3" t="str">
        <f>IF(ISERROR(VLOOKUP(B52,'START LİSTE'!$B$6:$F$1255,3,0)),"",VLOOKUP(B52,'START LİSTE'!$B$6:$F$1255,3,0))</f>
        <v>ANKARA-TSK</v>
      </c>
      <c r="E52" s="4" t="str">
        <f>IF(ISERROR(VLOOKUP(B52,'START LİSTE'!$B$6:$F$1255,4,0)),"",VLOOKUP(B52,'START LİSTE'!$B$6:$F$1255,4,0))</f>
        <v>F</v>
      </c>
      <c r="F52" s="5">
        <f>IF(ISERROR(VLOOKUP($B52,'START LİSTE'!$B$6:$F$1255,5,0)),"",VLOOKUP($B52,'START LİSTE'!$B$6:$F$1255,5,0))</f>
        <v>29997</v>
      </c>
      <c r="G52" s="162">
        <v>3524</v>
      </c>
      <c r="H52" s="6">
        <f t="shared" si="1"/>
        <v>33</v>
      </c>
    </row>
    <row r="53" spans="1:8" ht="18" customHeight="1" x14ac:dyDescent="0.2">
      <c r="A53" s="2">
        <f t="shared" si="0"/>
        <v>48</v>
      </c>
      <c r="B53" s="149">
        <v>199</v>
      </c>
      <c r="C53" s="3" t="str">
        <f>IF(ISERROR(VLOOKUP(B53,'START LİSTE'!$B$6:$F$1255,2,0)),"",VLOOKUP(B53,'START LİSTE'!$B$6:$F$1255,2,0))</f>
        <v>LÜTFİ ÖZKAN</v>
      </c>
      <c r="D53" s="3" t="str">
        <f>IF(ISERROR(VLOOKUP(B53,'START LİSTE'!$B$6:$F$1255,3,0)),"",VLOOKUP(B53,'START LİSTE'!$B$6:$F$1255,3,0))</f>
        <v>TRABZONSPOR</v>
      </c>
      <c r="E53" s="4" t="str">
        <f>IF(ISERROR(VLOOKUP(B53,'START LİSTE'!$B$6:$F$1255,4,0)),"",VLOOKUP(B53,'START LİSTE'!$B$6:$F$1255,4,0))</f>
        <v>T</v>
      </c>
      <c r="F53" s="5">
        <f>IF(ISERROR(VLOOKUP($B53,'START LİSTE'!$B$6:$F$1255,5,0)),"",VLOOKUP($B53,'START LİSTE'!$B$6:$F$1255,5,0))</f>
        <v>34323</v>
      </c>
      <c r="G53" s="162">
        <v>3635</v>
      </c>
      <c r="H53" s="6">
        <f t="shared" si="1"/>
        <v>34</v>
      </c>
    </row>
    <row r="54" spans="1:8" ht="18" customHeight="1" x14ac:dyDescent="0.2">
      <c r="A54" s="2">
        <f t="shared" si="0"/>
        <v>49</v>
      </c>
      <c r="B54" s="149">
        <v>318</v>
      </c>
      <c r="C54" s="3" t="str">
        <f>IF(ISERROR(VLOOKUP(B54,'START LİSTE'!$B$6:$F$1255,2,0)),"",VLOOKUP(B54,'START LİSTE'!$B$6:$F$1255,2,0))</f>
        <v>TAHİR KARAKAYA</v>
      </c>
      <c r="D54" s="3" t="str">
        <f>IF(ISERROR(VLOOKUP(B54,'START LİSTE'!$B$6:$F$1255,3,0)),"",VLOOKUP(B54,'START LİSTE'!$B$6:$F$1255,3,0))</f>
        <v>ANKARA</v>
      </c>
      <c r="E54" s="4" t="str">
        <f>IF(ISERROR(VLOOKUP(B54,'START LİSTE'!$B$6:$F$1255,4,0)),"",VLOOKUP(B54,'START LİSTE'!$B$6:$F$1255,4,0))</f>
        <v>F</v>
      </c>
      <c r="F54" s="5">
        <f>IF(ISERROR(VLOOKUP($B54,'START LİSTE'!$B$6:$F$1255,5,0)),"",VLOOKUP($B54,'START LİSTE'!$B$6:$F$1255,5,0))</f>
        <v>31971</v>
      </c>
      <c r="G54" s="162">
        <v>3711</v>
      </c>
      <c r="H54" s="6">
        <f t="shared" si="1"/>
        <v>34</v>
      </c>
    </row>
    <row r="55" spans="1:8" ht="18" customHeight="1" x14ac:dyDescent="0.2">
      <c r="A55" s="2">
        <f t="shared" si="0"/>
        <v>50</v>
      </c>
      <c r="B55" s="149">
        <v>317</v>
      </c>
      <c r="C55" s="3" t="str">
        <f>IF(ISERROR(VLOOKUP(B55,'START LİSTE'!$B$6:$F$1255,2,0)),"",VLOOKUP(B55,'START LİSTE'!$B$6:$F$1255,2,0))</f>
        <v>ARDA KÖŞKER</v>
      </c>
      <c r="D55" s="3" t="str">
        <f>IF(ISERROR(VLOOKUP(B55,'START LİSTE'!$B$6:$F$1255,3,0)),"",VLOOKUP(B55,'START LİSTE'!$B$6:$F$1255,3,0))</f>
        <v>ANKARA</v>
      </c>
      <c r="E55" s="4" t="str">
        <f>IF(ISERROR(VLOOKUP(B55,'START LİSTE'!$B$6:$F$1255,4,0)),"",VLOOKUP(B55,'START LİSTE'!$B$6:$F$1255,4,0))</f>
        <v>F</v>
      </c>
      <c r="F55" s="5">
        <f>IF(ISERROR(VLOOKUP($B55,'START LİSTE'!$B$6:$F$1255,5,0)),"",VLOOKUP($B55,'START LİSTE'!$B$6:$F$1255,5,0))</f>
        <v>32935</v>
      </c>
      <c r="G55" s="162">
        <v>3711</v>
      </c>
      <c r="H55" s="6">
        <f t="shared" si="1"/>
        <v>34</v>
      </c>
    </row>
    <row r="56" spans="1:8" ht="18" customHeight="1" x14ac:dyDescent="0.2">
      <c r="A56" s="2">
        <f t="shared" si="0"/>
        <v>51</v>
      </c>
      <c r="B56" s="149">
        <v>311</v>
      </c>
      <c r="C56" s="3" t="str">
        <f>IF(ISERROR(VLOOKUP(B56,'START LİSTE'!$B$6:$F$1255,2,0)),"",VLOOKUP(B56,'START LİSTE'!$B$6:$F$1255,2,0))</f>
        <v>BURAK LAFCI</v>
      </c>
      <c r="D56" s="3" t="str">
        <f>IF(ISERROR(VLOOKUP(B56,'START LİSTE'!$B$6:$F$1255,3,0)),"",VLOOKUP(B56,'START LİSTE'!$B$6:$F$1255,3,0))</f>
        <v>İSTANBUL</v>
      </c>
      <c r="E56" s="4" t="str">
        <f>IF(ISERROR(VLOOKUP(B56,'START LİSTE'!$B$6:$F$1255,4,0)),"",VLOOKUP(B56,'START LİSTE'!$B$6:$F$1255,4,0))</f>
        <v>F</v>
      </c>
      <c r="F56" s="5">
        <f>IF(ISERROR(VLOOKUP($B56,'START LİSTE'!$B$6:$F$1255,5,0)),"",VLOOKUP($B56,'START LİSTE'!$B$6:$F$1255,5,0))</f>
        <v>34552</v>
      </c>
      <c r="G56" s="162">
        <v>3744</v>
      </c>
      <c r="H56" s="6">
        <f t="shared" si="1"/>
        <v>34</v>
      </c>
    </row>
    <row r="57" spans="1:8" ht="18" customHeight="1" x14ac:dyDescent="0.2">
      <c r="A57" s="2">
        <f t="shared" si="0"/>
        <v>52</v>
      </c>
      <c r="B57" s="149">
        <v>319</v>
      </c>
      <c r="C57" s="3" t="str">
        <f>IF(ISERROR(VLOOKUP(B57,'START LİSTE'!$B$6:$F$1255,2,0)),"",VLOOKUP(B57,'START LİSTE'!$B$6:$F$1255,2,0))</f>
        <v>MUSTAFA ERGİŞİ</v>
      </c>
      <c r="D57" s="3" t="str">
        <f>IF(ISERROR(VLOOKUP(B57,'START LİSTE'!$B$6:$F$1255,3,0)),"",VLOOKUP(B57,'START LİSTE'!$B$6:$F$1255,3,0))</f>
        <v>ANKARA</v>
      </c>
      <c r="E57" s="4" t="str">
        <f>IF(ISERROR(VLOOKUP(B57,'START LİSTE'!$B$6:$F$1255,4,0)),"",VLOOKUP(B57,'START LİSTE'!$B$6:$F$1255,4,0))</f>
        <v>F</v>
      </c>
      <c r="F57" s="5">
        <f>IF(ISERROR(VLOOKUP($B57,'START LİSTE'!$B$6:$F$1255,5,0)),"",VLOOKUP($B57,'START LİSTE'!$B$6:$F$1255,5,0))</f>
        <v>32143</v>
      </c>
      <c r="G57" s="162">
        <v>4404</v>
      </c>
      <c r="H57" s="6">
        <f t="shared" si="1"/>
        <v>34</v>
      </c>
    </row>
    <row r="58" spans="1:8" ht="18" customHeight="1" x14ac:dyDescent="0.2">
      <c r="A58" s="2" t="s">
        <v>70</v>
      </c>
      <c r="B58" s="149">
        <v>321</v>
      </c>
      <c r="C58" s="3" t="str">
        <f>IF(ISERROR(VLOOKUP(B58,'START LİSTE'!$B$6:$F$1255,2,0)),"",VLOOKUP(B58,'START LİSTE'!$B$6:$F$1255,2,0))</f>
        <v>KAAN AYDEMİR</v>
      </c>
      <c r="D58" s="3" t="str">
        <f>IF(ISERROR(VLOOKUP(B58,'START LİSTE'!$B$6:$F$1255,3,0)),"",VLOOKUP(B58,'START LİSTE'!$B$6:$F$1255,3,0))</f>
        <v>ANKARA</v>
      </c>
      <c r="E58" s="4" t="str">
        <f>IF(ISERROR(VLOOKUP(B58,'START LİSTE'!$B$6:$F$1255,4,0)),"",VLOOKUP(B58,'START LİSTE'!$B$6:$F$1255,4,0))</f>
        <v>F</v>
      </c>
      <c r="F58" s="5">
        <f>IF(ISERROR(VLOOKUP($B58,'START LİSTE'!$B$6:$F$1255,5,0)),"",VLOOKUP($B58,'START LİSTE'!$B$6:$F$1255,5,0))</f>
        <v>34109</v>
      </c>
      <c r="G58" s="162" t="s">
        <v>123</v>
      </c>
      <c r="H58" s="6" t="str">
        <f t="shared" si="1"/>
        <v>-</v>
      </c>
    </row>
    <row r="59" spans="1:8" ht="18" customHeight="1" x14ac:dyDescent="0.2">
      <c r="A59" s="2" t="s">
        <v>70</v>
      </c>
      <c r="B59" s="149">
        <v>322</v>
      </c>
      <c r="C59" s="3" t="str">
        <f>IF(ISERROR(VLOOKUP(B59,'START LİSTE'!$B$6:$F$1255,2,0)),"",VLOOKUP(B59,'START LİSTE'!$B$6:$F$1255,2,0))</f>
        <v>CUMA DEMİRCİ</v>
      </c>
      <c r="D59" s="3" t="str">
        <f>IF(ISERROR(VLOOKUP(B59,'START LİSTE'!$B$6:$F$1255,3,0)),"",VLOOKUP(B59,'START LİSTE'!$B$6:$F$1255,3,0))</f>
        <v>ANKARA</v>
      </c>
      <c r="E59" s="4" t="str">
        <f>IF(ISERROR(VLOOKUP(B59,'START LİSTE'!$B$6:$F$1255,4,0)),"",VLOOKUP(B59,'START LİSTE'!$B$6:$F$1255,4,0))</f>
        <v>F</v>
      </c>
      <c r="F59" s="5">
        <f>IF(ISERROR(VLOOKUP($B59,'START LİSTE'!$B$6:$F$1255,5,0)),"",VLOOKUP($B59,'START LİSTE'!$B$6:$F$1255,5,0))</f>
        <v>33878</v>
      </c>
      <c r="G59" s="162" t="s">
        <v>123</v>
      </c>
      <c r="H59" s="6" t="str">
        <f t="shared" si="1"/>
        <v>-</v>
      </c>
    </row>
    <row r="60" spans="1:8" ht="18" customHeight="1" x14ac:dyDescent="0.2">
      <c r="A60" s="2" t="s">
        <v>70</v>
      </c>
      <c r="B60" s="149">
        <v>313</v>
      </c>
      <c r="C60" s="3" t="str">
        <f>IF(ISERROR(VLOOKUP(B60,'START LİSTE'!$B$6:$F$1255,2,0)),"",VLOOKUP(B60,'START LİSTE'!$B$6:$F$1255,2,0))</f>
        <v>YAHYA TEDBİRLİ</v>
      </c>
      <c r="D60" s="3" t="str">
        <f>IF(ISERROR(VLOOKUP(B60,'START LİSTE'!$B$6:$F$1255,3,0)),"",VLOOKUP(B60,'START LİSTE'!$B$6:$F$1255,3,0))</f>
        <v>BALIKESİR</v>
      </c>
      <c r="E60" s="4" t="str">
        <f>IF(ISERROR(VLOOKUP(B60,'START LİSTE'!$B$6:$F$1255,4,0)),"",VLOOKUP(B60,'START LİSTE'!$B$6:$F$1255,4,0))</f>
        <v>F</v>
      </c>
      <c r="F60" s="5">
        <f>IF(ISERROR(VLOOKUP($B60,'START LİSTE'!$B$6:$F$1255,5,0)),"",VLOOKUP($B60,'START LİSTE'!$B$6:$F$1255,5,0))</f>
        <v>34486</v>
      </c>
      <c r="G60" s="162" t="s">
        <v>123</v>
      </c>
      <c r="H60" s="6" t="str">
        <f t="shared" si="1"/>
        <v>-</v>
      </c>
    </row>
    <row r="61" spans="1:8" ht="18" customHeight="1" x14ac:dyDescent="0.2">
      <c r="A61" s="2" t="s">
        <v>70</v>
      </c>
      <c r="B61" s="149">
        <v>329</v>
      </c>
      <c r="C61" s="3" t="str">
        <f>IF(ISERROR(VLOOKUP(B61,'START LİSTE'!$B$6:$F$1255,2,0)),"",VLOOKUP(B61,'START LİSTE'!$B$6:$F$1255,2,0))</f>
        <v>MUSTAFA KOCATEPE</v>
      </c>
      <c r="D61" s="3" t="str">
        <f>IF(ISERROR(VLOOKUP(B61,'START LİSTE'!$B$6:$F$1255,3,0)),"",VLOOKUP(B61,'START LİSTE'!$B$6:$F$1255,3,0))</f>
        <v xml:space="preserve">NEVŞEHİR </v>
      </c>
      <c r="E61" s="4" t="str">
        <f>IF(ISERROR(VLOOKUP(B61,'START LİSTE'!$B$6:$F$1255,4,0)),"",VLOOKUP(B61,'START LİSTE'!$B$6:$F$1255,4,0))</f>
        <v>F</v>
      </c>
      <c r="F61" s="5">
        <f>IF(ISERROR(VLOOKUP($B61,'START LİSTE'!$B$6:$F$1255,5,0)),"",VLOOKUP($B61,'START LİSTE'!$B$6:$F$1255,5,0))</f>
        <v>34335</v>
      </c>
      <c r="G61" s="162" t="s">
        <v>123</v>
      </c>
      <c r="H61" s="6" t="str">
        <f t="shared" si="1"/>
        <v>-</v>
      </c>
    </row>
    <row r="62" spans="1:8" ht="18" customHeight="1" x14ac:dyDescent="0.2">
      <c r="A62" s="2" t="s">
        <v>70</v>
      </c>
      <c r="B62" s="149">
        <v>162</v>
      </c>
      <c r="C62" s="3" t="str">
        <f>IF(ISERROR(VLOOKUP(B62,'START LİSTE'!$B$6:$F$1255,2,0)),"",VLOOKUP(B62,'START LİSTE'!$B$6:$F$1255,2,0))</f>
        <v>MEHMET AKKOYUN</v>
      </c>
      <c r="D62" s="3" t="str">
        <f>IF(ISERROR(VLOOKUP(B62,'START LİSTE'!$B$6:$F$1255,3,0)),"",VLOOKUP(B62,'START LİSTE'!$B$6:$F$1255,3,0))</f>
        <v>BATMAN-PETROLSPOR</v>
      </c>
      <c r="E62" s="4" t="str">
        <f>IF(ISERROR(VLOOKUP(B62,'START LİSTE'!$B$6:$F$1255,4,0)),"",VLOOKUP(B62,'START LİSTE'!$B$6:$F$1255,4,0))</f>
        <v>T</v>
      </c>
      <c r="F62" s="5">
        <f>IF(ISERROR(VLOOKUP($B62,'START LİSTE'!$B$6:$F$1255,5,0)),"",VLOOKUP($B62,'START LİSTE'!$B$6:$F$1255,5,0))</f>
        <v>32567</v>
      </c>
      <c r="G62" s="162" t="s">
        <v>123</v>
      </c>
      <c r="H62" s="6" t="str">
        <f t="shared" si="1"/>
        <v>-</v>
      </c>
    </row>
    <row r="63" spans="1:8" ht="18" customHeight="1" x14ac:dyDescent="0.2">
      <c r="A63" s="2" t="s">
        <v>70</v>
      </c>
      <c r="B63" s="149">
        <v>367</v>
      </c>
      <c r="C63" s="3" t="str">
        <f>IF(ISERROR(VLOOKUP(B63,'START LİSTE'!$B$6:$F$1255,2,0)),"",VLOOKUP(B63,'START LİSTE'!$B$6:$F$1255,2,0))</f>
        <v>ORHAN AVCI</v>
      </c>
      <c r="D63" s="3" t="str">
        <f>IF(ISERROR(VLOOKUP(B63,'START LİSTE'!$B$6:$F$1255,3,0)),"",VLOOKUP(B63,'START LİSTE'!$B$6:$F$1255,3,0))</f>
        <v>VAN</v>
      </c>
      <c r="E63" s="4" t="str">
        <f>IF(ISERROR(VLOOKUP(B63,'START LİSTE'!$B$6:$F$1255,4,0)),"",VLOOKUP(B63,'START LİSTE'!$B$6:$F$1255,4,0))</f>
        <v>F</v>
      </c>
      <c r="F63" s="5">
        <f>IF(ISERROR(VLOOKUP($B63,'START LİSTE'!$B$6:$F$1255,5,0)),"",VLOOKUP($B63,'START LİSTE'!$B$6:$F$1255,5,0))</f>
        <v>33604</v>
      </c>
      <c r="G63" s="162" t="s">
        <v>123</v>
      </c>
      <c r="H63" s="6" t="str">
        <f t="shared" si="1"/>
        <v>-</v>
      </c>
    </row>
    <row r="64" spans="1:8" ht="18" customHeight="1" x14ac:dyDescent="0.2">
      <c r="A64" s="2" t="s">
        <v>70</v>
      </c>
      <c r="B64" s="149">
        <v>320</v>
      </c>
      <c r="C64" s="3" t="str">
        <f>IF(ISERROR(VLOOKUP(B64,'START LİSTE'!$B$6:$F$1255,2,0)),"",VLOOKUP(B64,'START LİSTE'!$B$6:$F$1255,2,0))</f>
        <v>DURDU AKKEÇE</v>
      </c>
      <c r="D64" s="3" t="str">
        <f>IF(ISERROR(VLOOKUP(B64,'START LİSTE'!$B$6:$F$1255,3,0)),"",VLOOKUP(B64,'START LİSTE'!$B$6:$F$1255,3,0))</f>
        <v>ANKARA</v>
      </c>
      <c r="E64" s="4" t="str">
        <f>IF(ISERROR(VLOOKUP(B64,'START LİSTE'!$B$6:$F$1255,4,0)),"",VLOOKUP(B64,'START LİSTE'!$B$6:$F$1255,4,0))</f>
        <v>F</v>
      </c>
      <c r="F64" s="5">
        <f>IF(ISERROR(VLOOKUP($B64,'START LİSTE'!$B$6:$F$1255,5,0)),"",VLOOKUP($B64,'START LİSTE'!$B$6:$F$1255,5,0))</f>
        <v>34034</v>
      </c>
      <c r="G64" s="162" t="s">
        <v>123</v>
      </c>
      <c r="H64" s="6" t="str">
        <f t="shared" si="1"/>
        <v>-</v>
      </c>
    </row>
    <row r="65" spans="1:8" ht="18" customHeight="1" x14ac:dyDescent="0.2">
      <c r="A65" s="2" t="s">
        <v>70</v>
      </c>
      <c r="B65" s="149">
        <v>310</v>
      </c>
      <c r="C65" s="3" t="str">
        <f>IF(ISERROR(VLOOKUP(B65,'START LİSTE'!$B$6:$F$1255,2,0)),"",VLOOKUP(B65,'START LİSTE'!$B$6:$F$1255,2,0))</f>
        <v>ERDİNÇ EKİN</v>
      </c>
      <c r="D65" s="3" t="str">
        <f>IF(ISERROR(VLOOKUP(B65,'START LİSTE'!$B$6:$F$1255,3,0)),"",VLOOKUP(B65,'START LİSTE'!$B$6:$F$1255,3,0))</f>
        <v>KARAMAN</v>
      </c>
      <c r="E65" s="4" t="str">
        <f>IF(ISERROR(VLOOKUP(B65,'START LİSTE'!$B$6:$F$1255,4,0)),"",VLOOKUP(B65,'START LİSTE'!$B$6:$F$1255,4,0))</f>
        <v>F</v>
      </c>
      <c r="F65" s="5">
        <f>IF(ISERROR(VLOOKUP($B65,'START LİSTE'!$B$6:$F$1255,5,0)),"",VLOOKUP($B65,'START LİSTE'!$B$6:$F$1255,5,0))</f>
        <v>32143</v>
      </c>
      <c r="G65" s="162" t="s">
        <v>123</v>
      </c>
      <c r="H65" s="6" t="str">
        <f t="shared" si="1"/>
        <v>-</v>
      </c>
    </row>
    <row r="66" spans="1:8" ht="18" customHeight="1" x14ac:dyDescent="0.2">
      <c r="A66" s="2" t="s">
        <v>70</v>
      </c>
      <c r="B66" s="149">
        <v>177</v>
      </c>
      <c r="C66" s="3" t="str">
        <f>IF(ISERROR(VLOOKUP(B66,'START LİSTE'!$B$6:$F$1255,2,0)),"",VLOOKUP(B66,'START LİSTE'!$B$6:$F$1255,2,0))</f>
        <v>MEDENİ DEMİR</v>
      </c>
      <c r="D66" s="3" t="str">
        <f>IF(ISERROR(VLOOKUP(B66,'START LİSTE'!$B$6:$F$1255,3,0)),"",VLOOKUP(B66,'START LİSTE'!$B$6:$F$1255,3,0))</f>
        <v xml:space="preserve">KOCAELİ </v>
      </c>
      <c r="E66" s="4" t="str">
        <f>IF(ISERROR(VLOOKUP(B66,'START LİSTE'!$B$6:$F$1255,4,0)),"",VLOOKUP(B66,'START LİSTE'!$B$6:$F$1255,4,0))</f>
        <v>F</v>
      </c>
      <c r="F66" s="5">
        <f>IF(ISERROR(VLOOKUP($B66,'START LİSTE'!$B$6:$F$1255,5,0)),"",VLOOKUP($B66,'START LİSTE'!$B$6:$F$1255,5,0))</f>
        <v>32167</v>
      </c>
      <c r="G66" s="162" t="s">
        <v>123</v>
      </c>
      <c r="H66" s="6" t="str">
        <f t="shared" si="1"/>
        <v>-</v>
      </c>
    </row>
    <row r="67" spans="1:8" ht="18" customHeight="1" x14ac:dyDescent="0.2">
      <c r="A67" s="2" t="s">
        <v>70</v>
      </c>
      <c r="B67" s="149">
        <v>309</v>
      </c>
      <c r="C67" s="3" t="str">
        <f>IF(ISERROR(VLOOKUP(B67,'START LİSTE'!$B$6:$F$1255,2,0)),"",VLOOKUP(B67,'START LİSTE'!$B$6:$F$1255,2,0))</f>
        <v>BARIŞ ÇELEBİ</v>
      </c>
      <c r="D67" s="3" t="str">
        <f>IF(ISERROR(VLOOKUP(B67,'START LİSTE'!$B$6:$F$1255,3,0)),"",VLOOKUP(B67,'START LİSTE'!$B$6:$F$1255,3,0))</f>
        <v>İZMİR</v>
      </c>
      <c r="E67" s="4" t="str">
        <f>IF(ISERROR(VLOOKUP(B67,'START LİSTE'!$B$6:$F$1255,4,0)),"",VLOOKUP(B67,'START LİSTE'!$B$6:$F$1255,4,0))</f>
        <v>F</v>
      </c>
      <c r="F67" s="5">
        <f>IF(ISERROR(VLOOKUP($B67,'START LİSTE'!$B$6:$F$1255,5,0)),"",VLOOKUP($B67,'START LİSTE'!$B$6:$F$1255,5,0))</f>
        <v>29044</v>
      </c>
      <c r="G67" s="162" t="s">
        <v>123</v>
      </c>
      <c r="H67" s="6" t="str">
        <f t="shared" si="1"/>
        <v>-</v>
      </c>
    </row>
    <row r="68" spans="1:8" ht="18" customHeight="1" x14ac:dyDescent="0.2">
      <c r="A68" s="2" t="s">
        <v>70</v>
      </c>
      <c r="B68" s="149">
        <v>344</v>
      </c>
      <c r="C68" s="3" t="str">
        <f>IF(ISERROR(VLOOKUP(B68,'START LİSTE'!$B$6:$F$1255,2,0)),"",VLOOKUP(B68,'START LİSTE'!$B$6:$F$1255,2,0))</f>
        <v>YASİN CEYLAN</v>
      </c>
      <c r="D68" s="3" t="str">
        <f>IF(ISERROR(VLOOKUP(B68,'START LİSTE'!$B$6:$F$1255,3,0)),"",VLOOKUP(B68,'START LİSTE'!$B$6:$F$1255,3,0))</f>
        <v>MERSİN MESKİSPOR</v>
      </c>
      <c r="E68" s="4" t="str">
        <f>IF(ISERROR(VLOOKUP(B68,'START LİSTE'!$B$6:$F$1255,4,0)),"",VLOOKUP(B68,'START LİSTE'!$B$6:$F$1255,4,0))</f>
        <v>T</v>
      </c>
      <c r="F68" s="5">
        <f>IF(ISERROR(VLOOKUP($B68,'START LİSTE'!$B$6:$F$1255,5,0)),"",VLOOKUP($B68,'START LİSTE'!$B$6:$F$1255,5,0))</f>
        <v>30682</v>
      </c>
      <c r="G68" s="162" t="s">
        <v>123</v>
      </c>
      <c r="H68" s="6" t="str">
        <f t="shared" si="1"/>
        <v>-</v>
      </c>
    </row>
    <row r="69" spans="1:8" ht="18" customHeight="1" x14ac:dyDescent="0.2">
      <c r="A69" s="2" t="s">
        <v>70</v>
      </c>
      <c r="B69" s="149">
        <v>365</v>
      </c>
      <c r="C69" s="3" t="str">
        <f>IF(ISERROR(VLOOKUP(B69,'START LİSTE'!$B$6:$F$1255,2,0)),"",VLOOKUP(B69,'START LİSTE'!$B$6:$F$1255,2,0))</f>
        <v>BEKİR KARAYEL</v>
      </c>
      <c r="D69" s="3" t="str">
        <f>IF(ISERROR(VLOOKUP(B69,'START LİSTE'!$B$6:$F$1255,3,0)),"",VLOOKUP(B69,'START LİSTE'!$B$6:$F$1255,3,0))</f>
        <v>İSTANBUL</v>
      </c>
      <c r="E69" s="4" t="str">
        <f>IF(ISERROR(VLOOKUP(B69,'START LİSTE'!$B$6:$F$1255,4,0)),"",VLOOKUP(B69,'START LİSTE'!$B$6:$F$1255,4,0))</f>
        <v>F</v>
      </c>
      <c r="F69" s="5">
        <f>IF(ISERROR(VLOOKUP($B69,'START LİSTE'!$B$6:$F$1255,5,0)),"",VLOOKUP($B69,'START LİSTE'!$B$6:$F$1255,5,0))</f>
        <v>29952</v>
      </c>
      <c r="G69" s="162" t="s">
        <v>122</v>
      </c>
      <c r="H69" s="6" t="str">
        <f t="shared" si="1"/>
        <v>-</v>
      </c>
    </row>
    <row r="70" spans="1:8" ht="18" customHeight="1" x14ac:dyDescent="0.2">
      <c r="A70" s="2" t="s">
        <v>70</v>
      </c>
      <c r="B70" s="149">
        <v>185</v>
      </c>
      <c r="C70" s="3" t="str">
        <f>IF(ISERROR(VLOOKUP(B70,'START LİSTE'!$B$6:$F$1255,2,0)),"",VLOOKUP(B70,'START LİSTE'!$B$6:$F$1255,2,0))</f>
        <v>MUSA İŞLER</v>
      </c>
      <c r="D70" s="3" t="str">
        <f>IF(ISERROR(VLOOKUP(B70,'START LİSTE'!$B$6:$F$1255,3,0)),"",VLOOKUP(B70,'START LİSTE'!$B$6:$F$1255,3,0))</f>
        <v>MARDİN ATLETİZM</v>
      </c>
      <c r="E70" s="4" t="str">
        <f>IF(ISERROR(VLOOKUP(B70,'START LİSTE'!$B$6:$F$1255,4,0)),"",VLOOKUP(B70,'START LİSTE'!$B$6:$F$1255,4,0))</f>
        <v>T</v>
      </c>
      <c r="F70" s="5">
        <f>IF(ISERROR(VLOOKUP($B70,'START LİSTE'!$B$6:$F$1255,5,0)),"",VLOOKUP($B70,'START LİSTE'!$B$6:$F$1255,5,0))</f>
        <v>34719</v>
      </c>
      <c r="G70" s="162" t="s">
        <v>122</v>
      </c>
      <c r="H70" s="6" t="str">
        <f t="shared" si="1"/>
        <v>-</v>
      </c>
    </row>
    <row r="71" spans="1:8" ht="18" customHeight="1" x14ac:dyDescent="0.2">
      <c r="A71" s="2" t="s">
        <v>70</v>
      </c>
      <c r="B71" s="149">
        <v>160</v>
      </c>
      <c r="C71" s="3" t="str">
        <f>IF(ISERROR(VLOOKUP(B71,'START LİSTE'!$B$6:$F$1255,2,0)),"",VLOOKUP(B71,'START LİSTE'!$B$6:$F$1255,2,0))</f>
        <v>MERT GİRMAGEGESE</v>
      </c>
      <c r="D71" s="3" t="str">
        <f>IF(ISERROR(VLOOKUP(B71,'START LİSTE'!$B$6:$F$1255,3,0)),"",VLOOKUP(B71,'START LİSTE'!$B$6:$F$1255,3,0))</f>
        <v>BATMAN-PETROLSPOR</v>
      </c>
      <c r="E71" s="4" t="str">
        <f>IF(ISERROR(VLOOKUP(B71,'START LİSTE'!$B$6:$F$1255,4,0)),"",VLOOKUP(B71,'START LİSTE'!$B$6:$F$1255,4,0))</f>
        <v>T</v>
      </c>
      <c r="F71" s="5">
        <f>IF(ISERROR(VLOOKUP($B71,'START LİSTE'!$B$6:$F$1255,5,0)),"",VLOOKUP($B71,'START LİSTE'!$B$6:$F$1255,5,0))</f>
        <v>32111</v>
      </c>
      <c r="G71" s="162" t="s">
        <v>122</v>
      </c>
      <c r="H71" s="6" t="str">
        <f t="shared" si="1"/>
        <v>-</v>
      </c>
    </row>
    <row r="72" spans="1:8" ht="18" customHeight="1" x14ac:dyDescent="0.2">
      <c r="A72" s="2" t="s">
        <v>70</v>
      </c>
      <c r="B72" s="149">
        <v>195</v>
      </c>
      <c r="C72" s="3" t="str">
        <f>IF(ISERROR(VLOOKUP(B72,'START LİSTE'!$B$6:$F$1255,2,0)),"",VLOOKUP(B72,'START LİSTE'!$B$6:$F$1255,2,0))</f>
        <v>MEHMET ALİ AKBAŞ</v>
      </c>
      <c r="D72" s="3" t="str">
        <f>IF(ISERROR(VLOOKUP(B72,'START LİSTE'!$B$6:$F$1255,3,0)),"",VLOOKUP(B72,'START LİSTE'!$B$6:$F$1255,3,0))</f>
        <v>TRABZONSPOR</v>
      </c>
      <c r="E72" s="4" t="str">
        <f>IF(ISERROR(VLOOKUP(B72,'START LİSTE'!$B$6:$F$1255,4,0)),"",VLOOKUP(B72,'START LİSTE'!$B$6:$F$1255,4,0))</f>
        <v>T</v>
      </c>
      <c r="F72" s="5">
        <f>IF(ISERROR(VLOOKUP($B72,'START LİSTE'!$B$6:$F$1255,5,0)),"",VLOOKUP($B72,'START LİSTE'!$B$6:$F$1255,5,0))</f>
        <v>31778</v>
      </c>
      <c r="G72" s="162" t="s">
        <v>122</v>
      </c>
      <c r="H72" s="6" t="str">
        <f t="shared" ref="H72:H135" si="2">IF(OR(G72="DQ",G72="DNF",G72="DNS"),"-",IF(B72&lt;&gt;"",IF(E72="F",H71,H71+1),""))</f>
        <v>-</v>
      </c>
    </row>
    <row r="73" spans="1:8" ht="18" customHeight="1" x14ac:dyDescent="0.2">
      <c r="A73" s="2" t="s">
        <v>70</v>
      </c>
      <c r="B73" s="149">
        <v>170</v>
      </c>
      <c r="C73" s="3" t="str">
        <f>IF(ISERROR(VLOOKUP(B73,'START LİSTE'!$B$6:$F$1255,2,0)),"",VLOOKUP(B73,'START LİSTE'!$B$6:$F$1255,2,0))</f>
        <v>LEVENT ATEŞ</v>
      </c>
      <c r="D73" s="3" t="str">
        <f>IF(ISERROR(VLOOKUP(B73,'START LİSTE'!$B$6:$F$1255,3,0)),"",VLOOKUP(B73,'START LİSTE'!$B$6:$F$1255,3,0))</f>
        <v>GALATASARAY SPOR KULÜBÜ</v>
      </c>
      <c r="E73" s="4" t="str">
        <f>IF(ISERROR(VLOOKUP(B73,'START LİSTE'!$B$6:$F$1255,4,0)),"",VLOOKUP(B73,'START LİSTE'!$B$6:$F$1255,4,0))</f>
        <v>T</v>
      </c>
      <c r="F73" s="5">
        <f>IF(ISERROR(VLOOKUP($B73,'START LİSTE'!$B$6:$F$1255,5,0)),"",VLOOKUP($B73,'START LİSTE'!$B$6:$F$1255,5,0))</f>
        <v>33317</v>
      </c>
      <c r="G73" s="162" t="s">
        <v>122</v>
      </c>
      <c r="H73" s="6" t="str">
        <f t="shared" si="2"/>
        <v>-</v>
      </c>
    </row>
    <row r="74" spans="1:8" ht="18" customHeight="1" x14ac:dyDescent="0.2">
      <c r="A74" s="2" t="str">
        <f t="shared" ref="A74:A135" si="3">IF(B74&lt;&gt;"",A73+1,"")</f>
        <v/>
      </c>
      <c r="B74" s="149"/>
      <c r="C74" s="3" t="str">
        <f>IF(ISERROR(VLOOKUP(B74,'START LİSTE'!$B$6:$F$1255,2,0)),"",VLOOKUP(B74,'START LİSTE'!$B$6:$F$1255,2,0))</f>
        <v/>
      </c>
      <c r="D74" s="3" t="str">
        <f>IF(ISERROR(VLOOKUP(B74,'START LİSTE'!$B$6:$F$1255,3,0)),"",VLOOKUP(B74,'START LİSTE'!$B$6:$F$1255,3,0))</f>
        <v/>
      </c>
      <c r="E74" s="4" t="str">
        <f>IF(ISERROR(VLOOKUP(B74,'START LİSTE'!$B$6:$F$1255,4,0)),"",VLOOKUP(B74,'START LİSTE'!$B$6:$F$1255,4,0))</f>
        <v/>
      </c>
      <c r="F74" s="5" t="str">
        <f>IF(ISERROR(VLOOKUP($B74,'START LİSTE'!$B$6:$F$1255,5,0)),"",VLOOKUP($B74,'START LİSTE'!$B$6:$F$1255,5,0))</f>
        <v/>
      </c>
      <c r="G74" s="119"/>
      <c r="H74" s="6" t="str">
        <f t="shared" si="2"/>
        <v/>
      </c>
    </row>
    <row r="75" spans="1:8" ht="18" customHeight="1" x14ac:dyDescent="0.2">
      <c r="A75" s="2" t="str">
        <f t="shared" si="3"/>
        <v/>
      </c>
      <c r="B75" s="149"/>
      <c r="C75" s="3" t="str">
        <f>IF(ISERROR(VLOOKUP(B75,'START LİSTE'!$B$6:$F$1255,2,0)),"",VLOOKUP(B75,'START LİSTE'!$B$6:$F$1255,2,0))</f>
        <v/>
      </c>
      <c r="D75" s="3" t="str">
        <f>IF(ISERROR(VLOOKUP(B75,'START LİSTE'!$B$6:$F$1255,3,0)),"",VLOOKUP(B75,'START LİSTE'!$B$6:$F$1255,3,0))</f>
        <v/>
      </c>
      <c r="E75" s="4" t="str">
        <f>IF(ISERROR(VLOOKUP(B75,'START LİSTE'!$B$6:$F$1255,4,0)),"",VLOOKUP(B75,'START LİSTE'!$B$6:$F$1255,4,0))</f>
        <v/>
      </c>
      <c r="F75" s="5" t="str">
        <f>IF(ISERROR(VLOOKUP($B75,'START LİSTE'!$B$6:$F$1255,5,0)),"",VLOOKUP($B75,'START LİSTE'!$B$6:$F$1255,5,0))</f>
        <v/>
      </c>
      <c r="G75" s="119"/>
      <c r="H75" s="6" t="str">
        <f t="shared" si="2"/>
        <v/>
      </c>
    </row>
    <row r="76" spans="1:8" ht="18" customHeight="1" x14ac:dyDescent="0.2">
      <c r="A76" s="2" t="str">
        <f t="shared" si="3"/>
        <v/>
      </c>
      <c r="B76" s="149"/>
      <c r="C76" s="3" t="str">
        <f>IF(ISERROR(VLOOKUP(B76,'START LİSTE'!$B$6:$F$1255,2,0)),"",VLOOKUP(B76,'START LİSTE'!$B$6:$F$1255,2,0))</f>
        <v/>
      </c>
      <c r="D76" s="3" t="str">
        <f>IF(ISERROR(VLOOKUP(B76,'START LİSTE'!$B$6:$F$1255,3,0)),"",VLOOKUP(B76,'START LİSTE'!$B$6:$F$1255,3,0))</f>
        <v/>
      </c>
      <c r="E76" s="4" t="str">
        <f>IF(ISERROR(VLOOKUP(B76,'START LİSTE'!$B$6:$F$1255,4,0)),"",VLOOKUP(B76,'START LİSTE'!$B$6:$F$1255,4,0))</f>
        <v/>
      </c>
      <c r="F76" s="5" t="str">
        <f>IF(ISERROR(VLOOKUP($B76,'START LİSTE'!$B$6:$F$1255,5,0)),"",VLOOKUP($B76,'START LİSTE'!$B$6:$F$1255,5,0))</f>
        <v/>
      </c>
      <c r="G76" s="119"/>
      <c r="H76" s="6" t="str">
        <f t="shared" si="2"/>
        <v/>
      </c>
    </row>
    <row r="77" spans="1:8" ht="18" customHeight="1" x14ac:dyDescent="0.2">
      <c r="A77" s="2" t="str">
        <f t="shared" si="3"/>
        <v/>
      </c>
      <c r="B77" s="149"/>
      <c r="C77" s="3" t="str">
        <f>IF(ISERROR(VLOOKUP(B77,'START LİSTE'!$B$6:$F$1255,2,0)),"",VLOOKUP(B77,'START LİSTE'!$B$6:$F$1255,2,0))</f>
        <v/>
      </c>
      <c r="D77" s="3" t="str">
        <f>IF(ISERROR(VLOOKUP(B77,'START LİSTE'!$B$6:$F$1255,3,0)),"",VLOOKUP(B77,'START LİSTE'!$B$6:$F$1255,3,0))</f>
        <v/>
      </c>
      <c r="E77" s="4" t="str">
        <f>IF(ISERROR(VLOOKUP(B77,'START LİSTE'!$B$6:$F$1255,4,0)),"",VLOOKUP(B77,'START LİSTE'!$B$6:$F$1255,4,0))</f>
        <v/>
      </c>
      <c r="F77" s="5" t="str">
        <f>IF(ISERROR(VLOOKUP($B77,'START LİSTE'!$B$6:$F$1255,5,0)),"",VLOOKUP($B77,'START LİSTE'!$B$6:$F$1255,5,0))</f>
        <v/>
      </c>
      <c r="G77" s="119"/>
      <c r="H77" s="6" t="str">
        <f t="shared" si="2"/>
        <v/>
      </c>
    </row>
    <row r="78" spans="1:8" ht="18" customHeight="1" x14ac:dyDescent="0.2">
      <c r="A78" s="2" t="str">
        <f t="shared" si="3"/>
        <v/>
      </c>
      <c r="B78" s="149"/>
      <c r="C78" s="3" t="str">
        <f>IF(ISERROR(VLOOKUP(B78,'START LİSTE'!$B$6:$F$1255,2,0)),"",VLOOKUP(B78,'START LİSTE'!$B$6:$F$1255,2,0))</f>
        <v/>
      </c>
      <c r="D78" s="3" t="str">
        <f>IF(ISERROR(VLOOKUP(B78,'START LİSTE'!$B$6:$F$1255,3,0)),"",VLOOKUP(B78,'START LİSTE'!$B$6:$F$1255,3,0))</f>
        <v/>
      </c>
      <c r="E78" s="4" t="str">
        <f>IF(ISERROR(VLOOKUP(B78,'START LİSTE'!$B$6:$F$1255,4,0)),"",VLOOKUP(B78,'START LİSTE'!$B$6:$F$1255,4,0))</f>
        <v/>
      </c>
      <c r="F78" s="5" t="str">
        <f>IF(ISERROR(VLOOKUP($B78,'START LİSTE'!$B$6:$F$1255,5,0)),"",VLOOKUP($B78,'START LİSTE'!$B$6:$F$1255,5,0))</f>
        <v/>
      </c>
      <c r="G78" s="119"/>
      <c r="H78" s="6" t="str">
        <f t="shared" si="2"/>
        <v/>
      </c>
    </row>
    <row r="79" spans="1:8" ht="18" customHeight="1" x14ac:dyDescent="0.2">
      <c r="A79" s="2" t="str">
        <f t="shared" si="3"/>
        <v/>
      </c>
      <c r="B79" s="149"/>
      <c r="C79" s="3" t="str">
        <f>IF(ISERROR(VLOOKUP(B79,'START LİSTE'!$B$6:$F$1255,2,0)),"",VLOOKUP(B79,'START LİSTE'!$B$6:$F$1255,2,0))</f>
        <v/>
      </c>
      <c r="D79" s="3" t="str">
        <f>IF(ISERROR(VLOOKUP(B79,'START LİSTE'!$B$6:$F$1255,3,0)),"",VLOOKUP(B79,'START LİSTE'!$B$6:$F$1255,3,0))</f>
        <v/>
      </c>
      <c r="E79" s="4" t="str">
        <f>IF(ISERROR(VLOOKUP(B79,'START LİSTE'!$B$6:$F$1255,4,0)),"",VLOOKUP(B79,'START LİSTE'!$B$6:$F$1255,4,0))</f>
        <v/>
      </c>
      <c r="F79" s="5" t="str">
        <f>IF(ISERROR(VLOOKUP($B79,'START LİSTE'!$B$6:$F$1255,5,0)),"",VLOOKUP($B79,'START LİSTE'!$B$6:$F$1255,5,0))</f>
        <v/>
      </c>
      <c r="G79" s="119"/>
      <c r="H79" s="6" t="str">
        <f t="shared" si="2"/>
        <v/>
      </c>
    </row>
    <row r="80" spans="1:8" ht="18" customHeight="1" x14ac:dyDescent="0.2">
      <c r="A80" s="2" t="str">
        <f t="shared" si="3"/>
        <v/>
      </c>
      <c r="B80" s="149"/>
      <c r="C80" s="3" t="str">
        <f>IF(ISERROR(VLOOKUP(B80,'START LİSTE'!$B$6:$F$1255,2,0)),"",VLOOKUP(B80,'START LİSTE'!$B$6:$F$1255,2,0))</f>
        <v/>
      </c>
      <c r="D80" s="3" t="str">
        <f>IF(ISERROR(VLOOKUP(B80,'START LİSTE'!$B$6:$F$1255,3,0)),"",VLOOKUP(B80,'START LİSTE'!$B$6:$F$1255,3,0))</f>
        <v/>
      </c>
      <c r="E80" s="4" t="str">
        <f>IF(ISERROR(VLOOKUP(B80,'START LİSTE'!$B$6:$F$1255,4,0)),"",VLOOKUP(B80,'START LİSTE'!$B$6:$F$1255,4,0))</f>
        <v/>
      </c>
      <c r="F80" s="5" t="str">
        <f>IF(ISERROR(VLOOKUP($B80,'START LİSTE'!$B$6:$F$1255,5,0)),"",VLOOKUP($B80,'START LİSTE'!$B$6:$F$1255,5,0))</f>
        <v/>
      </c>
      <c r="G80" s="119"/>
      <c r="H80" s="6" t="str">
        <f t="shared" si="2"/>
        <v/>
      </c>
    </row>
    <row r="81" spans="1:8" ht="18" customHeight="1" x14ac:dyDescent="0.2">
      <c r="A81" s="2" t="str">
        <f t="shared" si="3"/>
        <v/>
      </c>
      <c r="B81" s="149"/>
      <c r="C81" s="3" t="str">
        <f>IF(ISERROR(VLOOKUP(B81,'START LİSTE'!$B$6:$F$1255,2,0)),"",VLOOKUP(B81,'START LİSTE'!$B$6:$F$1255,2,0))</f>
        <v/>
      </c>
      <c r="D81" s="3" t="str">
        <f>IF(ISERROR(VLOOKUP(B81,'START LİSTE'!$B$6:$F$1255,3,0)),"",VLOOKUP(B81,'START LİSTE'!$B$6:$F$1255,3,0))</f>
        <v/>
      </c>
      <c r="E81" s="4" t="str">
        <f>IF(ISERROR(VLOOKUP(B81,'START LİSTE'!$B$6:$F$1255,4,0)),"",VLOOKUP(B81,'START LİSTE'!$B$6:$F$1255,4,0))</f>
        <v/>
      </c>
      <c r="F81" s="5" t="str">
        <f>IF(ISERROR(VLOOKUP($B81,'START LİSTE'!$B$6:$F$1255,5,0)),"",VLOOKUP($B81,'START LİSTE'!$B$6:$F$1255,5,0))</f>
        <v/>
      </c>
      <c r="G81" s="119"/>
      <c r="H81" s="6" t="str">
        <f t="shared" si="2"/>
        <v/>
      </c>
    </row>
    <row r="82" spans="1:8" ht="18" customHeight="1" x14ac:dyDescent="0.2">
      <c r="A82" s="2" t="str">
        <f t="shared" si="3"/>
        <v/>
      </c>
      <c r="B82" s="149"/>
      <c r="C82" s="3" t="str">
        <f>IF(ISERROR(VLOOKUP(B82,'START LİSTE'!$B$6:$F$1255,2,0)),"",VLOOKUP(B82,'START LİSTE'!$B$6:$F$1255,2,0))</f>
        <v/>
      </c>
      <c r="D82" s="3" t="str">
        <f>IF(ISERROR(VLOOKUP(B82,'START LİSTE'!$B$6:$F$1255,3,0)),"",VLOOKUP(B82,'START LİSTE'!$B$6:$F$1255,3,0))</f>
        <v/>
      </c>
      <c r="E82" s="4" t="str">
        <f>IF(ISERROR(VLOOKUP(B82,'START LİSTE'!$B$6:$F$1255,4,0)),"",VLOOKUP(B82,'START LİSTE'!$B$6:$F$1255,4,0))</f>
        <v/>
      </c>
      <c r="F82" s="5" t="str">
        <f>IF(ISERROR(VLOOKUP($B82,'START LİSTE'!$B$6:$F$1255,5,0)),"",VLOOKUP($B82,'START LİSTE'!$B$6:$F$1255,5,0))</f>
        <v/>
      </c>
      <c r="G82" s="119"/>
      <c r="H82" s="6" t="str">
        <f t="shared" si="2"/>
        <v/>
      </c>
    </row>
    <row r="83" spans="1:8" ht="18" customHeight="1" x14ac:dyDescent="0.2">
      <c r="A83" s="2" t="str">
        <f t="shared" si="3"/>
        <v/>
      </c>
      <c r="B83" s="149"/>
      <c r="C83" s="3" t="str">
        <f>IF(ISERROR(VLOOKUP(B83,'START LİSTE'!$B$6:$F$1255,2,0)),"",VLOOKUP(B83,'START LİSTE'!$B$6:$F$1255,2,0))</f>
        <v/>
      </c>
      <c r="D83" s="3" t="str">
        <f>IF(ISERROR(VLOOKUP(B83,'START LİSTE'!$B$6:$F$1255,3,0)),"",VLOOKUP(B83,'START LİSTE'!$B$6:$F$1255,3,0))</f>
        <v/>
      </c>
      <c r="E83" s="4" t="str">
        <f>IF(ISERROR(VLOOKUP(B83,'START LİSTE'!$B$6:$F$1255,4,0)),"",VLOOKUP(B83,'START LİSTE'!$B$6:$F$1255,4,0))</f>
        <v/>
      </c>
      <c r="F83" s="5" t="str">
        <f>IF(ISERROR(VLOOKUP($B83,'START LİSTE'!$B$6:$F$1255,5,0)),"",VLOOKUP($B83,'START LİSTE'!$B$6:$F$1255,5,0))</f>
        <v/>
      </c>
      <c r="G83" s="119"/>
      <c r="H83" s="6" t="str">
        <f t="shared" si="2"/>
        <v/>
      </c>
    </row>
    <row r="84" spans="1:8" ht="18" customHeight="1" x14ac:dyDescent="0.2">
      <c r="A84" s="2" t="str">
        <f t="shared" si="3"/>
        <v/>
      </c>
      <c r="B84" s="149"/>
      <c r="C84" s="3" t="str">
        <f>IF(ISERROR(VLOOKUP(B84,'START LİSTE'!$B$6:$F$1255,2,0)),"",VLOOKUP(B84,'START LİSTE'!$B$6:$F$1255,2,0))</f>
        <v/>
      </c>
      <c r="D84" s="3" t="str">
        <f>IF(ISERROR(VLOOKUP(B84,'START LİSTE'!$B$6:$F$1255,3,0)),"",VLOOKUP(B84,'START LİSTE'!$B$6:$F$1255,3,0))</f>
        <v/>
      </c>
      <c r="E84" s="4" t="str">
        <f>IF(ISERROR(VLOOKUP(B84,'START LİSTE'!$B$6:$F$1255,4,0)),"",VLOOKUP(B84,'START LİSTE'!$B$6:$F$1255,4,0))</f>
        <v/>
      </c>
      <c r="F84" s="5" t="str">
        <f>IF(ISERROR(VLOOKUP($B84,'START LİSTE'!$B$6:$F$1255,5,0)),"",VLOOKUP($B84,'START LİSTE'!$B$6:$F$1255,5,0))</f>
        <v/>
      </c>
      <c r="G84" s="119"/>
      <c r="H84" s="6" t="str">
        <f t="shared" si="2"/>
        <v/>
      </c>
    </row>
    <row r="85" spans="1:8" ht="18" customHeight="1" x14ac:dyDescent="0.2">
      <c r="A85" s="2" t="str">
        <f t="shared" si="3"/>
        <v/>
      </c>
      <c r="B85" s="149"/>
      <c r="C85" s="3" t="str">
        <f>IF(ISERROR(VLOOKUP(B85,'START LİSTE'!$B$6:$F$1255,2,0)),"",VLOOKUP(B85,'START LİSTE'!$B$6:$F$1255,2,0))</f>
        <v/>
      </c>
      <c r="D85" s="3" t="str">
        <f>IF(ISERROR(VLOOKUP(B85,'START LİSTE'!$B$6:$F$1255,3,0)),"",VLOOKUP(B85,'START LİSTE'!$B$6:$F$1255,3,0))</f>
        <v/>
      </c>
      <c r="E85" s="4" t="str">
        <f>IF(ISERROR(VLOOKUP(B85,'START LİSTE'!$B$6:$F$1255,4,0)),"",VLOOKUP(B85,'START LİSTE'!$B$6:$F$1255,4,0))</f>
        <v/>
      </c>
      <c r="F85" s="5" t="str">
        <f>IF(ISERROR(VLOOKUP($B85,'START LİSTE'!$B$6:$F$1255,5,0)),"",VLOOKUP($B85,'START LİSTE'!$B$6:$F$1255,5,0))</f>
        <v/>
      </c>
      <c r="G85" s="119"/>
      <c r="H85" s="6" t="str">
        <f t="shared" si="2"/>
        <v/>
      </c>
    </row>
    <row r="86" spans="1:8" ht="18" customHeight="1" x14ac:dyDescent="0.2">
      <c r="A86" s="2" t="str">
        <f t="shared" si="3"/>
        <v/>
      </c>
      <c r="B86" s="149"/>
      <c r="C86" s="3" t="str">
        <f>IF(ISERROR(VLOOKUP(B86,'START LİSTE'!$B$6:$F$1255,2,0)),"",VLOOKUP(B86,'START LİSTE'!$B$6:$F$1255,2,0))</f>
        <v/>
      </c>
      <c r="D86" s="3" t="str">
        <f>IF(ISERROR(VLOOKUP(B86,'START LİSTE'!$B$6:$F$1255,3,0)),"",VLOOKUP(B86,'START LİSTE'!$B$6:$F$1255,3,0))</f>
        <v/>
      </c>
      <c r="E86" s="4" t="str">
        <f>IF(ISERROR(VLOOKUP(B86,'START LİSTE'!$B$6:$F$1255,4,0)),"",VLOOKUP(B86,'START LİSTE'!$B$6:$F$1255,4,0))</f>
        <v/>
      </c>
      <c r="F86" s="5" t="str">
        <f>IF(ISERROR(VLOOKUP($B86,'START LİSTE'!$B$6:$F$1255,5,0)),"",VLOOKUP($B86,'START LİSTE'!$B$6:$F$1255,5,0))</f>
        <v/>
      </c>
      <c r="G86" s="119"/>
      <c r="H86" s="6" t="str">
        <f t="shared" si="2"/>
        <v/>
      </c>
    </row>
    <row r="87" spans="1:8" ht="18" customHeight="1" x14ac:dyDescent="0.2">
      <c r="A87" s="2" t="str">
        <f t="shared" si="3"/>
        <v/>
      </c>
      <c r="B87" s="149"/>
      <c r="C87" s="3" t="str">
        <f>IF(ISERROR(VLOOKUP(B87,'START LİSTE'!$B$6:$F$1255,2,0)),"",VLOOKUP(B87,'START LİSTE'!$B$6:$F$1255,2,0))</f>
        <v/>
      </c>
      <c r="D87" s="3" t="str">
        <f>IF(ISERROR(VLOOKUP(B87,'START LİSTE'!$B$6:$F$1255,3,0)),"",VLOOKUP(B87,'START LİSTE'!$B$6:$F$1255,3,0))</f>
        <v/>
      </c>
      <c r="E87" s="4" t="str">
        <f>IF(ISERROR(VLOOKUP(B87,'START LİSTE'!$B$6:$F$1255,4,0)),"",VLOOKUP(B87,'START LİSTE'!$B$6:$F$1255,4,0))</f>
        <v/>
      </c>
      <c r="F87" s="5" t="str">
        <f>IF(ISERROR(VLOOKUP($B87,'START LİSTE'!$B$6:$F$1255,5,0)),"",VLOOKUP($B87,'START LİSTE'!$B$6:$F$1255,5,0))</f>
        <v/>
      </c>
      <c r="G87" s="119"/>
      <c r="H87" s="6" t="str">
        <f t="shared" si="2"/>
        <v/>
      </c>
    </row>
    <row r="88" spans="1:8" ht="18" customHeight="1" x14ac:dyDescent="0.2">
      <c r="A88" s="2" t="str">
        <f t="shared" si="3"/>
        <v/>
      </c>
      <c r="B88" s="149"/>
      <c r="C88" s="3" t="str">
        <f>IF(ISERROR(VLOOKUP(B88,'START LİSTE'!$B$6:$F$1255,2,0)),"",VLOOKUP(B88,'START LİSTE'!$B$6:$F$1255,2,0))</f>
        <v/>
      </c>
      <c r="D88" s="3" t="str">
        <f>IF(ISERROR(VLOOKUP(B88,'START LİSTE'!$B$6:$F$1255,3,0)),"",VLOOKUP(B88,'START LİSTE'!$B$6:$F$1255,3,0))</f>
        <v/>
      </c>
      <c r="E88" s="4" t="str">
        <f>IF(ISERROR(VLOOKUP(B88,'START LİSTE'!$B$6:$F$1255,4,0)),"",VLOOKUP(B88,'START LİSTE'!$B$6:$F$1255,4,0))</f>
        <v/>
      </c>
      <c r="F88" s="5" t="str">
        <f>IF(ISERROR(VLOOKUP($B88,'START LİSTE'!$B$6:$F$1255,5,0)),"",VLOOKUP($B88,'START LİSTE'!$B$6:$F$1255,5,0))</f>
        <v/>
      </c>
      <c r="G88" s="119"/>
      <c r="H88" s="6" t="str">
        <f t="shared" si="2"/>
        <v/>
      </c>
    </row>
    <row r="89" spans="1:8" ht="18" customHeight="1" x14ac:dyDescent="0.2">
      <c r="A89" s="2" t="str">
        <f t="shared" si="3"/>
        <v/>
      </c>
      <c r="B89" s="149"/>
      <c r="C89" s="3" t="str">
        <f>IF(ISERROR(VLOOKUP(B89,'START LİSTE'!$B$6:$F$1255,2,0)),"",VLOOKUP(B89,'START LİSTE'!$B$6:$F$1255,2,0))</f>
        <v/>
      </c>
      <c r="D89" s="3" t="str">
        <f>IF(ISERROR(VLOOKUP(B89,'START LİSTE'!$B$6:$F$1255,3,0)),"",VLOOKUP(B89,'START LİSTE'!$B$6:$F$1255,3,0))</f>
        <v/>
      </c>
      <c r="E89" s="4" t="str">
        <f>IF(ISERROR(VLOOKUP(B89,'START LİSTE'!$B$6:$F$1255,4,0)),"",VLOOKUP(B89,'START LİSTE'!$B$6:$F$1255,4,0))</f>
        <v/>
      </c>
      <c r="F89" s="5" t="str">
        <f>IF(ISERROR(VLOOKUP($B89,'START LİSTE'!$B$6:$F$1255,5,0)),"",VLOOKUP($B89,'START LİSTE'!$B$6:$F$1255,5,0))</f>
        <v/>
      </c>
      <c r="G89" s="119"/>
      <c r="H89" s="6" t="str">
        <f t="shared" si="2"/>
        <v/>
      </c>
    </row>
    <row r="90" spans="1:8" ht="18" customHeight="1" x14ac:dyDescent="0.2">
      <c r="A90" s="2" t="str">
        <f t="shared" si="3"/>
        <v/>
      </c>
      <c r="B90" s="149"/>
      <c r="C90" s="3" t="str">
        <f>IF(ISERROR(VLOOKUP(B90,'START LİSTE'!$B$6:$F$1255,2,0)),"",VLOOKUP(B90,'START LİSTE'!$B$6:$F$1255,2,0))</f>
        <v/>
      </c>
      <c r="D90" s="3" t="str">
        <f>IF(ISERROR(VLOOKUP(B90,'START LİSTE'!$B$6:$F$1255,3,0)),"",VLOOKUP(B90,'START LİSTE'!$B$6:$F$1255,3,0))</f>
        <v/>
      </c>
      <c r="E90" s="4" t="str">
        <f>IF(ISERROR(VLOOKUP(B90,'START LİSTE'!$B$6:$F$1255,4,0)),"",VLOOKUP(B90,'START LİSTE'!$B$6:$F$1255,4,0))</f>
        <v/>
      </c>
      <c r="F90" s="5" t="str">
        <f>IF(ISERROR(VLOOKUP($B90,'START LİSTE'!$B$6:$F$1255,5,0)),"",VLOOKUP($B90,'START LİSTE'!$B$6:$F$1255,5,0))</f>
        <v/>
      </c>
      <c r="G90" s="119"/>
      <c r="H90" s="6" t="str">
        <f t="shared" si="2"/>
        <v/>
      </c>
    </row>
    <row r="91" spans="1:8" ht="18" customHeight="1" x14ac:dyDescent="0.2">
      <c r="A91" s="2" t="str">
        <f t="shared" si="3"/>
        <v/>
      </c>
      <c r="B91" s="149"/>
      <c r="C91" s="3" t="str">
        <f>IF(ISERROR(VLOOKUP(B91,'START LİSTE'!$B$6:$F$1255,2,0)),"",VLOOKUP(B91,'START LİSTE'!$B$6:$F$1255,2,0))</f>
        <v/>
      </c>
      <c r="D91" s="3" t="str">
        <f>IF(ISERROR(VLOOKUP(B91,'START LİSTE'!$B$6:$F$1255,3,0)),"",VLOOKUP(B91,'START LİSTE'!$B$6:$F$1255,3,0))</f>
        <v/>
      </c>
      <c r="E91" s="4" t="str">
        <f>IF(ISERROR(VLOOKUP(B91,'START LİSTE'!$B$6:$F$1255,4,0)),"",VLOOKUP(B91,'START LİSTE'!$B$6:$F$1255,4,0))</f>
        <v/>
      </c>
      <c r="F91" s="5" t="str">
        <f>IF(ISERROR(VLOOKUP($B91,'START LİSTE'!$B$6:$F$1255,5,0)),"",VLOOKUP($B91,'START LİSTE'!$B$6:$F$1255,5,0))</f>
        <v/>
      </c>
      <c r="G91" s="119"/>
      <c r="H91" s="6" t="str">
        <f t="shared" si="2"/>
        <v/>
      </c>
    </row>
    <row r="92" spans="1:8" ht="18" customHeight="1" x14ac:dyDescent="0.2">
      <c r="A92" s="2" t="str">
        <f t="shared" si="3"/>
        <v/>
      </c>
      <c r="B92" s="149"/>
      <c r="C92" s="3" t="str">
        <f>IF(ISERROR(VLOOKUP(B92,'START LİSTE'!$B$6:$F$1255,2,0)),"",VLOOKUP(B92,'START LİSTE'!$B$6:$F$1255,2,0))</f>
        <v/>
      </c>
      <c r="D92" s="3" t="str">
        <f>IF(ISERROR(VLOOKUP(B92,'START LİSTE'!$B$6:$F$1255,3,0)),"",VLOOKUP(B92,'START LİSTE'!$B$6:$F$1255,3,0))</f>
        <v/>
      </c>
      <c r="E92" s="4" t="str">
        <f>IF(ISERROR(VLOOKUP(B92,'START LİSTE'!$B$6:$F$1255,4,0)),"",VLOOKUP(B92,'START LİSTE'!$B$6:$F$1255,4,0))</f>
        <v/>
      </c>
      <c r="F92" s="5" t="str">
        <f>IF(ISERROR(VLOOKUP($B92,'START LİSTE'!$B$6:$F$1255,5,0)),"",VLOOKUP($B92,'START LİSTE'!$B$6:$F$1255,5,0))</f>
        <v/>
      </c>
      <c r="G92" s="119"/>
      <c r="H92" s="6" t="str">
        <f t="shared" si="2"/>
        <v/>
      </c>
    </row>
    <row r="93" spans="1:8" ht="18" customHeight="1" x14ac:dyDescent="0.2">
      <c r="A93" s="2" t="str">
        <f t="shared" si="3"/>
        <v/>
      </c>
      <c r="B93" s="149"/>
      <c r="C93" s="3" t="str">
        <f>IF(ISERROR(VLOOKUP(B93,'START LİSTE'!$B$6:$F$1255,2,0)),"",VLOOKUP(B93,'START LİSTE'!$B$6:$F$1255,2,0))</f>
        <v/>
      </c>
      <c r="D93" s="3" t="str">
        <f>IF(ISERROR(VLOOKUP(B93,'START LİSTE'!$B$6:$F$1255,3,0)),"",VLOOKUP(B93,'START LİSTE'!$B$6:$F$1255,3,0))</f>
        <v/>
      </c>
      <c r="E93" s="4" t="str">
        <f>IF(ISERROR(VLOOKUP(B93,'START LİSTE'!$B$6:$F$1255,4,0)),"",VLOOKUP(B93,'START LİSTE'!$B$6:$F$1255,4,0))</f>
        <v/>
      </c>
      <c r="F93" s="5" t="str">
        <f>IF(ISERROR(VLOOKUP($B93,'START LİSTE'!$B$6:$F$1255,5,0)),"",VLOOKUP($B93,'START LİSTE'!$B$6:$F$1255,5,0))</f>
        <v/>
      </c>
      <c r="G93" s="119"/>
      <c r="H93" s="6" t="str">
        <f t="shared" si="2"/>
        <v/>
      </c>
    </row>
    <row r="94" spans="1:8" ht="18" customHeight="1" x14ac:dyDescent="0.2">
      <c r="A94" s="2" t="str">
        <f t="shared" si="3"/>
        <v/>
      </c>
      <c r="B94" s="149"/>
      <c r="C94" s="3" t="str">
        <f>IF(ISERROR(VLOOKUP(B94,'START LİSTE'!$B$6:$F$1255,2,0)),"",VLOOKUP(B94,'START LİSTE'!$B$6:$F$1255,2,0))</f>
        <v/>
      </c>
      <c r="D94" s="3" t="str">
        <f>IF(ISERROR(VLOOKUP(B94,'START LİSTE'!$B$6:$F$1255,3,0)),"",VLOOKUP(B94,'START LİSTE'!$B$6:$F$1255,3,0))</f>
        <v/>
      </c>
      <c r="E94" s="4" t="str">
        <f>IF(ISERROR(VLOOKUP(B94,'START LİSTE'!$B$6:$F$1255,4,0)),"",VLOOKUP(B94,'START LİSTE'!$B$6:$F$1255,4,0))</f>
        <v/>
      </c>
      <c r="F94" s="5" t="str">
        <f>IF(ISERROR(VLOOKUP($B94,'START LİSTE'!$B$6:$F$1255,5,0)),"",VLOOKUP($B94,'START LİSTE'!$B$6:$F$1255,5,0))</f>
        <v/>
      </c>
      <c r="G94" s="119"/>
      <c r="H94" s="6" t="str">
        <f t="shared" si="2"/>
        <v/>
      </c>
    </row>
    <row r="95" spans="1:8" ht="18" customHeight="1" x14ac:dyDescent="0.2">
      <c r="A95" s="2" t="str">
        <f t="shared" si="3"/>
        <v/>
      </c>
      <c r="B95" s="149"/>
      <c r="C95" s="3" t="str">
        <f>IF(ISERROR(VLOOKUP(B95,'START LİSTE'!$B$6:$F$1255,2,0)),"",VLOOKUP(B95,'START LİSTE'!$B$6:$F$1255,2,0))</f>
        <v/>
      </c>
      <c r="D95" s="3" t="str">
        <f>IF(ISERROR(VLOOKUP(B95,'START LİSTE'!$B$6:$F$1255,3,0)),"",VLOOKUP(B95,'START LİSTE'!$B$6:$F$1255,3,0))</f>
        <v/>
      </c>
      <c r="E95" s="4" t="str">
        <f>IF(ISERROR(VLOOKUP(B95,'START LİSTE'!$B$6:$F$1255,4,0)),"",VLOOKUP(B95,'START LİSTE'!$B$6:$F$1255,4,0))</f>
        <v/>
      </c>
      <c r="F95" s="5" t="str">
        <f>IF(ISERROR(VLOOKUP($B95,'START LİSTE'!$B$6:$F$1255,5,0)),"",VLOOKUP($B95,'START LİSTE'!$B$6:$F$1255,5,0))</f>
        <v/>
      </c>
      <c r="G95" s="119"/>
      <c r="H95" s="6" t="str">
        <f t="shared" si="2"/>
        <v/>
      </c>
    </row>
    <row r="96" spans="1:8" ht="18" customHeight="1" x14ac:dyDescent="0.2">
      <c r="A96" s="2" t="str">
        <f t="shared" si="3"/>
        <v/>
      </c>
      <c r="B96" s="149"/>
      <c r="C96" s="3" t="str">
        <f>IF(ISERROR(VLOOKUP(B96,'START LİSTE'!$B$6:$F$1255,2,0)),"",VLOOKUP(B96,'START LİSTE'!$B$6:$F$1255,2,0))</f>
        <v/>
      </c>
      <c r="D96" s="3" t="str">
        <f>IF(ISERROR(VLOOKUP(B96,'START LİSTE'!$B$6:$F$1255,3,0)),"",VLOOKUP(B96,'START LİSTE'!$B$6:$F$1255,3,0))</f>
        <v/>
      </c>
      <c r="E96" s="4" t="str">
        <f>IF(ISERROR(VLOOKUP(B96,'START LİSTE'!$B$6:$F$1255,4,0)),"",VLOOKUP(B96,'START LİSTE'!$B$6:$F$1255,4,0))</f>
        <v/>
      </c>
      <c r="F96" s="5" t="str">
        <f>IF(ISERROR(VLOOKUP($B96,'START LİSTE'!$B$6:$F$1255,5,0)),"",VLOOKUP($B96,'START LİSTE'!$B$6:$F$1255,5,0))</f>
        <v/>
      </c>
      <c r="G96" s="119"/>
      <c r="H96" s="6" t="str">
        <f t="shared" si="2"/>
        <v/>
      </c>
    </row>
    <row r="97" spans="1:8" ht="18" customHeight="1" x14ac:dyDescent="0.2">
      <c r="A97" s="2" t="str">
        <f t="shared" si="3"/>
        <v/>
      </c>
      <c r="B97" s="149"/>
      <c r="C97" s="3" t="str">
        <f>IF(ISERROR(VLOOKUP(B97,'START LİSTE'!$B$6:$F$1255,2,0)),"",VLOOKUP(B97,'START LİSTE'!$B$6:$F$1255,2,0))</f>
        <v/>
      </c>
      <c r="D97" s="3" t="str">
        <f>IF(ISERROR(VLOOKUP(B97,'START LİSTE'!$B$6:$F$1255,3,0)),"",VLOOKUP(B97,'START LİSTE'!$B$6:$F$1255,3,0))</f>
        <v/>
      </c>
      <c r="E97" s="4" t="str">
        <f>IF(ISERROR(VLOOKUP(B97,'START LİSTE'!$B$6:$F$1255,4,0)),"",VLOOKUP(B97,'START LİSTE'!$B$6:$F$1255,4,0))</f>
        <v/>
      </c>
      <c r="F97" s="5" t="str">
        <f>IF(ISERROR(VLOOKUP($B97,'START LİSTE'!$B$6:$F$1255,5,0)),"",VLOOKUP($B97,'START LİSTE'!$B$6:$F$1255,5,0))</f>
        <v/>
      </c>
      <c r="G97" s="119"/>
      <c r="H97" s="6" t="str">
        <f t="shared" si="2"/>
        <v/>
      </c>
    </row>
    <row r="98" spans="1:8" ht="18" customHeight="1" x14ac:dyDescent="0.2">
      <c r="A98" s="2" t="str">
        <f t="shared" si="3"/>
        <v/>
      </c>
      <c r="B98" s="149"/>
      <c r="C98" s="3" t="str">
        <f>IF(ISERROR(VLOOKUP(B98,'START LİSTE'!$B$6:$F$1255,2,0)),"",VLOOKUP(B98,'START LİSTE'!$B$6:$F$1255,2,0))</f>
        <v/>
      </c>
      <c r="D98" s="3" t="str">
        <f>IF(ISERROR(VLOOKUP(B98,'START LİSTE'!$B$6:$F$1255,3,0)),"",VLOOKUP(B98,'START LİSTE'!$B$6:$F$1255,3,0))</f>
        <v/>
      </c>
      <c r="E98" s="4" t="str">
        <f>IF(ISERROR(VLOOKUP(B98,'START LİSTE'!$B$6:$F$1255,4,0)),"",VLOOKUP(B98,'START LİSTE'!$B$6:$F$1255,4,0))</f>
        <v/>
      </c>
      <c r="F98" s="5" t="str">
        <f>IF(ISERROR(VLOOKUP($B98,'START LİSTE'!$B$6:$F$1255,5,0)),"",VLOOKUP($B98,'START LİSTE'!$B$6:$F$1255,5,0))</f>
        <v/>
      </c>
      <c r="G98" s="119"/>
      <c r="H98" s="6" t="str">
        <f t="shared" si="2"/>
        <v/>
      </c>
    </row>
    <row r="99" spans="1:8" ht="18" customHeight="1" x14ac:dyDescent="0.2">
      <c r="A99" s="2" t="str">
        <f t="shared" si="3"/>
        <v/>
      </c>
      <c r="B99" s="149"/>
      <c r="C99" s="3" t="str">
        <f>IF(ISERROR(VLOOKUP(B99,'START LİSTE'!$B$6:$F$1255,2,0)),"",VLOOKUP(B99,'START LİSTE'!$B$6:$F$1255,2,0))</f>
        <v/>
      </c>
      <c r="D99" s="3" t="str">
        <f>IF(ISERROR(VLOOKUP(B99,'START LİSTE'!$B$6:$F$1255,3,0)),"",VLOOKUP(B99,'START LİSTE'!$B$6:$F$1255,3,0))</f>
        <v/>
      </c>
      <c r="E99" s="4" t="str">
        <f>IF(ISERROR(VLOOKUP(B99,'START LİSTE'!$B$6:$F$1255,4,0)),"",VLOOKUP(B99,'START LİSTE'!$B$6:$F$1255,4,0))</f>
        <v/>
      </c>
      <c r="F99" s="5" t="str">
        <f>IF(ISERROR(VLOOKUP($B99,'START LİSTE'!$B$6:$F$1255,5,0)),"",VLOOKUP($B99,'START LİSTE'!$B$6:$F$1255,5,0))</f>
        <v/>
      </c>
      <c r="G99" s="119"/>
      <c r="H99" s="6" t="str">
        <f t="shared" si="2"/>
        <v/>
      </c>
    </row>
    <row r="100" spans="1:8" ht="18" customHeight="1" x14ac:dyDescent="0.2">
      <c r="A100" s="2" t="str">
        <f t="shared" si="3"/>
        <v/>
      </c>
      <c r="B100" s="149"/>
      <c r="C100" s="3" t="str">
        <f>IF(ISERROR(VLOOKUP(B100,'START LİSTE'!$B$6:$F$1255,2,0)),"",VLOOKUP(B100,'START LİSTE'!$B$6:$F$1255,2,0))</f>
        <v/>
      </c>
      <c r="D100" s="3" t="str">
        <f>IF(ISERROR(VLOOKUP(B100,'START LİSTE'!$B$6:$F$1255,3,0)),"",VLOOKUP(B100,'START LİSTE'!$B$6:$F$1255,3,0))</f>
        <v/>
      </c>
      <c r="E100" s="4" t="str">
        <f>IF(ISERROR(VLOOKUP(B100,'START LİSTE'!$B$6:$F$1255,4,0)),"",VLOOKUP(B100,'START LİSTE'!$B$6:$F$1255,4,0))</f>
        <v/>
      </c>
      <c r="F100" s="5" t="str">
        <f>IF(ISERROR(VLOOKUP($B100,'START LİSTE'!$B$6:$F$1255,5,0)),"",VLOOKUP($B100,'START LİSTE'!$B$6:$F$1255,5,0))</f>
        <v/>
      </c>
      <c r="G100" s="119"/>
      <c r="H100" s="6" t="str">
        <f t="shared" si="2"/>
        <v/>
      </c>
    </row>
    <row r="101" spans="1:8" ht="18" customHeight="1" x14ac:dyDescent="0.2">
      <c r="A101" s="2" t="str">
        <f t="shared" si="3"/>
        <v/>
      </c>
      <c r="B101" s="149"/>
      <c r="C101" s="3" t="str">
        <f>IF(ISERROR(VLOOKUP(B101,'START LİSTE'!$B$6:$F$1255,2,0)),"",VLOOKUP(B101,'START LİSTE'!$B$6:$F$1255,2,0))</f>
        <v/>
      </c>
      <c r="D101" s="3" t="str">
        <f>IF(ISERROR(VLOOKUP(B101,'START LİSTE'!$B$6:$F$1255,3,0)),"",VLOOKUP(B101,'START LİSTE'!$B$6:$F$1255,3,0))</f>
        <v/>
      </c>
      <c r="E101" s="4" t="str">
        <f>IF(ISERROR(VLOOKUP(B101,'START LİSTE'!$B$6:$F$1255,4,0)),"",VLOOKUP(B101,'START LİSTE'!$B$6:$F$1255,4,0))</f>
        <v/>
      </c>
      <c r="F101" s="5" t="str">
        <f>IF(ISERROR(VLOOKUP($B101,'START LİSTE'!$B$6:$F$1255,5,0)),"",VLOOKUP($B101,'START LİSTE'!$B$6:$F$1255,5,0))</f>
        <v/>
      </c>
      <c r="G101" s="119"/>
      <c r="H101" s="6" t="str">
        <f t="shared" si="2"/>
        <v/>
      </c>
    </row>
    <row r="102" spans="1:8" ht="18" customHeight="1" x14ac:dyDescent="0.2">
      <c r="A102" s="2" t="str">
        <f t="shared" si="3"/>
        <v/>
      </c>
      <c r="B102" s="149"/>
      <c r="C102" s="3" t="str">
        <f>IF(ISERROR(VLOOKUP(B102,'START LİSTE'!$B$6:$F$1255,2,0)),"",VLOOKUP(B102,'START LİSTE'!$B$6:$F$1255,2,0))</f>
        <v/>
      </c>
      <c r="D102" s="3" t="str">
        <f>IF(ISERROR(VLOOKUP(B102,'START LİSTE'!$B$6:$F$1255,3,0)),"",VLOOKUP(B102,'START LİSTE'!$B$6:$F$1255,3,0))</f>
        <v/>
      </c>
      <c r="E102" s="4" t="str">
        <f>IF(ISERROR(VLOOKUP(B102,'START LİSTE'!$B$6:$F$1255,4,0)),"",VLOOKUP(B102,'START LİSTE'!$B$6:$F$1255,4,0))</f>
        <v/>
      </c>
      <c r="F102" s="5" t="str">
        <f>IF(ISERROR(VLOOKUP($B102,'START LİSTE'!$B$6:$F$1255,5,0)),"",VLOOKUP($B102,'START LİSTE'!$B$6:$F$1255,5,0))</f>
        <v/>
      </c>
      <c r="G102" s="119"/>
      <c r="H102" s="6" t="str">
        <f t="shared" si="2"/>
        <v/>
      </c>
    </row>
    <row r="103" spans="1:8" ht="18" customHeight="1" x14ac:dyDescent="0.2">
      <c r="A103" s="2" t="str">
        <f t="shared" si="3"/>
        <v/>
      </c>
      <c r="B103" s="149"/>
      <c r="C103" s="3" t="str">
        <f>IF(ISERROR(VLOOKUP(B103,'START LİSTE'!$B$6:$F$1255,2,0)),"",VLOOKUP(B103,'START LİSTE'!$B$6:$F$1255,2,0))</f>
        <v/>
      </c>
      <c r="D103" s="3" t="str">
        <f>IF(ISERROR(VLOOKUP(B103,'START LİSTE'!$B$6:$F$1255,3,0)),"",VLOOKUP(B103,'START LİSTE'!$B$6:$F$1255,3,0))</f>
        <v/>
      </c>
      <c r="E103" s="4" t="str">
        <f>IF(ISERROR(VLOOKUP(B103,'START LİSTE'!$B$6:$F$1255,4,0)),"",VLOOKUP(B103,'START LİSTE'!$B$6:$F$1255,4,0))</f>
        <v/>
      </c>
      <c r="F103" s="5" t="str">
        <f>IF(ISERROR(VLOOKUP($B103,'START LİSTE'!$B$6:$F$1255,5,0)),"",VLOOKUP($B103,'START LİSTE'!$B$6:$F$1255,5,0))</f>
        <v/>
      </c>
      <c r="G103" s="119"/>
      <c r="H103" s="6" t="str">
        <f t="shared" si="2"/>
        <v/>
      </c>
    </row>
    <row r="104" spans="1:8" ht="18" customHeight="1" x14ac:dyDescent="0.2">
      <c r="A104" s="2" t="str">
        <f t="shared" si="3"/>
        <v/>
      </c>
      <c r="B104" s="149"/>
      <c r="C104" s="3" t="str">
        <f>IF(ISERROR(VLOOKUP(B104,'START LİSTE'!$B$6:$F$1255,2,0)),"",VLOOKUP(B104,'START LİSTE'!$B$6:$F$1255,2,0))</f>
        <v/>
      </c>
      <c r="D104" s="3" t="str">
        <f>IF(ISERROR(VLOOKUP(B104,'START LİSTE'!$B$6:$F$1255,3,0)),"",VLOOKUP(B104,'START LİSTE'!$B$6:$F$1255,3,0))</f>
        <v/>
      </c>
      <c r="E104" s="4" t="str">
        <f>IF(ISERROR(VLOOKUP(B104,'START LİSTE'!$B$6:$F$1255,4,0)),"",VLOOKUP(B104,'START LİSTE'!$B$6:$F$1255,4,0))</f>
        <v/>
      </c>
      <c r="F104" s="5" t="str">
        <f>IF(ISERROR(VLOOKUP($B104,'START LİSTE'!$B$6:$F$1255,5,0)),"",VLOOKUP($B104,'START LİSTE'!$B$6:$F$1255,5,0))</f>
        <v/>
      </c>
      <c r="G104" s="119"/>
      <c r="H104" s="6" t="str">
        <f t="shared" si="2"/>
        <v/>
      </c>
    </row>
    <row r="105" spans="1:8" ht="18" customHeight="1" x14ac:dyDescent="0.2">
      <c r="A105" s="2" t="str">
        <f t="shared" si="3"/>
        <v/>
      </c>
      <c r="B105" s="149"/>
      <c r="C105" s="3" t="str">
        <f>IF(ISERROR(VLOOKUP(B105,'START LİSTE'!$B$6:$F$1255,2,0)),"",VLOOKUP(B105,'START LİSTE'!$B$6:$F$1255,2,0))</f>
        <v/>
      </c>
      <c r="D105" s="3" t="str">
        <f>IF(ISERROR(VLOOKUP(B105,'START LİSTE'!$B$6:$F$1255,3,0)),"",VLOOKUP(B105,'START LİSTE'!$B$6:$F$1255,3,0))</f>
        <v/>
      </c>
      <c r="E105" s="4" t="str">
        <f>IF(ISERROR(VLOOKUP(B105,'START LİSTE'!$B$6:$F$1255,4,0)),"",VLOOKUP(B105,'START LİSTE'!$B$6:$F$1255,4,0))</f>
        <v/>
      </c>
      <c r="F105" s="5" t="str">
        <f>IF(ISERROR(VLOOKUP($B105,'START LİSTE'!$B$6:$F$1255,5,0)),"",VLOOKUP($B105,'START LİSTE'!$B$6:$F$1255,5,0))</f>
        <v/>
      </c>
      <c r="G105" s="119"/>
      <c r="H105" s="6" t="str">
        <f t="shared" si="2"/>
        <v/>
      </c>
    </row>
    <row r="106" spans="1:8" ht="18" customHeight="1" x14ac:dyDescent="0.2">
      <c r="A106" s="2" t="str">
        <f t="shared" si="3"/>
        <v/>
      </c>
      <c r="B106" s="149"/>
      <c r="C106" s="3" t="str">
        <f>IF(ISERROR(VLOOKUP(B106,'START LİSTE'!$B$6:$F$1255,2,0)),"",VLOOKUP(B106,'START LİSTE'!$B$6:$F$1255,2,0))</f>
        <v/>
      </c>
      <c r="D106" s="3" t="str">
        <f>IF(ISERROR(VLOOKUP(B106,'START LİSTE'!$B$6:$F$1255,3,0)),"",VLOOKUP(B106,'START LİSTE'!$B$6:$F$1255,3,0))</f>
        <v/>
      </c>
      <c r="E106" s="4" t="str">
        <f>IF(ISERROR(VLOOKUP(B106,'START LİSTE'!$B$6:$F$1255,4,0)),"",VLOOKUP(B106,'START LİSTE'!$B$6:$F$1255,4,0))</f>
        <v/>
      </c>
      <c r="F106" s="5" t="str">
        <f>IF(ISERROR(VLOOKUP($B106,'START LİSTE'!$B$6:$F$1255,5,0)),"",VLOOKUP($B106,'START LİSTE'!$B$6:$F$1255,5,0))</f>
        <v/>
      </c>
      <c r="G106" s="119"/>
      <c r="H106" s="6" t="str">
        <f t="shared" si="2"/>
        <v/>
      </c>
    </row>
    <row r="107" spans="1:8" ht="18" customHeight="1" x14ac:dyDescent="0.2">
      <c r="A107" s="2" t="str">
        <f t="shared" si="3"/>
        <v/>
      </c>
      <c r="B107" s="149"/>
      <c r="C107" s="3" t="str">
        <f>IF(ISERROR(VLOOKUP(B107,'START LİSTE'!$B$6:$F$1255,2,0)),"",VLOOKUP(B107,'START LİSTE'!$B$6:$F$1255,2,0))</f>
        <v/>
      </c>
      <c r="D107" s="3" t="str">
        <f>IF(ISERROR(VLOOKUP(B107,'START LİSTE'!$B$6:$F$1255,3,0)),"",VLOOKUP(B107,'START LİSTE'!$B$6:$F$1255,3,0))</f>
        <v/>
      </c>
      <c r="E107" s="4" t="str">
        <f>IF(ISERROR(VLOOKUP(B107,'START LİSTE'!$B$6:$F$1255,4,0)),"",VLOOKUP(B107,'START LİSTE'!$B$6:$F$1255,4,0))</f>
        <v/>
      </c>
      <c r="F107" s="5" t="str">
        <f>IF(ISERROR(VLOOKUP($B107,'START LİSTE'!$B$6:$F$1255,5,0)),"",VLOOKUP($B107,'START LİSTE'!$B$6:$F$1255,5,0))</f>
        <v/>
      </c>
      <c r="G107" s="119"/>
      <c r="H107" s="6" t="str">
        <f t="shared" si="2"/>
        <v/>
      </c>
    </row>
    <row r="108" spans="1:8" ht="18" customHeight="1" x14ac:dyDescent="0.2">
      <c r="A108" s="2" t="str">
        <f t="shared" si="3"/>
        <v/>
      </c>
      <c r="B108" s="149"/>
      <c r="C108" s="3" t="str">
        <f>IF(ISERROR(VLOOKUP(B108,'START LİSTE'!$B$6:$F$1255,2,0)),"",VLOOKUP(B108,'START LİSTE'!$B$6:$F$1255,2,0))</f>
        <v/>
      </c>
      <c r="D108" s="3" t="str">
        <f>IF(ISERROR(VLOOKUP(B108,'START LİSTE'!$B$6:$F$1255,3,0)),"",VLOOKUP(B108,'START LİSTE'!$B$6:$F$1255,3,0))</f>
        <v/>
      </c>
      <c r="E108" s="4" t="str">
        <f>IF(ISERROR(VLOOKUP(B108,'START LİSTE'!$B$6:$F$1255,4,0)),"",VLOOKUP(B108,'START LİSTE'!$B$6:$F$1255,4,0))</f>
        <v/>
      </c>
      <c r="F108" s="5" t="str">
        <f>IF(ISERROR(VLOOKUP($B108,'START LİSTE'!$B$6:$F$1255,5,0)),"",VLOOKUP($B108,'START LİSTE'!$B$6:$F$1255,5,0))</f>
        <v/>
      </c>
      <c r="G108" s="119"/>
      <c r="H108" s="6" t="str">
        <f t="shared" si="2"/>
        <v/>
      </c>
    </row>
    <row r="109" spans="1:8" ht="18" customHeight="1" x14ac:dyDescent="0.2">
      <c r="A109" s="2" t="str">
        <f t="shared" si="3"/>
        <v/>
      </c>
      <c r="B109" s="149"/>
      <c r="C109" s="3" t="str">
        <f>IF(ISERROR(VLOOKUP(B109,'START LİSTE'!$B$6:$F$1255,2,0)),"",VLOOKUP(B109,'START LİSTE'!$B$6:$F$1255,2,0))</f>
        <v/>
      </c>
      <c r="D109" s="3" t="str">
        <f>IF(ISERROR(VLOOKUP(B109,'START LİSTE'!$B$6:$F$1255,3,0)),"",VLOOKUP(B109,'START LİSTE'!$B$6:$F$1255,3,0))</f>
        <v/>
      </c>
      <c r="E109" s="4" t="str">
        <f>IF(ISERROR(VLOOKUP(B109,'START LİSTE'!$B$6:$F$1255,4,0)),"",VLOOKUP(B109,'START LİSTE'!$B$6:$F$1255,4,0))</f>
        <v/>
      </c>
      <c r="F109" s="5" t="str">
        <f>IF(ISERROR(VLOOKUP($B109,'START LİSTE'!$B$6:$F$1255,5,0)),"",VLOOKUP($B109,'START LİSTE'!$B$6:$F$1255,5,0))</f>
        <v/>
      </c>
      <c r="G109" s="119"/>
      <c r="H109" s="6" t="str">
        <f t="shared" si="2"/>
        <v/>
      </c>
    </row>
    <row r="110" spans="1:8" ht="18" customHeight="1" x14ac:dyDescent="0.2">
      <c r="A110" s="2" t="str">
        <f t="shared" si="3"/>
        <v/>
      </c>
      <c r="B110" s="149"/>
      <c r="C110" s="3" t="str">
        <f>IF(ISERROR(VLOOKUP(B110,'START LİSTE'!$B$6:$F$1255,2,0)),"",VLOOKUP(B110,'START LİSTE'!$B$6:$F$1255,2,0))</f>
        <v/>
      </c>
      <c r="D110" s="3" t="str">
        <f>IF(ISERROR(VLOOKUP(B110,'START LİSTE'!$B$6:$F$1255,3,0)),"",VLOOKUP(B110,'START LİSTE'!$B$6:$F$1255,3,0))</f>
        <v/>
      </c>
      <c r="E110" s="4" t="str">
        <f>IF(ISERROR(VLOOKUP(B110,'START LİSTE'!$B$6:$F$1255,4,0)),"",VLOOKUP(B110,'START LİSTE'!$B$6:$F$1255,4,0))</f>
        <v/>
      </c>
      <c r="F110" s="5" t="str">
        <f>IF(ISERROR(VLOOKUP($B110,'START LİSTE'!$B$6:$F$1255,5,0)),"",VLOOKUP($B110,'START LİSTE'!$B$6:$F$1255,5,0))</f>
        <v/>
      </c>
      <c r="G110" s="119"/>
      <c r="H110" s="6" t="str">
        <f t="shared" si="2"/>
        <v/>
      </c>
    </row>
    <row r="111" spans="1:8" ht="18" customHeight="1" x14ac:dyDescent="0.2">
      <c r="A111" s="2" t="str">
        <f t="shared" si="3"/>
        <v/>
      </c>
      <c r="B111" s="149"/>
      <c r="C111" s="3" t="str">
        <f>IF(ISERROR(VLOOKUP(B111,'START LİSTE'!$B$6:$F$1255,2,0)),"",VLOOKUP(B111,'START LİSTE'!$B$6:$F$1255,2,0))</f>
        <v/>
      </c>
      <c r="D111" s="3" t="str">
        <f>IF(ISERROR(VLOOKUP(B111,'START LİSTE'!$B$6:$F$1255,3,0)),"",VLOOKUP(B111,'START LİSTE'!$B$6:$F$1255,3,0))</f>
        <v/>
      </c>
      <c r="E111" s="4" t="str">
        <f>IF(ISERROR(VLOOKUP(B111,'START LİSTE'!$B$6:$F$1255,4,0)),"",VLOOKUP(B111,'START LİSTE'!$B$6:$F$1255,4,0))</f>
        <v/>
      </c>
      <c r="F111" s="5" t="str">
        <f>IF(ISERROR(VLOOKUP($B111,'START LİSTE'!$B$6:$F$1255,5,0)),"",VLOOKUP($B111,'START LİSTE'!$B$6:$F$1255,5,0))</f>
        <v/>
      </c>
      <c r="G111" s="119"/>
      <c r="H111" s="6" t="str">
        <f t="shared" si="2"/>
        <v/>
      </c>
    </row>
    <row r="112" spans="1:8" ht="18" customHeight="1" x14ac:dyDescent="0.2">
      <c r="A112" s="2" t="str">
        <f t="shared" si="3"/>
        <v/>
      </c>
      <c r="B112" s="149"/>
      <c r="C112" s="3" t="str">
        <f>IF(ISERROR(VLOOKUP(B112,'START LİSTE'!$B$6:$F$1255,2,0)),"",VLOOKUP(B112,'START LİSTE'!$B$6:$F$1255,2,0))</f>
        <v/>
      </c>
      <c r="D112" s="3" t="str">
        <f>IF(ISERROR(VLOOKUP(B112,'START LİSTE'!$B$6:$F$1255,3,0)),"",VLOOKUP(B112,'START LİSTE'!$B$6:$F$1255,3,0))</f>
        <v/>
      </c>
      <c r="E112" s="4" t="str">
        <f>IF(ISERROR(VLOOKUP(B112,'START LİSTE'!$B$6:$F$1255,4,0)),"",VLOOKUP(B112,'START LİSTE'!$B$6:$F$1255,4,0))</f>
        <v/>
      </c>
      <c r="F112" s="5" t="str">
        <f>IF(ISERROR(VLOOKUP($B112,'START LİSTE'!$B$6:$F$1255,5,0)),"",VLOOKUP($B112,'START LİSTE'!$B$6:$F$1255,5,0))</f>
        <v/>
      </c>
      <c r="G112" s="119"/>
      <c r="H112" s="6" t="str">
        <f t="shared" si="2"/>
        <v/>
      </c>
    </row>
    <row r="113" spans="1:8" ht="18" customHeight="1" x14ac:dyDescent="0.2">
      <c r="A113" s="2" t="str">
        <f t="shared" si="3"/>
        <v/>
      </c>
      <c r="B113" s="149"/>
      <c r="C113" s="3" t="str">
        <f>IF(ISERROR(VLOOKUP(B113,'START LİSTE'!$B$6:$F$1255,2,0)),"",VLOOKUP(B113,'START LİSTE'!$B$6:$F$1255,2,0))</f>
        <v/>
      </c>
      <c r="D113" s="3" t="str">
        <f>IF(ISERROR(VLOOKUP(B113,'START LİSTE'!$B$6:$F$1255,3,0)),"",VLOOKUP(B113,'START LİSTE'!$B$6:$F$1255,3,0))</f>
        <v/>
      </c>
      <c r="E113" s="4" t="str">
        <f>IF(ISERROR(VLOOKUP(B113,'START LİSTE'!$B$6:$F$1255,4,0)),"",VLOOKUP(B113,'START LİSTE'!$B$6:$F$1255,4,0))</f>
        <v/>
      </c>
      <c r="F113" s="5" t="str">
        <f>IF(ISERROR(VLOOKUP($B113,'START LİSTE'!$B$6:$F$1255,5,0)),"",VLOOKUP($B113,'START LİSTE'!$B$6:$F$1255,5,0))</f>
        <v/>
      </c>
      <c r="G113" s="119"/>
      <c r="H113" s="6" t="str">
        <f t="shared" si="2"/>
        <v/>
      </c>
    </row>
    <row r="114" spans="1:8" ht="18" customHeight="1" x14ac:dyDescent="0.2">
      <c r="A114" s="2" t="str">
        <f t="shared" si="3"/>
        <v/>
      </c>
      <c r="B114" s="149"/>
      <c r="C114" s="3" t="str">
        <f>IF(ISERROR(VLOOKUP(B114,'START LİSTE'!$B$6:$F$1255,2,0)),"",VLOOKUP(B114,'START LİSTE'!$B$6:$F$1255,2,0))</f>
        <v/>
      </c>
      <c r="D114" s="3" t="str">
        <f>IF(ISERROR(VLOOKUP(B114,'START LİSTE'!$B$6:$F$1255,3,0)),"",VLOOKUP(B114,'START LİSTE'!$B$6:$F$1255,3,0))</f>
        <v/>
      </c>
      <c r="E114" s="4" t="str">
        <f>IF(ISERROR(VLOOKUP(B114,'START LİSTE'!$B$6:$F$1255,4,0)),"",VLOOKUP(B114,'START LİSTE'!$B$6:$F$1255,4,0))</f>
        <v/>
      </c>
      <c r="F114" s="5" t="str">
        <f>IF(ISERROR(VLOOKUP($B114,'START LİSTE'!$B$6:$F$1255,5,0)),"",VLOOKUP($B114,'START LİSTE'!$B$6:$F$1255,5,0))</f>
        <v/>
      </c>
      <c r="G114" s="119"/>
      <c r="H114" s="6" t="str">
        <f t="shared" si="2"/>
        <v/>
      </c>
    </row>
    <row r="115" spans="1:8" ht="18" customHeight="1" x14ac:dyDescent="0.2">
      <c r="A115" s="2" t="str">
        <f t="shared" si="3"/>
        <v/>
      </c>
      <c r="B115" s="149"/>
      <c r="C115" s="3" t="str">
        <f>IF(ISERROR(VLOOKUP(B115,'START LİSTE'!$B$6:$F$1255,2,0)),"",VLOOKUP(B115,'START LİSTE'!$B$6:$F$1255,2,0))</f>
        <v/>
      </c>
      <c r="D115" s="3" t="str">
        <f>IF(ISERROR(VLOOKUP(B115,'START LİSTE'!$B$6:$F$1255,3,0)),"",VLOOKUP(B115,'START LİSTE'!$B$6:$F$1255,3,0))</f>
        <v/>
      </c>
      <c r="E115" s="4" t="str">
        <f>IF(ISERROR(VLOOKUP(B115,'START LİSTE'!$B$6:$F$1255,4,0)),"",VLOOKUP(B115,'START LİSTE'!$B$6:$F$1255,4,0))</f>
        <v/>
      </c>
      <c r="F115" s="5" t="str">
        <f>IF(ISERROR(VLOOKUP($B115,'START LİSTE'!$B$6:$F$1255,5,0)),"",VLOOKUP($B115,'START LİSTE'!$B$6:$F$1255,5,0))</f>
        <v/>
      </c>
      <c r="G115" s="119"/>
      <c r="H115" s="6" t="str">
        <f t="shared" si="2"/>
        <v/>
      </c>
    </row>
    <row r="116" spans="1:8" ht="18" customHeight="1" x14ac:dyDescent="0.2">
      <c r="A116" s="2" t="str">
        <f t="shared" si="3"/>
        <v/>
      </c>
      <c r="B116" s="149"/>
      <c r="C116" s="3" t="str">
        <f>IF(ISERROR(VLOOKUP(B116,'START LİSTE'!$B$6:$F$1255,2,0)),"",VLOOKUP(B116,'START LİSTE'!$B$6:$F$1255,2,0))</f>
        <v/>
      </c>
      <c r="D116" s="3" t="str">
        <f>IF(ISERROR(VLOOKUP(B116,'START LİSTE'!$B$6:$F$1255,3,0)),"",VLOOKUP(B116,'START LİSTE'!$B$6:$F$1255,3,0))</f>
        <v/>
      </c>
      <c r="E116" s="4" t="str">
        <f>IF(ISERROR(VLOOKUP(B116,'START LİSTE'!$B$6:$F$1255,4,0)),"",VLOOKUP(B116,'START LİSTE'!$B$6:$F$1255,4,0))</f>
        <v/>
      </c>
      <c r="F116" s="5" t="str">
        <f>IF(ISERROR(VLOOKUP($B116,'START LİSTE'!$B$6:$F$1255,5,0)),"",VLOOKUP($B116,'START LİSTE'!$B$6:$F$1255,5,0))</f>
        <v/>
      </c>
      <c r="G116" s="119"/>
      <c r="H116" s="6" t="str">
        <f t="shared" si="2"/>
        <v/>
      </c>
    </row>
    <row r="117" spans="1:8" ht="18" customHeight="1" x14ac:dyDescent="0.2">
      <c r="A117" s="2" t="str">
        <f t="shared" si="3"/>
        <v/>
      </c>
      <c r="B117" s="149"/>
      <c r="C117" s="3" t="str">
        <f>IF(ISERROR(VLOOKUP(B117,'START LİSTE'!$B$6:$F$1255,2,0)),"",VLOOKUP(B117,'START LİSTE'!$B$6:$F$1255,2,0))</f>
        <v/>
      </c>
      <c r="D117" s="3" t="str">
        <f>IF(ISERROR(VLOOKUP(B117,'START LİSTE'!$B$6:$F$1255,3,0)),"",VLOOKUP(B117,'START LİSTE'!$B$6:$F$1255,3,0))</f>
        <v/>
      </c>
      <c r="E117" s="4" t="str">
        <f>IF(ISERROR(VLOOKUP(B117,'START LİSTE'!$B$6:$F$1255,4,0)),"",VLOOKUP(B117,'START LİSTE'!$B$6:$F$1255,4,0))</f>
        <v/>
      </c>
      <c r="F117" s="5" t="str">
        <f>IF(ISERROR(VLOOKUP($B117,'START LİSTE'!$B$6:$F$1255,5,0)),"",VLOOKUP($B117,'START LİSTE'!$B$6:$F$1255,5,0))</f>
        <v/>
      </c>
      <c r="G117" s="119"/>
      <c r="H117" s="6" t="str">
        <f t="shared" si="2"/>
        <v/>
      </c>
    </row>
    <row r="118" spans="1:8" ht="18" customHeight="1" x14ac:dyDescent="0.2">
      <c r="A118" s="2" t="str">
        <f t="shared" si="3"/>
        <v/>
      </c>
      <c r="B118" s="149"/>
      <c r="C118" s="3" t="str">
        <f>IF(ISERROR(VLOOKUP(B118,'START LİSTE'!$B$6:$F$1255,2,0)),"",VLOOKUP(B118,'START LİSTE'!$B$6:$F$1255,2,0))</f>
        <v/>
      </c>
      <c r="D118" s="3" t="str">
        <f>IF(ISERROR(VLOOKUP(B118,'START LİSTE'!$B$6:$F$1255,3,0)),"",VLOOKUP(B118,'START LİSTE'!$B$6:$F$1255,3,0))</f>
        <v/>
      </c>
      <c r="E118" s="4" t="str">
        <f>IF(ISERROR(VLOOKUP(B118,'START LİSTE'!$B$6:$F$1255,4,0)),"",VLOOKUP(B118,'START LİSTE'!$B$6:$F$1255,4,0))</f>
        <v/>
      </c>
      <c r="F118" s="5" t="str">
        <f>IF(ISERROR(VLOOKUP($B118,'START LİSTE'!$B$6:$F$1255,5,0)),"",VLOOKUP($B118,'START LİSTE'!$B$6:$F$1255,5,0))</f>
        <v/>
      </c>
      <c r="G118" s="119"/>
      <c r="H118" s="6" t="str">
        <f t="shared" si="2"/>
        <v/>
      </c>
    </row>
    <row r="119" spans="1:8" ht="18" customHeight="1" x14ac:dyDescent="0.2">
      <c r="A119" s="2" t="str">
        <f t="shared" si="3"/>
        <v/>
      </c>
      <c r="B119" s="149"/>
      <c r="C119" s="3" t="str">
        <f>IF(ISERROR(VLOOKUP(B119,'START LİSTE'!$B$6:$F$1255,2,0)),"",VLOOKUP(B119,'START LİSTE'!$B$6:$F$1255,2,0))</f>
        <v/>
      </c>
      <c r="D119" s="3" t="str">
        <f>IF(ISERROR(VLOOKUP(B119,'START LİSTE'!$B$6:$F$1255,3,0)),"",VLOOKUP(B119,'START LİSTE'!$B$6:$F$1255,3,0))</f>
        <v/>
      </c>
      <c r="E119" s="4" t="str">
        <f>IF(ISERROR(VLOOKUP(B119,'START LİSTE'!$B$6:$F$1255,4,0)),"",VLOOKUP(B119,'START LİSTE'!$B$6:$F$1255,4,0))</f>
        <v/>
      </c>
      <c r="F119" s="5" t="str">
        <f>IF(ISERROR(VLOOKUP($B119,'START LİSTE'!$B$6:$F$1255,5,0)),"",VLOOKUP($B119,'START LİSTE'!$B$6:$F$1255,5,0))</f>
        <v/>
      </c>
      <c r="G119" s="119"/>
      <c r="H119" s="6" t="str">
        <f t="shared" si="2"/>
        <v/>
      </c>
    </row>
    <row r="120" spans="1:8" ht="18" customHeight="1" x14ac:dyDescent="0.2">
      <c r="A120" s="2" t="str">
        <f t="shared" si="3"/>
        <v/>
      </c>
      <c r="B120" s="149"/>
      <c r="C120" s="3" t="str">
        <f>IF(ISERROR(VLOOKUP(B120,'START LİSTE'!$B$6:$F$1255,2,0)),"",VLOOKUP(B120,'START LİSTE'!$B$6:$F$1255,2,0))</f>
        <v/>
      </c>
      <c r="D120" s="3" t="str">
        <f>IF(ISERROR(VLOOKUP(B120,'START LİSTE'!$B$6:$F$1255,3,0)),"",VLOOKUP(B120,'START LİSTE'!$B$6:$F$1255,3,0))</f>
        <v/>
      </c>
      <c r="E120" s="4" t="str">
        <f>IF(ISERROR(VLOOKUP(B120,'START LİSTE'!$B$6:$F$1255,4,0)),"",VLOOKUP(B120,'START LİSTE'!$B$6:$F$1255,4,0))</f>
        <v/>
      </c>
      <c r="F120" s="5" t="str">
        <f>IF(ISERROR(VLOOKUP($B120,'START LİSTE'!$B$6:$F$1255,5,0)),"",VLOOKUP($B120,'START LİSTE'!$B$6:$F$1255,5,0))</f>
        <v/>
      </c>
      <c r="G120" s="119"/>
      <c r="H120" s="6" t="str">
        <f t="shared" si="2"/>
        <v/>
      </c>
    </row>
    <row r="121" spans="1:8" ht="18" customHeight="1" x14ac:dyDescent="0.2">
      <c r="A121" s="2" t="str">
        <f t="shared" si="3"/>
        <v/>
      </c>
      <c r="B121" s="149"/>
      <c r="C121" s="3" t="str">
        <f>IF(ISERROR(VLOOKUP(B121,'START LİSTE'!$B$6:$F$1255,2,0)),"",VLOOKUP(B121,'START LİSTE'!$B$6:$F$1255,2,0))</f>
        <v/>
      </c>
      <c r="D121" s="3" t="str">
        <f>IF(ISERROR(VLOOKUP(B121,'START LİSTE'!$B$6:$F$1255,3,0)),"",VLOOKUP(B121,'START LİSTE'!$B$6:$F$1255,3,0))</f>
        <v/>
      </c>
      <c r="E121" s="4" t="str">
        <f>IF(ISERROR(VLOOKUP(B121,'START LİSTE'!$B$6:$F$1255,4,0)),"",VLOOKUP(B121,'START LİSTE'!$B$6:$F$1255,4,0))</f>
        <v/>
      </c>
      <c r="F121" s="5" t="str">
        <f>IF(ISERROR(VLOOKUP($B121,'START LİSTE'!$B$6:$F$1255,5,0)),"",VLOOKUP($B121,'START LİSTE'!$B$6:$F$1255,5,0))</f>
        <v/>
      </c>
      <c r="G121" s="119"/>
      <c r="H121" s="6" t="str">
        <f t="shared" si="2"/>
        <v/>
      </c>
    </row>
    <row r="122" spans="1:8" ht="18" customHeight="1" x14ac:dyDescent="0.2">
      <c r="A122" s="2" t="str">
        <f t="shared" si="3"/>
        <v/>
      </c>
      <c r="B122" s="149"/>
      <c r="C122" s="3" t="str">
        <f>IF(ISERROR(VLOOKUP(B122,'START LİSTE'!$B$6:$F$1255,2,0)),"",VLOOKUP(B122,'START LİSTE'!$B$6:$F$1255,2,0))</f>
        <v/>
      </c>
      <c r="D122" s="3" t="str">
        <f>IF(ISERROR(VLOOKUP(B122,'START LİSTE'!$B$6:$F$1255,3,0)),"",VLOOKUP(B122,'START LİSTE'!$B$6:$F$1255,3,0))</f>
        <v/>
      </c>
      <c r="E122" s="4" t="str">
        <f>IF(ISERROR(VLOOKUP(B122,'START LİSTE'!$B$6:$F$1255,4,0)),"",VLOOKUP(B122,'START LİSTE'!$B$6:$F$1255,4,0))</f>
        <v/>
      </c>
      <c r="F122" s="5" t="str">
        <f>IF(ISERROR(VLOOKUP($B122,'START LİSTE'!$B$6:$F$1255,5,0)),"",VLOOKUP($B122,'START LİSTE'!$B$6:$F$1255,5,0))</f>
        <v/>
      </c>
      <c r="G122" s="119"/>
      <c r="H122" s="6" t="str">
        <f t="shared" si="2"/>
        <v/>
      </c>
    </row>
    <row r="123" spans="1:8" ht="18" customHeight="1" x14ac:dyDescent="0.2">
      <c r="A123" s="2" t="str">
        <f t="shared" si="3"/>
        <v/>
      </c>
      <c r="B123" s="149"/>
      <c r="C123" s="3" t="str">
        <f>IF(ISERROR(VLOOKUP(B123,'START LİSTE'!$B$6:$F$1255,2,0)),"",VLOOKUP(B123,'START LİSTE'!$B$6:$F$1255,2,0))</f>
        <v/>
      </c>
      <c r="D123" s="3" t="str">
        <f>IF(ISERROR(VLOOKUP(B123,'START LİSTE'!$B$6:$F$1255,3,0)),"",VLOOKUP(B123,'START LİSTE'!$B$6:$F$1255,3,0))</f>
        <v/>
      </c>
      <c r="E123" s="4" t="str">
        <f>IF(ISERROR(VLOOKUP(B123,'START LİSTE'!$B$6:$F$1255,4,0)),"",VLOOKUP(B123,'START LİSTE'!$B$6:$F$1255,4,0))</f>
        <v/>
      </c>
      <c r="F123" s="5" t="str">
        <f>IF(ISERROR(VLOOKUP($B123,'START LİSTE'!$B$6:$F$1255,5,0)),"",VLOOKUP($B123,'START LİSTE'!$B$6:$F$1255,5,0))</f>
        <v/>
      </c>
      <c r="G123" s="119"/>
      <c r="H123" s="6" t="str">
        <f t="shared" si="2"/>
        <v/>
      </c>
    </row>
    <row r="124" spans="1:8" ht="18" customHeight="1" x14ac:dyDescent="0.2">
      <c r="A124" s="2" t="str">
        <f t="shared" si="3"/>
        <v/>
      </c>
      <c r="B124" s="149"/>
      <c r="C124" s="3" t="str">
        <f>IF(ISERROR(VLOOKUP(B124,'START LİSTE'!$B$6:$F$1255,2,0)),"",VLOOKUP(B124,'START LİSTE'!$B$6:$F$1255,2,0))</f>
        <v/>
      </c>
      <c r="D124" s="3" t="str">
        <f>IF(ISERROR(VLOOKUP(B124,'START LİSTE'!$B$6:$F$1255,3,0)),"",VLOOKUP(B124,'START LİSTE'!$B$6:$F$1255,3,0))</f>
        <v/>
      </c>
      <c r="E124" s="4" t="str">
        <f>IF(ISERROR(VLOOKUP(B124,'START LİSTE'!$B$6:$F$1255,4,0)),"",VLOOKUP(B124,'START LİSTE'!$B$6:$F$1255,4,0))</f>
        <v/>
      </c>
      <c r="F124" s="5" t="str">
        <f>IF(ISERROR(VLOOKUP($B124,'START LİSTE'!$B$6:$F$1255,5,0)),"",VLOOKUP($B124,'START LİSTE'!$B$6:$F$1255,5,0))</f>
        <v/>
      </c>
      <c r="G124" s="119"/>
      <c r="H124" s="6" t="str">
        <f t="shared" si="2"/>
        <v/>
      </c>
    </row>
    <row r="125" spans="1:8" ht="18" customHeight="1" x14ac:dyDescent="0.2">
      <c r="A125" s="2" t="str">
        <f t="shared" si="3"/>
        <v/>
      </c>
      <c r="B125" s="149"/>
      <c r="C125" s="3" t="str">
        <f>IF(ISERROR(VLOOKUP(B125,'START LİSTE'!$B$6:$F$1255,2,0)),"",VLOOKUP(B125,'START LİSTE'!$B$6:$F$1255,2,0))</f>
        <v/>
      </c>
      <c r="D125" s="3" t="str">
        <f>IF(ISERROR(VLOOKUP(B125,'START LİSTE'!$B$6:$F$1255,3,0)),"",VLOOKUP(B125,'START LİSTE'!$B$6:$F$1255,3,0))</f>
        <v/>
      </c>
      <c r="E125" s="4" t="str">
        <f>IF(ISERROR(VLOOKUP(B125,'START LİSTE'!$B$6:$F$1255,4,0)),"",VLOOKUP(B125,'START LİSTE'!$B$6:$F$1255,4,0))</f>
        <v/>
      </c>
      <c r="F125" s="5" t="str">
        <f>IF(ISERROR(VLOOKUP($B125,'START LİSTE'!$B$6:$F$1255,5,0)),"",VLOOKUP($B125,'START LİSTE'!$B$6:$F$1255,5,0))</f>
        <v/>
      </c>
      <c r="G125" s="119"/>
      <c r="H125" s="6" t="str">
        <f t="shared" si="2"/>
        <v/>
      </c>
    </row>
    <row r="126" spans="1:8" ht="18" customHeight="1" x14ac:dyDescent="0.2">
      <c r="A126" s="2" t="str">
        <f t="shared" si="3"/>
        <v/>
      </c>
      <c r="B126" s="149"/>
      <c r="C126" s="3" t="str">
        <f>IF(ISERROR(VLOOKUP(B126,'START LİSTE'!$B$6:$F$1255,2,0)),"",VLOOKUP(B126,'START LİSTE'!$B$6:$F$1255,2,0))</f>
        <v/>
      </c>
      <c r="D126" s="3" t="str">
        <f>IF(ISERROR(VLOOKUP(B126,'START LİSTE'!$B$6:$F$1255,3,0)),"",VLOOKUP(B126,'START LİSTE'!$B$6:$F$1255,3,0))</f>
        <v/>
      </c>
      <c r="E126" s="4" t="str">
        <f>IF(ISERROR(VLOOKUP(B126,'START LİSTE'!$B$6:$F$1255,4,0)),"",VLOOKUP(B126,'START LİSTE'!$B$6:$F$1255,4,0))</f>
        <v/>
      </c>
      <c r="F126" s="5" t="str">
        <f>IF(ISERROR(VLOOKUP($B126,'START LİSTE'!$B$6:$F$1255,5,0)),"",VLOOKUP($B126,'START LİSTE'!$B$6:$F$1255,5,0))</f>
        <v/>
      </c>
      <c r="G126" s="119"/>
      <c r="H126" s="6" t="str">
        <f t="shared" si="2"/>
        <v/>
      </c>
    </row>
    <row r="127" spans="1:8" ht="18" customHeight="1" x14ac:dyDescent="0.2">
      <c r="A127" s="2" t="str">
        <f t="shared" si="3"/>
        <v/>
      </c>
      <c r="B127" s="149"/>
      <c r="C127" s="3" t="str">
        <f>IF(ISERROR(VLOOKUP(B127,'START LİSTE'!$B$6:$F$1255,2,0)),"",VLOOKUP(B127,'START LİSTE'!$B$6:$F$1255,2,0))</f>
        <v/>
      </c>
      <c r="D127" s="3" t="str">
        <f>IF(ISERROR(VLOOKUP(B127,'START LİSTE'!$B$6:$F$1255,3,0)),"",VLOOKUP(B127,'START LİSTE'!$B$6:$F$1255,3,0))</f>
        <v/>
      </c>
      <c r="E127" s="4" t="str">
        <f>IF(ISERROR(VLOOKUP(B127,'START LİSTE'!$B$6:$F$1255,4,0)),"",VLOOKUP(B127,'START LİSTE'!$B$6:$F$1255,4,0))</f>
        <v/>
      </c>
      <c r="F127" s="5" t="str">
        <f>IF(ISERROR(VLOOKUP($B127,'START LİSTE'!$B$6:$F$1255,5,0)),"",VLOOKUP($B127,'START LİSTE'!$B$6:$F$1255,5,0))</f>
        <v/>
      </c>
      <c r="G127" s="119"/>
      <c r="H127" s="6" t="str">
        <f t="shared" si="2"/>
        <v/>
      </c>
    </row>
    <row r="128" spans="1:8" ht="18" customHeight="1" x14ac:dyDescent="0.2">
      <c r="A128" s="2" t="str">
        <f t="shared" si="3"/>
        <v/>
      </c>
      <c r="B128" s="149"/>
      <c r="C128" s="3" t="str">
        <f>IF(ISERROR(VLOOKUP(B128,'START LİSTE'!$B$6:$F$1255,2,0)),"",VLOOKUP(B128,'START LİSTE'!$B$6:$F$1255,2,0))</f>
        <v/>
      </c>
      <c r="D128" s="3" t="str">
        <f>IF(ISERROR(VLOOKUP(B128,'START LİSTE'!$B$6:$F$1255,3,0)),"",VLOOKUP(B128,'START LİSTE'!$B$6:$F$1255,3,0))</f>
        <v/>
      </c>
      <c r="E128" s="4" t="str">
        <f>IF(ISERROR(VLOOKUP(B128,'START LİSTE'!$B$6:$F$1255,4,0)),"",VLOOKUP(B128,'START LİSTE'!$B$6:$F$1255,4,0))</f>
        <v/>
      </c>
      <c r="F128" s="5" t="str">
        <f>IF(ISERROR(VLOOKUP($B128,'START LİSTE'!$B$6:$F$1255,5,0)),"",VLOOKUP($B128,'START LİSTE'!$B$6:$F$1255,5,0))</f>
        <v/>
      </c>
      <c r="G128" s="119"/>
      <c r="H128" s="6" t="str">
        <f t="shared" si="2"/>
        <v/>
      </c>
    </row>
    <row r="129" spans="1:8" ht="18" customHeight="1" x14ac:dyDescent="0.2">
      <c r="A129" s="2" t="str">
        <f t="shared" si="3"/>
        <v/>
      </c>
      <c r="B129" s="149"/>
      <c r="C129" s="3" t="str">
        <f>IF(ISERROR(VLOOKUP(B129,'START LİSTE'!$B$6:$F$1255,2,0)),"",VLOOKUP(B129,'START LİSTE'!$B$6:$F$1255,2,0))</f>
        <v/>
      </c>
      <c r="D129" s="3" t="str">
        <f>IF(ISERROR(VLOOKUP(B129,'START LİSTE'!$B$6:$F$1255,3,0)),"",VLOOKUP(B129,'START LİSTE'!$B$6:$F$1255,3,0))</f>
        <v/>
      </c>
      <c r="E129" s="4" t="str">
        <f>IF(ISERROR(VLOOKUP(B129,'START LİSTE'!$B$6:$F$1255,4,0)),"",VLOOKUP(B129,'START LİSTE'!$B$6:$F$1255,4,0))</f>
        <v/>
      </c>
      <c r="F129" s="5" t="str">
        <f>IF(ISERROR(VLOOKUP($B129,'START LİSTE'!$B$6:$F$1255,5,0)),"",VLOOKUP($B129,'START LİSTE'!$B$6:$F$1255,5,0))</f>
        <v/>
      </c>
      <c r="G129" s="119"/>
      <c r="H129" s="6" t="str">
        <f t="shared" si="2"/>
        <v/>
      </c>
    </row>
    <row r="130" spans="1:8" ht="18" customHeight="1" x14ac:dyDescent="0.2">
      <c r="A130" s="2" t="str">
        <f t="shared" si="3"/>
        <v/>
      </c>
      <c r="B130" s="149"/>
      <c r="C130" s="3" t="str">
        <f>IF(ISERROR(VLOOKUP(B130,'START LİSTE'!$B$6:$F$1255,2,0)),"",VLOOKUP(B130,'START LİSTE'!$B$6:$F$1255,2,0))</f>
        <v/>
      </c>
      <c r="D130" s="3" t="str">
        <f>IF(ISERROR(VLOOKUP(B130,'START LİSTE'!$B$6:$F$1255,3,0)),"",VLOOKUP(B130,'START LİSTE'!$B$6:$F$1255,3,0))</f>
        <v/>
      </c>
      <c r="E130" s="4" t="str">
        <f>IF(ISERROR(VLOOKUP(B130,'START LİSTE'!$B$6:$F$1255,4,0)),"",VLOOKUP(B130,'START LİSTE'!$B$6:$F$1255,4,0))</f>
        <v/>
      </c>
      <c r="F130" s="5" t="str">
        <f>IF(ISERROR(VLOOKUP($B130,'START LİSTE'!$B$6:$F$1255,5,0)),"",VLOOKUP($B130,'START LİSTE'!$B$6:$F$1255,5,0))</f>
        <v/>
      </c>
      <c r="G130" s="119"/>
      <c r="H130" s="6" t="str">
        <f t="shared" si="2"/>
        <v/>
      </c>
    </row>
    <row r="131" spans="1:8" ht="18" customHeight="1" x14ac:dyDescent="0.2">
      <c r="A131" s="2" t="str">
        <f t="shared" si="3"/>
        <v/>
      </c>
      <c r="B131" s="149"/>
      <c r="C131" s="3" t="str">
        <f>IF(ISERROR(VLOOKUP(B131,'START LİSTE'!$B$6:$F$1255,2,0)),"",VLOOKUP(B131,'START LİSTE'!$B$6:$F$1255,2,0))</f>
        <v/>
      </c>
      <c r="D131" s="3" t="str">
        <f>IF(ISERROR(VLOOKUP(B131,'START LİSTE'!$B$6:$F$1255,3,0)),"",VLOOKUP(B131,'START LİSTE'!$B$6:$F$1255,3,0))</f>
        <v/>
      </c>
      <c r="E131" s="4" t="str">
        <f>IF(ISERROR(VLOOKUP(B131,'START LİSTE'!$B$6:$F$1255,4,0)),"",VLOOKUP(B131,'START LİSTE'!$B$6:$F$1255,4,0))</f>
        <v/>
      </c>
      <c r="F131" s="5" t="str">
        <f>IF(ISERROR(VLOOKUP($B131,'START LİSTE'!$B$6:$F$1255,5,0)),"",VLOOKUP($B131,'START LİSTE'!$B$6:$F$1255,5,0))</f>
        <v/>
      </c>
      <c r="G131" s="119"/>
      <c r="H131" s="6" t="str">
        <f t="shared" si="2"/>
        <v/>
      </c>
    </row>
    <row r="132" spans="1:8" ht="18" customHeight="1" x14ac:dyDescent="0.2">
      <c r="A132" s="2" t="str">
        <f t="shared" si="3"/>
        <v/>
      </c>
      <c r="B132" s="149"/>
      <c r="C132" s="3" t="str">
        <f>IF(ISERROR(VLOOKUP(B132,'START LİSTE'!$B$6:$F$1255,2,0)),"",VLOOKUP(B132,'START LİSTE'!$B$6:$F$1255,2,0))</f>
        <v/>
      </c>
      <c r="D132" s="3" t="str">
        <f>IF(ISERROR(VLOOKUP(B132,'START LİSTE'!$B$6:$F$1255,3,0)),"",VLOOKUP(B132,'START LİSTE'!$B$6:$F$1255,3,0))</f>
        <v/>
      </c>
      <c r="E132" s="4" t="str">
        <f>IF(ISERROR(VLOOKUP(B132,'START LİSTE'!$B$6:$F$1255,4,0)),"",VLOOKUP(B132,'START LİSTE'!$B$6:$F$1255,4,0))</f>
        <v/>
      </c>
      <c r="F132" s="5" t="str">
        <f>IF(ISERROR(VLOOKUP($B132,'START LİSTE'!$B$6:$F$1255,5,0)),"",VLOOKUP($B132,'START LİSTE'!$B$6:$F$1255,5,0))</f>
        <v/>
      </c>
      <c r="G132" s="119"/>
      <c r="H132" s="6" t="str">
        <f t="shared" si="2"/>
        <v/>
      </c>
    </row>
    <row r="133" spans="1:8" ht="18" customHeight="1" x14ac:dyDescent="0.2">
      <c r="A133" s="2" t="str">
        <f t="shared" si="3"/>
        <v/>
      </c>
      <c r="B133" s="149"/>
      <c r="C133" s="3" t="str">
        <f>IF(ISERROR(VLOOKUP(B133,'START LİSTE'!$B$6:$F$1255,2,0)),"",VLOOKUP(B133,'START LİSTE'!$B$6:$F$1255,2,0))</f>
        <v/>
      </c>
      <c r="D133" s="3" t="str">
        <f>IF(ISERROR(VLOOKUP(B133,'START LİSTE'!$B$6:$F$1255,3,0)),"",VLOOKUP(B133,'START LİSTE'!$B$6:$F$1255,3,0))</f>
        <v/>
      </c>
      <c r="E133" s="4" t="str">
        <f>IF(ISERROR(VLOOKUP(B133,'START LİSTE'!$B$6:$F$1255,4,0)),"",VLOOKUP(B133,'START LİSTE'!$B$6:$F$1255,4,0))</f>
        <v/>
      </c>
      <c r="F133" s="5" t="str">
        <f>IF(ISERROR(VLOOKUP($B133,'START LİSTE'!$B$6:$F$1255,5,0)),"",VLOOKUP($B133,'START LİSTE'!$B$6:$F$1255,5,0))</f>
        <v/>
      </c>
      <c r="G133" s="119"/>
      <c r="H133" s="6" t="str">
        <f t="shared" si="2"/>
        <v/>
      </c>
    </row>
    <row r="134" spans="1:8" ht="18" customHeight="1" x14ac:dyDescent="0.2">
      <c r="A134" s="2" t="str">
        <f t="shared" si="3"/>
        <v/>
      </c>
      <c r="B134" s="149"/>
      <c r="C134" s="3" t="str">
        <f>IF(ISERROR(VLOOKUP(B134,'START LİSTE'!$B$6:$F$1255,2,0)),"",VLOOKUP(B134,'START LİSTE'!$B$6:$F$1255,2,0))</f>
        <v/>
      </c>
      <c r="D134" s="3" t="str">
        <f>IF(ISERROR(VLOOKUP(B134,'START LİSTE'!$B$6:$F$1255,3,0)),"",VLOOKUP(B134,'START LİSTE'!$B$6:$F$1255,3,0))</f>
        <v/>
      </c>
      <c r="E134" s="4" t="str">
        <f>IF(ISERROR(VLOOKUP(B134,'START LİSTE'!$B$6:$F$1255,4,0)),"",VLOOKUP(B134,'START LİSTE'!$B$6:$F$1255,4,0))</f>
        <v/>
      </c>
      <c r="F134" s="5" t="str">
        <f>IF(ISERROR(VLOOKUP($B134,'START LİSTE'!$B$6:$F$1255,5,0)),"",VLOOKUP($B134,'START LİSTE'!$B$6:$F$1255,5,0))</f>
        <v/>
      </c>
      <c r="G134" s="119"/>
      <c r="H134" s="6" t="str">
        <f t="shared" si="2"/>
        <v/>
      </c>
    </row>
    <row r="135" spans="1:8" ht="18" customHeight="1" x14ac:dyDescent="0.2">
      <c r="A135" s="2" t="str">
        <f t="shared" si="3"/>
        <v/>
      </c>
      <c r="B135" s="149"/>
      <c r="C135" s="3" t="str">
        <f>IF(ISERROR(VLOOKUP(B135,'START LİSTE'!$B$6:$F$1255,2,0)),"",VLOOKUP(B135,'START LİSTE'!$B$6:$F$1255,2,0))</f>
        <v/>
      </c>
      <c r="D135" s="3" t="str">
        <f>IF(ISERROR(VLOOKUP(B135,'START LİSTE'!$B$6:$F$1255,3,0)),"",VLOOKUP(B135,'START LİSTE'!$B$6:$F$1255,3,0))</f>
        <v/>
      </c>
      <c r="E135" s="4" t="str">
        <f>IF(ISERROR(VLOOKUP(B135,'START LİSTE'!$B$6:$F$1255,4,0)),"",VLOOKUP(B135,'START LİSTE'!$B$6:$F$1255,4,0))</f>
        <v/>
      </c>
      <c r="F135" s="5" t="str">
        <f>IF(ISERROR(VLOOKUP($B135,'START LİSTE'!$B$6:$F$1255,5,0)),"",VLOOKUP($B135,'START LİSTE'!$B$6:$F$1255,5,0))</f>
        <v/>
      </c>
      <c r="G135" s="119"/>
      <c r="H135" s="6" t="str">
        <f t="shared" si="2"/>
        <v/>
      </c>
    </row>
    <row r="136" spans="1:8" ht="18" customHeight="1" x14ac:dyDescent="0.2">
      <c r="A136" s="2" t="str">
        <f t="shared" ref="A136:A199" si="4">IF(B136&lt;&gt;"",A135+1,"")</f>
        <v/>
      </c>
      <c r="B136" s="149"/>
      <c r="C136" s="3" t="str">
        <f>IF(ISERROR(VLOOKUP(B136,'START LİSTE'!$B$6:$F$1255,2,0)),"",VLOOKUP(B136,'START LİSTE'!$B$6:$F$1255,2,0))</f>
        <v/>
      </c>
      <c r="D136" s="3" t="str">
        <f>IF(ISERROR(VLOOKUP(B136,'START LİSTE'!$B$6:$F$1255,3,0)),"",VLOOKUP(B136,'START LİSTE'!$B$6:$F$1255,3,0))</f>
        <v/>
      </c>
      <c r="E136" s="4" t="str">
        <f>IF(ISERROR(VLOOKUP(B136,'START LİSTE'!$B$6:$F$1255,4,0)),"",VLOOKUP(B136,'START LİSTE'!$B$6:$F$1255,4,0))</f>
        <v/>
      </c>
      <c r="F136" s="5" t="str">
        <f>IF(ISERROR(VLOOKUP($B136,'START LİSTE'!$B$6:$F$1255,5,0)),"",VLOOKUP($B136,'START LİSTE'!$B$6:$F$1255,5,0))</f>
        <v/>
      </c>
      <c r="G136" s="119"/>
      <c r="H136" s="6" t="str">
        <f t="shared" ref="H136:H199" si="5">IF(OR(G136="DQ",G136="DNF",G136="DNS"),"-",IF(B136&lt;&gt;"",IF(E136="F",H135,H135+1),""))</f>
        <v/>
      </c>
    </row>
    <row r="137" spans="1:8" ht="18" customHeight="1" x14ac:dyDescent="0.2">
      <c r="A137" s="2" t="str">
        <f t="shared" si="4"/>
        <v/>
      </c>
      <c r="B137" s="149"/>
      <c r="C137" s="3" t="str">
        <f>IF(ISERROR(VLOOKUP(B137,'START LİSTE'!$B$6:$F$1255,2,0)),"",VLOOKUP(B137,'START LİSTE'!$B$6:$F$1255,2,0))</f>
        <v/>
      </c>
      <c r="D137" s="3" t="str">
        <f>IF(ISERROR(VLOOKUP(B137,'START LİSTE'!$B$6:$F$1255,3,0)),"",VLOOKUP(B137,'START LİSTE'!$B$6:$F$1255,3,0))</f>
        <v/>
      </c>
      <c r="E137" s="4" t="str">
        <f>IF(ISERROR(VLOOKUP(B137,'START LİSTE'!$B$6:$F$1255,4,0)),"",VLOOKUP(B137,'START LİSTE'!$B$6:$F$1255,4,0))</f>
        <v/>
      </c>
      <c r="F137" s="5" t="str">
        <f>IF(ISERROR(VLOOKUP($B137,'START LİSTE'!$B$6:$F$1255,5,0)),"",VLOOKUP($B137,'START LİSTE'!$B$6:$F$1255,5,0))</f>
        <v/>
      </c>
      <c r="G137" s="119"/>
      <c r="H137" s="6" t="str">
        <f t="shared" si="5"/>
        <v/>
      </c>
    </row>
    <row r="138" spans="1:8" ht="18" customHeight="1" x14ac:dyDescent="0.2">
      <c r="A138" s="2" t="str">
        <f t="shared" si="4"/>
        <v/>
      </c>
      <c r="B138" s="149"/>
      <c r="C138" s="3" t="str">
        <f>IF(ISERROR(VLOOKUP(B138,'START LİSTE'!$B$6:$F$1255,2,0)),"",VLOOKUP(B138,'START LİSTE'!$B$6:$F$1255,2,0))</f>
        <v/>
      </c>
      <c r="D138" s="3" t="str">
        <f>IF(ISERROR(VLOOKUP(B138,'START LİSTE'!$B$6:$F$1255,3,0)),"",VLOOKUP(B138,'START LİSTE'!$B$6:$F$1255,3,0))</f>
        <v/>
      </c>
      <c r="E138" s="4" t="str">
        <f>IF(ISERROR(VLOOKUP(B138,'START LİSTE'!$B$6:$F$1255,4,0)),"",VLOOKUP(B138,'START LİSTE'!$B$6:$F$1255,4,0))</f>
        <v/>
      </c>
      <c r="F138" s="5" t="str">
        <f>IF(ISERROR(VLOOKUP($B138,'START LİSTE'!$B$6:$F$1255,5,0)),"",VLOOKUP($B138,'START LİSTE'!$B$6:$F$1255,5,0))</f>
        <v/>
      </c>
      <c r="G138" s="119"/>
      <c r="H138" s="6" t="str">
        <f t="shared" si="5"/>
        <v/>
      </c>
    </row>
    <row r="139" spans="1:8" ht="18" customHeight="1" x14ac:dyDescent="0.2">
      <c r="A139" s="2" t="str">
        <f t="shared" si="4"/>
        <v/>
      </c>
      <c r="B139" s="149"/>
      <c r="C139" s="3" t="str">
        <f>IF(ISERROR(VLOOKUP(B139,'START LİSTE'!$B$6:$F$1255,2,0)),"",VLOOKUP(B139,'START LİSTE'!$B$6:$F$1255,2,0))</f>
        <v/>
      </c>
      <c r="D139" s="3" t="str">
        <f>IF(ISERROR(VLOOKUP(B139,'START LİSTE'!$B$6:$F$1255,3,0)),"",VLOOKUP(B139,'START LİSTE'!$B$6:$F$1255,3,0))</f>
        <v/>
      </c>
      <c r="E139" s="4" t="str">
        <f>IF(ISERROR(VLOOKUP(B139,'START LİSTE'!$B$6:$F$1255,4,0)),"",VLOOKUP(B139,'START LİSTE'!$B$6:$F$1255,4,0))</f>
        <v/>
      </c>
      <c r="F139" s="5" t="str">
        <f>IF(ISERROR(VLOOKUP($B139,'START LİSTE'!$B$6:$F$1255,5,0)),"",VLOOKUP($B139,'START LİSTE'!$B$6:$F$1255,5,0))</f>
        <v/>
      </c>
      <c r="G139" s="119"/>
      <c r="H139" s="6" t="str">
        <f t="shared" si="5"/>
        <v/>
      </c>
    </row>
    <row r="140" spans="1:8" ht="18" customHeight="1" x14ac:dyDescent="0.2">
      <c r="A140" s="2" t="str">
        <f t="shared" si="4"/>
        <v/>
      </c>
      <c r="B140" s="149"/>
      <c r="C140" s="3" t="str">
        <f>IF(ISERROR(VLOOKUP(B140,'START LİSTE'!$B$6:$F$1255,2,0)),"",VLOOKUP(B140,'START LİSTE'!$B$6:$F$1255,2,0))</f>
        <v/>
      </c>
      <c r="D140" s="3" t="str">
        <f>IF(ISERROR(VLOOKUP(B140,'START LİSTE'!$B$6:$F$1255,3,0)),"",VLOOKUP(B140,'START LİSTE'!$B$6:$F$1255,3,0))</f>
        <v/>
      </c>
      <c r="E140" s="4" t="str">
        <f>IF(ISERROR(VLOOKUP(B140,'START LİSTE'!$B$6:$F$1255,4,0)),"",VLOOKUP(B140,'START LİSTE'!$B$6:$F$1255,4,0))</f>
        <v/>
      </c>
      <c r="F140" s="5" t="str">
        <f>IF(ISERROR(VLOOKUP($B140,'START LİSTE'!$B$6:$F$1255,5,0)),"",VLOOKUP($B140,'START LİSTE'!$B$6:$F$1255,5,0))</f>
        <v/>
      </c>
      <c r="G140" s="119"/>
      <c r="H140" s="6" t="str">
        <f t="shared" si="5"/>
        <v/>
      </c>
    </row>
    <row r="141" spans="1:8" ht="18" customHeight="1" x14ac:dyDescent="0.2">
      <c r="A141" s="2" t="str">
        <f t="shared" si="4"/>
        <v/>
      </c>
      <c r="B141" s="149"/>
      <c r="C141" s="3" t="str">
        <f>IF(ISERROR(VLOOKUP(B141,'START LİSTE'!$B$6:$F$1255,2,0)),"",VLOOKUP(B141,'START LİSTE'!$B$6:$F$1255,2,0))</f>
        <v/>
      </c>
      <c r="D141" s="3" t="str">
        <f>IF(ISERROR(VLOOKUP(B141,'START LİSTE'!$B$6:$F$1255,3,0)),"",VLOOKUP(B141,'START LİSTE'!$B$6:$F$1255,3,0))</f>
        <v/>
      </c>
      <c r="E141" s="4" t="str">
        <f>IF(ISERROR(VLOOKUP(B141,'START LİSTE'!$B$6:$F$1255,4,0)),"",VLOOKUP(B141,'START LİSTE'!$B$6:$F$1255,4,0))</f>
        <v/>
      </c>
      <c r="F141" s="5" t="str">
        <f>IF(ISERROR(VLOOKUP($B141,'START LİSTE'!$B$6:$F$1255,5,0)),"",VLOOKUP($B141,'START LİSTE'!$B$6:$F$1255,5,0))</f>
        <v/>
      </c>
      <c r="G141" s="119"/>
      <c r="H141" s="6" t="str">
        <f t="shared" si="5"/>
        <v/>
      </c>
    </row>
    <row r="142" spans="1:8" ht="18" customHeight="1" x14ac:dyDescent="0.2">
      <c r="A142" s="2" t="str">
        <f t="shared" si="4"/>
        <v/>
      </c>
      <c r="B142" s="149"/>
      <c r="C142" s="3" t="str">
        <f>IF(ISERROR(VLOOKUP(B142,'START LİSTE'!$B$6:$F$1255,2,0)),"",VLOOKUP(B142,'START LİSTE'!$B$6:$F$1255,2,0))</f>
        <v/>
      </c>
      <c r="D142" s="3" t="str">
        <f>IF(ISERROR(VLOOKUP(B142,'START LİSTE'!$B$6:$F$1255,3,0)),"",VLOOKUP(B142,'START LİSTE'!$B$6:$F$1255,3,0))</f>
        <v/>
      </c>
      <c r="E142" s="4" t="str">
        <f>IF(ISERROR(VLOOKUP(B142,'START LİSTE'!$B$6:$F$1255,4,0)),"",VLOOKUP(B142,'START LİSTE'!$B$6:$F$1255,4,0))</f>
        <v/>
      </c>
      <c r="F142" s="5" t="str">
        <f>IF(ISERROR(VLOOKUP($B142,'START LİSTE'!$B$6:$F$1255,5,0)),"",VLOOKUP($B142,'START LİSTE'!$B$6:$F$1255,5,0))</f>
        <v/>
      </c>
      <c r="G142" s="119"/>
      <c r="H142" s="6" t="str">
        <f t="shared" si="5"/>
        <v/>
      </c>
    </row>
    <row r="143" spans="1:8" ht="18" customHeight="1" x14ac:dyDescent="0.2">
      <c r="A143" s="2" t="str">
        <f t="shared" si="4"/>
        <v/>
      </c>
      <c r="B143" s="149"/>
      <c r="C143" s="3" t="str">
        <f>IF(ISERROR(VLOOKUP(B143,'START LİSTE'!$B$6:$F$1255,2,0)),"",VLOOKUP(B143,'START LİSTE'!$B$6:$F$1255,2,0))</f>
        <v/>
      </c>
      <c r="D143" s="3" t="str">
        <f>IF(ISERROR(VLOOKUP(B143,'START LİSTE'!$B$6:$F$1255,3,0)),"",VLOOKUP(B143,'START LİSTE'!$B$6:$F$1255,3,0))</f>
        <v/>
      </c>
      <c r="E143" s="4" t="str">
        <f>IF(ISERROR(VLOOKUP(B143,'START LİSTE'!$B$6:$F$1255,4,0)),"",VLOOKUP(B143,'START LİSTE'!$B$6:$F$1255,4,0))</f>
        <v/>
      </c>
      <c r="F143" s="5" t="str">
        <f>IF(ISERROR(VLOOKUP($B143,'START LİSTE'!$B$6:$F$1255,5,0)),"",VLOOKUP($B143,'START LİSTE'!$B$6:$F$1255,5,0))</f>
        <v/>
      </c>
      <c r="G143" s="119"/>
      <c r="H143" s="6" t="str">
        <f t="shared" si="5"/>
        <v/>
      </c>
    </row>
    <row r="144" spans="1:8" ht="18" customHeight="1" x14ac:dyDescent="0.2">
      <c r="A144" s="2" t="str">
        <f t="shared" si="4"/>
        <v/>
      </c>
      <c r="B144" s="149"/>
      <c r="C144" s="3" t="str">
        <f>IF(ISERROR(VLOOKUP(B144,'START LİSTE'!$B$6:$F$1255,2,0)),"",VLOOKUP(B144,'START LİSTE'!$B$6:$F$1255,2,0))</f>
        <v/>
      </c>
      <c r="D144" s="3" t="str">
        <f>IF(ISERROR(VLOOKUP(B144,'START LİSTE'!$B$6:$F$1255,3,0)),"",VLOOKUP(B144,'START LİSTE'!$B$6:$F$1255,3,0))</f>
        <v/>
      </c>
      <c r="E144" s="4" t="str">
        <f>IF(ISERROR(VLOOKUP(B144,'START LİSTE'!$B$6:$F$1255,4,0)),"",VLOOKUP(B144,'START LİSTE'!$B$6:$F$1255,4,0))</f>
        <v/>
      </c>
      <c r="F144" s="5" t="str">
        <f>IF(ISERROR(VLOOKUP($B144,'START LİSTE'!$B$6:$F$1255,5,0)),"",VLOOKUP($B144,'START LİSTE'!$B$6:$F$1255,5,0))</f>
        <v/>
      </c>
      <c r="G144" s="119"/>
      <c r="H144" s="6" t="str">
        <f t="shared" si="5"/>
        <v/>
      </c>
    </row>
    <row r="145" spans="1:8" ht="18" customHeight="1" x14ac:dyDescent="0.2">
      <c r="A145" s="2" t="str">
        <f t="shared" si="4"/>
        <v/>
      </c>
      <c r="B145" s="149"/>
      <c r="C145" s="3" t="str">
        <f>IF(ISERROR(VLOOKUP(B145,'START LİSTE'!$B$6:$F$1255,2,0)),"",VLOOKUP(B145,'START LİSTE'!$B$6:$F$1255,2,0))</f>
        <v/>
      </c>
      <c r="D145" s="3" t="str">
        <f>IF(ISERROR(VLOOKUP(B145,'START LİSTE'!$B$6:$F$1255,3,0)),"",VLOOKUP(B145,'START LİSTE'!$B$6:$F$1255,3,0))</f>
        <v/>
      </c>
      <c r="E145" s="4" t="str">
        <f>IF(ISERROR(VLOOKUP(B145,'START LİSTE'!$B$6:$F$1255,4,0)),"",VLOOKUP(B145,'START LİSTE'!$B$6:$F$1255,4,0))</f>
        <v/>
      </c>
      <c r="F145" s="5" t="str">
        <f>IF(ISERROR(VLOOKUP($B145,'START LİSTE'!$B$6:$F$1255,5,0)),"",VLOOKUP($B145,'START LİSTE'!$B$6:$F$1255,5,0))</f>
        <v/>
      </c>
      <c r="G145" s="119"/>
      <c r="H145" s="6" t="str">
        <f t="shared" si="5"/>
        <v/>
      </c>
    </row>
    <row r="146" spans="1:8" ht="18" customHeight="1" x14ac:dyDescent="0.2">
      <c r="A146" s="2" t="str">
        <f t="shared" si="4"/>
        <v/>
      </c>
      <c r="B146" s="149"/>
      <c r="C146" s="3" t="str">
        <f>IF(ISERROR(VLOOKUP(B146,'START LİSTE'!$B$6:$F$1255,2,0)),"",VLOOKUP(B146,'START LİSTE'!$B$6:$F$1255,2,0))</f>
        <v/>
      </c>
      <c r="D146" s="3" t="str">
        <f>IF(ISERROR(VLOOKUP(B146,'START LİSTE'!$B$6:$F$1255,3,0)),"",VLOOKUP(B146,'START LİSTE'!$B$6:$F$1255,3,0))</f>
        <v/>
      </c>
      <c r="E146" s="4" t="str">
        <f>IF(ISERROR(VLOOKUP(B146,'START LİSTE'!$B$6:$F$1255,4,0)),"",VLOOKUP(B146,'START LİSTE'!$B$6:$F$1255,4,0))</f>
        <v/>
      </c>
      <c r="F146" s="5" t="str">
        <f>IF(ISERROR(VLOOKUP($B146,'START LİSTE'!$B$6:$F$1255,5,0)),"",VLOOKUP($B146,'START LİSTE'!$B$6:$F$1255,5,0))</f>
        <v/>
      </c>
      <c r="G146" s="119"/>
      <c r="H146" s="6" t="str">
        <f t="shared" si="5"/>
        <v/>
      </c>
    </row>
    <row r="147" spans="1:8" ht="18" customHeight="1" x14ac:dyDescent="0.2">
      <c r="A147" s="2" t="str">
        <f t="shared" si="4"/>
        <v/>
      </c>
      <c r="B147" s="149"/>
      <c r="C147" s="3" t="str">
        <f>IF(ISERROR(VLOOKUP(B147,'START LİSTE'!$B$6:$F$1255,2,0)),"",VLOOKUP(B147,'START LİSTE'!$B$6:$F$1255,2,0))</f>
        <v/>
      </c>
      <c r="D147" s="3" t="str">
        <f>IF(ISERROR(VLOOKUP(B147,'START LİSTE'!$B$6:$F$1255,3,0)),"",VLOOKUP(B147,'START LİSTE'!$B$6:$F$1255,3,0))</f>
        <v/>
      </c>
      <c r="E147" s="4" t="str">
        <f>IF(ISERROR(VLOOKUP(B147,'START LİSTE'!$B$6:$F$1255,4,0)),"",VLOOKUP(B147,'START LİSTE'!$B$6:$F$1255,4,0))</f>
        <v/>
      </c>
      <c r="F147" s="5" t="str">
        <f>IF(ISERROR(VLOOKUP($B147,'START LİSTE'!$B$6:$F$1255,5,0)),"",VLOOKUP($B147,'START LİSTE'!$B$6:$F$1255,5,0))</f>
        <v/>
      </c>
      <c r="G147" s="119"/>
      <c r="H147" s="6" t="str">
        <f t="shared" si="5"/>
        <v/>
      </c>
    </row>
    <row r="148" spans="1:8" ht="18" customHeight="1" x14ac:dyDescent="0.2">
      <c r="A148" s="2" t="str">
        <f t="shared" si="4"/>
        <v/>
      </c>
      <c r="B148" s="149"/>
      <c r="C148" s="3" t="str">
        <f>IF(ISERROR(VLOOKUP(B148,'START LİSTE'!$B$6:$F$1255,2,0)),"",VLOOKUP(B148,'START LİSTE'!$B$6:$F$1255,2,0))</f>
        <v/>
      </c>
      <c r="D148" s="3" t="str">
        <f>IF(ISERROR(VLOOKUP(B148,'START LİSTE'!$B$6:$F$1255,3,0)),"",VLOOKUP(B148,'START LİSTE'!$B$6:$F$1255,3,0))</f>
        <v/>
      </c>
      <c r="E148" s="4" t="str">
        <f>IF(ISERROR(VLOOKUP(B148,'START LİSTE'!$B$6:$F$1255,4,0)),"",VLOOKUP(B148,'START LİSTE'!$B$6:$F$1255,4,0))</f>
        <v/>
      </c>
      <c r="F148" s="5" t="str">
        <f>IF(ISERROR(VLOOKUP($B148,'START LİSTE'!$B$6:$F$1255,5,0)),"",VLOOKUP($B148,'START LİSTE'!$B$6:$F$1255,5,0))</f>
        <v/>
      </c>
      <c r="G148" s="119"/>
      <c r="H148" s="6" t="str">
        <f t="shared" si="5"/>
        <v/>
      </c>
    </row>
    <row r="149" spans="1:8" ht="18" customHeight="1" x14ac:dyDescent="0.2">
      <c r="A149" s="2" t="str">
        <f t="shared" si="4"/>
        <v/>
      </c>
      <c r="B149" s="149"/>
      <c r="C149" s="3" t="str">
        <f>IF(ISERROR(VLOOKUP(B149,'START LİSTE'!$B$6:$F$1255,2,0)),"",VLOOKUP(B149,'START LİSTE'!$B$6:$F$1255,2,0))</f>
        <v/>
      </c>
      <c r="D149" s="3" t="str">
        <f>IF(ISERROR(VLOOKUP(B149,'START LİSTE'!$B$6:$F$1255,3,0)),"",VLOOKUP(B149,'START LİSTE'!$B$6:$F$1255,3,0))</f>
        <v/>
      </c>
      <c r="E149" s="4" t="str">
        <f>IF(ISERROR(VLOOKUP(B149,'START LİSTE'!$B$6:$F$1255,4,0)),"",VLOOKUP(B149,'START LİSTE'!$B$6:$F$1255,4,0))</f>
        <v/>
      </c>
      <c r="F149" s="5" t="str">
        <f>IF(ISERROR(VLOOKUP($B149,'START LİSTE'!$B$6:$F$1255,5,0)),"",VLOOKUP($B149,'START LİSTE'!$B$6:$F$1255,5,0))</f>
        <v/>
      </c>
      <c r="G149" s="119"/>
      <c r="H149" s="6" t="str">
        <f t="shared" si="5"/>
        <v/>
      </c>
    </row>
    <row r="150" spans="1:8" ht="18" customHeight="1" x14ac:dyDescent="0.2">
      <c r="A150" s="2" t="str">
        <f t="shared" si="4"/>
        <v/>
      </c>
      <c r="B150" s="149"/>
      <c r="C150" s="3" t="str">
        <f>IF(ISERROR(VLOOKUP(B150,'START LİSTE'!$B$6:$F$1255,2,0)),"",VLOOKUP(B150,'START LİSTE'!$B$6:$F$1255,2,0))</f>
        <v/>
      </c>
      <c r="D150" s="3" t="str">
        <f>IF(ISERROR(VLOOKUP(B150,'START LİSTE'!$B$6:$F$1255,3,0)),"",VLOOKUP(B150,'START LİSTE'!$B$6:$F$1255,3,0))</f>
        <v/>
      </c>
      <c r="E150" s="4" t="str">
        <f>IF(ISERROR(VLOOKUP(B150,'START LİSTE'!$B$6:$F$1255,4,0)),"",VLOOKUP(B150,'START LİSTE'!$B$6:$F$1255,4,0))</f>
        <v/>
      </c>
      <c r="F150" s="5" t="str">
        <f>IF(ISERROR(VLOOKUP($B150,'START LİSTE'!$B$6:$F$1255,5,0)),"",VLOOKUP($B150,'START LİSTE'!$B$6:$F$1255,5,0))</f>
        <v/>
      </c>
      <c r="G150" s="119"/>
      <c r="H150" s="6" t="str">
        <f t="shared" si="5"/>
        <v/>
      </c>
    </row>
    <row r="151" spans="1:8" ht="18" customHeight="1" x14ac:dyDescent="0.2">
      <c r="A151" s="2" t="str">
        <f t="shared" si="4"/>
        <v/>
      </c>
      <c r="B151" s="149"/>
      <c r="C151" s="3" t="str">
        <f>IF(ISERROR(VLOOKUP(B151,'START LİSTE'!$B$6:$F$1255,2,0)),"",VLOOKUP(B151,'START LİSTE'!$B$6:$F$1255,2,0))</f>
        <v/>
      </c>
      <c r="D151" s="3" t="str">
        <f>IF(ISERROR(VLOOKUP(B151,'START LİSTE'!$B$6:$F$1255,3,0)),"",VLOOKUP(B151,'START LİSTE'!$B$6:$F$1255,3,0))</f>
        <v/>
      </c>
      <c r="E151" s="4" t="str">
        <f>IF(ISERROR(VLOOKUP(B151,'START LİSTE'!$B$6:$F$1255,4,0)),"",VLOOKUP(B151,'START LİSTE'!$B$6:$F$1255,4,0))</f>
        <v/>
      </c>
      <c r="F151" s="5" t="str">
        <f>IF(ISERROR(VLOOKUP($B151,'START LİSTE'!$B$6:$F$1255,5,0)),"",VLOOKUP($B151,'START LİSTE'!$B$6:$F$1255,5,0))</f>
        <v/>
      </c>
      <c r="G151" s="119"/>
      <c r="H151" s="6" t="str">
        <f t="shared" si="5"/>
        <v/>
      </c>
    </row>
    <row r="152" spans="1:8" ht="18" customHeight="1" x14ac:dyDescent="0.2">
      <c r="A152" s="2" t="str">
        <f t="shared" si="4"/>
        <v/>
      </c>
      <c r="B152" s="149"/>
      <c r="C152" s="3" t="str">
        <f>IF(ISERROR(VLOOKUP(B152,'START LİSTE'!$B$6:$F$1255,2,0)),"",VLOOKUP(B152,'START LİSTE'!$B$6:$F$1255,2,0))</f>
        <v/>
      </c>
      <c r="D152" s="3" t="str">
        <f>IF(ISERROR(VLOOKUP(B152,'START LİSTE'!$B$6:$F$1255,3,0)),"",VLOOKUP(B152,'START LİSTE'!$B$6:$F$1255,3,0))</f>
        <v/>
      </c>
      <c r="E152" s="4" t="str">
        <f>IF(ISERROR(VLOOKUP(B152,'START LİSTE'!$B$6:$F$1255,4,0)),"",VLOOKUP(B152,'START LİSTE'!$B$6:$F$1255,4,0))</f>
        <v/>
      </c>
      <c r="F152" s="5" t="str">
        <f>IF(ISERROR(VLOOKUP($B152,'START LİSTE'!$B$6:$F$1255,5,0)),"",VLOOKUP($B152,'START LİSTE'!$B$6:$F$1255,5,0))</f>
        <v/>
      </c>
      <c r="G152" s="119"/>
      <c r="H152" s="6" t="str">
        <f t="shared" si="5"/>
        <v/>
      </c>
    </row>
    <row r="153" spans="1:8" ht="18" customHeight="1" x14ac:dyDescent="0.2">
      <c r="A153" s="2" t="str">
        <f t="shared" si="4"/>
        <v/>
      </c>
      <c r="B153" s="149"/>
      <c r="C153" s="3" t="str">
        <f>IF(ISERROR(VLOOKUP(B153,'START LİSTE'!$B$6:$F$1255,2,0)),"",VLOOKUP(B153,'START LİSTE'!$B$6:$F$1255,2,0))</f>
        <v/>
      </c>
      <c r="D153" s="3" t="str">
        <f>IF(ISERROR(VLOOKUP(B153,'START LİSTE'!$B$6:$F$1255,3,0)),"",VLOOKUP(B153,'START LİSTE'!$B$6:$F$1255,3,0))</f>
        <v/>
      </c>
      <c r="E153" s="4" t="str">
        <f>IF(ISERROR(VLOOKUP(B153,'START LİSTE'!$B$6:$F$1255,4,0)),"",VLOOKUP(B153,'START LİSTE'!$B$6:$F$1255,4,0))</f>
        <v/>
      </c>
      <c r="F153" s="5" t="str">
        <f>IF(ISERROR(VLOOKUP($B153,'START LİSTE'!$B$6:$F$1255,5,0)),"",VLOOKUP($B153,'START LİSTE'!$B$6:$F$1255,5,0))</f>
        <v/>
      </c>
      <c r="G153" s="119"/>
      <c r="H153" s="6" t="str">
        <f t="shared" si="5"/>
        <v/>
      </c>
    </row>
    <row r="154" spans="1:8" ht="18" customHeight="1" x14ac:dyDescent="0.2">
      <c r="A154" s="2" t="str">
        <f t="shared" si="4"/>
        <v/>
      </c>
      <c r="B154" s="149"/>
      <c r="C154" s="3" t="str">
        <f>IF(ISERROR(VLOOKUP(B154,'START LİSTE'!$B$6:$F$1255,2,0)),"",VLOOKUP(B154,'START LİSTE'!$B$6:$F$1255,2,0))</f>
        <v/>
      </c>
      <c r="D154" s="3" t="str">
        <f>IF(ISERROR(VLOOKUP(B154,'START LİSTE'!$B$6:$F$1255,3,0)),"",VLOOKUP(B154,'START LİSTE'!$B$6:$F$1255,3,0))</f>
        <v/>
      </c>
      <c r="E154" s="4" t="str">
        <f>IF(ISERROR(VLOOKUP(B154,'START LİSTE'!$B$6:$F$1255,4,0)),"",VLOOKUP(B154,'START LİSTE'!$B$6:$F$1255,4,0))</f>
        <v/>
      </c>
      <c r="F154" s="5" t="str">
        <f>IF(ISERROR(VLOOKUP($B154,'START LİSTE'!$B$6:$F$1255,5,0)),"",VLOOKUP($B154,'START LİSTE'!$B$6:$F$1255,5,0))</f>
        <v/>
      </c>
      <c r="G154" s="119"/>
      <c r="H154" s="6" t="str">
        <f t="shared" si="5"/>
        <v/>
      </c>
    </row>
    <row r="155" spans="1:8" ht="18" customHeight="1" x14ac:dyDescent="0.2">
      <c r="A155" s="2" t="str">
        <f t="shared" si="4"/>
        <v/>
      </c>
      <c r="B155" s="149"/>
      <c r="C155" s="3" t="str">
        <f>IF(ISERROR(VLOOKUP(B155,'START LİSTE'!$B$6:$F$1255,2,0)),"",VLOOKUP(B155,'START LİSTE'!$B$6:$F$1255,2,0))</f>
        <v/>
      </c>
      <c r="D155" s="3" t="str">
        <f>IF(ISERROR(VLOOKUP(B155,'START LİSTE'!$B$6:$F$1255,3,0)),"",VLOOKUP(B155,'START LİSTE'!$B$6:$F$1255,3,0))</f>
        <v/>
      </c>
      <c r="E155" s="4" t="str">
        <f>IF(ISERROR(VLOOKUP(B155,'START LİSTE'!$B$6:$F$1255,4,0)),"",VLOOKUP(B155,'START LİSTE'!$B$6:$F$1255,4,0))</f>
        <v/>
      </c>
      <c r="F155" s="5" t="str">
        <f>IF(ISERROR(VLOOKUP($B155,'START LİSTE'!$B$6:$F$1255,5,0)),"",VLOOKUP($B155,'START LİSTE'!$B$6:$F$1255,5,0))</f>
        <v/>
      </c>
      <c r="G155" s="119"/>
      <c r="H155" s="6" t="str">
        <f t="shared" si="5"/>
        <v/>
      </c>
    </row>
    <row r="156" spans="1:8" ht="18" customHeight="1" x14ac:dyDescent="0.2">
      <c r="A156" s="2" t="str">
        <f t="shared" si="4"/>
        <v/>
      </c>
      <c r="B156" s="149"/>
      <c r="C156" s="3" t="str">
        <f>IF(ISERROR(VLOOKUP(B156,'START LİSTE'!$B$6:$F$1255,2,0)),"",VLOOKUP(B156,'START LİSTE'!$B$6:$F$1255,2,0))</f>
        <v/>
      </c>
      <c r="D156" s="3" t="str">
        <f>IF(ISERROR(VLOOKUP(B156,'START LİSTE'!$B$6:$F$1255,3,0)),"",VLOOKUP(B156,'START LİSTE'!$B$6:$F$1255,3,0))</f>
        <v/>
      </c>
      <c r="E156" s="4" t="str">
        <f>IF(ISERROR(VLOOKUP(B156,'START LİSTE'!$B$6:$F$1255,4,0)),"",VLOOKUP(B156,'START LİSTE'!$B$6:$F$1255,4,0))</f>
        <v/>
      </c>
      <c r="F156" s="5" t="str">
        <f>IF(ISERROR(VLOOKUP($B156,'START LİSTE'!$B$6:$F$1255,5,0)),"",VLOOKUP($B156,'START LİSTE'!$B$6:$F$1255,5,0))</f>
        <v/>
      </c>
      <c r="G156" s="119"/>
      <c r="H156" s="6" t="str">
        <f t="shared" si="5"/>
        <v/>
      </c>
    </row>
    <row r="157" spans="1:8" ht="18" customHeight="1" x14ac:dyDescent="0.2">
      <c r="A157" s="2" t="str">
        <f t="shared" si="4"/>
        <v/>
      </c>
      <c r="B157" s="149"/>
      <c r="C157" s="3" t="str">
        <f>IF(ISERROR(VLOOKUP(B157,'START LİSTE'!$B$6:$F$1255,2,0)),"",VLOOKUP(B157,'START LİSTE'!$B$6:$F$1255,2,0))</f>
        <v/>
      </c>
      <c r="D157" s="3" t="str">
        <f>IF(ISERROR(VLOOKUP(B157,'START LİSTE'!$B$6:$F$1255,3,0)),"",VLOOKUP(B157,'START LİSTE'!$B$6:$F$1255,3,0))</f>
        <v/>
      </c>
      <c r="E157" s="4" t="str">
        <f>IF(ISERROR(VLOOKUP(B157,'START LİSTE'!$B$6:$F$1255,4,0)),"",VLOOKUP(B157,'START LİSTE'!$B$6:$F$1255,4,0))</f>
        <v/>
      </c>
      <c r="F157" s="5" t="str">
        <f>IF(ISERROR(VLOOKUP($B157,'START LİSTE'!$B$6:$F$1255,5,0)),"",VLOOKUP($B157,'START LİSTE'!$B$6:$F$1255,5,0))</f>
        <v/>
      </c>
      <c r="G157" s="119"/>
      <c r="H157" s="6" t="str">
        <f t="shared" si="5"/>
        <v/>
      </c>
    </row>
    <row r="158" spans="1:8" ht="18" customHeight="1" x14ac:dyDescent="0.2">
      <c r="A158" s="2" t="str">
        <f t="shared" si="4"/>
        <v/>
      </c>
      <c r="B158" s="149"/>
      <c r="C158" s="3" t="str">
        <f>IF(ISERROR(VLOOKUP(B158,'START LİSTE'!$B$6:$F$1255,2,0)),"",VLOOKUP(B158,'START LİSTE'!$B$6:$F$1255,2,0))</f>
        <v/>
      </c>
      <c r="D158" s="3" t="str">
        <f>IF(ISERROR(VLOOKUP(B158,'START LİSTE'!$B$6:$F$1255,3,0)),"",VLOOKUP(B158,'START LİSTE'!$B$6:$F$1255,3,0))</f>
        <v/>
      </c>
      <c r="E158" s="4" t="str">
        <f>IF(ISERROR(VLOOKUP(B158,'START LİSTE'!$B$6:$F$1255,4,0)),"",VLOOKUP(B158,'START LİSTE'!$B$6:$F$1255,4,0))</f>
        <v/>
      </c>
      <c r="F158" s="5" t="str">
        <f>IF(ISERROR(VLOOKUP($B158,'START LİSTE'!$B$6:$F$1255,5,0)),"",VLOOKUP($B158,'START LİSTE'!$B$6:$F$1255,5,0))</f>
        <v/>
      </c>
      <c r="G158" s="119"/>
      <c r="H158" s="6" t="str">
        <f t="shared" si="5"/>
        <v/>
      </c>
    </row>
    <row r="159" spans="1:8" ht="18" customHeight="1" x14ac:dyDescent="0.2">
      <c r="A159" s="2" t="str">
        <f t="shared" si="4"/>
        <v/>
      </c>
      <c r="B159" s="149"/>
      <c r="C159" s="3" t="str">
        <f>IF(ISERROR(VLOOKUP(B159,'START LİSTE'!$B$6:$F$1255,2,0)),"",VLOOKUP(B159,'START LİSTE'!$B$6:$F$1255,2,0))</f>
        <v/>
      </c>
      <c r="D159" s="3" t="str">
        <f>IF(ISERROR(VLOOKUP(B159,'START LİSTE'!$B$6:$F$1255,3,0)),"",VLOOKUP(B159,'START LİSTE'!$B$6:$F$1255,3,0))</f>
        <v/>
      </c>
      <c r="E159" s="4" t="str">
        <f>IF(ISERROR(VLOOKUP(B159,'START LİSTE'!$B$6:$F$1255,4,0)),"",VLOOKUP(B159,'START LİSTE'!$B$6:$F$1255,4,0))</f>
        <v/>
      </c>
      <c r="F159" s="5" t="str">
        <f>IF(ISERROR(VLOOKUP($B159,'START LİSTE'!$B$6:$F$1255,5,0)),"",VLOOKUP($B159,'START LİSTE'!$B$6:$F$1255,5,0))</f>
        <v/>
      </c>
      <c r="G159" s="119"/>
      <c r="H159" s="6" t="str">
        <f t="shared" si="5"/>
        <v/>
      </c>
    </row>
    <row r="160" spans="1:8" ht="18" customHeight="1" x14ac:dyDescent="0.2">
      <c r="A160" s="2" t="str">
        <f t="shared" si="4"/>
        <v/>
      </c>
      <c r="B160" s="149"/>
      <c r="C160" s="3" t="str">
        <f>IF(ISERROR(VLOOKUP(B160,'START LİSTE'!$B$6:$F$1255,2,0)),"",VLOOKUP(B160,'START LİSTE'!$B$6:$F$1255,2,0))</f>
        <v/>
      </c>
      <c r="D160" s="3" t="str">
        <f>IF(ISERROR(VLOOKUP(B160,'START LİSTE'!$B$6:$F$1255,3,0)),"",VLOOKUP(B160,'START LİSTE'!$B$6:$F$1255,3,0))</f>
        <v/>
      </c>
      <c r="E160" s="4" t="str">
        <f>IF(ISERROR(VLOOKUP(B160,'START LİSTE'!$B$6:$F$1255,4,0)),"",VLOOKUP(B160,'START LİSTE'!$B$6:$F$1255,4,0))</f>
        <v/>
      </c>
      <c r="F160" s="5" t="str">
        <f>IF(ISERROR(VLOOKUP($B160,'START LİSTE'!$B$6:$F$1255,5,0)),"",VLOOKUP($B160,'START LİSTE'!$B$6:$F$1255,5,0))</f>
        <v/>
      </c>
      <c r="G160" s="119"/>
      <c r="H160" s="6" t="str">
        <f t="shared" si="5"/>
        <v/>
      </c>
    </row>
    <row r="161" spans="1:8" ht="18" customHeight="1" x14ac:dyDescent="0.2">
      <c r="A161" s="2" t="str">
        <f t="shared" si="4"/>
        <v/>
      </c>
      <c r="B161" s="149"/>
      <c r="C161" s="3" t="str">
        <f>IF(ISERROR(VLOOKUP(B161,'START LİSTE'!$B$6:$F$1255,2,0)),"",VLOOKUP(B161,'START LİSTE'!$B$6:$F$1255,2,0))</f>
        <v/>
      </c>
      <c r="D161" s="3" t="str">
        <f>IF(ISERROR(VLOOKUP(B161,'START LİSTE'!$B$6:$F$1255,3,0)),"",VLOOKUP(B161,'START LİSTE'!$B$6:$F$1255,3,0))</f>
        <v/>
      </c>
      <c r="E161" s="4" t="str">
        <f>IF(ISERROR(VLOOKUP(B161,'START LİSTE'!$B$6:$F$1255,4,0)),"",VLOOKUP(B161,'START LİSTE'!$B$6:$F$1255,4,0))</f>
        <v/>
      </c>
      <c r="F161" s="5" t="str">
        <f>IF(ISERROR(VLOOKUP($B161,'START LİSTE'!$B$6:$F$1255,5,0)),"",VLOOKUP($B161,'START LİSTE'!$B$6:$F$1255,5,0))</f>
        <v/>
      </c>
      <c r="G161" s="119"/>
      <c r="H161" s="6" t="str">
        <f t="shared" si="5"/>
        <v/>
      </c>
    </row>
    <row r="162" spans="1:8" ht="18" customHeight="1" x14ac:dyDescent="0.2">
      <c r="A162" s="2" t="str">
        <f t="shared" si="4"/>
        <v/>
      </c>
      <c r="B162" s="149"/>
      <c r="C162" s="3" t="str">
        <f>IF(ISERROR(VLOOKUP(B162,'START LİSTE'!$B$6:$F$1255,2,0)),"",VLOOKUP(B162,'START LİSTE'!$B$6:$F$1255,2,0))</f>
        <v/>
      </c>
      <c r="D162" s="3" t="str">
        <f>IF(ISERROR(VLOOKUP(B162,'START LİSTE'!$B$6:$F$1255,3,0)),"",VLOOKUP(B162,'START LİSTE'!$B$6:$F$1255,3,0))</f>
        <v/>
      </c>
      <c r="E162" s="4" t="str">
        <f>IF(ISERROR(VLOOKUP(B162,'START LİSTE'!$B$6:$F$1255,4,0)),"",VLOOKUP(B162,'START LİSTE'!$B$6:$F$1255,4,0))</f>
        <v/>
      </c>
      <c r="F162" s="5" t="str">
        <f>IF(ISERROR(VLOOKUP($B162,'START LİSTE'!$B$6:$F$1255,5,0)),"",VLOOKUP($B162,'START LİSTE'!$B$6:$F$1255,5,0))</f>
        <v/>
      </c>
      <c r="G162" s="119"/>
      <c r="H162" s="6" t="str">
        <f t="shared" si="5"/>
        <v/>
      </c>
    </row>
    <row r="163" spans="1:8" ht="18" customHeight="1" x14ac:dyDescent="0.2">
      <c r="A163" s="2" t="str">
        <f t="shared" si="4"/>
        <v/>
      </c>
      <c r="B163" s="149"/>
      <c r="C163" s="3" t="str">
        <f>IF(ISERROR(VLOOKUP(B163,'START LİSTE'!$B$6:$F$1255,2,0)),"",VLOOKUP(B163,'START LİSTE'!$B$6:$F$1255,2,0))</f>
        <v/>
      </c>
      <c r="D163" s="3" t="str">
        <f>IF(ISERROR(VLOOKUP(B163,'START LİSTE'!$B$6:$F$1255,3,0)),"",VLOOKUP(B163,'START LİSTE'!$B$6:$F$1255,3,0))</f>
        <v/>
      </c>
      <c r="E163" s="4" t="str">
        <f>IF(ISERROR(VLOOKUP(B163,'START LİSTE'!$B$6:$F$1255,4,0)),"",VLOOKUP(B163,'START LİSTE'!$B$6:$F$1255,4,0))</f>
        <v/>
      </c>
      <c r="F163" s="5" t="str">
        <f>IF(ISERROR(VLOOKUP($B163,'START LİSTE'!$B$6:$F$1255,5,0)),"",VLOOKUP($B163,'START LİSTE'!$B$6:$F$1255,5,0))</f>
        <v/>
      </c>
      <c r="G163" s="119"/>
      <c r="H163" s="6" t="str">
        <f t="shared" si="5"/>
        <v/>
      </c>
    </row>
    <row r="164" spans="1:8" ht="18" customHeight="1" x14ac:dyDescent="0.2">
      <c r="A164" s="2" t="str">
        <f t="shared" si="4"/>
        <v/>
      </c>
      <c r="B164" s="149"/>
      <c r="C164" s="3" t="str">
        <f>IF(ISERROR(VLOOKUP(B164,'START LİSTE'!$B$6:$F$1255,2,0)),"",VLOOKUP(B164,'START LİSTE'!$B$6:$F$1255,2,0))</f>
        <v/>
      </c>
      <c r="D164" s="3" t="str">
        <f>IF(ISERROR(VLOOKUP(B164,'START LİSTE'!$B$6:$F$1255,3,0)),"",VLOOKUP(B164,'START LİSTE'!$B$6:$F$1255,3,0))</f>
        <v/>
      </c>
      <c r="E164" s="4" t="str">
        <f>IF(ISERROR(VLOOKUP(B164,'START LİSTE'!$B$6:$F$1255,4,0)),"",VLOOKUP(B164,'START LİSTE'!$B$6:$F$1255,4,0))</f>
        <v/>
      </c>
      <c r="F164" s="5" t="str">
        <f>IF(ISERROR(VLOOKUP($B164,'START LİSTE'!$B$6:$F$1255,5,0)),"",VLOOKUP($B164,'START LİSTE'!$B$6:$F$1255,5,0))</f>
        <v/>
      </c>
      <c r="G164" s="119"/>
      <c r="H164" s="6" t="str">
        <f t="shared" si="5"/>
        <v/>
      </c>
    </row>
    <row r="165" spans="1:8" ht="18" customHeight="1" x14ac:dyDescent="0.2">
      <c r="A165" s="2" t="str">
        <f t="shared" si="4"/>
        <v/>
      </c>
      <c r="B165" s="149"/>
      <c r="C165" s="3" t="str">
        <f>IF(ISERROR(VLOOKUP(B165,'START LİSTE'!$B$6:$F$1255,2,0)),"",VLOOKUP(B165,'START LİSTE'!$B$6:$F$1255,2,0))</f>
        <v/>
      </c>
      <c r="D165" s="3" t="str">
        <f>IF(ISERROR(VLOOKUP(B165,'START LİSTE'!$B$6:$F$1255,3,0)),"",VLOOKUP(B165,'START LİSTE'!$B$6:$F$1255,3,0))</f>
        <v/>
      </c>
      <c r="E165" s="4" t="str">
        <f>IF(ISERROR(VLOOKUP(B165,'START LİSTE'!$B$6:$F$1255,4,0)),"",VLOOKUP(B165,'START LİSTE'!$B$6:$F$1255,4,0))</f>
        <v/>
      </c>
      <c r="F165" s="5" t="str">
        <f>IF(ISERROR(VLOOKUP($B165,'START LİSTE'!$B$6:$F$1255,5,0)),"",VLOOKUP($B165,'START LİSTE'!$B$6:$F$1255,5,0))</f>
        <v/>
      </c>
      <c r="G165" s="119"/>
      <c r="H165" s="6" t="str">
        <f t="shared" si="5"/>
        <v/>
      </c>
    </row>
    <row r="166" spans="1:8" ht="18" customHeight="1" x14ac:dyDescent="0.2">
      <c r="A166" s="2" t="str">
        <f t="shared" si="4"/>
        <v/>
      </c>
      <c r="B166" s="149"/>
      <c r="C166" s="3" t="str">
        <f>IF(ISERROR(VLOOKUP(B166,'START LİSTE'!$B$6:$F$1255,2,0)),"",VLOOKUP(B166,'START LİSTE'!$B$6:$F$1255,2,0))</f>
        <v/>
      </c>
      <c r="D166" s="3" t="str">
        <f>IF(ISERROR(VLOOKUP(B166,'START LİSTE'!$B$6:$F$1255,3,0)),"",VLOOKUP(B166,'START LİSTE'!$B$6:$F$1255,3,0))</f>
        <v/>
      </c>
      <c r="E166" s="4" t="str">
        <f>IF(ISERROR(VLOOKUP(B166,'START LİSTE'!$B$6:$F$1255,4,0)),"",VLOOKUP(B166,'START LİSTE'!$B$6:$F$1255,4,0))</f>
        <v/>
      </c>
      <c r="F166" s="5" t="str">
        <f>IF(ISERROR(VLOOKUP($B166,'START LİSTE'!$B$6:$F$1255,5,0)),"",VLOOKUP($B166,'START LİSTE'!$B$6:$F$1255,5,0))</f>
        <v/>
      </c>
      <c r="G166" s="119"/>
      <c r="H166" s="6" t="str">
        <f t="shared" si="5"/>
        <v/>
      </c>
    </row>
    <row r="167" spans="1:8" ht="18" customHeight="1" x14ac:dyDescent="0.2">
      <c r="A167" s="2" t="str">
        <f t="shared" si="4"/>
        <v/>
      </c>
      <c r="B167" s="149"/>
      <c r="C167" s="3" t="str">
        <f>IF(ISERROR(VLOOKUP(B167,'START LİSTE'!$B$6:$F$1255,2,0)),"",VLOOKUP(B167,'START LİSTE'!$B$6:$F$1255,2,0))</f>
        <v/>
      </c>
      <c r="D167" s="3" t="str">
        <f>IF(ISERROR(VLOOKUP(B167,'START LİSTE'!$B$6:$F$1255,3,0)),"",VLOOKUP(B167,'START LİSTE'!$B$6:$F$1255,3,0))</f>
        <v/>
      </c>
      <c r="E167" s="4" t="str">
        <f>IF(ISERROR(VLOOKUP(B167,'START LİSTE'!$B$6:$F$1255,4,0)),"",VLOOKUP(B167,'START LİSTE'!$B$6:$F$1255,4,0))</f>
        <v/>
      </c>
      <c r="F167" s="5" t="str">
        <f>IF(ISERROR(VLOOKUP($B167,'START LİSTE'!$B$6:$F$1255,5,0)),"",VLOOKUP($B167,'START LİSTE'!$B$6:$F$1255,5,0))</f>
        <v/>
      </c>
      <c r="G167" s="119"/>
      <c r="H167" s="6" t="str">
        <f t="shared" si="5"/>
        <v/>
      </c>
    </row>
    <row r="168" spans="1:8" ht="18" customHeight="1" x14ac:dyDescent="0.2">
      <c r="A168" s="2" t="str">
        <f t="shared" si="4"/>
        <v/>
      </c>
      <c r="B168" s="149"/>
      <c r="C168" s="3" t="str">
        <f>IF(ISERROR(VLOOKUP(B168,'START LİSTE'!$B$6:$F$1255,2,0)),"",VLOOKUP(B168,'START LİSTE'!$B$6:$F$1255,2,0))</f>
        <v/>
      </c>
      <c r="D168" s="3" t="str">
        <f>IF(ISERROR(VLOOKUP(B168,'START LİSTE'!$B$6:$F$1255,3,0)),"",VLOOKUP(B168,'START LİSTE'!$B$6:$F$1255,3,0))</f>
        <v/>
      </c>
      <c r="E168" s="4" t="str">
        <f>IF(ISERROR(VLOOKUP(B168,'START LİSTE'!$B$6:$F$1255,4,0)),"",VLOOKUP(B168,'START LİSTE'!$B$6:$F$1255,4,0))</f>
        <v/>
      </c>
      <c r="F168" s="5" t="str">
        <f>IF(ISERROR(VLOOKUP($B168,'START LİSTE'!$B$6:$F$1255,5,0)),"",VLOOKUP($B168,'START LİSTE'!$B$6:$F$1255,5,0))</f>
        <v/>
      </c>
      <c r="G168" s="119"/>
      <c r="H168" s="6" t="str">
        <f t="shared" si="5"/>
        <v/>
      </c>
    </row>
    <row r="169" spans="1:8" ht="18" customHeight="1" x14ac:dyDescent="0.2">
      <c r="A169" s="2" t="str">
        <f t="shared" si="4"/>
        <v/>
      </c>
      <c r="B169" s="149"/>
      <c r="C169" s="3" t="str">
        <f>IF(ISERROR(VLOOKUP(B169,'START LİSTE'!$B$6:$F$1255,2,0)),"",VLOOKUP(B169,'START LİSTE'!$B$6:$F$1255,2,0))</f>
        <v/>
      </c>
      <c r="D169" s="3" t="str">
        <f>IF(ISERROR(VLOOKUP(B169,'START LİSTE'!$B$6:$F$1255,3,0)),"",VLOOKUP(B169,'START LİSTE'!$B$6:$F$1255,3,0))</f>
        <v/>
      </c>
      <c r="E169" s="4" t="str">
        <f>IF(ISERROR(VLOOKUP(B169,'START LİSTE'!$B$6:$F$1255,4,0)),"",VLOOKUP(B169,'START LİSTE'!$B$6:$F$1255,4,0))</f>
        <v/>
      </c>
      <c r="F169" s="5" t="str">
        <f>IF(ISERROR(VLOOKUP($B169,'START LİSTE'!$B$6:$F$1255,5,0)),"",VLOOKUP($B169,'START LİSTE'!$B$6:$F$1255,5,0))</f>
        <v/>
      </c>
      <c r="G169" s="119"/>
      <c r="H169" s="6" t="str">
        <f t="shared" si="5"/>
        <v/>
      </c>
    </row>
    <row r="170" spans="1:8" ht="18" customHeight="1" x14ac:dyDescent="0.2">
      <c r="A170" s="2" t="str">
        <f t="shared" si="4"/>
        <v/>
      </c>
      <c r="B170" s="149"/>
      <c r="C170" s="3" t="str">
        <f>IF(ISERROR(VLOOKUP(B170,'START LİSTE'!$B$6:$F$1255,2,0)),"",VLOOKUP(B170,'START LİSTE'!$B$6:$F$1255,2,0))</f>
        <v/>
      </c>
      <c r="D170" s="3" t="str">
        <f>IF(ISERROR(VLOOKUP(B170,'START LİSTE'!$B$6:$F$1255,3,0)),"",VLOOKUP(B170,'START LİSTE'!$B$6:$F$1255,3,0))</f>
        <v/>
      </c>
      <c r="E170" s="4" t="str">
        <f>IF(ISERROR(VLOOKUP(B170,'START LİSTE'!$B$6:$F$1255,4,0)),"",VLOOKUP(B170,'START LİSTE'!$B$6:$F$1255,4,0))</f>
        <v/>
      </c>
      <c r="F170" s="5" t="str">
        <f>IF(ISERROR(VLOOKUP($B170,'START LİSTE'!$B$6:$F$1255,5,0)),"",VLOOKUP($B170,'START LİSTE'!$B$6:$F$1255,5,0))</f>
        <v/>
      </c>
      <c r="G170" s="119"/>
      <c r="H170" s="6" t="str">
        <f t="shared" si="5"/>
        <v/>
      </c>
    </row>
    <row r="171" spans="1:8" ht="18" customHeight="1" x14ac:dyDescent="0.2">
      <c r="A171" s="2" t="str">
        <f t="shared" si="4"/>
        <v/>
      </c>
      <c r="B171" s="149"/>
      <c r="C171" s="3" t="str">
        <f>IF(ISERROR(VLOOKUP(B171,'START LİSTE'!$B$6:$F$1255,2,0)),"",VLOOKUP(B171,'START LİSTE'!$B$6:$F$1255,2,0))</f>
        <v/>
      </c>
      <c r="D171" s="3" t="str">
        <f>IF(ISERROR(VLOOKUP(B171,'START LİSTE'!$B$6:$F$1255,3,0)),"",VLOOKUP(B171,'START LİSTE'!$B$6:$F$1255,3,0))</f>
        <v/>
      </c>
      <c r="E171" s="4" t="str">
        <f>IF(ISERROR(VLOOKUP(B171,'START LİSTE'!$B$6:$F$1255,4,0)),"",VLOOKUP(B171,'START LİSTE'!$B$6:$F$1255,4,0))</f>
        <v/>
      </c>
      <c r="F171" s="5" t="str">
        <f>IF(ISERROR(VLOOKUP($B171,'START LİSTE'!$B$6:$F$1255,5,0)),"",VLOOKUP($B171,'START LİSTE'!$B$6:$F$1255,5,0))</f>
        <v/>
      </c>
      <c r="G171" s="119"/>
      <c r="H171" s="6" t="str">
        <f t="shared" si="5"/>
        <v/>
      </c>
    </row>
    <row r="172" spans="1:8" ht="18" customHeight="1" x14ac:dyDescent="0.2">
      <c r="A172" s="2" t="str">
        <f t="shared" si="4"/>
        <v/>
      </c>
      <c r="B172" s="149"/>
      <c r="C172" s="3" t="str">
        <f>IF(ISERROR(VLOOKUP(B172,'START LİSTE'!$B$6:$F$1255,2,0)),"",VLOOKUP(B172,'START LİSTE'!$B$6:$F$1255,2,0))</f>
        <v/>
      </c>
      <c r="D172" s="3" t="str">
        <f>IF(ISERROR(VLOOKUP(B172,'START LİSTE'!$B$6:$F$1255,3,0)),"",VLOOKUP(B172,'START LİSTE'!$B$6:$F$1255,3,0))</f>
        <v/>
      </c>
      <c r="E172" s="4" t="str">
        <f>IF(ISERROR(VLOOKUP(B172,'START LİSTE'!$B$6:$F$1255,4,0)),"",VLOOKUP(B172,'START LİSTE'!$B$6:$F$1255,4,0))</f>
        <v/>
      </c>
      <c r="F172" s="5" t="str">
        <f>IF(ISERROR(VLOOKUP($B172,'START LİSTE'!$B$6:$F$1255,5,0)),"",VLOOKUP($B172,'START LİSTE'!$B$6:$F$1255,5,0))</f>
        <v/>
      </c>
      <c r="G172" s="119"/>
      <c r="H172" s="6" t="str">
        <f t="shared" si="5"/>
        <v/>
      </c>
    </row>
    <row r="173" spans="1:8" ht="18" customHeight="1" x14ac:dyDescent="0.2">
      <c r="A173" s="2" t="str">
        <f t="shared" si="4"/>
        <v/>
      </c>
      <c r="B173" s="149"/>
      <c r="C173" s="3" t="str">
        <f>IF(ISERROR(VLOOKUP(B173,'START LİSTE'!$B$6:$F$1255,2,0)),"",VLOOKUP(B173,'START LİSTE'!$B$6:$F$1255,2,0))</f>
        <v/>
      </c>
      <c r="D173" s="3" t="str">
        <f>IF(ISERROR(VLOOKUP(B173,'START LİSTE'!$B$6:$F$1255,3,0)),"",VLOOKUP(B173,'START LİSTE'!$B$6:$F$1255,3,0))</f>
        <v/>
      </c>
      <c r="E173" s="4" t="str">
        <f>IF(ISERROR(VLOOKUP(B173,'START LİSTE'!$B$6:$F$1255,4,0)),"",VLOOKUP(B173,'START LİSTE'!$B$6:$F$1255,4,0))</f>
        <v/>
      </c>
      <c r="F173" s="5" t="str">
        <f>IF(ISERROR(VLOOKUP($B173,'START LİSTE'!$B$6:$F$1255,5,0)),"",VLOOKUP($B173,'START LİSTE'!$B$6:$F$1255,5,0))</f>
        <v/>
      </c>
      <c r="G173" s="119"/>
      <c r="H173" s="6" t="str">
        <f t="shared" si="5"/>
        <v/>
      </c>
    </row>
    <row r="174" spans="1:8" ht="18" customHeight="1" x14ac:dyDescent="0.2">
      <c r="A174" s="2" t="str">
        <f t="shared" si="4"/>
        <v/>
      </c>
      <c r="B174" s="149"/>
      <c r="C174" s="3" t="str">
        <f>IF(ISERROR(VLOOKUP(B174,'START LİSTE'!$B$6:$F$1255,2,0)),"",VLOOKUP(B174,'START LİSTE'!$B$6:$F$1255,2,0))</f>
        <v/>
      </c>
      <c r="D174" s="3" t="str">
        <f>IF(ISERROR(VLOOKUP(B174,'START LİSTE'!$B$6:$F$1255,3,0)),"",VLOOKUP(B174,'START LİSTE'!$B$6:$F$1255,3,0))</f>
        <v/>
      </c>
      <c r="E174" s="4" t="str">
        <f>IF(ISERROR(VLOOKUP(B174,'START LİSTE'!$B$6:$F$1255,4,0)),"",VLOOKUP(B174,'START LİSTE'!$B$6:$F$1255,4,0))</f>
        <v/>
      </c>
      <c r="F174" s="5" t="str">
        <f>IF(ISERROR(VLOOKUP($B174,'START LİSTE'!$B$6:$F$1255,5,0)),"",VLOOKUP($B174,'START LİSTE'!$B$6:$F$1255,5,0))</f>
        <v/>
      </c>
      <c r="G174" s="119"/>
      <c r="H174" s="6" t="str">
        <f t="shared" si="5"/>
        <v/>
      </c>
    </row>
    <row r="175" spans="1:8" ht="18" customHeight="1" x14ac:dyDescent="0.2">
      <c r="A175" s="2" t="str">
        <f t="shared" si="4"/>
        <v/>
      </c>
      <c r="B175" s="149"/>
      <c r="C175" s="3" t="str">
        <f>IF(ISERROR(VLOOKUP(B175,'START LİSTE'!$B$6:$F$1255,2,0)),"",VLOOKUP(B175,'START LİSTE'!$B$6:$F$1255,2,0))</f>
        <v/>
      </c>
      <c r="D175" s="3" t="str">
        <f>IF(ISERROR(VLOOKUP(B175,'START LİSTE'!$B$6:$F$1255,3,0)),"",VLOOKUP(B175,'START LİSTE'!$B$6:$F$1255,3,0))</f>
        <v/>
      </c>
      <c r="E175" s="4" t="str">
        <f>IF(ISERROR(VLOOKUP(B175,'START LİSTE'!$B$6:$F$1255,4,0)),"",VLOOKUP(B175,'START LİSTE'!$B$6:$F$1255,4,0))</f>
        <v/>
      </c>
      <c r="F175" s="5" t="str">
        <f>IF(ISERROR(VLOOKUP($B175,'START LİSTE'!$B$6:$F$1255,5,0)),"",VLOOKUP($B175,'START LİSTE'!$B$6:$F$1255,5,0))</f>
        <v/>
      </c>
      <c r="G175" s="119"/>
      <c r="H175" s="6" t="str">
        <f t="shared" si="5"/>
        <v/>
      </c>
    </row>
    <row r="176" spans="1:8" ht="18" customHeight="1" x14ac:dyDescent="0.2">
      <c r="A176" s="2" t="str">
        <f t="shared" si="4"/>
        <v/>
      </c>
      <c r="B176" s="149"/>
      <c r="C176" s="3" t="str">
        <f>IF(ISERROR(VLOOKUP(B176,'START LİSTE'!$B$6:$F$1255,2,0)),"",VLOOKUP(B176,'START LİSTE'!$B$6:$F$1255,2,0))</f>
        <v/>
      </c>
      <c r="D176" s="3" t="str">
        <f>IF(ISERROR(VLOOKUP(B176,'START LİSTE'!$B$6:$F$1255,3,0)),"",VLOOKUP(B176,'START LİSTE'!$B$6:$F$1255,3,0))</f>
        <v/>
      </c>
      <c r="E176" s="4" t="str">
        <f>IF(ISERROR(VLOOKUP(B176,'START LİSTE'!$B$6:$F$1255,4,0)),"",VLOOKUP(B176,'START LİSTE'!$B$6:$F$1255,4,0))</f>
        <v/>
      </c>
      <c r="F176" s="5" t="str">
        <f>IF(ISERROR(VLOOKUP($B176,'START LİSTE'!$B$6:$F$1255,5,0)),"",VLOOKUP($B176,'START LİSTE'!$B$6:$F$1255,5,0))</f>
        <v/>
      </c>
      <c r="G176" s="119"/>
      <c r="H176" s="6" t="str">
        <f t="shared" si="5"/>
        <v/>
      </c>
    </row>
    <row r="177" spans="1:8" ht="18" customHeight="1" x14ac:dyDescent="0.2">
      <c r="A177" s="2" t="str">
        <f t="shared" si="4"/>
        <v/>
      </c>
      <c r="B177" s="149"/>
      <c r="C177" s="3" t="str">
        <f>IF(ISERROR(VLOOKUP(B177,'START LİSTE'!$B$6:$F$1255,2,0)),"",VLOOKUP(B177,'START LİSTE'!$B$6:$F$1255,2,0))</f>
        <v/>
      </c>
      <c r="D177" s="3" t="str">
        <f>IF(ISERROR(VLOOKUP(B177,'START LİSTE'!$B$6:$F$1255,3,0)),"",VLOOKUP(B177,'START LİSTE'!$B$6:$F$1255,3,0))</f>
        <v/>
      </c>
      <c r="E177" s="4" t="str">
        <f>IF(ISERROR(VLOOKUP(B177,'START LİSTE'!$B$6:$F$1255,4,0)),"",VLOOKUP(B177,'START LİSTE'!$B$6:$F$1255,4,0))</f>
        <v/>
      </c>
      <c r="F177" s="5" t="str">
        <f>IF(ISERROR(VLOOKUP($B177,'START LİSTE'!$B$6:$F$1255,5,0)),"",VLOOKUP($B177,'START LİSTE'!$B$6:$F$1255,5,0))</f>
        <v/>
      </c>
      <c r="G177" s="119"/>
      <c r="H177" s="6" t="str">
        <f t="shared" si="5"/>
        <v/>
      </c>
    </row>
    <row r="178" spans="1:8" ht="18" customHeight="1" x14ac:dyDescent="0.2">
      <c r="A178" s="2" t="str">
        <f t="shared" si="4"/>
        <v/>
      </c>
      <c r="B178" s="149"/>
      <c r="C178" s="3" t="str">
        <f>IF(ISERROR(VLOOKUP(B178,'START LİSTE'!$B$6:$F$1255,2,0)),"",VLOOKUP(B178,'START LİSTE'!$B$6:$F$1255,2,0))</f>
        <v/>
      </c>
      <c r="D178" s="3" t="str">
        <f>IF(ISERROR(VLOOKUP(B178,'START LİSTE'!$B$6:$F$1255,3,0)),"",VLOOKUP(B178,'START LİSTE'!$B$6:$F$1255,3,0))</f>
        <v/>
      </c>
      <c r="E178" s="4" t="str">
        <f>IF(ISERROR(VLOOKUP(B178,'START LİSTE'!$B$6:$F$1255,4,0)),"",VLOOKUP(B178,'START LİSTE'!$B$6:$F$1255,4,0))</f>
        <v/>
      </c>
      <c r="F178" s="5" t="str">
        <f>IF(ISERROR(VLOOKUP($B178,'START LİSTE'!$B$6:$F$1255,5,0)),"",VLOOKUP($B178,'START LİSTE'!$B$6:$F$1255,5,0))</f>
        <v/>
      </c>
      <c r="G178" s="119"/>
      <c r="H178" s="6" t="str">
        <f t="shared" si="5"/>
        <v/>
      </c>
    </row>
    <row r="179" spans="1:8" ht="18" customHeight="1" x14ac:dyDescent="0.2">
      <c r="A179" s="2" t="str">
        <f t="shared" si="4"/>
        <v/>
      </c>
      <c r="B179" s="149"/>
      <c r="C179" s="3" t="str">
        <f>IF(ISERROR(VLOOKUP(B179,'START LİSTE'!$B$6:$F$1255,2,0)),"",VLOOKUP(B179,'START LİSTE'!$B$6:$F$1255,2,0))</f>
        <v/>
      </c>
      <c r="D179" s="3" t="str">
        <f>IF(ISERROR(VLOOKUP(B179,'START LİSTE'!$B$6:$F$1255,3,0)),"",VLOOKUP(B179,'START LİSTE'!$B$6:$F$1255,3,0))</f>
        <v/>
      </c>
      <c r="E179" s="4" t="str">
        <f>IF(ISERROR(VLOOKUP(B179,'START LİSTE'!$B$6:$F$1255,4,0)),"",VLOOKUP(B179,'START LİSTE'!$B$6:$F$1255,4,0))</f>
        <v/>
      </c>
      <c r="F179" s="5" t="str">
        <f>IF(ISERROR(VLOOKUP($B179,'START LİSTE'!$B$6:$F$1255,5,0)),"",VLOOKUP($B179,'START LİSTE'!$B$6:$F$1255,5,0))</f>
        <v/>
      </c>
      <c r="G179" s="119"/>
      <c r="H179" s="6" t="str">
        <f t="shared" si="5"/>
        <v/>
      </c>
    </row>
    <row r="180" spans="1:8" ht="18" customHeight="1" x14ac:dyDescent="0.2">
      <c r="A180" s="2" t="str">
        <f t="shared" si="4"/>
        <v/>
      </c>
      <c r="B180" s="149"/>
      <c r="C180" s="3" t="str">
        <f>IF(ISERROR(VLOOKUP(B180,'START LİSTE'!$B$6:$F$1255,2,0)),"",VLOOKUP(B180,'START LİSTE'!$B$6:$F$1255,2,0))</f>
        <v/>
      </c>
      <c r="D180" s="3" t="str">
        <f>IF(ISERROR(VLOOKUP(B180,'START LİSTE'!$B$6:$F$1255,3,0)),"",VLOOKUP(B180,'START LİSTE'!$B$6:$F$1255,3,0))</f>
        <v/>
      </c>
      <c r="E180" s="4" t="str">
        <f>IF(ISERROR(VLOOKUP(B180,'START LİSTE'!$B$6:$F$1255,4,0)),"",VLOOKUP(B180,'START LİSTE'!$B$6:$F$1255,4,0))</f>
        <v/>
      </c>
      <c r="F180" s="5" t="str">
        <f>IF(ISERROR(VLOOKUP($B180,'START LİSTE'!$B$6:$F$1255,5,0)),"",VLOOKUP($B180,'START LİSTE'!$B$6:$F$1255,5,0))</f>
        <v/>
      </c>
      <c r="G180" s="119"/>
      <c r="H180" s="6" t="str">
        <f t="shared" si="5"/>
        <v/>
      </c>
    </row>
    <row r="181" spans="1:8" ht="18" customHeight="1" x14ac:dyDescent="0.2">
      <c r="A181" s="2" t="str">
        <f t="shared" si="4"/>
        <v/>
      </c>
      <c r="B181" s="149"/>
      <c r="C181" s="3" t="str">
        <f>IF(ISERROR(VLOOKUP(B181,'START LİSTE'!$B$6:$F$1255,2,0)),"",VLOOKUP(B181,'START LİSTE'!$B$6:$F$1255,2,0))</f>
        <v/>
      </c>
      <c r="D181" s="3" t="str">
        <f>IF(ISERROR(VLOOKUP(B181,'START LİSTE'!$B$6:$F$1255,3,0)),"",VLOOKUP(B181,'START LİSTE'!$B$6:$F$1255,3,0))</f>
        <v/>
      </c>
      <c r="E181" s="4" t="str">
        <f>IF(ISERROR(VLOOKUP(B181,'START LİSTE'!$B$6:$F$1255,4,0)),"",VLOOKUP(B181,'START LİSTE'!$B$6:$F$1255,4,0))</f>
        <v/>
      </c>
      <c r="F181" s="5" t="str">
        <f>IF(ISERROR(VLOOKUP($B181,'START LİSTE'!$B$6:$F$1255,5,0)),"",VLOOKUP($B181,'START LİSTE'!$B$6:$F$1255,5,0))</f>
        <v/>
      </c>
      <c r="G181" s="119"/>
      <c r="H181" s="6" t="str">
        <f t="shared" si="5"/>
        <v/>
      </c>
    </row>
    <row r="182" spans="1:8" ht="18" customHeight="1" x14ac:dyDescent="0.2">
      <c r="A182" s="2" t="str">
        <f t="shared" si="4"/>
        <v/>
      </c>
      <c r="B182" s="149"/>
      <c r="C182" s="3" t="str">
        <f>IF(ISERROR(VLOOKUP(B182,'START LİSTE'!$B$6:$F$1255,2,0)),"",VLOOKUP(B182,'START LİSTE'!$B$6:$F$1255,2,0))</f>
        <v/>
      </c>
      <c r="D182" s="3" t="str">
        <f>IF(ISERROR(VLOOKUP(B182,'START LİSTE'!$B$6:$F$1255,3,0)),"",VLOOKUP(B182,'START LİSTE'!$B$6:$F$1255,3,0))</f>
        <v/>
      </c>
      <c r="E182" s="4" t="str">
        <f>IF(ISERROR(VLOOKUP(B182,'START LİSTE'!$B$6:$F$1255,4,0)),"",VLOOKUP(B182,'START LİSTE'!$B$6:$F$1255,4,0))</f>
        <v/>
      </c>
      <c r="F182" s="5" t="str">
        <f>IF(ISERROR(VLOOKUP($B182,'START LİSTE'!$B$6:$F$1255,5,0)),"",VLOOKUP($B182,'START LİSTE'!$B$6:$F$1255,5,0))</f>
        <v/>
      </c>
      <c r="G182" s="119"/>
      <c r="H182" s="6" t="str">
        <f t="shared" si="5"/>
        <v/>
      </c>
    </row>
    <row r="183" spans="1:8" ht="18" customHeight="1" x14ac:dyDescent="0.2">
      <c r="A183" s="2" t="str">
        <f t="shared" si="4"/>
        <v/>
      </c>
      <c r="B183" s="149"/>
      <c r="C183" s="3" t="str">
        <f>IF(ISERROR(VLOOKUP(B183,'START LİSTE'!$B$6:$F$1255,2,0)),"",VLOOKUP(B183,'START LİSTE'!$B$6:$F$1255,2,0))</f>
        <v/>
      </c>
      <c r="D183" s="3" t="str">
        <f>IF(ISERROR(VLOOKUP(B183,'START LİSTE'!$B$6:$F$1255,3,0)),"",VLOOKUP(B183,'START LİSTE'!$B$6:$F$1255,3,0))</f>
        <v/>
      </c>
      <c r="E183" s="4" t="str">
        <f>IF(ISERROR(VLOOKUP(B183,'START LİSTE'!$B$6:$F$1255,4,0)),"",VLOOKUP(B183,'START LİSTE'!$B$6:$F$1255,4,0))</f>
        <v/>
      </c>
      <c r="F183" s="5" t="str">
        <f>IF(ISERROR(VLOOKUP($B183,'START LİSTE'!$B$6:$F$1255,5,0)),"",VLOOKUP($B183,'START LİSTE'!$B$6:$F$1255,5,0))</f>
        <v/>
      </c>
      <c r="G183" s="119"/>
      <c r="H183" s="6" t="str">
        <f t="shared" si="5"/>
        <v/>
      </c>
    </row>
    <row r="184" spans="1:8" ht="18" customHeight="1" x14ac:dyDescent="0.2">
      <c r="A184" s="2" t="str">
        <f t="shared" si="4"/>
        <v/>
      </c>
      <c r="B184" s="149"/>
      <c r="C184" s="3" t="str">
        <f>IF(ISERROR(VLOOKUP(B184,'START LİSTE'!$B$6:$F$1255,2,0)),"",VLOOKUP(B184,'START LİSTE'!$B$6:$F$1255,2,0))</f>
        <v/>
      </c>
      <c r="D184" s="3" t="str">
        <f>IF(ISERROR(VLOOKUP(B184,'START LİSTE'!$B$6:$F$1255,3,0)),"",VLOOKUP(B184,'START LİSTE'!$B$6:$F$1255,3,0))</f>
        <v/>
      </c>
      <c r="E184" s="4" t="str">
        <f>IF(ISERROR(VLOOKUP(B184,'START LİSTE'!$B$6:$F$1255,4,0)),"",VLOOKUP(B184,'START LİSTE'!$B$6:$F$1255,4,0))</f>
        <v/>
      </c>
      <c r="F184" s="5" t="str">
        <f>IF(ISERROR(VLOOKUP($B184,'START LİSTE'!$B$6:$F$1255,5,0)),"",VLOOKUP($B184,'START LİSTE'!$B$6:$F$1255,5,0))</f>
        <v/>
      </c>
      <c r="G184" s="119"/>
      <c r="H184" s="6" t="str">
        <f t="shared" si="5"/>
        <v/>
      </c>
    </row>
    <row r="185" spans="1:8" ht="18" customHeight="1" x14ac:dyDescent="0.2">
      <c r="A185" s="2" t="str">
        <f t="shared" si="4"/>
        <v/>
      </c>
      <c r="B185" s="149"/>
      <c r="C185" s="3" t="str">
        <f>IF(ISERROR(VLOOKUP(B185,'START LİSTE'!$B$6:$F$1255,2,0)),"",VLOOKUP(B185,'START LİSTE'!$B$6:$F$1255,2,0))</f>
        <v/>
      </c>
      <c r="D185" s="3" t="str">
        <f>IF(ISERROR(VLOOKUP(B185,'START LİSTE'!$B$6:$F$1255,3,0)),"",VLOOKUP(B185,'START LİSTE'!$B$6:$F$1255,3,0))</f>
        <v/>
      </c>
      <c r="E185" s="4" t="str">
        <f>IF(ISERROR(VLOOKUP(B185,'START LİSTE'!$B$6:$F$1255,4,0)),"",VLOOKUP(B185,'START LİSTE'!$B$6:$F$1255,4,0))</f>
        <v/>
      </c>
      <c r="F185" s="5" t="str">
        <f>IF(ISERROR(VLOOKUP($B185,'START LİSTE'!$B$6:$F$1255,5,0)),"",VLOOKUP($B185,'START LİSTE'!$B$6:$F$1255,5,0))</f>
        <v/>
      </c>
      <c r="G185" s="119"/>
      <c r="H185" s="6" t="str">
        <f t="shared" si="5"/>
        <v/>
      </c>
    </row>
    <row r="186" spans="1:8" ht="18" customHeight="1" x14ac:dyDescent="0.2">
      <c r="A186" s="2" t="str">
        <f t="shared" si="4"/>
        <v/>
      </c>
      <c r="B186" s="149"/>
      <c r="C186" s="3" t="str">
        <f>IF(ISERROR(VLOOKUP(B186,'START LİSTE'!$B$6:$F$1255,2,0)),"",VLOOKUP(B186,'START LİSTE'!$B$6:$F$1255,2,0))</f>
        <v/>
      </c>
      <c r="D186" s="3" t="str">
        <f>IF(ISERROR(VLOOKUP(B186,'START LİSTE'!$B$6:$F$1255,3,0)),"",VLOOKUP(B186,'START LİSTE'!$B$6:$F$1255,3,0))</f>
        <v/>
      </c>
      <c r="E186" s="4" t="str">
        <f>IF(ISERROR(VLOOKUP(B186,'START LİSTE'!$B$6:$F$1255,4,0)),"",VLOOKUP(B186,'START LİSTE'!$B$6:$F$1255,4,0))</f>
        <v/>
      </c>
      <c r="F186" s="5" t="str">
        <f>IF(ISERROR(VLOOKUP($B186,'START LİSTE'!$B$6:$F$1255,5,0)),"",VLOOKUP($B186,'START LİSTE'!$B$6:$F$1255,5,0))</f>
        <v/>
      </c>
      <c r="G186" s="119"/>
      <c r="H186" s="6" t="str">
        <f t="shared" si="5"/>
        <v/>
      </c>
    </row>
    <row r="187" spans="1:8" ht="18" customHeight="1" x14ac:dyDescent="0.2">
      <c r="A187" s="2" t="str">
        <f t="shared" si="4"/>
        <v/>
      </c>
      <c r="B187" s="149"/>
      <c r="C187" s="3" t="str">
        <f>IF(ISERROR(VLOOKUP(B187,'START LİSTE'!$B$6:$F$1255,2,0)),"",VLOOKUP(B187,'START LİSTE'!$B$6:$F$1255,2,0))</f>
        <v/>
      </c>
      <c r="D187" s="3" t="str">
        <f>IF(ISERROR(VLOOKUP(B187,'START LİSTE'!$B$6:$F$1255,3,0)),"",VLOOKUP(B187,'START LİSTE'!$B$6:$F$1255,3,0))</f>
        <v/>
      </c>
      <c r="E187" s="4" t="str">
        <f>IF(ISERROR(VLOOKUP(B187,'START LİSTE'!$B$6:$F$1255,4,0)),"",VLOOKUP(B187,'START LİSTE'!$B$6:$F$1255,4,0))</f>
        <v/>
      </c>
      <c r="F187" s="5" t="str">
        <f>IF(ISERROR(VLOOKUP($B187,'START LİSTE'!$B$6:$F$1255,5,0)),"",VLOOKUP($B187,'START LİSTE'!$B$6:$F$1255,5,0))</f>
        <v/>
      </c>
      <c r="G187" s="119"/>
      <c r="H187" s="6" t="str">
        <f t="shared" si="5"/>
        <v/>
      </c>
    </row>
    <row r="188" spans="1:8" ht="18" customHeight="1" x14ac:dyDescent="0.2">
      <c r="A188" s="2" t="str">
        <f t="shared" si="4"/>
        <v/>
      </c>
      <c r="B188" s="149"/>
      <c r="C188" s="3" t="str">
        <f>IF(ISERROR(VLOOKUP(B188,'START LİSTE'!$B$6:$F$1255,2,0)),"",VLOOKUP(B188,'START LİSTE'!$B$6:$F$1255,2,0))</f>
        <v/>
      </c>
      <c r="D188" s="3" t="str">
        <f>IF(ISERROR(VLOOKUP(B188,'START LİSTE'!$B$6:$F$1255,3,0)),"",VLOOKUP(B188,'START LİSTE'!$B$6:$F$1255,3,0))</f>
        <v/>
      </c>
      <c r="E188" s="4" t="str">
        <f>IF(ISERROR(VLOOKUP(B188,'START LİSTE'!$B$6:$F$1255,4,0)),"",VLOOKUP(B188,'START LİSTE'!$B$6:$F$1255,4,0))</f>
        <v/>
      </c>
      <c r="F188" s="5" t="str">
        <f>IF(ISERROR(VLOOKUP($B188,'START LİSTE'!$B$6:$F$1255,5,0)),"",VLOOKUP($B188,'START LİSTE'!$B$6:$F$1255,5,0))</f>
        <v/>
      </c>
      <c r="G188" s="119"/>
      <c r="H188" s="6" t="str">
        <f t="shared" si="5"/>
        <v/>
      </c>
    </row>
    <row r="189" spans="1:8" ht="18" customHeight="1" x14ac:dyDescent="0.2">
      <c r="A189" s="2" t="str">
        <f t="shared" si="4"/>
        <v/>
      </c>
      <c r="B189" s="149"/>
      <c r="C189" s="3" t="str">
        <f>IF(ISERROR(VLOOKUP(B189,'START LİSTE'!$B$6:$F$1255,2,0)),"",VLOOKUP(B189,'START LİSTE'!$B$6:$F$1255,2,0))</f>
        <v/>
      </c>
      <c r="D189" s="3" t="str">
        <f>IF(ISERROR(VLOOKUP(B189,'START LİSTE'!$B$6:$F$1255,3,0)),"",VLOOKUP(B189,'START LİSTE'!$B$6:$F$1255,3,0))</f>
        <v/>
      </c>
      <c r="E189" s="4" t="str">
        <f>IF(ISERROR(VLOOKUP(B189,'START LİSTE'!$B$6:$F$1255,4,0)),"",VLOOKUP(B189,'START LİSTE'!$B$6:$F$1255,4,0))</f>
        <v/>
      </c>
      <c r="F189" s="5" t="str">
        <f>IF(ISERROR(VLOOKUP($B189,'START LİSTE'!$B$6:$F$1255,5,0)),"",VLOOKUP($B189,'START LİSTE'!$B$6:$F$1255,5,0))</f>
        <v/>
      </c>
      <c r="G189" s="119"/>
      <c r="H189" s="6" t="str">
        <f t="shared" si="5"/>
        <v/>
      </c>
    </row>
    <row r="190" spans="1:8" ht="18" customHeight="1" x14ac:dyDescent="0.2">
      <c r="A190" s="2" t="str">
        <f t="shared" si="4"/>
        <v/>
      </c>
      <c r="B190" s="149"/>
      <c r="C190" s="3" t="str">
        <f>IF(ISERROR(VLOOKUP(B190,'START LİSTE'!$B$6:$F$1255,2,0)),"",VLOOKUP(B190,'START LİSTE'!$B$6:$F$1255,2,0))</f>
        <v/>
      </c>
      <c r="D190" s="3" t="str">
        <f>IF(ISERROR(VLOOKUP(B190,'START LİSTE'!$B$6:$F$1255,3,0)),"",VLOOKUP(B190,'START LİSTE'!$B$6:$F$1255,3,0))</f>
        <v/>
      </c>
      <c r="E190" s="4" t="str">
        <f>IF(ISERROR(VLOOKUP(B190,'START LİSTE'!$B$6:$F$1255,4,0)),"",VLOOKUP(B190,'START LİSTE'!$B$6:$F$1255,4,0))</f>
        <v/>
      </c>
      <c r="F190" s="5" t="str">
        <f>IF(ISERROR(VLOOKUP($B190,'START LİSTE'!$B$6:$F$1255,5,0)),"",VLOOKUP($B190,'START LİSTE'!$B$6:$F$1255,5,0))</f>
        <v/>
      </c>
      <c r="G190" s="119"/>
      <c r="H190" s="6" t="str">
        <f t="shared" si="5"/>
        <v/>
      </c>
    </row>
    <row r="191" spans="1:8" ht="18" customHeight="1" x14ac:dyDescent="0.2">
      <c r="A191" s="2" t="str">
        <f t="shared" si="4"/>
        <v/>
      </c>
      <c r="B191" s="149"/>
      <c r="C191" s="3" t="str">
        <f>IF(ISERROR(VLOOKUP(B191,'START LİSTE'!$B$6:$F$1255,2,0)),"",VLOOKUP(B191,'START LİSTE'!$B$6:$F$1255,2,0))</f>
        <v/>
      </c>
      <c r="D191" s="3" t="str">
        <f>IF(ISERROR(VLOOKUP(B191,'START LİSTE'!$B$6:$F$1255,3,0)),"",VLOOKUP(B191,'START LİSTE'!$B$6:$F$1255,3,0))</f>
        <v/>
      </c>
      <c r="E191" s="4" t="str">
        <f>IF(ISERROR(VLOOKUP(B191,'START LİSTE'!$B$6:$F$1255,4,0)),"",VLOOKUP(B191,'START LİSTE'!$B$6:$F$1255,4,0))</f>
        <v/>
      </c>
      <c r="F191" s="5" t="str">
        <f>IF(ISERROR(VLOOKUP($B191,'START LİSTE'!$B$6:$F$1255,5,0)),"",VLOOKUP($B191,'START LİSTE'!$B$6:$F$1255,5,0))</f>
        <v/>
      </c>
      <c r="G191" s="119"/>
      <c r="H191" s="6" t="str">
        <f t="shared" si="5"/>
        <v/>
      </c>
    </row>
    <row r="192" spans="1:8" ht="18" customHeight="1" x14ac:dyDescent="0.2">
      <c r="A192" s="2" t="str">
        <f t="shared" si="4"/>
        <v/>
      </c>
      <c r="B192" s="149"/>
      <c r="C192" s="3" t="str">
        <f>IF(ISERROR(VLOOKUP(B192,'START LİSTE'!$B$6:$F$1255,2,0)),"",VLOOKUP(B192,'START LİSTE'!$B$6:$F$1255,2,0))</f>
        <v/>
      </c>
      <c r="D192" s="3" t="str">
        <f>IF(ISERROR(VLOOKUP(B192,'START LİSTE'!$B$6:$F$1255,3,0)),"",VLOOKUP(B192,'START LİSTE'!$B$6:$F$1255,3,0))</f>
        <v/>
      </c>
      <c r="E192" s="4" t="str">
        <f>IF(ISERROR(VLOOKUP(B192,'START LİSTE'!$B$6:$F$1255,4,0)),"",VLOOKUP(B192,'START LİSTE'!$B$6:$F$1255,4,0))</f>
        <v/>
      </c>
      <c r="F192" s="5" t="str">
        <f>IF(ISERROR(VLOOKUP($B192,'START LİSTE'!$B$6:$F$1255,5,0)),"",VLOOKUP($B192,'START LİSTE'!$B$6:$F$1255,5,0))</f>
        <v/>
      </c>
      <c r="G192" s="119"/>
      <c r="H192" s="6" t="str">
        <f t="shared" si="5"/>
        <v/>
      </c>
    </row>
    <row r="193" spans="1:8" ht="18" customHeight="1" x14ac:dyDescent="0.2">
      <c r="A193" s="2" t="str">
        <f t="shared" si="4"/>
        <v/>
      </c>
      <c r="B193" s="149"/>
      <c r="C193" s="3" t="str">
        <f>IF(ISERROR(VLOOKUP(B193,'START LİSTE'!$B$6:$F$1255,2,0)),"",VLOOKUP(B193,'START LİSTE'!$B$6:$F$1255,2,0))</f>
        <v/>
      </c>
      <c r="D193" s="3" t="str">
        <f>IF(ISERROR(VLOOKUP(B193,'START LİSTE'!$B$6:$F$1255,3,0)),"",VLOOKUP(B193,'START LİSTE'!$B$6:$F$1255,3,0))</f>
        <v/>
      </c>
      <c r="E193" s="4" t="str">
        <f>IF(ISERROR(VLOOKUP(B193,'START LİSTE'!$B$6:$F$1255,4,0)),"",VLOOKUP(B193,'START LİSTE'!$B$6:$F$1255,4,0))</f>
        <v/>
      </c>
      <c r="F193" s="5" t="str">
        <f>IF(ISERROR(VLOOKUP($B193,'START LİSTE'!$B$6:$F$1255,5,0)),"",VLOOKUP($B193,'START LİSTE'!$B$6:$F$1255,5,0))</f>
        <v/>
      </c>
      <c r="G193" s="119"/>
      <c r="H193" s="6" t="str">
        <f t="shared" si="5"/>
        <v/>
      </c>
    </row>
    <row r="194" spans="1:8" ht="18" customHeight="1" x14ac:dyDescent="0.2">
      <c r="A194" s="2" t="str">
        <f t="shared" si="4"/>
        <v/>
      </c>
      <c r="B194" s="149"/>
      <c r="C194" s="3" t="str">
        <f>IF(ISERROR(VLOOKUP(B194,'START LİSTE'!$B$6:$F$1255,2,0)),"",VLOOKUP(B194,'START LİSTE'!$B$6:$F$1255,2,0))</f>
        <v/>
      </c>
      <c r="D194" s="3" t="str">
        <f>IF(ISERROR(VLOOKUP(B194,'START LİSTE'!$B$6:$F$1255,3,0)),"",VLOOKUP(B194,'START LİSTE'!$B$6:$F$1255,3,0))</f>
        <v/>
      </c>
      <c r="E194" s="4" t="str">
        <f>IF(ISERROR(VLOOKUP(B194,'START LİSTE'!$B$6:$F$1255,4,0)),"",VLOOKUP(B194,'START LİSTE'!$B$6:$F$1255,4,0))</f>
        <v/>
      </c>
      <c r="F194" s="5" t="str">
        <f>IF(ISERROR(VLOOKUP($B194,'START LİSTE'!$B$6:$F$1255,5,0)),"",VLOOKUP($B194,'START LİSTE'!$B$6:$F$1255,5,0))</f>
        <v/>
      </c>
      <c r="G194" s="119"/>
      <c r="H194" s="6" t="str">
        <f t="shared" si="5"/>
        <v/>
      </c>
    </row>
    <row r="195" spans="1:8" ht="18" customHeight="1" x14ac:dyDescent="0.2">
      <c r="A195" s="2" t="str">
        <f t="shared" si="4"/>
        <v/>
      </c>
      <c r="B195" s="149"/>
      <c r="C195" s="3" t="str">
        <f>IF(ISERROR(VLOOKUP(B195,'START LİSTE'!$B$6:$F$1255,2,0)),"",VLOOKUP(B195,'START LİSTE'!$B$6:$F$1255,2,0))</f>
        <v/>
      </c>
      <c r="D195" s="3" t="str">
        <f>IF(ISERROR(VLOOKUP(B195,'START LİSTE'!$B$6:$F$1255,3,0)),"",VLOOKUP(B195,'START LİSTE'!$B$6:$F$1255,3,0))</f>
        <v/>
      </c>
      <c r="E195" s="4" t="str">
        <f>IF(ISERROR(VLOOKUP(B195,'START LİSTE'!$B$6:$F$1255,4,0)),"",VLOOKUP(B195,'START LİSTE'!$B$6:$F$1255,4,0))</f>
        <v/>
      </c>
      <c r="F195" s="5" t="str">
        <f>IF(ISERROR(VLOOKUP($B195,'START LİSTE'!$B$6:$F$1255,5,0)),"",VLOOKUP($B195,'START LİSTE'!$B$6:$F$1255,5,0))</f>
        <v/>
      </c>
      <c r="G195" s="119"/>
      <c r="H195" s="6" t="str">
        <f t="shared" si="5"/>
        <v/>
      </c>
    </row>
    <row r="196" spans="1:8" ht="18" customHeight="1" x14ac:dyDescent="0.2">
      <c r="A196" s="2" t="str">
        <f t="shared" si="4"/>
        <v/>
      </c>
      <c r="B196" s="149"/>
      <c r="C196" s="3" t="str">
        <f>IF(ISERROR(VLOOKUP(B196,'START LİSTE'!$B$6:$F$1255,2,0)),"",VLOOKUP(B196,'START LİSTE'!$B$6:$F$1255,2,0))</f>
        <v/>
      </c>
      <c r="D196" s="3" t="str">
        <f>IF(ISERROR(VLOOKUP(B196,'START LİSTE'!$B$6:$F$1255,3,0)),"",VLOOKUP(B196,'START LİSTE'!$B$6:$F$1255,3,0))</f>
        <v/>
      </c>
      <c r="E196" s="4" t="str">
        <f>IF(ISERROR(VLOOKUP(B196,'START LİSTE'!$B$6:$F$1255,4,0)),"",VLOOKUP(B196,'START LİSTE'!$B$6:$F$1255,4,0))</f>
        <v/>
      </c>
      <c r="F196" s="5" t="str">
        <f>IF(ISERROR(VLOOKUP($B196,'START LİSTE'!$B$6:$F$1255,5,0)),"",VLOOKUP($B196,'START LİSTE'!$B$6:$F$1255,5,0))</f>
        <v/>
      </c>
      <c r="G196" s="119"/>
      <c r="H196" s="6" t="str">
        <f t="shared" si="5"/>
        <v/>
      </c>
    </row>
    <row r="197" spans="1:8" ht="18" customHeight="1" x14ac:dyDescent="0.2">
      <c r="A197" s="2" t="str">
        <f t="shared" si="4"/>
        <v/>
      </c>
      <c r="B197" s="149"/>
      <c r="C197" s="3" t="str">
        <f>IF(ISERROR(VLOOKUP(B197,'START LİSTE'!$B$6:$F$1255,2,0)),"",VLOOKUP(B197,'START LİSTE'!$B$6:$F$1255,2,0))</f>
        <v/>
      </c>
      <c r="D197" s="3" t="str">
        <f>IF(ISERROR(VLOOKUP(B197,'START LİSTE'!$B$6:$F$1255,3,0)),"",VLOOKUP(B197,'START LİSTE'!$B$6:$F$1255,3,0))</f>
        <v/>
      </c>
      <c r="E197" s="4" t="str">
        <f>IF(ISERROR(VLOOKUP(B197,'START LİSTE'!$B$6:$F$1255,4,0)),"",VLOOKUP(B197,'START LİSTE'!$B$6:$F$1255,4,0))</f>
        <v/>
      </c>
      <c r="F197" s="5" t="str">
        <f>IF(ISERROR(VLOOKUP($B197,'START LİSTE'!$B$6:$F$1255,5,0)),"",VLOOKUP($B197,'START LİSTE'!$B$6:$F$1255,5,0))</f>
        <v/>
      </c>
      <c r="G197" s="119"/>
      <c r="H197" s="6" t="str">
        <f t="shared" si="5"/>
        <v/>
      </c>
    </row>
    <row r="198" spans="1:8" ht="18" customHeight="1" x14ac:dyDescent="0.2">
      <c r="A198" s="2" t="str">
        <f t="shared" si="4"/>
        <v/>
      </c>
      <c r="B198" s="149"/>
      <c r="C198" s="3" t="str">
        <f>IF(ISERROR(VLOOKUP(B198,'START LİSTE'!$B$6:$F$1255,2,0)),"",VLOOKUP(B198,'START LİSTE'!$B$6:$F$1255,2,0))</f>
        <v/>
      </c>
      <c r="D198" s="3" t="str">
        <f>IF(ISERROR(VLOOKUP(B198,'START LİSTE'!$B$6:$F$1255,3,0)),"",VLOOKUP(B198,'START LİSTE'!$B$6:$F$1255,3,0))</f>
        <v/>
      </c>
      <c r="E198" s="4" t="str">
        <f>IF(ISERROR(VLOOKUP(B198,'START LİSTE'!$B$6:$F$1255,4,0)),"",VLOOKUP(B198,'START LİSTE'!$B$6:$F$1255,4,0))</f>
        <v/>
      </c>
      <c r="F198" s="5" t="str">
        <f>IF(ISERROR(VLOOKUP($B198,'START LİSTE'!$B$6:$F$1255,5,0)),"",VLOOKUP($B198,'START LİSTE'!$B$6:$F$1255,5,0))</f>
        <v/>
      </c>
      <c r="G198" s="119"/>
      <c r="H198" s="6" t="str">
        <f t="shared" si="5"/>
        <v/>
      </c>
    </row>
    <row r="199" spans="1:8" ht="18" customHeight="1" x14ac:dyDescent="0.2">
      <c r="A199" s="2" t="str">
        <f t="shared" si="4"/>
        <v/>
      </c>
      <c r="B199" s="149"/>
      <c r="C199" s="3" t="str">
        <f>IF(ISERROR(VLOOKUP(B199,'START LİSTE'!$B$6:$F$1255,2,0)),"",VLOOKUP(B199,'START LİSTE'!$B$6:$F$1255,2,0))</f>
        <v/>
      </c>
      <c r="D199" s="3" t="str">
        <f>IF(ISERROR(VLOOKUP(B199,'START LİSTE'!$B$6:$F$1255,3,0)),"",VLOOKUP(B199,'START LİSTE'!$B$6:$F$1255,3,0))</f>
        <v/>
      </c>
      <c r="E199" s="4" t="str">
        <f>IF(ISERROR(VLOOKUP(B199,'START LİSTE'!$B$6:$F$1255,4,0)),"",VLOOKUP(B199,'START LİSTE'!$B$6:$F$1255,4,0))</f>
        <v/>
      </c>
      <c r="F199" s="5" t="str">
        <f>IF(ISERROR(VLOOKUP($B199,'START LİSTE'!$B$6:$F$1255,5,0)),"",VLOOKUP($B199,'START LİSTE'!$B$6:$F$1255,5,0))</f>
        <v/>
      </c>
      <c r="G199" s="119"/>
      <c r="H199" s="6" t="str">
        <f t="shared" si="5"/>
        <v/>
      </c>
    </row>
    <row r="200" spans="1:8" ht="18" customHeight="1" x14ac:dyDescent="0.2">
      <c r="A200" s="2" t="str">
        <f t="shared" ref="A200:A255" si="6">IF(B200&lt;&gt;"",A199+1,"")</f>
        <v/>
      </c>
      <c r="B200" s="149"/>
      <c r="C200" s="3" t="str">
        <f>IF(ISERROR(VLOOKUP(B200,'START LİSTE'!$B$6:$F$1255,2,0)),"",VLOOKUP(B200,'START LİSTE'!$B$6:$F$1255,2,0))</f>
        <v/>
      </c>
      <c r="D200" s="3" t="str">
        <f>IF(ISERROR(VLOOKUP(B200,'START LİSTE'!$B$6:$F$1255,3,0)),"",VLOOKUP(B200,'START LİSTE'!$B$6:$F$1255,3,0))</f>
        <v/>
      </c>
      <c r="E200" s="4" t="str">
        <f>IF(ISERROR(VLOOKUP(B200,'START LİSTE'!$B$6:$F$1255,4,0)),"",VLOOKUP(B200,'START LİSTE'!$B$6:$F$1255,4,0))</f>
        <v/>
      </c>
      <c r="F200" s="5" t="str">
        <f>IF(ISERROR(VLOOKUP($B200,'START LİSTE'!$B$6:$F$1255,5,0)),"",VLOOKUP($B200,'START LİSTE'!$B$6:$F$1255,5,0))</f>
        <v/>
      </c>
      <c r="G200" s="119"/>
      <c r="H200" s="6" t="str">
        <f t="shared" ref="H200:H255" si="7">IF(OR(G200="DQ",G200="DNF",G200="DNS"),"-",IF(B200&lt;&gt;"",IF(E200="F",H199,H199+1),""))</f>
        <v/>
      </c>
    </row>
    <row r="201" spans="1:8" ht="18" customHeight="1" x14ac:dyDescent="0.2">
      <c r="A201" s="2" t="str">
        <f t="shared" si="6"/>
        <v/>
      </c>
      <c r="B201" s="149"/>
      <c r="C201" s="3" t="str">
        <f>IF(ISERROR(VLOOKUP(B201,'START LİSTE'!$B$6:$F$1255,2,0)),"",VLOOKUP(B201,'START LİSTE'!$B$6:$F$1255,2,0))</f>
        <v/>
      </c>
      <c r="D201" s="3" t="str">
        <f>IF(ISERROR(VLOOKUP(B201,'START LİSTE'!$B$6:$F$1255,3,0)),"",VLOOKUP(B201,'START LİSTE'!$B$6:$F$1255,3,0))</f>
        <v/>
      </c>
      <c r="E201" s="4" t="str">
        <f>IF(ISERROR(VLOOKUP(B201,'START LİSTE'!$B$6:$F$1255,4,0)),"",VLOOKUP(B201,'START LİSTE'!$B$6:$F$1255,4,0))</f>
        <v/>
      </c>
      <c r="F201" s="5" t="str">
        <f>IF(ISERROR(VLOOKUP($B201,'START LİSTE'!$B$6:$F$1255,5,0)),"",VLOOKUP($B201,'START LİSTE'!$B$6:$F$1255,5,0))</f>
        <v/>
      </c>
      <c r="G201" s="119"/>
      <c r="H201" s="6" t="str">
        <f t="shared" si="7"/>
        <v/>
      </c>
    </row>
    <row r="202" spans="1:8" ht="18" customHeight="1" x14ac:dyDescent="0.2">
      <c r="A202" s="2" t="str">
        <f t="shared" si="6"/>
        <v/>
      </c>
      <c r="B202" s="149"/>
      <c r="C202" s="3" t="str">
        <f>IF(ISERROR(VLOOKUP(B202,'START LİSTE'!$B$6:$F$1255,2,0)),"",VLOOKUP(B202,'START LİSTE'!$B$6:$F$1255,2,0))</f>
        <v/>
      </c>
      <c r="D202" s="3" t="str">
        <f>IF(ISERROR(VLOOKUP(B202,'START LİSTE'!$B$6:$F$1255,3,0)),"",VLOOKUP(B202,'START LİSTE'!$B$6:$F$1255,3,0))</f>
        <v/>
      </c>
      <c r="E202" s="4" t="str">
        <f>IF(ISERROR(VLOOKUP(B202,'START LİSTE'!$B$6:$F$1255,4,0)),"",VLOOKUP(B202,'START LİSTE'!$B$6:$F$1255,4,0))</f>
        <v/>
      </c>
      <c r="F202" s="5" t="str">
        <f>IF(ISERROR(VLOOKUP($B202,'START LİSTE'!$B$6:$F$1255,5,0)),"",VLOOKUP($B202,'START LİSTE'!$B$6:$F$1255,5,0))</f>
        <v/>
      </c>
      <c r="G202" s="119"/>
      <c r="H202" s="6" t="str">
        <f t="shared" si="7"/>
        <v/>
      </c>
    </row>
    <row r="203" spans="1:8" ht="18" customHeight="1" x14ac:dyDescent="0.2">
      <c r="A203" s="2" t="str">
        <f t="shared" si="6"/>
        <v/>
      </c>
      <c r="B203" s="149"/>
      <c r="C203" s="3" t="str">
        <f>IF(ISERROR(VLOOKUP(B203,'START LİSTE'!$B$6:$F$1255,2,0)),"",VLOOKUP(B203,'START LİSTE'!$B$6:$F$1255,2,0))</f>
        <v/>
      </c>
      <c r="D203" s="3" t="str">
        <f>IF(ISERROR(VLOOKUP(B203,'START LİSTE'!$B$6:$F$1255,3,0)),"",VLOOKUP(B203,'START LİSTE'!$B$6:$F$1255,3,0))</f>
        <v/>
      </c>
      <c r="E203" s="4" t="str">
        <f>IF(ISERROR(VLOOKUP(B203,'START LİSTE'!$B$6:$F$1255,4,0)),"",VLOOKUP(B203,'START LİSTE'!$B$6:$F$1255,4,0))</f>
        <v/>
      </c>
      <c r="F203" s="5" t="str">
        <f>IF(ISERROR(VLOOKUP($B203,'START LİSTE'!$B$6:$F$1255,5,0)),"",VLOOKUP($B203,'START LİSTE'!$B$6:$F$1255,5,0))</f>
        <v/>
      </c>
      <c r="G203" s="119"/>
      <c r="H203" s="6" t="str">
        <f t="shared" si="7"/>
        <v/>
      </c>
    </row>
    <row r="204" spans="1:8" ht="18" customHeight="1" x14ac:dyDescent="0.2">
      <c r="A204" s="2" t="str">
        <f t="shared" si="6"/>
        <v/>
      </c>
      <c r="B204" s="149"/>
      <c r="C204" s="3" t="str">
        <f>IF(ISERROR(VLOOKUP(B204,'START LİSTE'!$B$6:$F$1255,2,0)),"",VLOOKUP(B204,'START LİSTE'!$B$6:$F$1255,2,0))</f>
        <v/>
      </c>
      <c r="D204" s="3" t="str">
        <f>IF(ISERROR(VLOOKUP(B204,'START LİSTE'!$B$6:$F$1255,3,0)),"",VLOOKUP(B204,'START LİSTE'!$B$6:$F$1255,3,0))</f>
        <v/>
      </c>
      <c r="E204" s="4" t="str">
        <f>IF(ISERROR(VLOOKUP(B204,'START LİSTE'!$B$6:$F$1255,4,0)),"",VLOOKUP(B204,'START LİSTE'!$B$6:$F$1255,4,0))</f>
        <v/>
      </c>
      <c r="F204" s="5" t="str">
        <f>IF(ISERROR(VLOOKUP($B204,'START LİSTE'!$B$6:$F$1255,5,0)),"",VLOOKUP($B204,'START LİSTE'!$B$6:$F$1255,5,0))</f>
        <v/>
      </c>
      <c r="G204" s="119"/>
      <c r="H204" s="6" t="str">
        <f t="shared" si="7"/>
        <v/>
      </c>
    </row>
    <row r="205" spans="1:8" ht="18" customHeight="1" x14ac:dyDescent="0.2">
      <c r="A205" s="2" t="str">
        <f t="shared" si="6"/>
        <v/>
      </c>
      <c r="B205" s="149"/>
      <c r="C205" s="3" t="str">
        <f>IF(ISERROR(VLOOKUP(B205,'START LİSTE'!$B$6:$F$1255,2,0)),"",VLOOKUP(B205,'START LİSTE'!$B$6:$F$1255,2,0))</f>
        <v/>
      </c>
      <c r="D205" s="3" t="str">
        <f>IF(ISERROR(VLOOKUP(B205,'START LİSTE'!$B$6:$F$1255,3,0)),"",VLOOKUP(B205,'START LİSTE'!$B$6:$F$1255,3,0))</f>
        <v/>
      </c>
      <c r="E205" s="4" t="str">
        <f>IF(ISERROR(VLOOKUP(B205,'START LİSTE'!$B$6:$F$1255,4,0)),"",VLOOKUP(B205,'START LİSTE'!$B$6:$F$1255,4,0))</f>
        <v/>
      </c>
      <c r="F205" s="5" t="str">
        <f>IF(ISERROR(VLOOKUP($B205,'START LİSTE'!$B$6:$F$1255,5,0)),"",VLOOKUP($B205,'START LİSTE'!$B$6:$F$1255,5,0))</f>
        <v/>
      </c>
      <c r="G205" s="119"/>
      <c r="H205" s="6" t="str">
        <f t="shared" si="7"/>
        <v/>
      </c>
    </row>
    <row r="206" spans="1:8" ht="18" customHeight="1" x14ac:dyDescent="0.2">
      <c r="A206" s="2" t="str">
        <f t="shared" si="6"/>
        <v/>
      </c>
      <c r="B206" s="149"/>
      <c r="C206" s="3" t="str">
        <f>IF(ISERROR(VLOOKUP(B206,'START LİSTE'!$B$6:$F$1255,2,0)),"",VLOOKUP(B206,'START LİSTE'!$B$6:$F$1255,2,0))</f>
        <v/>
      </c>
      <c r="D206" s="3" t="str">
        <f>IF(ISERROR(VLOOKUP(B206,'START LİSTE'!$B$6:$F$1255,3,0)),"",VLOOKUP(B206,'START LİSTE'!$B$6:$F$1255,3,0))</f>
        <v/>
      </c>
      <c r="E206" s="4" t="str">
        <f>IF(ISERROR(VLOOKUP(B206,'START LİSTE'!$B$6:$F$1255,4,0)),"",VLOOKUP(B206,'START LİSTE'!$B$6:$F$1255,4,0))</f>
        <v/>
      </c>
      <c r="F206" s="5" t="str">
        <f>IF(ISERROR(VLOOKUP($B206,'START LİSTE'!$B$6:$F$1255,5,0)),"",VLOOKUP($B206,'START LİSTE'!$B$6:$F$1255,5,0))</f>
        <v/>
      </c>
      <c r="G206" s="119"/>
      <c r="H206" s="6" t="str">
        <f t="shared" si="7"/>
        <v/>
      </c>
    </row>
    <row r="207" spans="1:8" ht="18" customHeight="1" x14ac:dyDescent="0.2">
      <c r="A207" s="2" t="str">
        <f t="shared" si="6"/>
        <v/>
      </c>
      <c r="B207" s="149"/>
      <c r="C207" s="3" t="str">
        <f>IF(ISERROR(VLOOKUP(B207,'START LİSTE'!$B$6:$F$1255,2,0)),"",VLOOKUP(B207,'START LİSTE'!$B$6:$F$1255,2,0))</f>
        <v/>
      </c>
      <c r="D207" s="3" t="str">
        <f>IF(ISERROR(VLOOKUP(B207,'START LİSTE'!$B$6:$F$1255,3,0)),"",VLOOKUP(B207,'START LİSTE'!$B$6:$F$1255,3,0))</f>
        <v/>
      </c>
      <c r="E207" s="4" t="str">
        <f>IF(ISERROR(VLOOKUP(B207,'START LİSTE'!$B$6:$F$1255,4,0)),"",VLOOKUP(B207,'START LİSTE'!$B$6:$F$1255,4,0))</f>
        <v/>
      </c>
      <c r="F207" s="5" t="str">
        <f>IF(ISERROR(VLOOKUP($B207,'START LİSTE'!$B$6:$F$1255,5,0)),"",VLOOKUP($B207,'START LİSTE'!$B$6:$F$1255,5,0))</f>
        <v/>
      </c>
      <c r="G207" s="119"/>
      <c r="H207" s="6" t="str">
        <f t="shared" si="7"/>
        <v/>
      </c>
    </row>
    <row r="208" spans="1:8" ht="18" customHeight="1" x14ac:dyDescent="0.2">
      <c r="A208" s="2" t="str">
        <f t="shared" si="6"/>
        <v/>
      </c>
      <c r="B208" s="149"/>
      <c r="C208" s="3" t="str">
        <f>IF(ISERROR(VLOOKUP(B208,'START LİSTE'!$B$6:$F$1255,2,0)),"",VLOOKUP(B208,'START LİSTE'!$B$6:$F$1255,2,0))</f>
        <v/>
      </c>
      <c r="D208" s="3" t="str">
        <f>IF(ISERROR(VLOOKUP(B208,'START LİSTE'!$B$6:$F$1255,3,0)),"",VLOOKUP(B208,'START LİSTE'!$B$6:$F$1255,3,0))</f>
        <v/>
      </c>
      <c r="E208" s="4" t="str">
        <f>IF(ISERROR(VLOOKUP(B208,'START LİSTE'!$B$6:$F$1255,4,0)),"",VLOOKUP(B208,'START LİSTE'!$B$6:$F$1255,4,0))</f>
        <v/>
      </c>
      <c r="F208" s="5" t="str">
        <f>IF(ISERROR(VLOOKUP($B208,'START LİSTE'!$B$6:$F$1255,5,0)),"",VLOOKUP($B208,'START LİSTE'!$B$6:$F$1255,5,0))</f>
        <v/>
      </c>
      <c r="G208" s="119"/>
      <c r="H208" s="6" t="str">
        <f t="shared" si="7"/>
        <v/>
      </c>
    </row>
    <row r="209" spans="1:8" ht="18" customHeight="1" x14ac:dyDescent="0.2">
      <c r="A209" s="2" t="str">
        <f t="shared" si="6"/>
        <v/>
      </c>
      <c r="B209" s="149"/>
      <c r="C209" s="3" t="str">
        <f>IF(ISERROR(VLOOKUP(B209,'START LİSTE'!$B$6:$F$1255,2,0)),"",VLOOKUP(B209,'START LİSTE'!$B$6:$F$1255,2,0))</f>
        <v/>
      </c>
      <c r="D209" s="3" t="str">
        <f>IF(ISERROR(VLOOKUP(B209,'START LİSTE'!$B$6:$F$1255,3,0)),"",VLOOKUP(B209,'START LİSTE'!$B$6:$F$1255,3,0))</f>
        <v/>
      </c>
      <c r="E209" s="4" t="str">
        <f>IF(ISERROR(VLOOKUP(B209,'START LİSTE'!$B$6:$F$1255,4,0)),"",VLOOKUP(B209,'START LİSTE'!$B$6:$F$1255,4,0))</f>
        <v/>
      </c>
      <c r="F209" s="5" t="str">
        <f>IF(ISERROR(VLOOKUP($B209,'START LİSTE'!$B$6:$F$1255,5,0)),"",VLOOKUP($B209,'START LİSTE'!$B$6:$F$1255,5,0))</f>
        <v/>
      </c>
      <c r="G209" s="119"/>
      <c r="H209" s="6" t="str">
        <f t="shared" si="7"/>
        <v/>
      </c>
    </row>
    <row r="210" spans="1:8" ht="18" customHeight="1" x14ac:dyDescent="0.2">
      <c r="A210" s="2" t="str">
        <f t="shared" si="6"/>
        <v/>
      </c>
      <c r="B210" s="149"/>
      <c r="C210" s="3" t="str">
        <f>IF(ISERROR(VLOOKUP(B210,'START LİSTE'!$B$6:$F$1255,2,0)),"",VLOOKUP(B210,'START LİSTE'!$B$6:$F$1255,2,0))</f>
        <v/>
      </c>
      <c r="D210" s="3" t="str">
        <f>IF(ISERROR(VLOOKUP(B210,'START LİSTE'!$B$6:$F$1255,3,0)),"",VLOOKUP(B210,'START LİSTE'!$B$6:$F$1255,3,0))</f>
        <v/>
      </c>
      <c r="E210" s="4" t="str">
        <f>IF(ISERROR(VLOOKUP(B210,'START LİSTE'!$B$6:$F$1255,4,0)),"",VLOOKUP(B210,'START LİSTE'!$B$6:$F$1255,4,0))</f>
        <v/>
      </c>
      <c r="F210" s="5" t="str">
        <f>IF(ISERROR(VLOOKUP($B210,'START LİSTE'!$B$6:$F$1255,5,0)),"",VLOOKUP($B210,'START LİSTE'!$B$6:$F$1255,5,0))</f>
        <v/>
      </c>
      <c r="G210" s="119"/>
      <c r="H210" s="6" t="str">
        <f t="shared" si="7"/>
        <v/>
      </c>
    </row>
    <row r="211" spans="1:8" ht="18" customHeight="1" x14ac:dyDescent="0.2">
      <c r="A211" s="2" t="str">
        <f t="shared" si="6"/>
        <v/>
      </c>
      <c r="B211" s="149"/>
      <c r="C211" s="3" t="str">
        <f>IF(ISERROR(VLOOKUP(B211,'START LİSTE'!$B$6:$F$1255,2,0)),"",VLOOKUP(B211,'START LİSTE'!$B$6:$F$1255,2,0))</f>
        <v/>
      </c>
      <c r="D211" s="3" t="str">
        <f>IF(ISERROR(VLOOKUP(B211,'START LİSTE'!$B$6:$F$1255,3,0)),"",VLOOKUP(B211,'START LİSTE'!$B$6:$F$1255,3,0))</f>
        <v/>
      </c>
      <c r="E211" s="4" t="str">
        <f>IF(ISERROR(VLOOKUP(B211,'START LİSTE'!$B$6:$F$1255,4,0)),"",VLOOKUP(B211,'START LİSTE'!$B$6:$F$1255,4,0))</f>
        <v/>
      </c>
      <c r="F211" s="5" t="str">
        <f>IF(ISERROR(VLOOKUP($B211,'START LİSTE'!$B$6:$F$1255,5,0)),"",VLOOKUP($B211,'START LİSTE'!$B$6:$F$1255,5,0))</f>
        <v/>
      </c>
      <c r="G211" s="119"/>
      <c r="H211" s="6" t="str">
        <f t="shared" si="7"/>
        <v/>
      </c>
    </row>
    <row r="212" spans="1:8" ht="18" customHeight="1" x14ac:dyDescent="0.2">
      <c r="A212" s="2" t="str">
        <f t="shared" si="6"/>
        <v/>
      </c>
      <c r="B212" s="149"/>
      <c r="C212" s="3" t="str">
        <f>IF(ISERROR(VLOOKUP(B212,'START LİSTE'!$B$6:$F$1255,2,0)),"",VLOOKUP(B212,'START LİSTE'!$B$6:$F$1255,2,0))</f>
        <v/>
      </c>
      <c r="D212" s="3" t="str">
        <f>IF(ISERROR(VLOOKUP(B212,'START LİSTE'!$B$6:$F$1255,3,0)),"",VLOOKUP(B212,'START LİSTE'!$B$6:$F$1255,3,0))</f>
        <v/>
      </c>
      <c r="E212" s="4" t="str">
        <f>IF(ISERROR(VLOOKUP(B212,'START LİSTE'!$B$6:$F$1255,4,0)),"",VLOOKUP(B212,'START LİSTE'!$B$6:$F$1255,4,0))</f>
        <v/>
      </c>
      <c r="F212" s="5" t="str">
        <f>IF(ISERROR(VLOOKUP($B212,'START LİSTE'!$B$6:$F$1255,5,0)),"",VLOOKUP($B212,'START LİSTE'!$B$6:$F$1255,5,0))</f>
        <v/>
      </c>
      <c r="G212" s="119"/>
      <c r="H212" s="6" t="str">
        <f t="shared" si="7"/>
        <v/>
      </c>
    </row>
    <row r="213" spans="1:8" ht="18" customHeight="1" x14ac:dyDescent="0.2">
      <c r="A213" s="2" t="str">
        <f t="shared" si="6"/>
        <v/>
      </c>
      <c r="B213" s="149"/>
      <c r="C213" s="3" t="str">
        <f>IF(ISERROR(VLOOKUP(B213,'START LİSTE'!$B$6:$F$1255,2,0)),"",VLOOKUP(B213,'START LİSTE'!$B$6:$F$1255,2,0))</f>
        <v/>
      </c>
      <c r="D213" s="3" t="str">
        <f>IF(ISERROR(VLOOKUP(B213,'START LİSTE'!$B$6:$F$1255,3,0)),"",VLOOKUP(B213,'START LİSTE'!$B$6:$F$1255,3,0))</f>
        <v/>
      </c>
      <c r="E213" s="4" t="str">
        <f>IF(ISERROR(VLOOKUP(B213,'START LİSTE'!$B$6:$F$1255,4,0)),"",VLOOKUP(B213,'START LİSTE'!$B$6:$F$1255,4,0))</f>
        <v/>
      </c>
      <c r="F213" s="5" t="str">
        <f>IF(ISERROR(VLOOKUP($B213,'START LİSTE'!$B$6:$F$1255,5,0)),"",VLOOKUP($B213,'START LİSTE'!$B$6:$F$1255,5,0))</f>
        <v/>
      </c>
      <c r="G213" s="119"/>
      <c r="H213" s="6" t="str">
        <f t="shared" si="7"/>
        <v/>
      </c>
    </row>
    <row r="214" spans="1:8" ht="18" customHeight="1" x14ac:dyDescent="0.2">
      <c r="A214" s="2" t="str">
        <f t="shared" si="6"/>
        <v/>
      </c>
      <c r="B214" s="149"/>
      <c r="C214" s="3" t="str">
        <f>IF(ISERROR(VLOOKUP(B214,'START LİSTE'!$B$6:$F$1255,2,0)),"",VLOOKUP(B214,'START LİSTE'!$B$6:$F$1255,2,0))</f>
        <v/>
      </c>
      <c r="D214" s="3" t="str">
        <f>IF(ISERROR(VLOOKUP(B214,'START LİSTE'!$B$6:$F$1255,3,0)),"",VLOOKUP(B214,'START LİSTE'!$B$6:$F$1255,3,0))</f>
        <v/>
      </c>
      <c r="E214" s="4" t="str">
        <f>IF(ISERROR(VLOOKUP(B214,'START LİSTE'!$B$6:$F$1255,4,0)),"",VLOOKUP(B214,'START LİSTE'!$B$6:$F$1255,4,0))</f>
        <v/>
      </c>
      <c r="F214" s="5" t="str">
        <f>IF(ISERROR(VLOOKUP($B214,'START LİSTE'!$B$6:$F$1255,5,0)),"",VLOOKUP($B214,'START LİSTE'!$B$6:$F$1255,5,0))</f>
        <v/>
      </c>
      <c r="G214" s="119"/>
      <c r="H214" s="6" t="str">
        <f t="shared" si="7"/>
        <v/>
      </c>
    </row>
    <row r="215" spans="1:8" ht="18" customHeight="1" x14ac:dyDescent="0.2">
      <c r="A215" s="2" t="str">
        <f t="shared" si="6"/>
        <v/>
      </c>
      <c r="B215" s="149"/>
      <c r="C215" s="3" t="str">
        <f>IF(ISERROR(VLOOKUP(B215,'START LİSTE'!$B$6:$F$1255,2,0)),"",VLOOKUP(B215,'START LİSTE'!$B$6:$F$1255,2,0))</f>
        <v/>
      </c>
      <c r="D215" s="3" t="str">
        <f>IF(ISERROR(VLOOKUP(B215,'START LİSTE'!$B$6:$F$1255,3,0)),"",VLOOKUP(B215,'START LİSTE'!$B$6:$F$1255,3,0))</f>
        <v/>
      </c>
      <c r="E215" s="4" t="str">
        <f>IF(ISERROR(VLOOKUP(B215,'START LİSTE'!$B$6:$F$1255,4,0)),"",VLOOKUP(B215,'START LİSTE'!$B$6:$F$1255,4,0))</f>
        <v/>
      </c>
      <c r="F215" s="5" t="str">
        <f>IF(ISERROR(VLOOKUP($B215,'START LİSTE'!$B$6:$F$1255,5,0)),"",VLOOKUP($B215,'START LİSTE'!$B$6:$F$1255,5,0))</f>
        <v/>
      </c>
      <c r="G215" s="119"/>
      <c r="H215" s="6" t="str">
        <f t="shared" si="7"/>
        <v/>
      </c>
    </row>
    <row r="216" spans="1:8" ht="18" customHeight="1" x14ac:dyDescent="0.2">
      <c r="A216" s="2" t="str">
        <f t="shared" si="6"/>
        <v/>
      </c>
      <c r="B216" s="149"/>
      <c r="C216" s="3" t="str">
        <f>IF(ISERROR(VLOOKUP(B216,'START LİSTE'!$B$6:$F$1255,2,0)),"",VLOOKUP(B216,'START LİSTE'!$B$6:$F$1255,2,0))</f>
        <v/>
      </c>
      <c r="D216" s="3" t="str">
        <f>IF(ISERROR(VLOOKUP(B216,'START LİSTE'!$B$6:$F$1255,3,0)),"",VLOOKUP(B216,'START LİSTE'!$B$6:$F$1255,3,0))</f>
        <v/>
      </c>
      <c r="E216" s="4" t="str">
        <f>IF(ISERROR(VLOOKUP(B216,'START LİSTE'!$B$6:$F$1255,4,0)),"",VLOOKUP(B216,'START LİSTE'!$B$6:$F$1255,4,0))</f>
        <v/>
      </c>
      <c r="F216" s="5" t="str">
        <f>IF(ISERROR(VLOOKUP($B216,'START LİSTE'!$B$6:$F$1255,5,0)),"",VLOOKUP($B216,'START LİSTE'!$B$6:$F$1255,5,0))</f>
        <v/>
      </c>
      <c r="G216" s="119"/>
      <c r="H216" s="6" t="str">
        <f t="shared" si="7"/>
        <v/>
      </c>
    </row>
    <row r="217" spans="1:8" ht="18" customHeight="1" x14ac:dyDescent="0.2">
      <c r="A217" s="2" t="str">
        <f t="shared" si="6"/>
        <v/>
      </c>
      <c r="B217" s="149"/>
      <c r="C217" s="3" t="str">
        <f>IF(ISERROR(VLOOKUP(B217,'START LİSTE'!$B$6:$F$1255,2,0)),"",VLOOKUP(B217,'START LİSTE'!$B$6:$F$1255,2,0))</f>
        <v/>
      </c>
      <c r="D217" s="3" t="str">
        <f>IF(ISERROR(VLOOKUP(B217,'START LİSTE'!$B$6:$F$1255,3,0)),"",VLOOKUP(B217,'START LİSTE'!$B$6:$F$1255,3,0))</f>
        <v/>
      </c>
      <c r="E217" s="4" t="str">
        <f>IF(ISERROR(VLOOKUP(B217,'START LİSTE'!$B$6:$F$1255,4,0)),"",VLOOKUP(B217,'START LİSTE'!$B$6:$F$1255,4,0))</f>
        <v/>
      </c>
      <c r="F217" s="5" t="str">
        <f>IF(ISERROR(VLOOKUP($B217,'START LİSTE'!$B$6:$F$1255,5,0)),"",VLOOKUP($B217,'START LİSTE'!$B$6:$F$1255,5,0))</f>
        <v/>
      </c>
      <c r="G217" s="119"/>
      <c r="H217" s="6" t="str">
        <f t="shared" si="7"/>
        <v/>
      </c>
    </row>
    <row r="218" spans="1:8" ht="18" customHeight="1" x14ac:dyDescent="0.2">
      <c r="A218" s="2" t="str">
        <f t="shared" si="6"/>
        <v/>
      </c>
      <c r="B218" s="149"/>
      <c r="C218" s="3" t="str">
        <f>IF(ISERROR(VLOOKUP(B218,'START LİSTE'!$B$6:$F$1255,2,0)),"",VLOOKUP(B218,'START LİSTE'!$B$6:$F$1255,2,0))</f>
        <v/>
      </c>
      <c r="D218" s="3" t="str">
        <f>IF(ISERROR(VLOOKUP(B218,'START LİSTE'!$B$6:$F$1255,3,0)),"",VLOOKUP(B218,'START LİSTE'!$B$6:$F$1255,3,0))</f>
        <v/>
      </c>
      <c r="E218" s="4" t="str">
        <f>IF(ISERROR(VLOOKUP(B218,'START LİSTE'!$B$6:$F$1255,4,0)),"",VLOOKUP(B218,'START LİSTE'!$B$6:$F$1255,4,0))</f>
        <v/>
      </c>
      <c r="F218" s="5" t="str">
        <f>IF(ISERROR(VLOOKUP($B218,'START LİSTE'!$B$6:$F$1255,5,0)),"",VLOOKUP($B218,'START LİSTE'!$B$6:$F$1255,5,0))</f>
        <v/>
      </c>
      <c r="G218" s="119"/>
      <c r="H218" s="6" t="str">
        <f t="shared" si="7"/>
        <v/>
      </c>
    </row>
    <row r="219" spans="1:8" ht="18" customHeight="1" x14ac:dyDescent="0.2">
      <c r="A219" s="2" t="str">
        <f t="shared" si="6"/>
        <v/>
      </c>
      <c r="B219" s="149"/>
      <c r="C219" s="3" t="str">
        <f>IF(ISERROR(VLOOKUP(B219,'START LİSTE'!$B$6:$F$1255,2,0)),"",VLOOKUP(B219,'START LİSTE'!$B$6:$F$1255,2,0))</f>
        <v/>
      </c>
      <c r="D219" s="3" t="str">
        <f>IF(ISERROR(VLOOKUP(B219,'START LİSTE'!$B$6:$F$1255,3,0)),"",VLOOKUP(B219,'START LİSTE'!$B$6:$F$1255,3,0))</f>
        <v/>
      </c>
      <c r="E219" s="4" t="str">
        <f>IF(ISERROR(VLOOKUP(B219,'START LİSTE'!$B$6:$F$1255,4,0)),"",VLOOKUP(B219,'START LİSTE'!$B$6:$F$1255,4,0))</f>
        <v/>
      </c>
      <c r="F219" s="5" t="str">
        <f>IF(ISERROR(VLOOKUP($B219,'START LİSTE'!$B$6:$F$1255,5,0)),"",VLOOKUP($B219,'START LİSTE'!$B$6:$F$1255,5,0))</f>
        <v/>
      </c>
      <c r="G219" s="119"/>
      <c r="H219" s="6" t="str">
        <f t="shared" si="7"/>
        <v/>
      </c>
    </row>
    <row r="220" spans="1:8" ht="18" customHeight="1" x14ac:dyDescent="0.2">
      <c r="A220" s="2" t="str">
        <f t="shared" si="6"/>
        <v/>
      </c>
      <c r="B220" s="149"/>
      <c r="C220" s="3" t="str">
        <f>IF(ISERROR(VLOOKUP(B220,'START LİSTE'!$B$6:$F$1255,2,0)),"",VLOOKUP(B220,'START LİSTE'!$B$6:$F$1255,2,0))</f>
        <v/>
      </c>
      <c r="D220" s="3" t="str">
        <f>IF(ISERROR(VLOOKUP(B220,'START LİSTE'!$B$6:$F$1255,3,0)),"",VLOOKUP(B220,'START LİSTE'!$B$6:$F$1255,3,0))</f>
        <v/>
      </c>
      <c r="E220" s="4" t="str">
        <f>IF(ISERROR(VLOOKUP(B220,'START LİSTE'!$B$6:$F$1255,4,0)),"",VLOOKUP(B220,'START LİSTE'!$B$6:$F$1255,4,0))</f>
        <v/>
      </c>
      <c r="F220" s="5" t="str">
        <f>IF(ISERROR(VLOOKUP($B220,'START LİSTE'!$B$6:$F$1255,5,0)),"",VLOOKUP($B220,'START LİSTE'!$B$6:$F$1255,5,0))</f>
        <v/>
      </c>
      <c r="G220" s="119"/>
      <c r="H220" s="6" t="str">
        <f t="shared" si="7"/>
        <v/>
      </c>
    </row>
    <row r="221" spans="1:8" ht="18" customHeight="1" x14ac:dyDescent="0.2">
      <c r="A221" s="2" t="str">
        <f t="shared" si="6"/>
        <v/>
      </c>
      <c r="B221" s="149"/>
      <c r="C221" s="3" t="str">
        <f>IF(ISERROR(VLOOKUP(B221,'START LİSTE'!$B$6:$F$1255,2,0)),"",VLOOKUP(B221,'START LİSTE'!$B$6:$F$1255,2,0))</f>
        <v/>
      </c>
      <c r="D221" s="3" t="str">
        <f>IF(ISERROR(VLOOKUP(B221,'START LİSTE'!$B$6:$F$1255,3,0)),"",VLOOKUP(B221,'START LİSTE'!$B$6:$F$1255,3,0))</f>
        <v/>
      </c>
      <c r="E221" s="4" t="str">
        <f>IF(ISERROR(VLOOKUP(B221,'START LİSTE'!$B$6:$F$1255,4,0)),"",VLOOKUP(B221,'START LİSTE'!$B$6:$F$1255,4,0))</f>
        <v/>
      </c>
      <c r="F221" s="5" t="str">
        <f>IF(ISERROR(VLOOKUP($B221,'START LİSTE'!$B$6:$F$1255,5,0)),"",VLOOKUP($B221,'START LİSTE'!$B$6:$F$1255,5,0))</f>
        <v/>
      </c>
      <c r="G221" s="119"/>
      <c r="H221" s="6" t="str">
        <f t="shared" si="7"/>
        <v/>
      </c>
    </row>
    <row r="222" spans="1:8" ht="18" customHeight="1" x14ac:dyDescent="0.2">
      <c r="A222" s="2" t="str">
        <f t="shared" si="6"/>
        <v/>
      </c>
      <c r="B222" s="149"/>
      <c r="C222" s="3" t="str">
        <f>IF(ISERROR(VLOOKUP(B222,'START LİSTE'!$B$6:$F$1255,2,0)),"",VLOOKUP(B222,'START LİSTE'!$B$6:$F$1255,2,0))</f>
        <v/>
      </c>
      <c r="D222" s="3" t="str">
        <f>IF(ISERROR(VLOOKUP(B222,'START LİSTE'!$B$6:$F$1255,3,0)),"",VLOOKUP(B222,'START LİSTE'!$B$6:$F$1255,3,0))</f>
        <v/>
      </c>
      <c r="E222" s="4" t="str">
        <f>IF(ISERROR(VLOOKUP(B222,'START LİSTE'!$B$6:$F$1255,4,0)),"",VLOOKUP(B222,'START LİSTE'!$B$6:$F$1255,4,0))</f>
        <v/>
      </c>
      <c r="F222" s="5" t="str">
        <f>IF(ISERROR(VLOOKUP($B222,'START LİSTE'!$B$6:$F$1255,5,0)),"",VLOOKUP($B222,'START LİSTE'!$B$6:$F$1255,5,0))</f>
        <v/>
      </c>
      <c r="G222" s="119"/>
      <c r="H222" s="6" t="str">
        <f t="shared" si="7"/>
        <v/>
      </c>
    </row>
    <row r="223" spans="1:8" ht="18" customHeight="1" x14ac:dyDescent="0.2">
      <c r="A223" s="2" t="str">
        <f t="shared" si="6"/>
        <v/>
      </c>
      <c r="B223" s="149"/>
      <c r="C223" s="3" t="str">
        <f>IF(ISERROR(VLOOKUP(B223,'START LİSTE'!$B$6:$F$1255,2,0)),"",VLOOKUP(B223,'START LİSTE'!$B$6:$F$1255,2,0))</f>
        <v/>
      </c>
      <c r="D223" s="3" t="str">
        <f>IF(ISERROR(VLOOKUP(B223,'START LİSTE'!$B$6:$F$1255,3,0)),"",VLOOKUP(B223,'START LİSTE'!$B$6:$F$1255,3,0))</f>
        <v/>
      </c>
      <c r="E223" s="4" t="str">
        <f>IF(ISERROR(VLOOKUP(B223,'START LİSTE'!$B$6:$F$1255,4,0)),"",VLOOKUP(B223,'START LİSTE'!$B$6:$F$1255,4,0))</f>
        <v/>
      </c>
      <c r="F223" s="5" t="str">
        <f>IF(ISERROR(VLOOKUP($B223,'START LİSTE'!$B$6:$F$1255,5,0)),"",VLOOKUP($B223,'START LİSTE'!$B$6:$F$1255,5,0))</f>
        <v/>
      </c>
      <c r="G223" s="119"/>
      <c r="H223" s="6" t="str">
        <f t="shared" si="7"/>
        <v/>
      </c>
    </row>
    <row r="224" spans="1:8" ht="18" customHeight="1" x14ac:dyDescent="0.2">
      <c r="A224" s="2" t="str">
        <f t="shared" si="6"/>
        <v/>
      </c>
      <c r="B224" s="149"/>
      <c r="C224" s="3" t="str">
        <f>IF(ISERROR(VLOOKUP(B224,'START LİSTE'!$B$6:$F$1255,2,0)),"",VLOOKUP(B224,'START LİSTE'!$B$6:$F$1255,2,0))</f>
        <v/>
      </c>
      <c r="D224" s="3" t="str">
        <f>IF(ISERROR(VLOOKUP(B224,'START LİSTE'!$B$6:$F$1255,3,0)),"",VLOOKUP(B224,'START LİSTE'!$B$6:$F$1255,3,0))</f>
        <v/>
      </c>
      <c r="E224" s="4" t="str">
        <f>IF(ISERROR(VLOOKUP(B224,'START LİSTE'!$B$6:$F$1255,4,0)),"",VLOOKUP(B224,'START LİSTE'!$B$6:$F$1255,4,0))</f>
        <v/>
      </c>
      <c r="F224" s="5" t="str">
        <f>IF(ISERROR(VLOOKUP($B224,'START LİSTE'!$B$6:$F$1255,5,0)),"",VLOOKUP($B224,'START LİSTE'!$B$6:$F$1255,5,0))</f>
        <v/>
      </c>
      <c r="G224" s="119"/>
      <c r="H224" s="6" t="str">
        <f t="shared" si="7"/>
        <v/>
      </c>
    </row>
    <row r="225" spans="1:8" ht="18" customHeight="1" x14ac:dyDescent="0.2">
      <c r="A225" s="2" t="str">
        <f t="shared" si="6"/>
        <v/>
      </c>
      <c r="B225" s="149"/>
      <c r="C225" s="3" t="str">
        <f>IF(ISERROR(VLOOKUP(B225,'START LİSTE'!$B$6:$F$1255,2,0)),"",VLOOKUP(B225,'START LİSTE'!$B$6:$F$1255,2,0))</f>
        <v/>
      </c>
      <c r="D225" s="3" t="str">
        <f>IF(ISERROR(VLOOKUP(B225,'START LİSTE'!$B$6:$F$1255,3,0)),"",VLOOKUP(B225,'START LİSTE'!$B$6:$F$1255,3,0))</f>
        <v/>
      </c>
      <c r="E225" s="4" t="str">
        <f>IF(ISERROR(VLOOKUP(B225,'START LİSTE'!$B$6:$F$1255,4,0)),"",VLOOKUP(B225,'START LİSTE'!$B$6:$F$1255,4,0))</f>
        <v/>
      </c>
      <c r="F225" s="5" t="str">
        <f>IF(ISERROR(VLOOKUP($B225,'START LİSTE'!$B$6:$F$1255,5,0)),"",VLOOKUP($B225,'START LİSTE'!$B$6:$F$1255,5,0))</f>
        <v/>
      </c>
      <c r="G225" s="119"/>
      <c r="H225" s="6" t="str">
        <f t="shared" si="7"/>
        <v/>
      </c>
    </row>
    <row r="226" spans="1:8" ht="18" customHeight="1" x14ac:dyDescent="0.2">
      <c r="A226" s="2" t="str">
        <f t="shared" si="6"/>
        <v/>
      </c>
      <c r="B226" s="149"/>
      <c r="C226" s="3" t="str">
        <f>IF(ISERROR(VLOOKUP(B226,'START LİSTE'!$B$6:$F$1255,2,0)),"",VLOOKUP(B226,'START LİSTE'!$B$6:$F$1255,2,0))</f>
        <v/>
      </c>
      <c r="D226" s="3" t="str">
        <f>IF(ISERROR(VLOOKUP(B226,'START LİSTE'!$B$6:$F$1255,3,0)),"",VLOOKUP(B226,'START LİSTE'!$B$6:$F$1255,3,0))</f>
        <v/>
      </c>
      <c r="E226" s="4" t="str">
        <f>IF(ISERROR(VLOOKUP(B226,'START LİSTE'!$B$6:$F$1255,4,0)),"",VLOOKUP(B226,'START LİSTE'!$B$6:$F$1255,4,0))</f>
        <v/>
      </c>
      <c r="F226" s="5" t="str">
        <f>IF(ISERROR(VLOOKUP($B226,'START LİSTE'!$B$6:$F$1255,5,0)),"",VLOOKUP($B226,'START LİSTE'!$B$6:$F$1255,5,0))</f>
        <v/>
      </c>
      <c r="G226" s="119"/>
      <c r="H226" s="6" t="str">
        <f t="shared" si="7"/>
        <v/>
      </c>
    </row>
    <row r="227" spans="1:8" ht="18" customHeight="1" x14ac:dyDescent="0.2">
      <c r="A227" s="2" t="str">
        <f t="shared" si="6"/>
        <v/>
      </c>
      <c r="B227" s="149"/>
      <c r="C227" s="3" t="str">
        <f>IF(ISERROR(VLOOKUP(B227,'START LİSTE'!$B$6:$F$1255,2,0)),"",VLOOKUP(B227,'START LİSTE'!$B$6:$F$1255,2,0))</f>
        <v/>
      </c>
      <c r="D227" s="3" t="str">
        <f>IF(ISERROR(VLOOKUP(B227,'START LİSTE'!$B$6:$F$1255,3,0)),"",VLOOKUP(B227,'START LİSTE'!$B$6:$F$1255,3,0))</f>
        <v/>
      </c>
      <c r="E227" s="4" t="str">
        <f>IF(ISERROR(VLOOKUP(B227,'START LİSTE'!$B$6:$F$1255,4,0)),"",VLOOKUP(B227,'START LİSTE'!$B$6:$F$1255,4,0))</f>
        <v/>
      </c>
      <c r="F227" s="5" t="str">
        <f>IF(ISERROR(VLOOKUP($B227,'START LİSTE'!$B$6:$F$1255,5,0)),"",VLOOKUP($B227,'START LİSTE'!$B$6:$F$1255,5,0))</f>
        <v/>
      </c>
      <c r="G227" s="119"/>
      <c r="H227" s="6" t="str">
        <f t="shared" si="7"/>
        <v/>
      </c>
    </row>
    <row r="228" spans="1:8" ht="18" customHeight="1" x14ac:dyDescent="0.2">
      <c r="A228" s="2" t="str">
        <f t="shared" si="6"/>
        <v/>
      </c>
      <c r="B228" s="149"/>
      <c r="C228" s="3" t="str">
        <f>IF(ISERROR(VLOOKUP(B228,'START LİSTE'!$B$6:$F$1255,2,0)),"",VLOOKUP(B228,'START LİSTE'!$B$6:$F$1255,2,0))</f>
        <v/>
      </c>
      <c r="D228" s="3" t="str">
        <f>IF(ISERROR(VLOOKUP(B228,'START LİSTE'!$B$6:$F$1255,3,0)),"",VLOOKUP(B228,'START LİSTE'!$B$6:$F$1255,3,0))</f>
        <v/>
      </c>
      <c r="E228" s="4" t="str">
        <f>IF(ISERROR(VLOOKUP(B228,'START LİSTE'!$B$6:$F$1255,4,0)),"",VLOOKUP(B228,'START LİSTE'!$B$6:$F$1255,4,0))</f>
        <v/>
      </c>
      <c r="F228" s="5" t="str">
        <f>IF(ISERROR(VLOOKUP($B228,'START LİSTE'!$B$6:$F$1255,5,0)),"",VLOOKUP($B228,'START LİSTE'!$B$6:$F$1255,5,0))</f>
        <v/>
      </c>
      <c r="G228" s="119"/>
      <c r="H228" s="6" t="str">
        <f t="shared" si="7"/>
        <v/>
      </c>
    </row>
    <row r="229" spans="1:8" ht="18" customHeight="1" x14ac:dyDescent="0.2">
      <c r="A229" s="2" t="str">
        <f t="shared" si="6"/>
        <v/>
      </c>
      <c r="B229" s="149"/>
      <c r="C229" s="3" t="str">
        <f>IF(ISERROR(VLOOKUP(B229,'START LİSTE'!$B$6:$F$1255,2,0)),"",VLOOKUP(B229,'START LİSTE'!$B$6:$F$1255,2,0))</f>
        <v/>
      </c>
      <c r="D229" s="3" t="str">
        <f>IF(ISERROR(VLOOKUP(B229,'START LİSTE'!$B$6:$F$1255,3,0)),"",VLOOKUP(B229,'START LİSTE'!$B$6:$F$1255,3,0))</f>
        <v/>
      </c>
      <c r="E229" s="4" t="str">
        <f>IF(ISERROR(VLOOKUP(B229,'START LİSTE'!$B$6:$F$1255,4,0)),"",VLOOKUP(B229,'START LİSTE'!$B$6:$F$1255,4,0))</f>
        <v/>
      </c>
      <c r="F229" s="5" t="str">
        <f>IF(ISERROR(VLOOKUP($B229,'START LİSTE'!$B$6:$F$1255,5,0)),"",VLOOKUP($B229,'START LİSTE'!$B$6:$F$1255,5,0))</f>
        <v/>
      </c>
      <c r="G229" s="119"/>
      <c r="H229" s="6" t="str">
        <f t="shared" si="7"/>
        <v/>
      </c>
    </row>
    <row r="230" spans="1:8" ht="18" customHeight="1" x14ac:dyDescent="0.2">
      <c r="A230" s="2" t="str">
        <f t="shared" si="6"/>
        <v/>
      </c>
      <c r="B230" s="149"/>
      <c r="C230" s="3" t="str">
        <f>IF(ISERROR(VLOOKUP(B230,'START LİSTE'!$B$6:$F$1255,2,0)),"",VLOOKUP(B230,'START LİSTE'!$B$6:$F$1255,2,0))</f>
        <v/>
      </c>
      <c r="D230" s="3" t="str">
        <f>IF(ISERROR(VLOOKUP(B230,'START LİSTE'!$B$6:$F$1255,3,0)),"",VLOOKUP(B230,'START LİSTE'!$B$6:$F$1255,3,0))</f>
        <v/>
      </c>
      <c r="E230" s="4" t="str">
        <f>IF(ISERROR(VLOOKUP(B230,'START LİSTE'!$B$6:$F$1255,4,0)),"",VLOOKUP(B230,'START LİSTE'!$B$6:$F$1255,4,0))</f>
        <v/>
      </c>
      <c r="F230" s="5" t="str">
        <f>IF(ISERROR(VLOOKUP($B230,'START LİSTE'!$B$6:$F$1255,5,0)),"",VLOOKUP($B230,'START LİSTE'!$B$6:$F$1255,5,0))</f>
        <v/>
      </c>
      <c r="G230" s="119"/>
      <c r="H230" s="6" t="str">
        <f t="shared" si="7"/>
        <v/>
      </c>
    </row>
    <row r="231" spans="1:8" ht="18" customHeight="1" x14ac:dyDescent="0.2">
      <c r="A231" s="2" t="str">
        <f t="shared" si="6"/>
        <v/>
      </c>
      <c r="B231" s="149"/>
      <c r="C231" s="3" t="str">
        <f>IF(ISERROR(VLOOKUP(B231,'START LİSTE'!$B$6:$F$1255,2,0)),"",VLOOKUP(B231,'START LİSTE'!$B$6:$F$1255,2,0))</f>
        <v/>
      </c>
      <c r="D231" s="3" t="str">
        <f>IF(ISERROR(VLOOKUP(B231,'START LİSTE'!$B$6:$F$1255,3,0)),"",VLOOKUP(B231,'START LİSTE'!$B$6:$F$1255,3,0))</f>
        <v/>
      </c>
      <c r="E231" s="4" t="str">
        <f>IF(ISERROR(VLOOKUP(B231,'START LİSTE'!$B$6:$F$1255,4,0)),"",VLOOKUP(B231,'START LİSTE'!$B$6:$F$1255,4,0))</f>
        <v/>
      </c>
      <c r="F231" s="5" t="str">
        <f>IF(ISERROR(VLOOKUP($B231,'START LİSTE'!$B$6:$F$1255,5,0)),"",VLOOKUP($B231,'START LİSTE'!$B$6:$F$1255,5,0))</f>
        <v/>
      </c>
      <c r="G231" s="119"/>
      <c r="H231" s="6" t="str">
        <f t="shared" si="7"/>
        <v/>
      </c>
    </row>
    <row r="232" spans="1:8" ht="18" customHeight="1" x14ac:dyDescent="0.2">
      <c r="A232" s="2" t="str">
        <f t="shared" si="6"/>
        <v/>
      </c>
      <c r="B232" s="149"/>
      <c r="C232" s="3" t="str">
        <f>IF(ISERROR(VLOOKUP(B232,'START LİSTE'!$B$6:$F$1255,2,0)),"",VLOOKUP(B232,'START LİSTE'!$B$6:$F$1255,2,0))</f>
        <v/>
      </c>
      <c r="D232" s="3" t="str">
        <f>IF(ISERROR(VLOOKUP(B232,'START LİSTE'!$B$6:$F$1255,3,0)),"",VLOOKUP(B232,'START LİSTE'!$B$6:$F$1255,3,0))</f>
        <v/>
      </c>
      <c r="E232" s="4" t="str">
        <f>IF(ISERROR(VLOOKUP(B232,'START LİSTE'!$B$6:$F$1255,4,0)),"",VLOOKUP(B232,'START LİSTE'!$B$6:$F$1255,4,0))</f>
        <v/>
      </c>
      <c r="F232" s="5" t="str">
        <f>IF(ISERROR(VLOOKUP($B232,'START LİSTE'!$B$6:$F$1255,5,0)),"",VLOOKUP($B232,'START LİSTE'!$B$6:$F$1255,5,0))</f>
        <v/>
      </c>
      <c r="G232" s="119"/>
      <c r="H232" s="6" t="str">
        <f t="shared" si="7"/>
        <v/>
      </c>
    </row>
    <row r="233" spans="1:8" ht="18" customHeight="1" x14ac:dyDescent="0.2">
      <c r="A233" s="2" t="str">
        <f t="shared" si="6"/>
        <v/>
      </c>
      <c r="B233" s="149"/>
      <c r="C233" s="3" t="str">
        <f>IF(ISERROR(VLOOKUP(B233,'START LİSTE'!$B$6:$F$1255,2,0)),"",VLOOKUP(B233,'START LİSTE'!$B$6:$F$1255,2,0))</f>
        <v/>
      </c>
      <c r="D233" s="3" t="str">
        <f>IF(ISERROR(VLOOKUP(B233,'START LİSTE'!$B$6:$F$1255,3,0)),"",VLOOKUP(B233,'START LİSTE'!$B$6:$F$1255,3,0))</f>
        <v/>
      </c>
      <c r="E233" s="4" t="str">
        <f>IF(ISERROR(VLOOKUP(B233,'START LİSTE'!$B$6:$F$1255,4,0)),"",VLOOKUP(B233,'START LİSTE'!$B$6:$F$1255,4,0))</f>
        <v/>
      </c>
      <c r="F233" s="5" t="str">
        <f>IF(ISERROR(VLOOKUP($B233,'START LİSTE'!$B$6:$F$1255,5,0)),"",VLOOKUP($B233,'START LİSTE'!$B$6:$F$1255,5,0))</f>
        <v/>
      </c>
      <c r="G233" s="119"/>
      <c r="H233" s="6" t="str">
        <f t="shared" si="7"/>
        <v/>
      </c>
    </row>
    <row r="234" spans="1:8" ht="18" customHeight="1" x14ac:dyDescent="0.2">
      <c r="A234" s="2" t="str">
        <f t="shared" si="6"/>
        <v/>
      </c>
      <c r="B234" s="149"/>
      <c r="C234" s="3" t="str">
        <f>IF(ISERROR(VLOOKUP(B234,'START LİSTE'!$B$6:$F$1255,2,0)),"",VLOOKUP(B234,'START LİSTE'!$B$6:$F$1255,2,0))</f>
        <v/>
      </c>
      <c r="D234" s="3" t="str">
        <f>IF(ISERROR(VLOOKUP(B234,'START LİSTE'!$B$6:$F$1255,3,0)),"",VLOOKUP(B234,'START LİSTE'!$B$6:$F$1255,3,0))</f>
        <v/>
      </c>
      <c r="E234" s="4" t="str">
        <f>IF(ISERROR(VLOOKUP(B234,'START LİSTE'!$B$6:$F$1255,4,0)),"",VLOOKUP(B234,'START LİSTE'!$B$6:$F$1255,4,0))</f>
        <v/>
      </c>
      <c r="F234" s="5" t="str">
        <f>IF(ISERROR(VLOOKUP($B234,'START LİSTE'!$B$6:$F$1255,5,0)),"",VLOOKUP($B234,'START LİSTE'!$B$6:$F$1255,5,0))</f>
        <v/>
      </c>
      <c r="G234" s="119"/>
      <c r="H234" s="6" t="str">
        <f t="shared" si="7"/>
        <v/>
      </c>
    </row>
    <row r="235" spans="1:8" ht="18" customHeight="1" x14ac:dyDescent="0.2">
      <c r="A235" s="2" t="str">
        <f t="shared" si="6"/>
        <v/>
      </c>
      <c r="B235" s="149"/>
      <c r="C235" s="3" t="str">
        <f>IF(ISERROR(VLOOKUP(B235,'START LİSTE'!$B$6:$F$1255,2,0)),"",VLOOKUP(B235,'START LİSTE'!$B$6:$F$1255,2,0))</f>
        <v/>
      </c>
      <c r="D235" s="3" t="str">
        <f>IF(ISERROR(VLOOKUP(B235,'START LİSTE'!$B$6:$F$1255,3,0)),"",VLOOKUP(B235,'START LİSTE'!$B$6:$F$1255,3,0))</f>
        <v/>
      </c>
      <c r="E235" s="4" t="str">
        <f>IF(ISERROR(VLOOKUP(B235,'START LİSTE'!$B$6:$F$1255,4,0)),"",VLOOKUP(B235,'START LİSTE'!$B$6:$F$1255,4,0))</f>
        <v/>
      </c>
      <c r="F235" s="5" t="str">
        <f>IF(ISERROR(VLOOKUP($B235,'START LİSTE'!$B$6:$F$1255,5,0)),"",VLOOKUP($B235,'START LİSTE'!$B$6:$F$1255,5,0))</f>
        <v/>
      </c>
      <c r="G235" s="119"/>
      <c r="H235" s="6" t="str">
        <f t="shared" si="7"/>
        <v/>
      </c>
    </row>
    <row r="236" spans="1:8" ht="18" customHeight="1" x14ac:dyDescent="0.2">
      <c r="A236" s="2" t="str">
        <f t="shared" si="6"/>
        <v/>
      </c>
      <c r="B236" s="149"/>
      <c r="C236" s="3" t="str">
        <f>IF(ISERROR(VLOOKUP(B236,'START LİSTE'!$B$6:$F$1255,2,0)),"",VLOOKUP(B236,'START LİSTE'!$B$6:$F$1255,2,0))</f>
        <v/>
      </c>
      <c r="D236" s="3" t="str">
        <f>IF(ISERROR(VLOOKUP(B236,'START LİSTE'!$B$6:$F$1255,3,0)),"",VLOOKUP(B236,'START LİSTE'!$B$6:$F$1255,3,0))</f>
        <v/>
      </c>
      <c r="E236" s="4" t="str">
        <f>IF(ISERROR(VLOOKUP(B236,'START LİSTE'!$B$6:$F$1255,4,0)),"",VLOOKUP(B236,'START LİSTE'!$B$6:$F$1255,4,0))</f>
        <v/>
      </c>
      <c r="F236" s="5" t="str">
        <f>IF(ISERROR(VLOOKUP($B236,'START LİSTE'!$B$6:$F$1255,5,0)),"",VLOOKUP($B236,'START LİSTE'!$B$6:$F$1255,5,0))</f>
        <v/>
      </c>
      <c r="G236" s="119"/>
      <c r="H236" s="6" t="str">
        <f t="shared" si="7"/>
        <v/>
      </c>
    </row>
    <row r="237" spans="1:8" ht="18" customHeight="1" x14ac:dyDescent="0.2">
      <c r="A237" s="2" t="str">
        <f t="shared" si="6"/>
        <v/>
      </c>
      <c r="B237" s="149"/>
      <c r="C237" s="3" t="str">
        <f>IF(ISERROR(VLOOKUP(B237,'START LİSTE'!$B$6:$F$1255,2,0)),"",VLOOKUP(B237,'START LİSTE'!$B$6:$F$1255,2,0))</f>
        <v/>
      </c>
      <c r="D237" s="3" t="str">
        <f>IF(ISERROR(VLOOKUP(B237,'START LİSTE'!$B$6:$F$1255,3,0)),"",VLOOKUP(B237,'START LİSTE'!$B$6:$F$1255,3,0))</f>
        <v/>
      </c>
      <c r="E237" s="4" t="str">
        <f>IF(ISERROR(VLOOKUP(B237,'START LİSTE'!$B$6:$F$1255,4,0)),"",VLOOKUP(B237,'START LİSTE'!$B$6:$F$1255,4,0))</f>
        <v/>
      </c>
      <c r="F237" s="5" t="str">
        <f>IF(ISERROR(VLOOKUP($B237,'START LİSTE'!$B$6:$F$1255,5,0)),"",VLOOKUP($B237,'START LİSTE'!$B$6:$F$1255,5,0))</f>
        <v/>
      </c>
      <c r="G237" s="119"/>
      <c r="H237" s="6" t="str">
        <f t="shared" si="7"/>
        <v/>
      </c>
    </row>
    <row r="238" spans="1:8" ht="18" customHeight="1" x14ac:dyDescent="0.2">
      <c r="A238" s="2" t="str">
        <f t="shared" si="6"/>
        <v/>
      </c>
      <c r="B238" s="149"/>
      <c r="C238" s="3" t="str">
        <f>IF(ISERROR(VLOOKUP(B238,'START LİSTE'!$B$6:$F$1255,2,0)),"",VLOOKUP(B238,'START LİSTE'!$B$6:$F$1255,2,0))</f>
        <v/>
      </c>
      <c r="D238" s="3" t="str">
        <f>IF(ISERROR(VLOOKUP(B238,'START LİSTE'!$B$6:$F$1255,3,0)),"",VLOOKUP(B238,'START LİSTE'!$B$6:$F$1255,3,0))</f>
        <v/>
      </c>
      <c r="E238" s="4" t="str">
        <f>IF(ISERROR(VLOOKUP(B238,'START LİSTE'!$B$6:$F$1255,4,0)),"",VLOOKUP(B238,'START LİSTE'!$B$6:$F$1255,4,0))</f>
        <v/>
      </c>
      <c r="F238" s="5" t="str">
        <f>IF(ISERROR(VLOOKUP($B238,'START LİSTE'!$B$6:$F$1255,5,0)),"",VLOOKUP($B238,'START LİSTE'!$B$6:$F$1255,5,0))</f>
        <v/>
      </c>
      <c r="G238" s="119"/>
      <c r="H238" s="6" t="str">
        <f t="shared" si="7"/>
        <v/>
      </c>
    </row>
    <row r="239" spans="1:8" ht="18" customHeight="1" x14ac:dyDescent="0.2">
      <c r="A239" s="2" t="str">
        <f t="shared" si="6"/>
        <v/>
      </c>
      <c r="B239" s="149"/>
      <c r="C239" s="3" t="str">
        <f>IF(ISERROR(VLOOKUP(B239,'START LİSTE'!$B$6:$F$1255,2,0)),"",VLOOKUP(B239,'START LİSTE'!$B$6:$F$1255,2,0))</f>
        <v/>
      </c>
      <c r="D239" s="3" t="str">
        <f>IF(ISERROR(VLOOKUP(B239,'START LİSTE'!$B$6:$F$1255,3,0)),"",VLOOKUP(B239,'START LİSTE'!$B$6:$F$1255,3,0))</f>
        <v/>
      </c>
      <c r="E239" s="4" t="str">
        <f>IF(ISERROR(VLOOKUP(B239,'START LİSTE'!$B$6:$F$1255,4,0)),"",VLOOKUP(B239,'START LİSTE'!$B$6:$F$1255,4,0))</f>
        <v/>
      </c>
      <c r="F239" s="5" t="str">
        <f>IF(ISERROR(VLOOKUP($B239,'START LİSTE'!$B$6:$F$1255,5,0)),"",VLOOKUP($B239,'START LİSTE'!$B$6:$F$1255,5,0))</f>
        <v/>
      </c>
      <c r="G239" s="119"/>
      <c r="H239" s="6" t="str">
        <f t="shared" si="7"/>
        <v/>
      </c>
    </row>
    <row r="240" spans="1:8" ht="18" customHeight="1" x14ac:dyDescent="0.2">
      <c r="A240" s="2" t="str">
        <f t="shared" si="6"/>
        <v/>
      </c>
      <c r="B240" s="149"/>
      <c r="C240" s="3" t="str">
        <f>IF(ISERROR(VLOOKUP(B240,'START LİSTE'!$B$6:$F$1255,2,0)),"",VLOOKUP(B240,'START LİSTE'!$B$6:$F$1255,2,0))</f>
        <v/>
      </c>
      <c r="D240" s="3" t="str">
        <f>IF(ISERROR(VLOOKUP(B240,'START LİSTE'!$B$6:$F$1255,3,0)),"",VLOOKUP(B240,'START LİSTE'!$B$6:$F$1255,3,0))</f>
        <v/>
      </c>
      <c r="E240" s="4" t="str">
        <f>IF(ISERROR(VLOOKUP(B240,'START LİSTE'!$B$6:$F$1255,4,0)),"",VLOOKUP(B240,'START LİSTE'!$B$6:$F$1255,4,0))</f>
        <v/>
      </c>
      <c r="F240" s="5" t="str">
        <f>IF(ISERROR(VLOOKUP($B240,'START LİSTE'!$B$6:$F$1255,5,0)),"",VLOOKUP($B240,'START LİSTE'!$B$6:$F$1255,5,0))</f>
        <v/>
      </c>
      <c r="G240" s="119"/>
      <c r="H240" s="6" t="str">
        <f t="shared" si="7"/>
        <v/>
      </c>
    </row>
    <row r="241" spans="1:8" ht="18" customHeight="1" x14ac:dyDescent="0.2">
      <c r="A241" s="2" t="str">
        <f t="shared" si="6"/>
        <v/>
      </c>
      <c r="B241" s="149"/>
      <c r="C241" s="3" t="str">
        <f>IF(ISERROR(VLOOKUP(B241,'START LİSTE'!$B$6:$F$1255,2,0)),"",VLOOKUP(B241,'START LİSTE'!$B$6:$F$1255,2,0))</f>
        <v/>
      </c>
      <c r="D241" s="3" t="str">
        <f>IF(ISERROR(VLOOKUP(B241,'START LİSTE'!$B$6:$F$1255,3,0)),"",VLOOKUP(B241,'START LİSTE'!$B$6:$F$1255,3,0))</f>
        <v/>
      </c>
      <c r="E241" s="4" t="str">
        <f>IF(ISERROR(VLOOKUP(B241,'START LİSTE'!$B$6:$F$1255,4,0)),"",VLOOKUP(B241,'START LİSTE'!$B$6:$F$1255,4,0))</f>
        <v/>
      </c>
      <c r="F241" s="5" t="str">
        <f>IF(ISERROR(VLOOKUP($B241,'START LİSTE'!$B$6:$F$1255,5,0)),"",VLOOKUP($B241,'START LİSTE'!$B$6:$F$1255,5,0))</f>
        <v/>
      </c>
      <c r="G241" s="119"/>
      <c r="H241" s="6" t="str">
        <f t="shared" si="7"/>
        <v/>
      </c>
    </row>
    <row r="242" spans="1:8" ht="18" customHeight="1" x14ac:dyDescent="0.2">
      <c r="A242" s="2" t="str">
        <f t="shared" si="6"/>
        <v/>
      </c>
      <c r="B242" s="149"/>
      <c r="C242" s="3" t="str">
        <f>IF(ISERROR(VLOOKUP(B242,'START LİSTE'!$B$6:$F$1255,2,0)),"",VLOOKUP(B242,'START LİSTE'!$B$6:$F$1255,2,0))</f>
        <v/>
      </c>
      <c r="D242" s="3" t="str">
        <f>IF(ISERROR(VLOOKUP(B242,'START LİSTE'!$B$6:$F$1255,3,0)),"",VLOOKUP(B242,'START LİSTE'!$B$6:$F$1255,3,0))</f>
        <v/>
      </c>
      <c r="E242" s="4" t="str">
        <f>IF(ISERROR(VLOOKUP(B242,'START LİSTE'!$B$6:$F$1255,4,0)),"",VLOOKUP(B242,'START LİSTE'!$B$6:$F$1255,4,0))</f>
        <v/>
      </c>
      <c r="F242" s="5" t="str">
        <f>IF(ISERROR(VLOOKUP($B242,'START LİSTE'!$B$6:$F$1255,5,0)),"",VLOOKUP($B242,'START LİSTE'!$B$6:$F$1255,5,0))</f>
        <v/>
      </c>
      <c r="G242" s="119"/>
      <c r="H242" s="6" t="str">
        <f t="shared" si="7"/>
        <v/>
      </c>
    </row>
    <row r="243" spans="1:8" ht="18" customHeight="1" x14ac:dyDescent="0.2">
      <c r="A243" s="2" t="str">
        <f t="shared" si="6"/>
        <v/>
      </c>
      <c r="B243" s="149"/>
      <c r="C243" s="3" t="str">
        <f>IF(ISERROR(VLOOKUP(B243,'START LİSTE'!$B$6:$F$1255,2,0)),"",VLOOKUP(B243,'START LİSTE'!$B$6:$F$1255,2,0))</f>
        <v/>
      </c>
      <c r="D243" s="3" t="str">
        <f>IF(ISERROR(VLOOKUP(B243,'START LİSTE'!$B$6:$F$1255,3,0)),"",VLOOKUP(B243,'START LİSTE'!$B$6:$F$1255,3,0))</f>
        <v/>
      </c>
      <c r="E243" s="4" t="str">
        <f>IF(ISERROR(VLOOKUP(B243,'START LİSTE'!$B$6:$F$1255,4,0)),"",VLOOKUP(B243,'START LİSTE'!$B$6:$F$1255,4,0))</f>
        <v/>
      </c>
      <c r="F243" s="5" t="str">
        <f>IF(ISERROR(VLOOKUP($B243,'START LİSTE'!$B$6:$F$1255,5,0)),"",VLOOKUP($B243,'START LİSTE'!$B$6:$F$1255,5,0))</f>
        <v/>
      </c>
      <c r="G243" s="119"/>
      <c r="H243" s="6" t="str">
        <f t="shared" si="7"/>
        <v/>
      </c>
    </row>
    <row r="244" spans="1:8" ht="18" customHeight="1" x14ac:dyDescent="0.2">
      <c r="A244" s="2" t="str">
        <f t="shared" si="6"/>
        <v/>
      </c>
      <c r="B244" s="149"/>
      <c r="C244" s="3" t="str">
        <f>IF(ISERROR(VLOOKUP(B244,'START LİSTE'!$B$6:$F$1255,2,0)),"",VLOOKUP(B244,'START LİSTE'!$B$6:$F$1255,2,0))</f>
        <v/>
      </c>
      <c r="D244" s="3" t="str">
        <f>IF(ISERROR(VLOOKUP(B244,'START LİSTE'!$B$6:$F$1255,3,0)),"",VLOOKUP(B244,'START LİSTE'!$B$6:$F$1255,3,0))</f>
        <v/>
      </c>
      <c r="E244" s="4" t="str">
        <f>IF(ISERROR(VLOOKUP(B244,'START LİSTE'!$B$6:$F$1255,4,0)),"",VLOOKUP(B244,'START LİSTE'!$B$6:$F$1255,4,0))</f>
        <v/>
      </c>
      <c r="F244" s="5" t="str">
        <f>IF(ISERROR(VLOOKUP($B244,'START LİSTE'!$B$6:$F$1255,5,0)),"",VLOOKUP($B244,'START LİSTE'!$B$6:$F$1255,5,0))</f>
        <v/>
      </c>
      <c r="G244" s="119"/>
      <c r="H244" s="6" t="str">
        <f t="shared" si="7"/>
        <v/>
      </c>
    </row>
    <row r="245" spans="1:8" ht="18" customHeight="1" x14ac:dyDescent="0.2">
      <c r="A245" s="2" t="str">
        <f t="shared" si="6"/>
        <v/>
      </c>
      <c r="B245" s="149"/>
      <c r="C245" s="3" t="str">
        <f>IF(ISERROR(VLOOKUP(B245,'START LİSTE'!$B$6:$F$1255,2,0)),"",VLOOKUP(B245,'START LİSTE'!$B$6:$F$1255,2,0))</f>
        <v/>
      </c>
      <c r="D245" s="3" t="str">
        <f>IF(ISERROR(VLOOKUP(B245,'START LİSTE'!$B$6:$F$1255,3,0)),"",VLOOKUP(B245,'START LİSTE'!$B$6:$F$1255,3,0))</f>
        <v/>
      </c>
      <c r="E245" s="4" t="str">
        <f>IF(ISERROR(VLOOKUP(B245,'START LİSTE'!$B$6:$F$1255,4,0)),"",VLOOKUP(B245,'START LİSTE'!$B$6:$F$1255,4,0))</f>
        <v/>
      </c>
      <c r="F245" s="5" t="str">
        <f>IF(ISERROR(VLOOKUP($B245,'START LİSTE'!$B$6:$F$1255,5,0)),"",VLOOKUP($B245,'START LİSTE'!$B$6:$F$1255,5,0))</f>
        <v/>
      </c>
      <c r="G245" s="119"/>
      <c r="H245" s="6" t="str">
        <f t="shared" si="7"/>
        <v/>
      </c>
    </row>
    <row r="246" spans="1:8" ht="18" customHeight="1" x14ac:dyDescent="0.2">
      <c r="A246" s="2" t="str">
        <f t="shared" si="6"/>
        <v/>
      </c>
      <c r="B246" s="149"/>
      <c r="C246" s="3" t="str">
        <f>IF(ISERROR(VLOOKUP(B246,'START LİSTE'!$B$6:$F$1255,2,0)),"",VLOOKUP(B246,'START LİSTE'!$B$6:$F$1255,2,0))</f>
        <v/>
      </c>
      <c r="D246" s="3" t="str">
        <f>IF(ISERROR(VLOOKUP(B246,'START LİSTE'!$B$6:$F$1255,3,0)),"",VLOOKUP(B246,'START LİSTE'!$B$6:$F$1255,3,0))</f>
        <v/>
      </c>
      <c r="E246" s="4" t="str">
        <f>IF(ISERROR(VLOOKUP(B246,'START LİSTE'!$B$6:$F$1255,4,0)),"",VLOOKUP(B246,'START LİSTE'!$B$6:$F$1255,4,0))</f>
        <v/>
      </c>
      <c r="F246" s="5" t="str">
        <f>IF(ISERROR(VLOOKUP($B246,'START LİSTE'!$B$6:$F$1255,5,0)),"",VLOOKUP($B246,'START LİSTE'!$B$6:$F$1255,5,0))</f>
        <v/>
      </c>
      <c r="G246" s="119"/>
      <c r="H246" s="6" t="str">
        <f t="shared" si="7"/>
        <v/>
      </c>
    </row>
    <row r="247" spans="1:8" ht="18" customHeight="1" x14ac:dyDescent="0.2">
      <c r="A247" s="2" t="str">
        <f t="shared" si="6"/>
        <v/>
      </c>
      <c r="B247" s="149"/>
      <c r="C247" s="3" t="str">
        <f>IF(ISERROR(VLOOKUP(B247,'START LİSTE'!$B$6:$F$1255,2,0)),"",VLOOKUP(B247,'START LİSTE'!$B$6:$F$1255,2,0))</f>
        <v/>
      </c>
      <c r="D247" s="3" t="str">
        <f>IF(ISERROR(VLOOKUP(B247,'START LİSTE'!$B$6:$F$1255,3,0)),"",VLOOKUP(B247,'START LİSTE'!$B$6:$F$1255,3,0))</f>
        <v/>
      </c>
      <c r="E247" s="4" t="str">
        <f>IF(ISERROR(VLOOKUP(B247,'START LİSTE'!$B$6:$F$1255,4,0)),"",VLOOKUP(B247,'START LİSTE'!$B$6:$F$1255,4,0))</f>
        <v/>
      </c>
      <c r="F247" s="5" t="str">
        <f>IF(ISERROR(VLOOKUP($B247,'START LİSTE'!$B$6:$F$1255,5,0)),"",VLOOKUP($B247,'START LİSTE'!$B$6:$F$1255,5,0))</f>
        <v/>
      </c>
      <c r="G247" s="119"/>
      <c r="H247" s="6" t="str">
        <f t="shared" si="7"/>
        <v/>
      </c>
    </row>
    <row r="248" spans="1:8" ht="18" customHeight="1" x14ac:dyDescent="0.2">
      <c r="A248" s="2" t="str">
        <f t="shared" si="6"/>
        <v/>
      </c>
      <c r="B248" s="149"/>
      <c r="C248" s="3" t="str">
        <f>IF(ISERROR(VLOOKUP(B248,'START LİSTE'!$B$6:$F$1255,2,0)),"",VLOOKUP(B248,'START LİSTE'!$B$6:$F$1255,2,0))</f>
        <v/>
      </c>
      <c r="D248" s="3" t="str">
        <f>IF(ISERROR(VLOOKUP(B248,'START LİSTE'!$B$6:$F$1255,3,0)),"",VLOOKUP(B248,'START LİSTE'!$B$6:$F$1255,3,0))</f>
        <v/>
      </c>
      <c r="E248" s="4" t="str">
        <f>IF(ISERROR(VLOOKUP(B248,'START LİSTE'!$B$6:$F$1255,4,0)),"",VLOOKUP(B248,'START LİSTE'!$B$6:$F$1255,4,0))</f>
        <v/>
      </c>
      <c r="F248" s="5" t="str">
        <f>IF(ISERROR(VLOOKUP($B248,'START LİSTE'!$B$6:$F$1255,5,0)),"",VLOOKUP($B248,'START LİSTE'!$B$6:$F$1255,5,0))</f>
        <v/>
      </c>
      <c r="G248" s="119"/>
      <c r="H248" s="6" t="str">
        <f t="shared" si="7"/>
        <v/>
      </c>
    </row>
    <row r="249" spans="1:8" ht="18" customHeight="1" x14ac:dyDescent="0.2">
      <c r="A249" s="2" t="str">
        <f t="shared" si="6"/>
        <v/>
      </c>
      <c r="B249" s="149"/>
      <c r="C249" s="3" t="str">
        <f>IF(ISERROR(VLOOKUP(B249,'START LİSTE'!$B$6:$F$1255,2,0)),"",VLOOKUP(B249,'START LİSTE'!$B$6:$F$1255,2,0))</f>
        <v/>
      </c>
      <c r="D249" s="3" t="str">
        <f>IF(ISERROR(VLOOKUP(B249,'START LİSTE'!$B$6:$F$1255,3,0)),"",VLOOKUP(B249,'START LİSTE'!$B$6:$F$1255,3,0))</f>
        <v/>
      </c>
      <c r="E249" s="4" t="str">
        <f>IF(ISERROR(VLOOKUP(B249,'START LİSTE'!$B$6:$F$1255,4,0)),"",VLOOKUP(B249,'START LİSTE'!$B$6:$F$1255,4,0))</f>
        <v/>
      </c>
      <c r="F249" s="5" t="str">
        <f>IF(ISERROR(VLOOKUP($B249,'START LİSTE'!$B$6:$F$1255,5,0)),"",VLOOKUP($B249,'START LİSTE'!$B$6:$F$1255,5,0))</f>
        <v/>
      </c>
      <c r="G249" s="119"/>
      <c r="H249" s="6" t="str">
        <f t="shared" si="7"/>
        <v/>
      </c>
    </row>
    <row r="250" spans="1:8" ht="18" customHeight="1" x14ac:dyDescent="0.2">
      <c r="A250" s="2" t="str">
        <f t="shared" si="6"/>
        <v/>
      </c>
      <c r="B250" s="149"/>
      <c r="C250" s="3" t="str">
        <f>IF(ISERROR(VLOOKUP(B250,'START LİSTE'!$B$6:$F$1255,2,0)),"",VLOOKUP(B250,'START LİSTE'!$B$6:$F$1255,2,0))</f>
        <v/>
      </c>
      <c r="D250" s="3" t="str">
        <f>IF(ISERROR(VLOOKUP(B250,'START LİSTE'!$B$6:$F$1255,3,0)),"",VLOOKUP(B250,'START LİSTE'!$B$6:$F$1255,3,0))</f>
        <v/>
      </c>
      <c r="E250" s="4" t="str">
        <f>IF(ISERROR(VLOOKUP(B250,'START LİSTE'!$B$6:$F$1255,4,0)),"",VLOOKUP(B250,'START LİSTE'!$B$6:$F$1255,4,0))</f>
        <v/>
      </c>
      <c r="F250" s="5" t="str">
        <f>IF(ISERROR(VLOOKUP($B250,'START LİSTE'!$B$6:$F$1255,5,0)),"",VLOOKUP($B250,'START LİSTE'!$B$6:$F$1255,5,0))</f>
        <v/>
      </c>
      <c r="G250" s="119"/>
      <c r="H250" s="6" t="str">
        <f t="shared" si="7"/>
        <v/>
      </c>
    </row>
    <row r="251" spans="1:8" ht="18" customHeight="1" x14ac:dyDescent="0.2">
      <c r="A251" s="2" t="str">
        <f t="shared" si="6"/>
        <v/>
      </c>
      <c r="B251" s="149"/>
      <c r="C251" s="3" t="str">
        <f>IF(ISERROR(VLOOKUP(B251,'START LİSTE'!$B$6:$F$1255,2,0)),"",VLOOKUP(B251,'START LİSTE'!$B$6:$F$1255,2,0))</f>
        <v/>
      </c>
      <c r="D251" s="3" t="str">
        <f>IF(ISERROR(VLOOKUP(B251,'START LİSTE'!$B$6:$F$1255,3,0)),"",VLOOKUP(B251,'START LİSTE'!$B$6:$F$1255,3,0))</f>
        <v/>
      </c>
      <c r="E251" s="4" t="str">
        <f>IF(ISERROR(VLOOKUP(B251,'START LİSTE'!$B$6:$F$1255,4,0)),"",VLOOKUP(B251,'START LİSTE'!$B$6:$F$1255,4,0))</f>
        <v/>
      </c>
      <c r="F251" s="5" t="str">
        <f>IF(ISERROR(VLOOKUP($B251,'START LİSTE'!$B$6:$F$1255,5,0)),"",VLOOKUP($B251,'START LİSTE'!$B$6:$F$1255,5,0))</f>
        <v/>
      </c>
      <c r="G251" s="119"/>
      <c r="H251" s="6" t="str">
        <f t="shared" si="7"/>
        <v/>
      </c>
    </row>
    <row r="252" spans="1:8" ht="18" customHeight="1" x14ac:dyDescent="0.2">
      <c r="A252" s="2" t="str">
        <f t="shared" si="6"/>
        <v/>
      </c>
      <c r="B252" s="149"/>
      <c r="C252" s="3" t="str">
        <f>IF(ISERROR(VLOOKUP(B252,'START LİSTE'!$B$6:$F$1255,2,0)),"",VLOOKUP(B252,'START LİSTE'!$B$6:$F$1255,2,0))</f>
        <v/>
      </c>
      <c r="D252" s="3" t="str">
        <f>IF(ISERROR(VLOOKUP(B252,'START LİSTE'!$B$6:$F$1255,3,0)),"",VLOOKUP(B252,'START LİSTE'!$B$6:$F$1255,3,0))</f>
        <v/>
      </c>
      <c r="E252" s="4" t="str">
        <f>IF(ISERROR(VLOOKUP(B252,'START LİSTE'!$B$6:$F$1255,4,0)),"",VLOOKUP(B252,'START LİSTE'!$B$6:$F$1255,4,0))</f>
        <v/>
      </c>
      <c r="F252" s="5" t="str">
        <f>IF(ISERROR(VLOOKUP($B252,'START LİSTE'!$B$6:$F$1255,5,0)),"",VLOOKUP($B252,'START LİSTE'!$B$6:$F$1255,5,0))</f>
        <v/>
      </c>
      <c r="G252" s="119"/>
      <c r="H252" s="6" t="str">
        <f t="shared" si="7"/>
        <v/>
      </c>
    </row>
    <row r="253" spans="1:8" ht="18" customHeight="1" x14ac:dyDescent="0.2">
      <c r="A253" s="2" t="str">
        <f t="shared" si="6"/>
        <v/>
      </c>
      <c r="B253" s="149"/>
      <c r="C253" s="3" t="str">
        <f>IF(ISERROR(VLOOKUP(B253,'START LİSTE'!$B$6:$F$1255,2,0)),"",VLOOKUP(B253,'START LİSTE'!$B$6:$F$1255,2,0))</f>
        <v/>
      </c>
      <c r="D253" s="3" t="str">
        <f>IF(ISERROR(VLOOKUP(B253,'START LİSTE'!$B$6:$F$1255,3,0)),"",VLOOKUP(B253,'START LİSTE'!$B$6:$F$1255,3,0))</f>
        <v/>
      </c>
      <c r="E253" s="4" t="str">
        <f>IF(ISERROR(VLOOKUP(B253,'START LİSTE'!$B$6:$F$1255,4,0)),"",VLOOKUP(B253,'START LİSTE'!$B$6:$F$1255,4,0))</f>
        <v/>
      </c>
      <c r="F253" s="5" t="str">
        <f>IF(ISERROR(VLOOKUP($B253,'START LİSTE'!$B$6:$F$1255,5,0)),"",VLOOKUP($B253,'START LİSTE'!$B$6:$F$1255,5,0))</f>
        <v/>
      </c>
      <c r="G253" s="119"/>
      <c r="H253" s="6" t="str">
        <f t="shared" si="7"/>
        <v/>
      </c>
    </row>
    <row r="254" spans="1:8" ht="18" customHeight="1" x14ac:dyDescent="0.2">
      <c r="A254" s="2" t="str">
        <f t="shared" si="6"/>
        <v/>
      </c>
      <c r="B254" s="149"/>
      <c r="C254" s="3" t="str">
        <f>IF(ISERROR(VLOOKUP(B254,'START LİSTE'!$B$6:$F$1255,2,0)),"",VLOOKUP(B254,'START LİSTE'!$B$6:$F$1255,2,0))</f>
        <v/>
      </c>
      <c r="D254" s="3" t="str">
        <f>IF(ISERROR(VLOOKUP(B254,'START LİSTE'!$B$6:$F$1255,3,0)),"",VLOOKUP(B254,'START LİSTE'!$B$6:$F$1255,3,0))</f>
        <v/>
      </c>
      <c r="E254" s="4" t="str">
        <f>IF(ISERROR(VLOOKUP(B254,'START LİSTE'!$B$6:$F$1255,4,0)),"",VLOOKUP(B254,'START LİSTE'!$B$6:$F$1255,4,0))</f>
        <v/>
      </c>
      <c r="F254" s="5" t="str">
        <f>IF(ISERROR(VLOOKUP($B254,'START LİSTE'!$B$6:$F$1255,5,0)),"",VLOOKUP($B254,'START LİSTE'!$B$6:$F$1255,5,0))</f>
        <v/>
      </c>
      <c r="G254" s="119"/>
      <c r="H254" s="6" t="str">
        <f t="shared" si="7"/>
        <v/>
      </c>
    </row>
    <row r="255" spans="1:8" ht="18" customHeight="1" x14ac:dyDescent="0.2">
      <c r="A255" s="2" t="str">
        <f t="shared" si="6"/>
        <v/>
      </c>
      <c r="B255" s="149"/>
      <c r="C255" s="3" t="str">
        <f>IF(ISERROR(VLOOKUP(B255,'START LİSTE'!$B$6:$F$1255,2,0)),"",VLOOKUP(B255,'START LİSTE'!$B$6:$F$1255,2,0))</f>
        <v/>
      </c>
      <c r="D255" s="3" t="str">
        <f>IF(ISERROR(VLOOKUP(B255,'START LİSTE'!$B$6:$F$1255,3,0)),"",VLOOKUP(B255,'START LİSTE'!$B$6:$F$1255,3,0))</f>
        <v/>
      </c>
      <c r="E255" s="4" t="str">
        <f>IF(ISERROR(VLOOKUP(B255,'START LİSTE'!$B$6:$F$1255,4,0)),"",VLOOKUP(B255,'START LİSTE'!$B$6:$F$1255,4,0))</f>
        <v/>
      </c>
      <c r="F255" s="5" t="str">
        <f>IF(ISERROR(VLOOKUP($B255,'START LİSTE'!$B$6:$F$1255,5,0)),"",VLOOKUP($B255,'START LİSTE'!$B$6:$F$1255,5,0))</f>
        <v/>
      </c>
      <c r="G255" s="119"/>
      <c r="H255" s="6" t="str">
        <f t="shared" si="7"/>
        <v/>
      </c>
    </row>
    <row r="256" spans="1:8" ht="18" customHeight="1" x14ac:dyDescent="0.2">
      <c r="A256" s="2" t="str">
        <f t="shared" ref="A256:A289" si="8">IF(B256&lt;&gt;"",A255+1,"")</f>
        <v/>
      </c>
      <c r="B256" s="149"/>
      <c r="C256" s="3" t="str">
        <f>IF(ISERROR(VLOOKUP(B256,'START LİSTE'!$B$6:$F$1255,2,0)),"",VLOOKUP(B256,'START LİSTE'!$B$6:$F$1255,2,0))</f>
        <v/>
      </c>
      <c r="D256" s="3" t="str">
        <f>IF(ISERROR(VLOOKUP(B256,'START LİSTE'!$B$6:$F$1255,3,0)),"",VLOOKUP(B256,'START LİSTE'!$B$6:$F$1255,3,0))</f>
        <v/>
      </c>
      <c r="E256" s="4" t="str">
        <f>IF(ISERROR(VLOOKUP(B256,'START LİSTE'!$B$6:$F$1255,4,0)),"",VLOOKUP(B256,'START LİSTE'!$B$6:$F$1255,4,0))</f>
        <v/>
      </c>
      <c r="F256" s="5" t="str">
        <f>IF(ISERROR(VLOOKUP($B256,'START LİSTE'!$B$6:$F$1255,5,0)),"",VLOOKUP($B256,'START LİSTE'!$B$6:$F$1255,5,0))</f>
        <v/>
      </c>
      <c r="G256" s="119"/>
      <c r="H256" s="6" t="str">
        <f t="shared" ref="H256:H289" si="9">IF(OR(G256="DQ",G256="DNF",G256="DNS"),"-",IF(B256&lt;&gt;"",IF(E256="F",H255,H255+1),""))</f>
        <v/>
      </c>
    </row>
    <row r="257" spans="1:8" ht="18" customHeight="1" x14ac:dyDescent="0.2">
      <c r="A257" s="2" t="str">
        <f t="shared" si="8"/>
        <v/>
      </c>
      <c r="B257" s="149"/>
      <c r="C257" s="3" t="str">
        <f>IF(ISERROR(VLOOKUP(B257,'START LİSTE'!$B$6:$F$1255,2,0)),"",VLOOKUP(B257,'START LİSTE'!$B$6:$F$1255,2,0))</f>
        <v/>
      </c>
      <c r="D257" s="3" t="str">
        <f>IF(ISERROR(VLOOKUP(B257,'START LİSTE'!$B$6:$F$1255,3,0)),"",VLOOKUP(B257,'START LİSTE'!$B$6:$F$1255,3,0))</f>
        <v/>
      </c>
      <c r="E257" s="4" t="str">
        <f>IF(ISERROR(VLOOKUP(B257,'START LİSTE'!$B$6:$F$1255,4,0)),"",VLOOKUP(B257,'START LİSTE'!$B$6:$F$1255,4,0))</f>
        <v/>
      </c>
      <c r="F257" s="5" t="str">
        <f>IF(ISERROR(VLOOKUP($B257,'START LİSTE'!$B$6:$F$1255,5,0)),"",VLOOKUP($B257,'START LİSTE'!$B$6:$F$1255,5,0))</f>
        <v/>
      </c>
      <c r="G257" s="119"/>
      <c r="H257" s="6" t="str">
        <f t="shared" si="9"/>
        <v/>
      </c>
    </row>
    <row r="258" spans="1:8" ht="18" customHeight="1" x14ac:dyDescent="0.2">
      <c r="A258" s="2" t="str">
        <f t="shared" si="8"/>
        <v/>
      </c>
      <c r="B258" s="149"/>
      <c r="C258" s="3" t="str">
        <f>IF(ISERROR(VLOOKUP(B258,'START LİSTE'!$B$6:$F$1255,2,0)),"",VLOOKUP(B258,'START LİSTE'!$B$6:$F$1255,2,0))</f>
        <v/>
      </c>
      <c r="D258" s="3" t="str">
        <f>IF(ISERROR(VLOOKUP(B258,'START LİSTE'!$B$6:$F$1255,3,0)),"",VLOOKUP(B258,'START LİSTE'!$B$6:$F$1255,3,0))</f>
        <v/>
      </c>
      <c r="E258" s="4" t="str">
        <f>IF(ISERROR(VLOOKUP(B258,'START LİSTE'!$B$6:$F$1255,4,0)),"",VLOOKUP(B258,'START LİSTE'!$B$6:$F$1255,4,0))</f>
        <v/>
      </c>
      <c r="F258" s="5" t="str">
        <f>IF(ISERROR(VLOOKUP($B258,'START LİSTE'!$B$6:$F$1255,5,0)),"",VLOOKUP($B258,'START LİSTE'!$B$6:$F$1255,5,0))</f>
        <v/>
      </c>
      <c r="G258" s="119"/>
      <c r="H258" s="6" t="str">
        <f t="shared" si="9"/>
        <v/>
      </c>
    </row>
    <row r="259" spans="1:8" ht="18" customHeight="1" x14ac:dyDescent="0.2">
      <c r="A259" s="2" t="str">
        <f t="shared" si="8"/>
        <v/>
      </c>
      <c r="B259" s="149"/>
      <c r="C259" s="3" t="str">
        <f>IF(ISERROR(VLOOKUP(B259,'START LİSTE'!$B$6:$F$1255,2,0)),"",VLOOKUP(B259,'START LİSTE'!$B$6:$F$1255,2,0))</f>
        <v/>
      </c>
      <c r="D259" s="3" t="str">
        <f>IF(ISERROR(VLOOKUP(B259,'START LİSTE'!$B$6:$F$1255,3,0)),"",VLOOKUP(B259,'START LİSTE'!$B$6:$F$1255,3,0))</f>
        <v/>
      </c>
      <c r="E259" s="4" t="str">
        <f>IF(ISERROR(VLOOKUP(B259,'START LİSTE'!$B$6:$F$1255,4,0)),"",VLOOKUP(B259,'START LİSTE'!$B$6:$F$1255,4,0))</f>
        <v/>
      </c>
      <c r="F259" s="5" t="str">
        <f>IF(ISERROR(VLOOKUP($B259,'START LİSTE'!$B$6:$F$1255,5,0)),"",VLOOKUP($B259,'START LİSTE'!$B$6:$F$1255,5,0))</f>
        <v/>
      </c>
      <c r="G259" s="119"/>
      <c r="H259" s="6" t="str">
        <f t="shared" si="9"/>
        <v/>
      </c>
    </row>
    <row r="260" spans="1:8" ht="18" customHeight="1" x14ac:dyDescent="0.2">
      <c r="A260" s="2" t="str">
        <f t="shared" si="8"/>
        <v/>
      </c>
      <c r="B260" s="149"/>
      <c r="C260" s="3" t="str">
        <f>IF(ISERROR(VLOOKUP(B260,'START LİSTE'!$B$6:$F$1255,2,0)),"",VLOOKUP(B260,'START LİSTE'!$B$6:$F$1255,2,0))</f>
        <v/>
      </c>
      <c r="D260" s="3" t="str">
        <f>IF(ISERROR(VLOOKUP(B260,'START LİSTE'!$B$6:$F$1255,3,0)),"",VLOOKUP(B260,'START LİSTE'!$B$6:$F$1255,3,0))</f>
        <v/>
      </c>
      <c r="E260" s="4" t="str">
        <f>IF(ISERROR(VLOOKUP(B260,'START LİSTE'!$B$6:$F$1255,4,0)),"",VLOOKUP(B260,'START LİSTE'!$B$6:$F$1255,4,0))</f>
        <v/>
      </c>
      <c r="F260" s="5" t="str">
        <f>IF(ISERROR(VLOOKUP($B260,'START LİSTE'!$B$6:$F$1255,5,0)),"",VLOOKUP($B260,'START LİSTE'!$B$6:$F$1255,5,0))</f>
        <v/>
      </c>
      <c r="G260" s="119"/>
      <c r="H260" s="6" t="str">
        <f t="shared" si="9"/>
        <v/>
      </c>
    </row>
    <row r="261" spans="1:8" ht="18" customHeight="1" x14ac:dyDescent="0.2">
      <c r="A261" s="2" t="str">
        <f t="shared" si="8"/>
        <v/>
      </c>
      <c r="B261" s="149"/>
      <c r="C261" s="3" t="str">
        <f>IF(ISERROR(VLOOKUP(B261,'START LİSTE'!$B$6:$F$1255,2,0)),"",VLOOKUP(B261,'START LİSTE'!$B$6:$F$1255,2,0))</f>
        <v/>
      </c>
      <c r="D261" s="3" t="str">
        <f>IF(ISERROR(VLOOKUP(B261,'START LİSTE'!$B$6:$F$1255,3,0)),"",VLOOKUP(B261,'START LİSTE'!$B$6:$F$1255,3,0))</f>
        <v/>
      </c>
      <c r="E261" s="4" t="str">
        <f>IF(ISERROR(VLOOKUP(B261,'START LİSTE'!$B$6:$F$1255,4,0)),"",VLOOKUP(B261,'START LİSTE'!$B$6:$F$1255,4,0))</f>
        <v/>
      </c>
      <c r="F261" s="5" t="str">
        <f>IF(ISERROR(VLOOKUP($B261,'START LİSTE'!$B$6:$F$1255,5,0)),"",VLOOKUP($B261,'START LİSTE'!$B$6:$F$1255,5,0))</f>
        <v/>
      </c>
      <c r="G261" s="119"/>
      <c r="H261" s="6" t="str">
        <f t="shared" si="9"/>
        <v/>
      </c>
    </row>
    <row r="262" spans="1:8" ht="18" customHeight="1" x14ac:dyDescent="0.2">
      <c r="A262" s="2" t="str">
        <f t="shared" si="8"/>
        <v/>
      </c>
      <c r="B262" s="149"/>
      <c r="C262" s="3" t="str">
        <f>IF(ISERROR(VLOOKUP(B262,'START LİSTE'!$B$6:$F$1255,2,0)),"",VLOOKUP(B262,'START LİSTE'!$B$6:$F$1255,2,0))</f>
        <v/>
      </c>
      <c r="D262" s="3" t="str">
        <f>IF(ISERROR(VLOOKUP(B262,'START LİSTE'!$B$6:$F$1255,3,0)),"",VLOOKUP(B262,'START LİSTE'!$B$6:$F$1255,3,0))</f>
        <v/>
      </c>
      <c r="E262" s="4" t="str">
        <f>IF(ISERROR(VLOOKUP(B262,'START LİSTE'!$B$6:$F$1255,4,0)),"",VLOOKUP(B262,'START LİSTE'!$B$6:$F$1255,4,0))</f>
        <v/>
      </c>
      <c r="F262" s="5" t="str">
        <f>IF(ISERROR(VLOOKUP($B262,'START LİSTE'!$B$6:$F$1255,5,0)),"",VLOOKUP($B262,'START LİSTE'!$B$6:$F$1255,5,0))</f>
        <v/>
      </c>
      <c r="G262" s="119"/>
      <c r="H262" s="6" t="str">
        <f t="shared" si="9"/>
        <v/>
      </c>
    </row>
    <row r="263" spans="1:8" ht="18" customHeight="1" x14ac:dyDescent="0.2">
      <c r="A263" s="2" t="str">
        <f t="shared" si="8"/>
        <v/>
      </c>
      <c r="B263" s="149"/>
      <c r="C263" s="3" t="str">
        <f>IF(ISERROR(VLOOKUP(B263,'START LİSTE'!$B$6:$F$1255,2,0)),"",VLOOKUP(B263,'START LİSTE'!$B$6:$F$1255,2,0))</f>
        <v/>
      </c>
      <c r="D263" s="3" t="str">
        <f>IF(ISERROR(VLOOKUP(B263,'START LİSTE'!$B$6:$F$1255,3,0)),"",VLOOKUP(B263,'START LİSTE'!$B$6:$F$1255,3,0))</f>
        <v/>
      </c>
      <c r="E263" s="4" t="str">
        <f>IF(ISERROR(VLOOKUP(B263,'START LİSTE'!$B$6:$F$1255,4,0)),"",VLOOKUP(B263,'START LİSTE'!$B$6:$F$1255,4,0))</f>
        <v/>
      </c>
      <c r="F263" s="5" t="str">
        <f>IF(ISERROR(VLOOKUP($B263,'START LİSTE'!$B$6:$F$1255,5,0)),"",VLOOKUP($B263,'START LİSTE'!$B$6:$F$1255,5,0))</f>
        <v/>
      </c>
      <c r="G263" s="119"/>
      <c r="H263" s="6" t="str">
        <f t="shared" si="9"/>
        <v/>
      </c>
    </row>
    <row r="264" spans="1:8" ht="18" customHeight="1" x14ac:dyDescent="0.2">
      <c r="A264" s="2" t="str">
        <f t="shared" si="8"/>
        <v/>
      </c>
      <c r="B264" s="149"/>
      <c r="C264" s="3" t="str">
        <f>IF(ISERROR(VLOOKUP(B264,'START LİSTE'!$B$6:$F$1255,2,0)),"",VLOOKUP(B264,'START LİSTE'!$B$6:$F$1255,2,0))</f>
        <v/>
      </c>
      <c r="D264" s="3" t="str">
        <f>IF(ISERROR(VLOOKUP(B264,'START LİSTE'!$B$6:$F$1255,3,0)),"",VLOOKUP(B264,'START LİSTE'!$B$6:$F$1255,3,0))</f>
        <v/>
      </c>
      <c r="E264" s="4" t="str">
        <f>IF(ISERROR(VLOOKUP(B264,'START LİSTE'!$B$6:$F$1255,4,0)),"",VLOOKUP(B264,'START LİSTE'!$B$6:$F$1255,4,0))</f>
        <v/>
      </c>
      <c r="F264" s="5" t="str">
        <f>IF(ISERROR(VLOOKUP($B264,'START LİSTE'!$B$6:$F$1255,5,0)),"",VLOOKUP($B264,'START LİSTE'!$B$6:$F$1255,5,0))</f>
        <v/>
      </c>
      <c r="G264" s="119"/>
      <c r="H264" s="6" t="str">
        <f t="shared" si="9"/>
        <v/>
      </c>
    </row>
    <row r="265" spans="1:8" ht="18" customHeight="1" x14ac:dyDescent="0.2">
      <c r="A265" s="2" t="str">
        <f t="shared" si="8"/>
        <v/>
      </c>
      <c r="B265" s="149"/>
      <c r="C265" s="3" t="str">
        <f>IF(ISERROR(VLOOKUP(B265,'START LİSTE'!$B$6:$F$1255,2,0)),"",VLOOKUP(B265,'START LİSTE'!$B$6:$F$1255,2,0))</f>
        <v/>
      </c>
      <c r="D265" s="3" t="str">
        <f>IF(ISERROR(VLOOKUP(B265,'START LİSTE'!$B$6:$F$1255,3,0)),"",VLOOKUP(B265,'START LİSTE'!$B$6:$F$1255,3,0))</f>
        <v/>
      </c>
      <c r="E265" s="4" t="str">
        <f>IF(ISERROR(VLOOKUP(B265,'START LİSTE'!$B$6:$F$1255,4,0)),"",VLOOKUP(B265,'START LİSTE'!$B$6:$F$1255,4,0))</f>
        <v/>
      </c>
      <c r="F265" s="5" t="str">
        <f>IF(ISERROR(VLOOKUP($B265,'START LİSTE'!$B$6:$F$1255,5,0)),"",VLOOKUP($B265,'START LİSTE'!$B$6:$F$1255,5,0))</f>
        <v/>
      </c>
      <c r="G265" s="119"/>
      <c r="H265" s="6" t="str">
        <f t="shared" si="9"/>
        <v/>
      </c>
    </row>
    <row r="266" spans="1:8" ht="18" customHeight="1" x14ac:dyDescent="0.2">
      <c r="A266" s="2" t="str">
        <f t="shared" si="8"/>
        <v/>
      </c>
      <c r="B266" s="149"/>
      <c r="C266" s="3" t="str">
        <f>IF(ISERROR(VLOOKUP(B266,'START LİSTE'!$B$6:$F$1255,2,0)),"",VLOOKUP(B266,'START LİSTE'!$B$6:$F$1255,2,0))</f>
        <v/>
      </c>
      <c r="D266" s="3" t="str">
        <f>IF(ISERROR(VLOOKUP(B266,'START LİSTE'!$B$6:$F$1255,3,0)),"",VLOOKUP(B266,'START LİSTE'!$B$6:$F$1255,3,0))</f>
        <v/>
      </c>
      <c r="E266" s="4" t="str">
        <f>IF(ISERROR(VLOOKUP(B266,'START LİSTE'!$B$6:$F$1255,4,0)),"",VLOOKUP(B266,'START LİSTE'!$B$6:$F$1255,4,0))</f>
        <v/>
      </c>
      <c r="F266" s="5" t="str">
        <f>IF(ISERROR(VLOOKUP($B266,'START LİSTE'!$B$6:$F$1255,5,0)),"",VLOOKUP($B266,'START LİSTE'!$B$6:$F$1255,5,0))</f>
        <v/>
      </c>
      <c r="G266" s="119"/>
      <c r="H266" s="6" t="str">
        <f t="shared" si="9"/>
        <v/>
      </c>
    </row>
    <row r="267" spans="1:8" ht="18" customHeight="1" x14ac:dyDescent="0.2">
      <c r="A267" s="2" t="str">
        <f t="shared" si="8"/>
        <v/>
      </c>
      <c r="B267" s="149"/>
      <c r="C267" s="3" t="str">
        <f>IF(ISERROR(VLOOKUP(B267,'START LİSTE'!$B$6:$F$1255,2,0)),"",VLOOKUP(B267,'START LİSTE'!$B$6:$F$1255,2,0))</f>
        <v/>
      </c>
      <c r="D267" s="3" t="str">
        <f>IF(ISERROR(VLOOKUP(B267,'START LİSTE'!$B$6:$F$1255,3,0)),"",VLOOKUP(B267,'START LİSTE'!$B$6:$F$1255,3,0))</f>
        <v/>
      </c>
      <c r="E267" s="4" t="str">
        <f>IF(ISERROR(VLOOKUP(B267,'START LİSTE'!$B$6:$F$1255,4,0)),"",VLOOKUP(B267,'START LİSTE'!$B$6:$F$1255,4,0))</f>
        <v/>
      </c>
      <c r="F267" s="5" t="str">
        <f>IF(ISERROR(VLOOKUP($B267,'START LİSTE'!$B$6:$F$1255,5,0)),"",VLOOKUP($B267,'START LİSTE'!$B$6:$F$1255,5,0))</f>
        <v/>
      </c>
      <c r="G267" s="119"/>
      <c r="H267" s="6" t="str">
        <f t="shared" si="9"/>
        <v/>
      </c>
    </row>
    <row r="268" spans="1:8" ht="18" customHeight="1" x14ac:dyDescent="0.2">
      <c r="A268" s="2" t="str">
        <f t="shared" si="8"/>
        <v/>
      </c>
      <c r="B268" s="149"/>
      <c r="C268" s="3" t="str">
        <f>IF(ISERROR(VLOOKUP(B268,'START LİSTE'!$B$6:$F$1255,2,0)),"",VLOOKUP(B268,'START LİSTE'!$B$6:$F$1255,2,0))</f>
        <v/>
      </c>
      <c r="D268" s="3" t="str">
        <f>IF(ISERROR(VLOOKUP(B268,'START LİSTE'!$B$6:$F$1255,3,0)),"",VLOOKUP(B268,'START LİSTE'!$B$6:$F$1255,3,0))</f>
        <v/>
      </c>
      <c r="E268" s="4" t="str">
        <f>IF(ISERROR(VLOOKUP(B268,'START LİSTE'!$B$6:$F$1255,4,0)),"",VLOOKUP(B268,'START LİSTE'!$B$6:$F$1255,4,0))</f>
        <v/>
      </c>
      <c r="F268" s="5" t="str">
        <f>IF(ISERROR(VLOOKUP($B268,'START LİSTE'!$B$6:$F$1255,5,0)),"",VLOOKUP($B268,'START LİSTE'!$B$6:$F$1255,5,0))</f>
        <v/>
      </c>
      <c r="G268" s="119"/>
      <c r="H268" s="6" t="str">
        <f t="shared" si="9"/>
        <v/>
      </c>
    </row>
    <row r="269" spans="1:8" ht="18" customHeight="1" x14ac:dyDescent="0.2">
      <c r="A269" s="2" t="str">
        <f t="shared" si="8"/>
        <v/>
      </c>
      <c r="B269" s="149"/>
      <c r="C269" s="3" t="str">
        <f>IF(ISERROR(VLOOKUP(B269,'START LİSTE'!$B$6:$F$1255,2,0)),"",VLOOKUP(B269,'START LİSTE'!$B$6:$F$1255,2,0))</f>
        <v/>
      </c>
      <c r="D269" s="3" t="str">
        <f>IF(ISERROR(VLOOKUP(B269,'START LİSTE'!$B$6:$F$1255,3,0)),"",VLOOKUP(B269,'START LİSTE'!$B$6:$F$1255,3,0))</f>
        <v/>
      </c>
      <c r="E269" s="4" t="str">
        <f>IF(ISERROR(VLOOKUP(B269,'START LİSTE'!$B$6:$F$1255,4,0)),"",VLOOKUP(B269,'START LİSTE'!$B$6:$F$1255,4,0))</f>
        <v/>
      </c>
      <c r="F269" s="5" t="str">
        <f>IF(ISERROR(VLOOKUP($B269,'START LİSTE'!$B$6:$F$1255,5,0)),"",VLOOKUP($B269,'START LİSTE'!$B$6:$F$1255,5,0))</f>
        <v/>
      </c>
      <c r="G269" s="119"/>
      <c r="H269" s="6" t="str">
        <f t="shared" si="9"/>
        <v/>
      </c>
    </row>
    <row r="270" spans="1:8" ht="18" customHeight="1" x14ac:dyDescent="0.2">
      <c r="A270" s="2" t="str">
        <f t="shared" si="8"/>
        <v/>
      </c>
      <c r="B270" s="149"/>
      <c r="C270" s="3" t="str">
        <f>IF(ISERROR(VLOOKUP(B270,'START LİSTE'!$B$6:$F$1255,2,0)),"",VLOOKUP(B270,'START LİSTE'!$B$6:$F$1255,2,0))</f>
        <v/>
      </c>
      <c r="D270" s="3" t="str">
        <f>IF(ISERROR(VLOOKUP(B270,'START LİSTE'!$B$6:$F$1255,3,0)),"",VLOOKUP(B270,'START LİSTE'!$B$6:$F$1255,3,0))</f>
        <v/>
      </c>
      <c r="E270" s="4" t="str">
        <f>IF(ISERROR(VLOOKUP(B270,'START LİSTE'!$B$6:$F$1255,4,0)),"",VLOOKUP(B270,'START LİSTE'!$B$6:$F$1255,4,0))</f>
        <v/>
      </c>
      <c r="F270" s="5" t="str">
        <f>IF(ISERROR(VLOOKUP($B270,'START LİSTE'!$B$6:$F$1255,5,0)),"",VLOOKUP($B270,'START LİSTE'!$B$6:$F$1255,5,0))</f>
        <v/>
      </c>
      <c r="G270" s="119"/>
      <c r="H270" s="6" t="str">
        <f t="shared" si="9"/>
        <v/>
      </c>
    </row>
    <row r="271" spans="1:8" ht="18" customHeight="1" x14ac:dyDescent="0.2">
      <c r="A271" s="2" t="str">
        <f t="shared" si="8"/>
        <v/>
      </c>
      <c r="B271" s="149"/>
      <c r="C271" s="3" t="str">
        <f>IF(ISERROR(VLOOKUP(B271,'START LİSTE'!$B$6:$F$1255,2,0)),"",VLOOKUP(B271,'START LİSTE'!$B$6:$F$1255,2,0))</f>
        <v/>
      </c>
      <c r="D271" s="3" t="str">
        <f>IF(ISERROR(VLOOKUP(B271,'START LİSTE'!$B$6:$F$1255,3,0)),"",VLOOKUP(B271,'START LİSTE'!$B$6:$F$1255,3,0))</f>
        <v/>
      </c>
      <c r="E271" s="4" t="str">
        <f>IF(ISERROR(VLOOKUP(B271,'START LİSTE'!$B$6:$F$1255,4,0)),"",VLOOKUP(B271,'START LİSTE'!$B$6:$F$1255,4,0))</f>
        <v/>
      </c>
      <c r="F271" s="5" t="str">
        <f>IF(ISERROR(VLOOKUP($B271,'START LİSTE'!$B$6:$F$1255,5,0)),"",VLOOKUP($B271,'START LİSTE'!$B$6:$F$1255,5,0))</f>
        <v/>
      </c>
      <c r="G271" s="119"/>
      <c r="H271" s="6" t="str">
        <f t="shared" si="9"/>
        <v/>
      </c>
    </row>
    <row r="272" spans="1:8" ht="18" customHeight="1" x14ac:dyDescent="0.2">
      <c r="A272" s="2" t="str">
        <f t="shared" si="8"/>
        <v/>
      </c>
      <c r="B272" s="149"/>
      <c r="C272" s="3" t="str">
        <f>IF(ISERROR(VLOOKUP(B272,'START LİSTE'!$B$6:$F$1255,2,0)),"",VLOOKUP(B272,'START LİSTE'!$B$6:$F$1255,2,0))</f>
        <v/>
      </c>
      <c r="D272" s="3" t="str">
        <f>IF(ISERROR(VLOOKUP(B272,'START LİSTE'!$B$6:$F$1255,3,0)),"",VLOOKUP(B272,'START LİSTE'!$B$6:$F$1255,3,0))</f>
        <v/>
      </c>
      <c r="E272" s="4" t="str">
        <f>IF(ISERROR(VLOOKUP(B272,'START LİSTE'!$B$6:$F$1255,4,0)),"",VLOOKUP(B272,'START LİSTE'!$B$6:$F$1255,4,0))</f>
        <v/>
      </c>
      <c r="F272" s="5" t="str">
        <f>IF(ISERROR(VLOOKUP($B272,'START LİSTE'!$B$6:$F$1255,5,0)),"",VLOOKUP($B272,'START LİSTE'!$B$6:$F$1255,5,0))</f>
        <v/>
      </c>
      <c r="G272" s="119"/>
      <c r="H272" s="6" t="str">
        <f t="shared" si="9"/>
        <v/>
      </c>
    </row>
    <row r="273" spans="1:8" ht="18" customHeight="1" x14ac:dyDescent="0.2">
      <c r="A273" s="2" t="str">
        <f t="shared" si="8"/>
        <v/>
      </c>
      <c r="B273" s="149"/>
      <c r="C273" s="3" t="str">
        <f>IF(ISERROR(VLOOKUP(B273,'START LİSTE'!$B$6:$F$1255,2,0)),"",VLOOKUP(B273,'START LİSTE'!$B$6:$F$1255,2,0))</f>
        <v/>
      </c>
      <c r="D273" s="3" t="str">
        <f>IF(ISERROR(VLOOKUP(B273,'START LİSTE'!$B$6:$F$1255,3,0)),"",VLOOKUP(B273,'START LİSTE'!$B$6:$F$1255,3,0))</f>
        <v/>
      </c>
      <c r="E273" s="4" t="str">
        <f>IF(ISERROR(VLOOKUP(B273,'START LİSTE'!$B$6:$F$1255,4,0)),"",VLOOKUP(B273,'START LİSTE'!$B$6:$F$1255,4,0))</f>
        <v/>
      </c>
      <c r="F273" s="5" t="str">
        <f>IF(ISERROR(VLOOKUP($B273,'START LİSTE'!$B$6:$F$1255,5,0)),"",VLOOKUP($B273,'START LİSTE'!$B$6:$F$1255,5,0))</f>
        <v/>
      </c>
      <c r="G273" s="119"/>
      <c r="H273" s="6" t="str">
        <f t="shared" si="9"/>
        <v/>
      </c>
    </row>
    <row r="274" spans="1:8" ht="18" customHeight="1" x14ac:dyDescent="0.2">
      <c r="A274" s="2" t="str">
        <f t="shared" si="8"/>
        <v/>
      </c>
      <c r="B274" s="149"/>
      <c r="C274" s="3" t="str">
        <f>IF(ISERROR(VLOOKUP(B274,'START LİSTE'!$B$6:$F$1255,2,0)),"",VLOOKUP(B274,'START LİSTE'!$B$6:$F$1255,2,0))</f>
        <v/>
      </c>
      <c r="D274" s="3" t="str">
        <f>IF(ISERROR(VLOOKUP(B274,'START LİSTE'!$B$6:$F$1255,3,0)),"",VLOOKUP(B274,'START LİSTE'!$B$6:$F$1255,3,0))</f>
        <v/>
      </c>
      <c r="E274" s="4" t="str">
        <f>IF(ISERROR(VLOOKUP(B274,'START LİSTE'!$B$6:$F$1255,4,0)),"",VLOOKUP(B274,'START LİSTE'!$B$6:$F$1255,4,0))</f>
        <v/>
      </c>
      <c r="F274" s="5" t="str">
        <f>IF(ISERROR(VLOOKUP($B274,'START LİSTE'!$B$6:$F$1255,5,0)),"",VLOOKUP($B274,'START LİSTE'!$B$6:$F$1255,5,0))</f>
        <v/>
      </c>
      <c r="G274" s="119"/>
      <c r="H274" s="6" t="str">
        <f t="shared" si="9"/>
        <v/>
      </c>
    </row>
    <row r="275" spans="1:8" ht="18" customHeight="1" x14ac:dyDescent="0.2">
      <c r="A275" s="2" t="str">
        <f t="shared" si="8"/>
        <v/>
      </c>
      <c r="B275" s="149"/>
      <c r="C275" s="3" t="str">
        <f>IF(ISERROR(VLOOKUP(B275,'START LİSTE'!$B$6:$F$1255,2,0)),"",VLOOKUP(B275,'START LİSTE'!$B$6:$F$1255,2,0))</f>
        <v/>
      </c>
      <c r="D275" s="3" t="str">
        <f>IF(ISERROR(VLOOKUP(B275,'START LİSTE'!$B$6:$F$1255,3,0)),"",VLOOKUP(B275,'START LİSTE'!$B$6:$F$1255,3,0))</f>
        <v/>
      </c>
      <c r="E275" s="4" t="str">
        <f>IF(ISERROR(VLOOKUP(B275,'START LİSTE'!$B$6:$F$1255,4,0)),"",VLOOKUP(B275,'START LİSTE'!$B$6:$F$1255,4,0))</f>
        <v/>
      </c>
      <c r="F275" s="5" t="str">
        <f>IF(ISERROR(VLOOKUP($B275,'START LİSTE'!$B$6:$F$1255,5,0)),"",VLOOKUP($B275,'START LİSTE'!$B$6:$F$1255,5,0))</f>
        <v/>
      </c>
      <c r="G275" s="119"/>
      <c r="H275" s="6" t="str">
        <f t="shared" si="9"/>
        <v/>
      </c>
    </row>
    <row r="276" spans="1:8" ht="18" customHeight="1" x14ac:dyDescent="0.2">
      <c r="A276" s="2" t="str">
        <f t="shared" si="8"/>
        <v/>
      </c>
      <c r="B276" s="149"/>
      <c r="C276" s="3" t="str">
        <f>IF(ISERROR(VLOOKUP(B276,'START LİSTE'!$B$6:$F$1255,2,0)),"",VLOOKUP(B276,'START LİSTE'!$B$6:$F$1255,2,0))</f>
        <v/>
      </c>
      <c r="D276" s="3" t="str">
        <f>IF(ISERROR(VLOOKUP(B276,'START LİSTE'!$B$6:$F$1255,3,0)),"",VLOOKUP(B276,'START LİSTE'!$B$6:$F$1255,3,0))</f>
        <v/>
      </c>
      <c r="E276" s="4" t="str">
        <f>IF(ISERROR(VLOOKUP(B276,'START LİSTE'!$B$6:$F$1255,4,0)),"",VLOOKUP(B276,'START LİSTE'!$B$6:$F$1255,4,0))</f>
        <v/>
      </c>
      <c r="F276" s="5" t="str">
        <f>IF(ISERROR(VLOOKUP($B276,'START LİSTE'!$B$6:$F$1255,5,0)),"",VLOOKUP($B276,'START LİSTE'!$B$6:$F$1255,5,0))</f>
        <v/>
      </c>
      <c r="G276" s="119"/>
      <c r="H276" s="6" t="str">
        <f t="shared" si="9"/>
        <v/>
      </c>
    </row>
    <row r="277" spans="1:8" ht="18" customHeight="1" x14ac:dyDescent="0.2">
      <c r="A277" s="2" t="str">
        <f t="shared" si="8"/>
        <v/>
      </c>
      <c r="B277" s="149"/>
      <c r="C277" s="3" t="str">
        <f>IF(ISERROR(VLOOKUP(B277,'START LİSTE'!$B$6:$F$1255,2,0)),"",VLOOKUP(B277,'START LİSTE'!$B$6:$F$1255,2,0))</f>
        <v/>
      </c>
      <c r="D277" s="3" t="str">
        <f>IF(ISERROR(VLOOKUP(B277,'START LİSTE'!$B$6:$F$1255,3,0)),"",VLOOKUP(B277,'START LİSTE'!$B$6:$F$1255,3,0))</f>
        <v/>
      </c>
      <c r="E277" s="4" t="str">
        <f>IF(ISERROR(VLOOKUP(B277,'START LİSTE'!$B$6:$F$1255,4,0)),"",VLOOKUP(B277,'START LİSTE'!$B$6:$F$1255,4,0))</f>
        <v/>
      </c>
      <c r="F277" s="5" t="str">
        <f>IF(ISERROR(VLOOKUP($B277,'START LİSTE'!$B$6:$F$1255,5,0)),"",VLOOKUP($B277,'START LİSTE'!$B$6:$F$1255,5,0))</f>
        <v/>
      </c>
      <c r="G277" s="119"/>
      <c r="H277" s="6" t="str">
        <f t="shared" si="9"/>
        <v/>
      </c>
    </row>
    <row r="278" spans="1:8" ht="18" customHeight="1" x14ac:dyDescent="0.2">
      <c r="A278" s="2" t="str">
        <f t="shared" si="8"/>
        <v/>
      </c>
      <c r="B278" s="149"/>
      <c r="C278" s="3" t="str">
        <f>IF(ISERROR(VLOOKUP(B278,'START LİSTE'!$B$6:$F$1255,2,0)),"",VLOOKUP(B278,'START LİSTE'!$B$6:$F$1255,2,0))</f>
        <v/>
      </c>
      <c r="D278" s="3" t="str">
        <f>IF(ISERROR(VLOOKUP(B278,'START LİSTE'!$B$6:$F$1255,3,0)),"",VLOOKUP(B278,'START LİSTE'!$B$6:$F$1255,3,0))</f>
        <v/>
      </c>
      <c r="E278" s="4" t="str">
        <f>IF(ISERROR(VLOOKUP(B278,'START LİSTE'!$B$6:$F$1255,4,0)),"",VLOOKUP(B278,'START LİSTE'!$B$6:$F$1255,4,0))</f>
        <v/>
      </c>
      <c r="F278" s="5" t="str">
        <f>IF(ISERROR(VLOOKUP($B278,'START LİSTE'!$B$6:$F$1255,5,0)),"",VLOOKUP($B278,'START LİSTE'!$B$6:$F$1255,5,0))</f>
        <v/>
      </c>
      <c r="G278" s="119"/>
      <c r="H278" s="6" t="str">
        <f t="shared" si="9"/>
        <v/>
      </c>
    </row>
    <row r="279" spans="1:8" ht="18" customHeight="1" x14ac:dyDescent="0.2">
      <c r="A279" s="2" t="str">
        <f t="shared" si="8"/>
        <v/>
      </c>
      <c r="B279" s="149"/>
      <c r="C279" s="3" t="str">
        <f>IF(ISERROR(VLOOKUP(B279,'START LİSTE'!$B$6:$F$1255,2,0)),"",VLOOKUP(B279,'START LİSTE'!$B$6:$F$1255,2,0))</f>
        <v/>
      </c>
      <c r="D279" s="3" t="str">
        <f>IF(ISERROR(VLOOKUP(B279,'START LİSTE'!$B$6:$F$1255,3,0)),"",VLOOKUP(B279,'START LİSTE'!$B$6:$F$1255,3,0))</f>
        <v/>
      </c>
      <c r="E279" s="4" t="str">
        <f>IF(ISERROR(VLOOKUP(B279,'START LİSTE'!$B$6:$F$1255,4,0)),"",VLOOKUP(B279,'START LİSTE'!$B$6:$F$1255,4,0))</f>
        <v/>
      </c>
      <c r="F279" s="5" t="str">
        <f>IF(ISERROR(VLOOKUP($B279,'START LİSTE'!$B$6:$F$1255,5,0)),"",VLOOKUP($B279,'START LİSTE'!$B$6:$F$1255,5,0))</f>
        <v/>
      </c>
      <c r="G279" s="119"/>
      <c r="H279" s="6" t="str">
        <f t="shared" si="9"/>
        <v/>
      </c>
    </row>
    <row r="280" spans="1:8" ht="18" customHeight="1" x14ac:dyDescent="0.2">
      <c r="A280" s="2" t="str">
        <f t="shared" si="8"/>
        <v/>
      </c>
      <c r="B280" s="149"/>
      <c r="C280" s="3" t="str">
        <f>IF(ISERROR(VLOOKUP(B280,'START LİSTE'!$B$6:$F$1255,2,0)),"",VLOOKUP(B280,'START LİSTE'!$B$6:$F$1255,2,0))</f>
        <v/>
      </c>
      <c r="D280" s="3" t="str">
        <f>IF(ISERROR(VLOOKUP(B280,'START LİSTE'!$B$6:$F$1255,3,0)),"",VLOOKUP(B280,'START LİSTE'!$B$6:$F$1255,3,0))</f>
        <v/>
      </c>
      <c r="E280" s="4" t="str">
        <f>IF(ISERROR(VLOOKUP(B280,'START LİSTE'!$B$6:$F$1255,4,0)),"",VLOOKUP(B280,'START LİSTE'!$B$6:$F$1255,4,0))</f>
        <v/>
      </c>
      <c r="F280" s="5" t="str">
        <f>IF(ISERROR(VLOOKUP($B280,'START LİSTE'!$B$6:$F$1255,5,0)),"",VLOOKUP($B280,'START LİSTE'!$B$6:$F$1255,5,0))</f>
        <v/>
      </c>
      <c r="G280" s="119"/>
      <c r="H280" s="6" t="str">
        <f t="shared" si="9"/>
        <v/>
      </c>
    </row>
    <row r="281" spans="1:8" ht="18" customHeight="1" x14ac:dyDescent="0.2">
      <c r="A281" s="2" t="str">
        <f t="shared" si="8"/>
        <v/>
      </c>
      <c r="B281" s="149"/>
      <c r="C281" s="3" t="str">
        <f>IF(ISERROR(VLOOKUP(B281,'START LİSTE'!$B$6:$F$1255,2,0)),"",VLOOKUP(B281,'START LİSTE'!$B$6:$F$1255,2,0))</f>
        <v/>
      </c>
      <c r="D281" s="3" t="str">
        <f>IF(ISERROR(VLOOKUP(B281,'START LİSTE'!$B$6:$F$1255,3,0)),"",VLOOKUP(B281,'START LİSTE'!$B$6:$F$1255,3,0))</f>
        <v/>
      </c>
      <c r="E281" s="4" t="str">
        <f>IF(ISERROR(VLOOKUP(B281,'START LİSTE'!$B$6:$F$1255,4,0)),"",VLOOKUP(B281,'START LİSTE'!$B$6:$F$1255,4,0))</f>
        <v/>
      </c>
      <c r="F281" s="5" t="str">
        <f>IF(ISERROR(VLOOKUP($B281,'START LİSTE'!$B$6:$F$1255,5,0)),"",VLOOKUP($B281,'START LİSTE'!$B$6:$F$1255,5,0))</f>
        <v/>
      </c>
      <c r="G281" s="119"/>
      <c r="H281" s="6" t="str">
        <f t="shared" si="9"/>
        <v/>
      </c>
    </row>
    <row r="282" spans="1:8" ht="18" customHeight="1" x14ac:dyDescent="0.2">
      <c r="A282" s="2" t="str">
        <f t="shared" si="8"/>
        <v/>
      </c>
      <c r="B282" s="149"/>
      <c r="C282" s="3" t="str">
        <f>IF(ISERROR(VLOOKUP(B282,'START LİSTE'!$B$6:$F$1255,2,0)),"",VLOOKUP(B282,'START LİSTE'!$B$6:$F$1255,2,0))</f>
        <v/>
      </c>
      <c r="D282" s="3" t="str">
        <f>IF(ISERROR(VLOOKUP(B282,'START LİSTE'!$B$6:$F$1255,3,0)),"",VLOOKUP(B282,'START LİSTE'!$B$6:$F$1255,3,0))</f>
        <v/>
      </c>
      <c r="E282" s="4" t="str">
        <f>IF(ISERROR(VLOOKUP(B282,'START LİSTE'!$B$6:$F$1255,4,0)),"",VLOOKUP(B282,'START LİSTE'!$B$6:$F$1255,4,0))</f>
        <v/>
      </c>
      <c r="F282" s="5" t="str">
        <f>IF(ISERROR(VLOOKUP($B282,'START LİSTE'!$B$6:$F$1255,5,0)),"",VLOOKUP($B282,'START LİSTE'!$B$6:$F$1255,5,0))</f>
        <v/>
      </c>
      <c r="G282" s="119"/>
      <c r="H282" s="6" t="str">
        <f t="shared" si="9"/>
        <v/>
      </c>
    </row>
    <row r="283" spans="1:8" ht="18" customHeight="1" x14ac:dyDescent="0.2">
      <c r="A283" s="2" t="str">
        <f t="shared" si="8"/>
        <v/>
      </c>
      <c r="B283" s="149"/>
      <c r="C283" s="3" t="str">
        <f>IF(ISERROR(VLOOKUP(B283,'START LİSTE'!$B$6:$F$1255,2,0)),"",VLOOKUP(B283,'START LİSTE'!$B$6:$F$1255,2,0))</f>
        <v/>
      </c>
      <c r="D283" s="3" t="str">
        <f>IF(ISERROR(VLOOKUP(B283,'START LİSTE'!$B$6:$F$1255,3,0)),"",VLOOKUP(B283,'START LİSTE'!$B$6:$F$1255,3,0))</f>
        <v/>
      </c>
      <c r="E283" s="4" t="str">
        <f>IF(ISERROR(VLOOKUP(B283,'START LİSTE'!$B$6:$F$1255,4,0)),"",VLOOKUP(B283,'START LİSTE'!$B$6:$F$1255,4,0))</f>
        <v/>
      </c>
      <c r="F283" s="5" t="str">
        <f>IF(ISERROR(VLOOKUP($B283,'START LİSTE'!$B$6:$F$1255,5,0)),"",VLOOKUP($B283,'START LİSTE'!$B$6:$F$1255,5,0))</f>
        <v/>
      </c>
      <c r="G283" s="119"/>
      <c r="H283" s="6" t="str">
        <f t="shared" si="9"/>
        <v/>
      </c>
    </row>
    <row r="284" spans="1:8" ht="18" customHeight="1" x14ac:dyDescent="0.2">
      <c r="A284" s="2" t="str">
        <f t="shared" si="8"/>
        <v/>
      </c>
      <c r="B284" s="149"/>
      <c r="C284" s="3" t="str">
        <f>IF(ISERROR(VLOOKUP(B284,'START LİSTE'!$B$6:$F$1255,2,0)),"",VLOOKUP(B284,'START LİSTE'!$B$6:$F$1255,2,0))</f>
        <v/>
      </c>
      <c r="D284" s="3" t="str">
        <f>IF(ISERROR(VLOOKUP(B284,'START LİSTE'!$B$6:$F$1255,3,0)),"",VLOOKUP(B284,'START LİSTE'!$B$6:$F$1255,3,0))</f>
        <v/>
      </c>
      <c r="E284" s="4" t="str">
        <f>IF(ISERROR(VLOOKUP(B284,'START LİSTE'!$B$6:$F$1255,4,0)),"",VLOOKUP(B284,'START LİSTE'!$B$6:$F$1255,4,0))</f>
        <v/>
      </c>
      <c r="F284" s="5" t="str">
        <f>IF(ISERROR(VLOOKUP($B284,'START LİSTE'!$B$6:$F$1255,5,0)),"",VLOOKUP($B284,'START LİSTE'!$B$6:$F$1255,5,0))</f>
        <v/>
      </c>
      <c r="G284" s="119"/>
      <c r="H284" s="6" t="str">
        <f t="shared" si="9"/>
        <v/>
      </c>
    </row>
    <row r="285" spans="1:8" ht="18" customHeight="1" x14ac:dyDescent="0.2">
      <c r="A285" s="2" t="str">
        <f t="shared" si="8"/>
        <v/>
      </c>
      <c r="B285" s="149"/>
      <c r="C285" s="3" t="str">
        <f>IF(ISERROR(VLOOKUP(B285,'START LİSTE'!$B$6:$F$1255,2,0)),"",VLOOKUP(B285,'START LİSTE'!$B$6:$F$1255,2,0))</f>
        <v/>
      </c>
      <c r="D285" s="3" t="str">
        <f>IF(ISERROR(VLOOKUP(B285,'START LİSTE'!$B$6:$F$1255,3,0)),"",VLOOKUP(B285,'START LİSTE'!$B$6:$F$1255,3,0))</f>
        <v/>
      </c>
      <c r="E285" s="4" t="str">
        <f>IF(ISERROR(VLOOKUP(B285,'START LİSTE'!$B$6:$F$1255,4,0)),"",VLOOKUP(B285,'START LİSTE'!$B$6:$F$1255,4,0))</f>
        <v/>
      </c>
      <c r="F285" s="5" t="str">
        <f>IF(ISERROR(VLOOKUP($B285,'START LİSTE'!$B$6:$F$1255,5,0)),"",VLOOKUP($B285,'START LİSTE'!$B$6:$F$1255,5,0))</f>
        <v/>
      </c>
      <c r="G285" s="119"/>
      <c r="H285" s="6" t="str">
        <f t="shared" si="9"/>
        <v/>
      </c>
    </row>
    <row r="286" spans="1:8" ht="18" customHeight="1" x14ac:dyDescent="0.2">
      <c r="A286" s="2" t="str">
        <f t="shared" si="8"/>
        <v/>
      </c>
      <c r="B286" s="149"/>
      <c r="C286" s="3" t="str">
        <f>IF(ISERROR(VLOOKUP(B286,'START LİSTE'!$B$6:$F$1255,2,0)),"",VLOOKUP(B286,'START LİSTE'!$B$6:$F$1255,2,0))</f>
        <v/>
      </c>
      <c r="D286" s="3" t="str">
        <f>IF(ISERROR(VLOOKUP(B286,'START LİSTE'!$B$6:$F$1255,3,0)),"",VLOOKUP(B286,'START LİSTE'!$B$6:$F$1255,3,0))</f>
        <v/>
      </c>
      <c r="E286" s="4" t="str">
        <f>IF(ISERROR(VLOOKUP(B286,'START LİSTE'!$B$6:$F$1255,4,0)),"",VLOOKUP(B286,'START LİSTE'!$B$6:$F$1255,4,0))</f>
        <v/>
      </c>
      <c r="F286" s="5" t="str">
        <f>IF(ISERROR(VLOOKUP($B286,'START LİSTE'!$B$6:$F$1255,5,0)),"",VLOOKUP($B286,'START LİSTE'!$B$6:$F$1255,5,0))</f>
        <v/>
      </c>
      <c r="G286" s="119"/>
      <c r="H286" s="6" t="str">
        <f t="shared" si="9"/>
        <v/>
      </c>
    </row>
    <row r="287" spans="1:8" ht="18" customHeight="1" x14ac:dyDescent="0.2">
      <c r="A287" s="2" t="str">
        <f t="shared" si="8"/>
        <v/>
      </c>
      <c r="B287" s="149"/>
      <c r="C287" s="3" t="str">
        <f>IF(ISERROR(VLOOKUP(B287,'START LİSTE'!$B$6:$F$1255,2,0)),"",VLOOKUP(B287,'START LİSTE'!$B$6:$F$1255,2,0))</f>
        <v/>
      </c>
      <c r="D287" s="3" t="str">
        <f>IF(ISERROR(VLOOKUP(B287,'START LİSTE'!$B$6:$F$1255,3,0)),"",VLOOKUP(B287,'START LİSTE'!$B$6:$F$1255,3,0))</f>
        <v/>
      </c>
      <c r="E287" s="4" t="str">
        <f>IF(ISERROR(VLOOKUP(B287,'START LİSTE'!$B$6:$F$1255,4,0)),"",VLOOKUP(B287,'START LİSTE'!$B$6:$F$1255,4,0))</f>
        <v/>
      </c>
      <c r="F287" s="5" t="str">
        <f>IF(ISERROR(VLOOKUP($B287,'START LİSTE'!$B$6:$F$1255,5,0)),"",VLOOKUP($B287,'START LİSTE'!$B$6:$F$1255,5,0))</f>
        <v/>
      </c>
      <c r="G287" s="119"/>
      <c r="H287" s="6" t="str">
        <f t="shared" si="9"/>
        <v/>
      </c>
    </row>
    <row r="288" spans="1:8" ht="18" customHeight="1" x14ac:dyDescent="0.2">
      <c r="A288" s="2" t="str">
        <f t="shared" si="8"/>
        <v/>
      </c>
      <c r="B288" s="149"/>
      <c r="C288" s="3" t="str">
        <f>IF(ISERROR(VLOOKUP(B288,'START LİSTE'!$B$6:$F$1255,2,0)),"",VLOOKUP(B288,'START LİSTE'!$B$6:$F$1255,2,0))</f>
        <v/>
      </c>
      <c r="D288" s="3" t="str">
        <f>IF(ISERROR(VLOOKUP(B288,'START LİSTE'!$B$6:$F$1255,3,0)),"",VLOOKUP(B288,'START LİSTE'!$B$6:$F$1255,3,0))</f>
        <v/>
      </c>
      <c r="E288" s="4" t="str">
        <f>IF(ISERROR(VLOOKUP(B288,'START LİSTE'!$B$6:$F$1255,4,0)),"",VLOOKUP(B288,'START LİSTE'!$B$6:$F$1255,4,0))</f>
        <v/>
      </c>
      <c r="F288" s="5" t="str">
        <f>IF(ISERROR(VLOOKUP($B288,'START LİSTE'!$B$6:$F$1255,5,0)),"",VLOOKUP($B288,'START LİSTE'!$B$6:$F$1255,5,0))</f>
        <v/>
      </c>
      <c r="G288" s="119"/>
      <c r="H288" s="6" t="str">
        <f t="shared" si="9"/>
        <v/>
      </c>
    </row>
    <row r="289" spans="1:8" ht="18" customHeight="1" x14ac:dyDescent="0.2">
      <c r="A289" s="2" t="str">
        <f t="shared" si="8"/>
        <v/>
      </c>
      <c r="B289" s="149"/>
      <c r="C289" s="3" t="str">
        <f>IF(ISERROR(VLOOKUP(B289,'START LİSTE'!$B$6:$F$1255,2,0)),"",VLOOKUP(B289,'START LİSTE'!$B$6:$F$1255,2,0))</f>
        <v/>
      </c>
      <c r="D289" s="3" t="str">
        <f>IF(ISERROR(VLOOKUP(B289,'START LİSTE'!$B$6:$F$1255,3,0)),"",VLOOKUP(B289,'START LİSTE'!$B$6:$F$1255,3,0))</f>
        <v/>
      </c>
      <c r="E289" s="4" t="str">
        <f>IF(ISERROR(VLOOKUP(B289,'START LİSTE'!$B$6:$F$1255,4,0)),"",VLOOKUP(B289,'START LİSTE'!$B$6:$F$1255,4,0))</f>
        <v/>
      </c>
      <c r="F289" s="5" t="str">
        <f>IF(ISERROR(VLOOKUP($B289,'START LİSTE'!$B$6:$F$1255,5,0)),"",VLOOKUP($B289,'START LİSTE'!$B$6:$F$1255,5,0))</f>
        <v/>
      </c>
      <c r="G289" s="119"/>
      <c r="H289" s="6" t="str">
        <f t="shared" si="9"/>
        <v/>
      </c>
    </row>
    <row r="290" spans="1:8" ht="18" customHeight="1" x14ac:dyDescent="0.2">
      <c r="A290" s="2" t="str">
        <f t="shared" ref="A290:A306" si="10">IF(B290&lt;&gt;"",A289+1,"")</f>
        <v/>
      </c>
      <c r="B290" s="149"/>
      <c r="C290" s="3" t="str">
        <f>IF(ISERROR(VLOOKUP(B290,'START LİSTE'!$B$6:$F$1255,2,0)),"",VLOOKUP(B290,'START LİSTE'!$B$6:$F$1255,2,0))</f>
        <v/>
      </c>
      <c r="D290" s="3" t="str">
        <f>IF(ISERROR(VLOOKUP(B290,'START LİSTE'!$B$6:$F$1255,3,0)),"",VLOOKUP(B290,'START LİSTE'!$B$6:$F$1255,3,0))</f>
        <v/>
      </c>
      <c r="E290" s="4" t="str">
        <f>IF(ISERROR(VLOOKUP(B290,'START LİSTE'!$B$6:$F$1255,4,0)),"",VLOOKUP(B290,'START LİSTE'!$B$6:$F$1255,4,0))</f>
        <v/>
      </c>
      <c r="F290" s="5" t="str">
        <f>IF(ISERROR(VLOOKUP($B290,'START LİSTE'!$B$6:$F$1255,5,0)),"",VLOOKUP($B290,'START LİSTE'!$B$6:$F$1255,5,0))</f>
        <v/>
      </c>
      <c r="G290" s="119"/>
      <c r="H290" s="6" t="str">
        <f t="shared" ref="H290:H306" si="11">IF(OR(G290="DQ",G290="DNF",G290="DNS"),"-",IF(B290&lt;&gt;"",IF(E290="F",H289,H289+1),""))</f>
        <v/>
      </c>
    </row>
    <row r="291" spans="1:8" ht="18" customHeight="1" x14ac:dyDescent="0.2">
      <c r="A291" s="2" t="str">
        <f t="shared" si="10"/>
        <v/>
      </c>
      <c r="B291" s="149"/>
      <c r="C291" s="3" t="str">
        <f>IF(ISERROR(VLOOKUP(B291,'START LİSTE'!$B$6:$F$1255,2,0)),"",VLOOKUP(B291,'START LİSTE'!$B$6:$F$1255,2,0))</f>
        <v/>
      </c>
      <c r="D291" s="3" t="str">
        <f>IF(ISERROR(VLOOKUP(B291,'START LİSTE'!$B$6:$F$1255,3,0)),"",VLOOKUP(B291,'START LİSTE'!$B$6:$F$1255,3,0))</f>
        <v/>
      </c>
      <c r="E291" s="4" t="str">
        <f>IF(ISERROR(VLOOKUP(B291,'START LİSTE'!$B$6:$F$1255,4,0)),"",VLOOKUP(B291,'START LİSTE'!$B$6:$F$1255,4,0))</f>
        <v/>
      </c>
      <c r="F291" s="5" t="str">
        <f>IF(ISERROR(VLOOKUP($B291,'START LİSTE'!$B$6:$F$1255,5,0)),"",VLOOKUP($B291,'START LİSTE'!$B$6:$F$1255,5,0))</f>
        <v/>
      </c>
      <c r="G291" s="119"/>
      <c r="H291" s="6" t="str">
        <f t="shared" si="11"/>
        <v/>
      </c>
    </row>
    <row r="292" spans="1:8" ht="18" customHeight="1" x14ac:dyDescent="0.2">
      <c r="A292" s="2" t="str">
        <f t="shared" si="10"/>
        <v/>
      </c>
      <c r="B292" s="149"/>
      <c r="C292" s="3" t="str">
        <f>IF(ISERROR(VLOOKUP(B292,'START LİSTE'!$B$6:$F$1255,2,0)),"",VLOOKUP(B292,'START LİSTE'!$B$6:$F$1255,2,0))</f>
        <v/>
      </c>
      <c r="D292" s="3" t="str">
        <f>IF(ISERROR(VLOOKUP(B292,'START LİSTE'!$B$6:$F$1255,3,0)),"",VLOOKUP(B292,'START LİSTE'!$B$6:$F$1255,3,0))</f>
        <v/>
      </c>
      <c r="E292" s="4" t="str">
        <f>IF(ISERROR(VLOOKUP(B292,'START LİSTE'!$B$6:$F$1255,4,0)),"",VLOOKUP(B292,'START LİSTE'!$B$6:$F$1255,4,0))</f>
        <v/>
      </c>
      <c r="F292" s="5" t="str">
        <f>IF(ISERROR(VLOOKUP($B292,'START LİSTE'!$B$6:$F$1255,5,0)),"",VLOOKUP($B292,'START LİSTE'!$B$6:$F$1255,5,0))</f>
        <v/>
      </c>
      <c r="G292" s="119"/>
      <c r="H292" s="6" t="str">
        <f t="shared" si="11"/>
        <v/>
      </c>
    </row>
    <row r="293" spans="1:8" ht="18" customHeight="1" x14ac:dyDescent="0.2">
      <c r="A293" s="2" t="str">
        <f t="shared" si="10"/>
        <v/>
      </c>
      <c r="B293" s="149"/>
      <c r="C293" s="3" t="str">
        <f>IF(ISERROR(VLOOKUP(B293,'START LİSTE'!$B$6:$F$1255,2,0)),"",VLOOKUP(B293,'START LİSTE'!$B$6:$F$1255,2,0))</f>
        <v/>
      </c>
      <c r="D293" s="3" t="str">
        <f>IF(ISERROR(VLOOKUP(B293,'START LİSTE'!$B$6:$F$1255,3,0)),"",VLOOKUP(B293,'START LİSTE'!$B$6:$F$1255,3,0))</f>
        <v/>
      </c>
      <c r="E293" s="4" t="str">
        <f>IF(ISERROR(VLOOKUP(B293,'START LİSTE'!$B$6:$F$1255,4,0)),"",VLOOKUP(B293,'START LİSTE'!$B$6:$F$1255,4,0))</f>
        <v/>
      </c>
      <c r="F293" s="5" t="str">
        <f>IF(ISERROR(VLOOKUP($B293,'START LİSTE'!$B$6:$F$1255,5,0)),"",VLOOKUP($B293,'START LİSTE'!$B$6:$F$1255,5,0))</f>
        <v/>
      </c>
      <c r="G293" s="119"/>
      <c r="H293" s="6" t="str">
        <f t="shared" si="11"/>
        <v/>
      </c>
    </row>
    <row r="294" spans="1:8" ht="18" customHeight="1" x14ac:dyDescent="0.2">
      <c r="A294" s="2" t="str">
        <f t="shared" si="10"/>
        <v/>
      </c>
      <c r="B294" s="149"/>
      <c r="C294" s="3" t="str">
        <f>IF(ISERROR(VLOOKUP(B294,'START LİSTE'!$B$6:$F$1255,2,0)),"",VLOOKUP(B294,'START LİSTE'!$B$6:$F$1255,2,0))</f>
        <v/>
      </c>
      <c r="D294" s="3" t="str">
        <f>IF(ISERROR(VLOOKUP(B294,'START LİSTE'!$B$6:$F$1255,3,0)),"",VLOOKUP(B294,'START LİSTE'!$B$6:$F$1255,3,0))</f>
        <v/>
      </c>
      <c r="E294" s="4" t="str">
        <f>IF(ISERROR(VLOOKUP(B294,'START LİSTE'!$B$6:$F$1255,4,0)),"",VLOOKUP(B294,'START LİSTE'!$B$6:$F$1255,4,0))</f>
        <v/>
      </c>
      <c r="F294" s="5" t="str">
        <f>IF(ISERROR(VLOOKUP($B294,'START LİSTE'!$B$6:$F$1255,5,0)),"",VLOOKUP($B294,'START LİSTE'!$B$6:$F$1255,5,0))</f>
        <v/>
      </c>
      <c r="G294" s="119"/>
      <c r="H294" s="6" t="str">
        <f t="shared" si="11"/>
        <v/>
      </c>
    </row>
    <row r="295" spans="1:8" ht="18" customHeight="1" x14ac:dyDescent="0.2">
      <c r="A295" s="2" t="str">
        <f t="shared" si="10"/>
        <v/>
      </c>
      <c r="B295" s="149"/>
      <c r="C295" s="3" t="str">
        <f>IF(ISERROR(VLOOKUP(B295,'START LİSTE'!$B$6:$F$1255,2,0)),"",VLOOKUP(B295,'START LİSTE'!$B$6:$F$1255,2,0))</f>
        <v/>
      </c>
      <c r="D295" s="3" t="str">
        <f>IF(ISERROR(VLOOKUP(B295,'START LİSTE'!$B$6:$F$1255,3,0)),"",VLOOKUP(B295,'START LİSTE'!$B$6:$F$1255,3,0))</f>
        <v/>
      </c>
      <c r="E295" s="4" t="str">
        <f>IF(ISERROR(VLOOKUP(B295,'START LİSTE'!$B$6:$F$1255,4,0)),"",VLOOKUP(B295,'START LİSTE'!$B$6:$F$1255,4,0))</f>
        <v/>
      </c>
      <c r="F295" s="5" t="str">
        <f>IF(ISERROR(VLOOKUP($B295,'START LİSTE'!$B$6:$F$1255,5,0)),"",VLOOKUP($B295,'START LİSTE'!$B$6:$F$1255,5,0))</f>
        <v/>
      </c>
      <c r="G295" s="119"/>
      <c r="H295" s="6" t="str">
        <f t="shared" si="11"/>
        <v/>
      </c>
    </row>
    <row r="296" spans="1:8" ht="18" customHeight="1" x14ac:dyDescent="0.2">
      <c r="A296" s="2" t="str">
        <f t="shared" si="10"/>
        <v/>
      </c>
      <c r="B296" s="149"/>
      <c r="C296" s="3" t="str">
        <f>IF(ISERROR(VLOOKUP(B296,'START LİSTE'!$B$6:$F$1255,2,0)),"",VLOOKUP(B296,'START LİSTE'!$B$6:$F$1255,2,0))</f>
        <v/>
      </c>
      <c r="D296" s="3" t="str">
        <f>IF(ISERROR(VLOOKUP(B296,'START LİSTE'!$B$6:$F$1255,3,0)),"",VLOOKUP(B296,'START LİSTE'!$B$6:$F$1255,3,0))</f>
        <v/>
      </c>
      <c r="E296" s="4" t="str">
        <f>IF(ISERROR(VLOOKUP(B296,'START LİSTE'!$B$6:$F$1255,4,0)),"",VLOOKUP(B296,'START LİSTE'!$B$6:$F$1255,4,0))</f>
        <v/>
      </c>
      <c r="F296" s="5" t="str">
        <f>IF(ISERROR(VLOOKUP($B296,'START LİSTE'!$B$6:$F$1255,5,0)),"",VLOOKUP($B296,'START LİSTE'!$B$6:$F$1255,5,0))</f>
        <v/>
      </c>
      <c r="G296" s="119"/>
      <c r="H296" s="6" t="str">
        <f t="shared" si="11"/>
        <v/>
      </c>
    </row>
    <row r="297" spans="1:8" ht="18" customHeight="1" x14ac:dyDescent="0.2">
      <c r="A297" s="2" t="str">
        <f t="shared" si="10"/>
        <v/>
      </c>
      <c r="B297" s="149"/>
      <c r="C297" s="3" t="str">
        <f>IF(ISERROR(VLOOKUP(B297,'START LİSTE'!$B$6:$F$1255,2,0)),"",VLOOKUP(B297,'START LİSTE'!$B$6:$F$1255,2,0))</f>
        <v/>
      </c>
      <c r="D297" s="3" t="str">
        <f>IF(ISERROR(VLOOKUP(B297,'START LİSTE'!$B$6:$F$1255,3,0)),"",VLOOKUP(B297,'START LİSTE'!$B$6:$F$1255,3,0))</f>
        <v/>
      </c>
      <c r="E297" s="4" t="str">
        <f>IF(ISERROR(VLOOKUP(B297,'START LİSTE'!$B$6:$F$1255,4,0)),"",VLOOKUP(B297,'START LİSTE'!$B$6:$F$1255,4,0))</f>
        <v/>
      </c>
      <c r="F297" s="5" t="str">
        <f>IF(ISERROR(VLOOKUP($B297,'START LİSTE'!$B$6:$F$1255,5,0)),"",VLOOKUP($B297,'START LİSTE'!$B$6:$F$1255,5,0))</f>
        <v/>
      </c>
      <c r="G297" s="119"/>
      <c r="H297" s="6" t="str">
        <f t="shared" si="11"/>
        <v/>
      </c>
    </row>
    <row r="298" spans="1:8" ht="18" customHeight="1" x14ac:dyDescent="0.2">
      <c r="A298" s="2" t="str">
        <f t="shared" si="10"/>
        <v/>
      </c>
      <c r="B298" s="149"/>
      <c r="C298" s="3" t="str">
        <f>IF(ISERROR(VLOOKUP(B298,'START LİSTE'!$B$6:$F$1255,2,0)),"",VLOOKUP(B298,'START LİSTE'!$B$6:$F$1255,2,0))</f>
        <v/>
      </c>
      <c r="D298" s="3" t="str">
        <f>IF(ISERROR(VLOOKUP(B298,'START LİSTE'!$B$6:$F$1255,3,0)),"",VLOOKUP(B298,'START LİSTE'!$B$6:$F$1255,3,0))</f>
        <v/>
      </c>
      <c r="E298" s="4" t="str">
        <f>IF(ISERROR(VLOOKUP(B298,'START LİSTE'!$B$6:$F$1255,4,0)),"",VLOOKUP(B298,'START LİSTE'!$B$6:$F$1255,4,0))</f>
        <v/>
      </c>
      <c r="F298" s="5" t="str">
        <f>IF(ISERROR(VLOOKUP($B298,'START LİSTE'!$B$6:$F$1255,5,0)),"",VLOOKUP($B298,'START LİSTE'!$B$6:$F$1255,5,0))</f>
        <v/>
      </c>
      <c r="G298" s="119"/>
      <c r="H298" s="6" t="str">
        <f t="shared" si="11"/>
        <v/>
      </c>
    </row>
    <row r="299" spans="1:8" ht="18" customHeight="1" x14ac:dyDescent="0.2">
      <c r="A299" s="2" t="str">
        <f t="shared" si="10"/>
        <v/>
      </c>
      <c r="B299" s="149"/>
      <c r="C299" s="3" t="str">
        <f>IF(ISERROR(VLOOKUP(B299,'START LİSTE'!$B$6:$F$1255,2,0)),"",VLOOKUP(B299,'START LİSTE'!$B$6:$F$1255,2,0))</f>
        <v/>
      </c>
      <c r="D299" s="3" t="str">
        <f>IF(ISERROR(VLOOKUP(B299,'START LİSTE'!$B$6:$F$1255,3,0)),"",VLOOKUP(B299,'START LİSTE'!$B$6:$F$1255,3,0))</f>
        <v/>
      </c>
      <c r="E299" s="4" t="str">
        <f>IF(ISERROR(VLOOKUP(B299,'START LİSTE'!$B$6:$F$1255,4,0)),"",VLOOKUP(B299,'START LİSTE'!$B$6:$F$1255,4,0))</f>
        <v/>
      </c>
      <c r="F299" s="5" t="str">
        <f>IF(ISERROR(VLOOKUP($B299,'START LİSTE'!$B$6:$F$1255,5,0)),"",VLOOKUP($B299,'START LİSTE'!$B$6:$F$1255,5,0))</f>
        <v/>
      </c>
      <c r="G299" s="119"/>
      <c r="H299" s="6" t="str">
        <f t="shared" si="11"/>
        <v/>
      </c>
    </row>
    <row r="300" spans="1:8" ht="18" customHeight="1" x14ac:dyDescent="0.2">
      <c r="A300" s="2" t="str">
        <f t="shared" si="10"/>
        <v/>
      </c>
      <c r="B300" s="149"/>
      <c r="C300" s="3" t="str">
        <f>IF(ISERROR(VLOOKUP(B300,'START LİSTE'!$B$6:$F$1255,2,0)),"",VLOOKUP(B300,'START LİSTE'!$B$6:$F$1255,2,0))</f>
        <v/>
      </c>
      <c r="D300" s="3" t="str">
        <f>IF(ISERROR(VLOOKUP(B300,'START LİSTE'!$B$6:$F$1255,3,0)),"",VLOOKUP(B300,'START LİSTE'!$B$6:$F$1255,3,0))</f>
        <v/>
      </c>
      <c r="E300" s="4" t="str">
        <f>IF(ISERROR(VLOOKUP(B300,'START LİSTE'!$B$6:$F$1255,4,0)),"",VLOOKUP(B300,'START LİSTE'!$B$6:$F$1255,4,0))</f>
        <v/>
      </c>
      <c r="F300" s="5" t="str">
        <f>IF(ISERROR(VLOOKUP($B300,'START LİSTE'!$B$6:$F$1255,5,0)),"",VLOOKUP($B300,'START LİSTE'!$B$6:$F$1255,5,0))</f>
        <v/>
      </c>
      <c r="G300" s="119"/>
      <c r="H300" s="6" t="str">
        <f t="shared" si="11"/>
        <v/>
      </c>
    </row>
    <row r="301" spans="1:8" ht="18" customHeight="1" x14ac:dyDescent="0.2">
      <c r="A301" s="2" t="str">
        <f t="shared" si="10"/>
        <v/>
      </c>
      <c r="B301" s="149"/>
      <c r="C301" s="3" t="str">
        <f>IF(ISERROR(VLOOKUP(B301,'START LİSTE'!$B$6:$F$1255,2,0)),"",VLOOKUP(B301,'START LİSTE'!$B$6:$F$1255,2,0))</f>
        <v/>
      </c>
      <c r="D301" s="3" t="str">
        <f>IF(ISERROR(VLOOKUP(B301,'START LİSTE'!$B$6:$F$1255,3,0)),"",VLOOKUP(B301,'START LİSTE'!$B$6:$F$1255,3,0))</f>
        <v/>
      </c>
      <c r="E301" s="4" t="str">
        <f>IF(ISERROR(VLOOKUP(B301,'START LİSTE'!$B$6:$F$1255,4,0)),"",VLOOKUP(B301,'START LİSTE'!$B$6:$F$1255,4,0))</f>
        <v/>
      </c>
      <c r="F301" s="5" t="str">
        <f>IF(ISERROR(VLOOKUP($B301,'START LİSTE'!$B$6:$F$1255,5,0)),"",VLOOKUP($B301,'START LİSTE'!$B$6:$F$1255,5,0))</f>
        <v/>
      </c>
      <c r="G301" s="119"/>
      <c r="H301" s="6" t="str">
        <f t="shared" si="11"/>
        <v/>
      </c>
    </row>
    <row r="302" spans="1:8" ht="18" customHeight="1" x14ac:dyDescent="0.2">
      <c r="A302" s="2" t="str">
        <f t="shared" si="10"/>
        <v/>
      </c>
      <c r="B302" s="149"/>
      <c r="C302" s="3" t="str">
        <f>IF(ISERROR(VLOOKUP(B302,'START LİSTE'!$B$6:$F$1255,2,0)),"",VLOOKUP(B302,'START LİSTE'!$B$6:$F$1255,2,0))</f>
        <v/>
      </c>
      <c r="D302" s="3" t="str">
        <f>IF(ISERROR(VLOOKUP(B302,'START LİSTE'!$B$6:$F$1255,3,0)),"",VLOOKUP(B302,'START LİSTE'!$B$6:$F$1255,3,0))</f>
        <v/>
      </c>
      <c r="E302" s="4" t="str">
        <f>IF(ISERROR(VLOOKUP(B302,'START LİSTE'!$B$6:$F$1255,4,0)),"",VLOOKUP(B302,'START LİSTE'!$B$6:$F$1255,4,0))</f>
        <v/>
      </c>
      <c r="F302" s="5" t="str">
        <f>IF(ISERROR(VLOOKUP($B302,'START LİSTE'!$B$6:$F$1255,5,0)),"",VLOOKUP($B302,'START LİSTE'!$B$6:$F$1255,5,0))</f>
        <v/>
      </c>
      <c r="G302" s="119"/>
      <c r="H302" s="6" t="str">
        <f t="shared" si="11"/>
        <v/>
      </c>
    </row>
    <row r="303" spans="1:8" ht="18" customHeight="1" x14ac:dyDescent="0.2">
      <c r="A303" s="2" t="str">
        <f t="shared" si="10"/>
        <v/>
      </c>
      <c r="B303" s="149"/>
      <c r="C303" s="3" t="str">
        <f>IF(ISERROR(VLOOKUP(B303,'START LİSTE'!$B$6:$F$1255,2,0)),"",VLOOKUP(B303,'START LİSTE'!$B$6:$F$1255,2,0))</f>
        <v/>
      </c>
      <c r="D303" s="3" t="str">
        <f>IF(ISERROR(VLOOKUP(B303,'START LİSTE'!$B$6:$F$1255,3,0)),"",VLOOKUP(B303,'START LİSTE'!$B$6:$F$1255,3,0))</f>
        <v/>
      </c>
      <c r="E303" s="4" t="str">
        <f>IF(ISERROR(VLOOKUP(B303,'START LİSTE'!$B$6:$F$1255,4,0)),"",VLOOKUP(B303,'START LİSTE'!$B$6:$F$1255,4,0))</f>
        <v/>
      </c>
      <c r="F303" s="5" t="str">
        <f>IF(ISERROR(VLOOKUP($B303,'START LİSTE'!$B$6:$F$1255,5,0)),"",VLOOKUP($B303,'START LİSTE'!$B$6:$F$1255,5,0))</f>
        <v/>
      </c>
      <c r="G303" s="119"/>
      <c r="H303" s="6" t="str">
        <f t="shared" si="11"/>
        <v/>
      </c>
    </row>
    <row r="304" spans="1:8" ht="18" customHeight="1" x14ac:dyDescent="0.2">
      <c r="A304" s="2" t="str">
        <f t="shared" si="10"/>
        <v/>
      </c>
      <c r="B304" s="149"/>
      <c r="C304" s="3" t="str">
        <f>IF(ISERROR(VLOOKUP(B304,'START LİSTE'!$B$6:$F$1255,2,0)),"",VLOOKUP(B304,'START LİSTE'!$B$6:$F$1255,2,0))</f>
        <v/>
      </c>
      <c r="D304" s="3" t="str">
        <f>IF(ISERROR(VLOOKUP(B304,'START LİSTE'!$B$6:$F$1255,3,0)),"",VLOOKUP(B304,'START LİSTE'!$B$6:$F$1255,3,0))</f>
        <v/>
      </c>
      <c r="E304" s="4" t="str">
        <f>IF(ISERROR(VLOOKUP(B304,'START LİSTE'!$B$6:$F$1255,4,0)),"",VLOOKUP(B304,'START LİSTE'!$B$6:$F$1255,4,0))</f>
        <v/>
      </c>
      <c r="F304" s="5" t="str">
        <f>IF(ISERROR(VLOOKUP($B304,'START LİSTE'!$B$6:$F$1255,5,0)),"",VLOOKUP($B304,'START LİSTE'!$B$6:$F$1255,5,0))</f>
        <v/>
      </c>
      <c r="G304" s="119"/>
      <c r="H304" s="6" t="str">
        <f t="shared" si="11"/>
        <v/>
      </c>
    </row>
    <row r="305" spans="1:8" ht="18" customHeight="1" x14ac:dyDescent="0.2">
      <c r="A305" s="2" t="str">
        <f t="shared" si="10"/>
        <v/>
      </c>
      <c r="B305" s="149"/>
      <c r="C305" s="3" t="str">
        <f>IF(ISERROR(VLOOKUP(B305,'START LİSTE'!$B$6:$F$1255,2,0)),"",VLOOKUP(B305,'START LİSTE'!$B$6:$F$1255,2,0))</f>
        <v/>
      </c>
      <c r="D305" s="3" t="str">
        <f>IF(ISERROR(VLOOKUP(B305,'START LİSTE'!$B$6:$F$1255,3,0)),"",VLOOKUP(B305,'START LİSTE'!$B$6:$F$1255,3,0))</f>
        <v/>
      </c>
      <c r="E305" s="4" t="str">
        <f>IF(ISERROR(VLOOKUP(B305,'START LİSTE'!$B$6:$F$1255,4,0)),"",VLOOKUP(B305,'START LİSTE'!$B$6:$F$1255,4,0))</f>
        <v/>
      </c>
      <c r="F305" s="5" t="str">
        <f>IF(ISERROR(VLOOKUP($B305,'START LİSTE'!$B$6:$F$1255,5,0)),"",VLOOKUP($B305,'START LİSTE'!$B$6:$F$1255,5,0))</f>
        <v/>
      </c>
      <c r="G305" s="119"/>
      <c r="H305" s="6" t="str">
        <f t="shared" si="11"/>
        <v/>
      </c>
    </row>
    <row r="306" spans="1:8" ht="18" customHeight="1" x14ac:dyDescent="0.2">
      <c r="A306" s="2" t="str">
        <f t="shared" si="10"/>
        <v/>
      </c>
      <c r="B306" s="149"/>
      <c r="C306" s="3" t="str">
        <f>IF(ISERROR(VLOOKUP(B306,'START LİSTE'!$B$6:$F$1255,2,0)),"",VLOOKUP(B306,'START LİSTE'!$B$6:$F$1255,2,0))</f>
        <v/>
      </c>
      <c r="D306" s="3" t="str">
        <f>IF(ISERROR(VLOOKUP(B306,'START LİSTE'!$B$6:$F$1255,3,0)),"",VLOOKUP(B306,'START LİSTE'!$B$6:$F$1255,3,0))</f>
        <v/>
      </c>
      <c r="E306" s="4" t="str">
        <f>IF(ISERROR(VLOOKUP(B306,'START LİSTE'!$B$6:$F$1255,4,0)),"",VLOOKUP(B306,'START LİSTE'!$B$6:$F$1255,4,0))</f>
        <v/>
      </c>
      <c r="F306" s="5" t="str">
        <f>IF(ISERROR(VLOOKUP($B306,'START LİSTE'!$B$6:$F$1255,5,0)),"",VLOOKUP($B306,'START LİSTE'!$B$6:$F$1255,5,0))</f>
        <v/>
      </c>
      <c r="G306" s="119"/>
      <c r="H306" s="6" t="str">
        <f t="shared" si="11"/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1777" priority="2" stopIfTrue="1" operator="containsText" text="$E$7=&quot;F&quot;">
      <formula>NOT(ISERROR(SEARCH("$E$7=""F""",H6)))</formula>
    </cfRule>
    <cfRule type="containsText" dxfId="1776" priority="4" stopIfTrue="1" operator="containsText" text="F=E7">
      <formula>NOT(ISERROR(SEARCH("F=E7",H6)))</formula>
    </cfRule>
  </conditionalFormatting>
  <conditionalFormatting sqref="B6:B306">
    <cfRule type="duplicateValues" dxfId="1775" priority="7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rowBreaks count="5" manualBreakCount="5">
    <brk id="43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BE212"/>
  <sheetViews>
    <sheetView view="pageBreakPreview" topLeftCell="B1" zoomScaleSheetLayoutView="100" workbookViewId="0">
      <selection activeCell="G27" sqref="G27"/>
    </sheetView>
  </sheetViews>
  <sheetFormatPr defaultRowHeight="12.75" x14ac:dyDescent="0.2"/>
  <cols>
    <col min="1" max="1" width="7.7109375" style="57" hidden="1" customWidth="1"/>
    <col min="2" max="2" width="8.7109375" style="60" customWidth="1"/>
    <col min="3" max="3" width="30.28515625" style="57" customWidth="1"/>
    <col min="4" max="4" width="6.7109375" style="57" customWidth="1"/>
    <col min="5" max="5" width="26.28515625" style="57" customWidth="1"/>
    <col min="6" max="6" width="6.5703125" style="57" bestFit="1" customWidth="1"/>
    <col min="7" max="7" width="7.7109375" style="57" customWidth="1"/>
    <col min="8" max="8" width="9.7109375" style="57" hidden="1" customWidth="1"/>
    <col min="9" max="9" width="7.7109375" style="57" customWidth="1"/>
    <col min="10" max="10" width="5" style="57" bestFit="1" customWidth="1"/>
    <col min="11" max="11" width="5.140625" style="57" customWidth="1"/>
    <col min="12" max="12" width="5.28515625" style="57" customWidth="1"/>
    <col min="13" max="13" width="5.140625" style="57" hidden="1" customWidth="1"/>
    <col min="14" max="14" width="7.140625" style="57" customWidth="1"/>
    <col min="15" max="15" width="7.42578125" style="60" hidden="1" customWidth="1"/>
    <col min="16" max="16" width="8.85546875" style="57" customWidth="1"/>
    <col min="17" max="56" width="9.140625" style="57"/>
    <col min="57" max="57" width="5" style="61" bestFit="1" customWidth="1"/>
    <col min="58" max="16384" width="9.140625" style="57"/>
  </cols>
  <sheetData>
    <row r="1" spans="1:57" s="1" customFormat="1" ht="30" customHeight="1" x14ac:dyDescent="0.2">
      <c r="B1" s="186" t="str">
        <f>KAPAK!A2</f>
        <v>Türkiye Atletizm Federasyonu
İstanbul Atletizm İl Temsilciliği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BE1" s="29"/>
    </row>
    <row r="2" spans="1:57" s="1" customFormat="1" ht="15.75" x14ac:dyDescent="0.2">
      <c r="B2" s="188" t="str">
        <f>KAPAK!B26</f>
        <v>59.Ömer Besim Kır Koşusu ve Kros Ligi 7.Kademesi Yarışmaları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BE2" s="29"/>
    </row>
    <row r="3" spans="1:57" s="1" customFormat="1" ht="14.25" x14ac:dyDescent="0.2">
      <c r="B3" s="197" t="str">
        <f>KAPAK!B29</f>
        <v>İstanbul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BE3" s="29"/>
    </row>
    <row r="4" spans="1:57" s="1" customFormat="1" ht="18" customHeight="1" x14ac:dyDescent="0.2">
      <c r="B4" s="127" t="str">
        <f>KAPAK!B28</f>
        <v>Büyük Erkekler</v>
      </c>
      <c r="C4" s="127"/>
      <c r="D4" s="198" t="str">
        <f>KAPAK!B27</f>
        <v>10 Km.</v>
      </c>
      <c r="E4" s="198"/>
      <c r="F4" s="128"/>
      <c r="G4" s="196">
        <f>KAPAK!B30</f>
        <v>41965.479166666664</v>
      </c>
      <c r="H4" s="196"/>
      <c r="I4" s="196"/>
      <c r="J4" s="196"/>
      <c r="K4" s="196"/>
      <c r="L4" s="196"/>
      <c r="M4" s="196"/>
      <c r="N4" s="196"/>
      <c r="O4" s="196"/>
      <c r="BE4" s="29"/>
    </row>
    <row r="5" spans="1:57" s="31" customFormat="1" ht="48.75" customHeight="1" x14ac:dyDescent="0.2">
      <c r="A5" s="62" t="s">
        <v>5</v>
      </c>
      <c r="B5" s="136" t="s">
        <v>5</v>
      </c>
      <c r="C5" s="137" t="s">
        <v>17</v>
      </c>
      <c r="D5" s="138" t="s">
        <v>1</v>
      </c>
      <c r="E5" s="137" t="s">
        <v>3</v>
      </c>
      <c r="F5" s="137" t="s">
        <v>8</v>
      </c>
      <c r="G5" s="137" t="s">
        <v>7</v>
      </c>
      <c r="H5" s="137" t="s">
        <v>9</v>
      </c>
      <c r="I5" s="137" t="s">
        <v>15</v>
      </c>
      <c r="J5" s="139" t="s">
        <v>16</v>
      </c>
      <c r="K5" s="140" t="s">
        <v>20</v>
      </c>
      <c r="L5" s="140" t="s">
        <v>21</v>
      </c>
      <c r="M5" s="140" t="s">
        <v>22</v>
      </c>
      <c r="N5" s="137" t="s">
        <v>6</v>
      </c>
      <c r="O5" s="30" t="s">
        <v>23</v>
      </c>
      <c r="P5" s="32"/>
      <c r="Q5" s="32"/>
      <c r="R5" s="32"/>
      <c r="BE5" s="33"/>
    </row>
    <row r="6" spans="1:57" s="41" customFormat="1" ht="15" customHeight="1" x14ac:dyDescent="0.2">
      <c r="B6" s="34"/>
      <c r="C6" s="36"/>
      <c r="D6" s="150">
        <v>165</v>
      </c>
      <c r="E6" s="37" t="str">
        <f>IF(ISERROR(VLOOKUP($D6,'START LİSTE'!$B$6:$G$1027,2,0)),"",VLOOKUP($D6,'START LİSTE'!$B$6:$G$1027,2,0))</f>
        <v>SERKAN KAYA</v>
      </c>
      <c r="F6" s="38" t="str">
        <f>IF(ISERROR(VLOOKUP($D6,'START LİSTE'!$B$6:$G$1027,4,0)),"",VLOOKUP($D6,'START LİSTE'!$B$6:$G$1027,4,0))</f>
        <v>T</v>
      </c>
      <c r="G6" s="120">
        <f>IF(ISERROR(VLOOKUP($D6,'FERDİ SONUÇ'!$B$6:$H$1069,6,0)),"",VLOOKUP($D6,'FERDİ SONUÇ'!$B$6:$H$1069,6,0))</f>
        <v>3216</v>
      </c>
      <c r="H6" s="39">
        <f>IF(OR(F6="",G6="DQ", G6="DNF", G6="DNS", G6=""),"-",VLOOKUP(D6,'FERDİ SONUÇ'!$B$6:$H$1069,7,0))</f>
        <v>19</v>
      </c>
      <c r="I6" s="39">
        <f>IF(OR(F6="",F6="F",G6="DQ", G6="DNF", G6="DNS", G6=""),"-",VLOOKUP(D6,'FERDİ SONUÇ'!$B$6:$H$1069,7,0))</f>
        <v>19</v>
      </c>
      <c r="J6" s="40">
        <f>IF(ISERROR(SMALL(I6:I11,1)),"-",SMALL(I6:I11,1))</f>
        <v>6</v>
      </c>
      <c r="K6" s="105"/>
      <c r="L6" s="163"/>
      <c r="M6" s="105"/>
      <c r="N6" s="105"/>
      <c r="O6" s="35"/>
      <c r="BE6" s="42">
        <v>1000</v>
      </c>
    </row>
    <row r="7" spans="1:57" s="41" customFormat="1" ht="15" customHeight="1" x14ac:dyDescent="0.2">
      <c r="B7" s="43"/>
      <c r="C7" s="45"/>
      <c r="D7" s="151">
        <v>166</v>
      </c>
      <c r="E7" s="46" t="str">
        <f>IF(ISERROR(VLOOKUP($D7,'START LİSTE'!$B$6:$G$1027,2,0)),"",VLOOKUP($D7,'START LİSTE'!$B$6:$G$1027,2,0))</f>
        <v>MUHAMMET EMIN TAN</v>
      </c>
      <c r="F7" s="47" t="str">
        <f>IF(ISERROR(VLOOKUP($D7,'START LİSTE'!$B$6:$G$1027,4,0)),"",VLOOKUP($D7,'START LİSTE'!$B$6:$G$1027,4,0))</f>
        <v>T</v>
      </c>
      <c r="G7" s="121">
        <f>IF(ISERROR(VLOOKUP($D7,'FERDİ SONUÇ'!$B$6:$H$1069,6,0)),"",VLOOKUP($D7,'FERDİ SONUÇ'!$B$6:$H$1069,6,0))</f>
        <v>3149</v>
      </c>
      <c r="H7" s="48">
        <f>IF(OR(F7="",G7="DQ", G7="DNF", G7="DNS", G7=""),"-",VLOOKUP(D7,'FERDİ SONUÇ'!$B$6:$H$1069,7,0))</f>
        <v>14</v>
      </c>
      <c r="I7" s="48">
        <f>IF(OR(F7="",F7="F",G7="DQ", G7="DNF", G7="DNS", G7=""),"-",VLOOKUP(D7,'FERDİ SONUÇ'!$B$6:$H$1069,7,0))</f>
        <v>14</v>
      </c>
      <c r="J7" s="49">
        <f>IF(ISERROR(SMALL(I6:I11,2)),"-",SMALL(I6:I11,2))</f>
        <v>9</v>
      </c>
      <c r="K7" s="106"/>
      <c r="L7" s="164"/>
      <c r="M7" s="106"/>
      <c r="N7" s="106"/>
      <c r="O7" s="44"/>
      <c r="BE7" s="42">
        <v>1001</v>
      </c>
    </row>
    <row r="8" spans="1:57" s="41" customFormat="1" ht="15" customHeight="1" x14ac:dyDescent="0.2">
      <c r="A8" s="96">
        <f>IF(AND(C8&lt;&gt;"",O8&lt;&gt;"DQ"),COUNT(O$6:O$185)-(RANK(O8,O$6:O$185)+COUNTIF(O$6:O8,O8))+2,IF(D6&lt;&gt;"",BE8,""))</f>
        <v>3</v>
      </c>
      <c r="B8" s="96">
        <f>IF(AND(C8&lt;&gt;"",N8&lt;&gt;"DQ"),COUNT(N$6:N$185)-(RANK(N8,N$6:N$185)+COUNTIF(N$6:N8,N8))+2,IF(D6&lt;&gt;"",BE8,""))</f>
        <v>3</v>
      </c>
      <c r="C8" s="45" t="str">
        <f>IF(ISERROR(VLOOKUP(D6,'START LİSTE'!$B$6:$G$1027,3,0)),"",VLOOKUP(D6,'START LİSTE'!$B$6:$G$1027,3,0))</f>
        <v>GALATASARAY SPOR KULÜBÜ</v>
      </c>
      <c r="D8" s="151">
        <v>167</v>
      </c>
      <c r="E8" s="46" t="str">
        <f>IF(ISERROR(VLOOKUP($D8,'START LİSTE'!$B$6:$G$1027,2,0)),"",VLOOKUP($D8,'START LİSTE'!$B$6:$G$1027,2,0))</f>
        <v>ALPER DEMİR</v>
      </c>
      <c r="F8" s="47" t="str">
        <f>IF(ISERROR(VLOOKUP($D8,'START LİSTE'!$B$6:$G$1027,4,0)),"",VLOOKUP($D8,'START LİSTE'!$B$6:$G$1027,4,0))</f>
        <v>T</v>
      </c>
      <c r="G8" s="121">
        <f>IF(ISERROR(VLOOKUP($D8,'FERDİ SONUÇ'!$B$6:$H$1069,6,0)),"",VLOOKUP($D8,'FERDİ SONUÇ'!$B$6:$H$1069,6,0))</f>
        <v>3009</v>
      </c>
      <c r="H8" s="48">
        <f>IF(OR(F8="",G8="DQ", G8="DNF", G8="DNS", G8=""),"-",VLOOKUP(D8,'FERDİ SONUÇ'!$B$6:$H$1069,7,0))</f>
        <v>6</v>
      </c>
      <c r="I8" s="48">
        <f>IF(OR(F8="",F8="F",G8="DQ", G8="DNF", G8="DNS", G8=""),"-",VLOOKUP(D8,'FERDİ SONUÇ'!$B$6:$H$1069,7,0))</f>
        <v>6</v>
      </c>
      <c r="J8" s="49">
        <f>IF(ISERROR(SMALL(I6:I11,3)),"-",SMALL(I6:I11,3))</f>
        <v>12</v>
      </c>
      <c r="K8" s="106">
        <v>47</v>
      </c>
      <c r="L8" s="164">
        <v>62.002700000000004</v>
      </c>
      <c r="M8" s="106"/>
      <c r="N8" s="108">
        <f>IFERROR(IF(C8="","",IF(OR(J6="-",J7="-",J8="-",J9="-"),"DQ",SUM(J6,J7,J8,J9)))+(J9*0.0001),"DQ")</f>
        <v>41.001399999999997</v>
      </c>
      <c r="O8" s="108">
        <f>IF(C8="","",IF(OR(K8="DQ",L8="DQ",M8="DQ",N8="DQ"),"DQ",SUM(K8,L8,M8,N8)))</f>
        <v>150.00409999999999</v>
      </c>
      <c r="BE8" s="42">
        <v>1002</v>
      </c>
    </row>
    <row r="9" spans="1:57" s="41" customFormat="1" ht="15" customHeight="1" x14ac:dyDescent="0.2">
      <c r="B9" s="43"/>
      <c r="C9" s="45"/>
      <c r="D9" s="151">
        <v>168</v>
      </c>
      <c r="E9" s="46" t="str">
        <f>IF(ISERROR(VLOOKUP($D9,'START LİSTE'!$B$6:$G$1027,2,0)),"",VLOOKUP($D9,'START LİSTE'!$B$6:$G$1027,2,0))</f>
        <v>YUSUF ALICI</v>
      </c>
      <c r="F9" s="47" t="str">
        <f>IF(ISERROR(VLOOKUP($D9,'START LİSTE'!$B$6:$G$1027,4,0)),"",VLOOKUP($D9,'START LİSTE'!$B$6:$G$1027,4,0))</f>
        <v>T</v>
      </c>
      <c r="G9" s="121">
        <f>IF(ISERROR(VLOOKUP($D9,'FERDİ SONUÇ'!$B$6:$H$1069,6,0)),"",VLOOKUP($D9,'FERDİ SONUÇ'!$B$6:$H$1069,6,0))</f>
        <v>3101</v>
      </c>
      <c r="H9" s="48">
        <f>IF(OR(F9="",G9="DQ", G9="DNF", G9="DNS", G9=""),"-",VLOOKUP(D9,'FERDİ SONUÇ'!$B$6:$H$1069,7,0))</f>
        <v>12</v>
      </c>
      <c r="I9" s="48">
        <f>IF(OR(F9="",F9="F",G9="DQ", G9="DNF", G9="DNS", G9=""),"-",VLOOKUP(D9,'FERDİ SONUÇ'!$B$6:$H$1069,7,0))</f>
        <v>12</v>
      </c>
      <c r="J9" s="49">
        <f>IF(ISERROR(SMALL(I6:I11,4)),"-",SMALL(I6:I11,4))</f>
        <v>14</v>
      </c>
      <c r="K9" s="106"/>
      <c r="L9" s="164"/>
      <c r="M9" s="106"/>
      <c r="N9" s="106"/>
      <c r="O9" s="44"/>
      <c r="BE9" s="42">
        <v>1003</v>
      </c>
    </row>
    <row r="10" spans="1:57" s="41" customFormat="1" ht="15" customHeight="1" x14ac:dyDescent="0.2">
      <c r="B10" s="43"/>
      <c r="C10" s="45"/>
      <c r="D10" s="151">
        <v>169</v>
      </c>
      <c r="E10" s="46" t="str">
        <f>IF(ISERROR(VLOOKUP($D10,'START LİSTE'!$B$6:$G$1027,2,0)),"",VLOOKUP($D10,'START LİSTE'!$B$6:$G$1027,2,0))</f>
        <v>SEBAHATTIN YILDIRIMCI</v>
      </c>
      <c r="F10" s="47" t="str">
        <f>IF(ISERROR(VLOOKUP($D10,'START LİSTE'!$B$6:$G$1027,4,0)),"",VLOOKUP($D10,'START LİSTE'!$B$6:$G$1027,4,0))</f>
        <v>T</v>
      </c>
      <c r="G10" s="121">
        <f>IF(ISERROR(VLOOKUP($D10,'FERDİ SONUÇ'!$B$6:$H$1069,6,0)),"",VLOOKUP($D10,'FERDİ SONUÇ'!$B$6:$H$1069,6,0))</f>
        <v>3032</v>
      </c>
      <c r="H10" s="48">
        <f>IF(OR(F10="",G10="DQ", G10="DNF", G10="DNS", G10=""),"-",VLOOKUP(D10,'FERDİ SONUÇ'!$B$6:$H$1069,7,0))</f>
        <v>9</v>
      </c>
      <c r="I10" s="48">
        <f>IF(OR(F10="",F10="F",G10="DQ", G10="DNF", G10="DNS", G10=""),"-",VLOOKUP(D10,'FERDİ SONUÇ'!$B$6:$H$1069,7,0))</f>
        <v>9</v>
      </c>
      <c r="J10" s="49">
        <f>IF(ISERROR(SMALL(I6:I11,5)),"-",SMALL(I6:I11,5))</f>
        <v>19</v>
      </c>
      <c r="K10" s="106"/>
      <c r="L10" s="164"/>
      <c r="M10" s="106"/>
      <c r="N10" s="106"/>
      <c r="O10" s="44"/>
      <c r="BE10" s="42">
        <v>1004</v>
      </c>
    </row>
    <row r="11" spans="1:57" s="41" customFormat="1" ht="15" customHeight="1" x14ac:dyDescent="0.2">
      <c r="B11" s="50"/>
      <c r="C11" s="52"/>
      <c r="D11" s="152">
        <v>170</v>
      </c>
      <c r="E11" s="53" t="str">
        <f>IF(ISERROR(VLOOKUP($D11,'START LİSTE'!$B$6:$G$1027,2,0)),"",VLOOKUP($D11,'START LİSTE'!$B$6:$G$1027,2,0))</f>
        <v>LEVENT ATEŞ</v>
      </c>
      <c r="F11" s="54" t="str">
        <f>IF(ISERROR(VLOOKUP($D11,'START LİSTE'!$B$6:$G$1027,4,0)),"",VLOOKUP($D11,'START LİSTE'!$B$6:$G$1027,4,0))</f>
        <v>T</v>
      </c>
      <c r="G11" s="122" t="str">
        <f>IF(ISERROR(VLOOKUP($D11,'FERDİ SONUÇ'!$B$6:$H$1069,6,0)),"",VLOOKUP($D11,'FERDİ SONUÇ'!$B$6:$H$1069,6,0))</f>
        <v>DNS</v>
      </c>
      <c r="H11" s="55" t="str">
        <f>IF(OR(F11="",G11="DQ", G11="DNF", G11="DNS", G11=""),"-",VLOOKUP(D11,'FERDİ SONUÇ'!$B$6:$H$1069,7,0))</f>
        <v>-</v>
      </c>
      <c r="I11" s="55" t="str">
        <f>IF(OR(F11="",F11="F",G11="DQ", G11="DNF", G11="DNS", G11=""),"-",VLOOKUP(D11,'FERDİ SONUÇ'!$B$6:$H$1069,7,0))</f>
        <v>-</v>
      </c>
      <c r="J11" s="56" t="str">
        <f>IF(ISERROR(SMALL(I6:I11,6)),"-",SMALL(I6:I11,6))</f>
        <v>-</v>
      </c>
      <c r="K11" s="107"/>
      <c r="L11" s="165"/>
      <c r="M11" s="107"/>
      <c r="N11" s="107"/>
      <c r="O11" s="51"/>
      <c r="BE11" s="42">
        <v>1005</v>
      </c>
    </row>
    <row r="12" spans="1:57" ht="15" customHeight="1" x14ac:dyDescent="0.2">
      <c r="B12" s="34"/>
      <c r="C12" s="36"/>
      <c r="D12" s="153">
        <v>195</v>
      </c>
      <c r="E12" s="37" t="str">
        <f>IF(ISERROR(VLOOKUP($D12,'START LİSTE'!$B$6:$G$1027,2,0)),"",VLOOKUP($D12,'START LİSTE'!$B$6:$G$1027,2,0))</f>
        <v>MEHMET ALİ AKBAŞ</v>
      </c>
      <c r="F12" s="38" t="str">
        <f>IF(ISERROR(VLOOKUP($D12,'START LİSTE'!$B$6:$G$1027,4,0)),"",VLOOKUP($D12,'START LİSTE'!$B$6:$G$1027,4,0))</f>
        <v>T</v>
      </c>
      <c r="G12" s="120" t="str">
        <f>IF(ISERROR(VLOOKUP($D12,'FERDİ SONUÇ'!$B$6:$H$1069,6,0)),"",VLOOKUP($D12,'FERDİ SONUÇ'!$B$6:$H$1069,6,0))</f>
        <v>DNS</v>
      </c>
      <c r="H12" s="39" t="str">
        <f>IF(OR(F12="",G12="DQ", G12="DNF", G12="DNS", G12=""),"-",VLOOKUP(D12,'FERDİ SONUÇ'!$B$6:$H$1069,7,0))</f>
        <v>-</v>
      </c>
      <c r="I12" s="39" t="str">
        <f>IF(OR(F12="",F12="F",G12="DQ", G12="DNF", G12="DNS", G12=""),"-",VLOOKUP(D12,'FERDİ SONUÇ'!$B$6:$H$1069,7,0))</f>
        <v>-</v>
      </c>
      <c r="J12" s="40">
        <f>IF(ISERROR(SMALL(I12:I17,1)),"-",SMALL(I12:I17,1))</f>
        <v>18</v>
      </c>
      <c r="K12" s="105"/>
      <c r="L12" s="163"/>
      <c r="M12" s="105"/>
      <c r="N12" s="105"/>
      <c r="O12" s="35"/>
      <c r="BE12" s="42">
        <v>1006</v>
      </c>
    </row>
    <row r="13" spans="1:57" ht="15" customHeight="1" x14ac:dyDescent="0.2">
      <c r="B13" s="43"/>
      <c r="C13" s="45"/>
      <c r="D13" s="151">
        <v>196</v>
      </c>
      <c r="E13" s="46" t="str">
        <f>IF(ISERROR(VLOOKUP($D13,'START LİSTE'!$B$6:$G$1027,2,0)),"",VLOOKUP($D13,'START LİSTE'!$B$6:$G$1027,2,0))</f>
        <v>VEYSEL YILDIRIM</v>
      </c>
      <c r="F13" s="47" t="str">
        <f>IF(ISERROR(VLOOKUP($D13,'START LİSTE'!$B$6:$G$1027,4,0)),"",VLOOKUP($D13,'START LİSTE'!$B$6:$G$1027,4,0))</f>
        <v>T</v>
      </c>
      <c r="G13" s="121">
        <f>IF(ISERROR(VLOOKUP($D13,'FERDİ SONUÇ'!$B$6:$H$1069,6,0)),"",VLOOKUP($D13,'FERDİ SONUÇ'!$B$6:$H$1069,6,0))</f>
        <v>3210</v>
      </c>
      <c r="H13" s="48">
        <f>IF(OR(F13="",G13="DQ", G13="DNF", G13="DNS", G13=""),"-",VLOOKUP(D13,'FERDİ SONUÇ'!$B$6:$H$1069,7,0))</f>
        <v>18</v>
      </c>
      <c r="I13" s="48">
        <f>IF(OR(F13="",F13="F",G13="DQ", G13="DNF", G13="DNS", G13=""),"-",VLOOKUP(D13,'FERDİ SONUÇ'!$B$6:$H$1069,7,0))</f>
        <v>18</v>
      </c>
      <c r="J13" s="49">
        <f>IF(ISERROR(SMALL(I12:I17,2)),"-",SMALL(I12:I17,2))</f>
        <v>26</v>
      </c>
      <c r="K13" s="106"/>
      <c r="L13" s="164"/>
      <c r="M13" s="106"/>
      <c r="N13" s="106"/>
      <c r="O13" s="44"/>
      <c r="BE13" s="42">
        <v>1007</v>
      </c>
    </row>
    <row r="14" spans="1:57" ht="15" customHeight="1" x14ac:dyDescent="0.2">
      <c r="A14" s="96">
        <f>IF(AND(C14&lt;&gt;"",O14&lt;&gt;"DQ"),COUNT(O$6:O$185)-(RANK(O14,O$6:O$185)+COUNTIF(O$6:O14,O14))+2,IF(D12&lt;&gt;"",BE14,""))</f>
        <v>4</v>
      </c>
      <c r="B14" s="96">
        <f>IF(AND(C14&lt;&gt;"",N14&lt;&gt;"DQ"),COUNT(N$6:N$185)-(RANK(N14,N$6:N$185)+COUNTIF(N$6:N14,N14))+2,IF(D12&lt;&gt;"",BE14,""))</f>
        <v>6</v>
      </c>
      <c r="C14" s="45" t="str">
        <f>IF(ISERROR(VLOOKUP(D12,'START LİSTE'!$B$6:$G$1027,3,0)),"",VLOOKUP(D12,'START LİSTE'!$B$6:$G$1027,3,0))</f>
        <v>TRABZONSPOR</v>
      </c>
      <c r="D14" s="151">
        <v>197</v>
      </c>
      <c r="E14" s="46" t="str">
        <f>IF(ISERROR(VLOOKUP($D14,'START LİSTE'!$B$6:$G$1027,2,0)),"",VLOOKUP($D14,'START LİSTE'!$B$6:$G$1027,2,0))</f>
        <v>RIDVAN ALPER AFACAN</v>
      </c>
      <c r="F14" s="47" t="str">
        <f>IF(ISERROR(VLOOKUP($D14,'START LİSTE'!$B$6:$G$1027,4,0)),"",VLOOKUP($D14,'START LİSTE'!$B$6:$G$1027,4,0))</f>
        <v>T</v>
      </c>
      <c r="G14" s="121">
        <f>IF(ISERROR(VLOOKUP($D14,'FERDİ SONUÇ'!$B$6:$H$1069,6,0)),"",VLOOKUP($D14,'FERDİ SONUÇ'!$B$6:$H$1069,6,0))</f>
        <v>3357</v>
      </c>
      <c r="H14" s="48">
        <f>IF(OR(F14="",G14="DQ", G14="DNF", G14="DNS", G14=""),"-",VLOOKUP(D14,'FERDİ SONUÇ'!$B$6:$H$1069,7,0))</f>
        <v>28</v>
      </c>
      <c r="I14" s="48">
        <f>IF(OR(F14="",F14="F",G14="DQ", G14="DNF", G14="DNS", G14=""),"-",VLOOKUP(D14,'FERDİ SONUÇ'!$B$6:$H$1069,7,0))</f>
        <v>28</v>
      </c>
      <c r="J14" s="49">
        <f>IF(ISERROR(SMALL(I12:I17,3)),"-",SMALL(I12:I17,3))</f>
        <v>28</v>
      </c>
      <c r="K14" s="106">
        <v>91</v>
      </c>
      <c r="L14" s="164">
        <v>81.002900000000011</v>
      </c>
      <c r="M14" s="106"/>
      <c r="N14" s="108">
        <f>IFERROR(IF(C14="","",IF(OR(J12="-",J13="-",J14="-",J15="-"),"DQ",SUM(J12,J13,J14,J15)))+(J15*0.0001),"DQ")</f>
        <v>104.00320000000001</v>
      </c>
      <c r="O14" s="108">
        <f>IF(C14="","",IF(OR(K14="DQ",L14="DQ",M14="DQ",N14="DQ"),"DQ",SUM(K14,L14,M14,N14)))</f>
        <v>276.0061</v>
      </c>
      <c r="BE14" s="42">
        <v>1008</v>
      </c>
    </row>
    <row r="15" spans="1:57" ht="15" customHeight="1" x14ac:dyDescent="0.2">
      <c r="B15" s="43"/>
      <c r="C15" s="45"/>
      <c r="D15" s="151">
        <v>198</v>
      </c>
      <c r="E15" s="46" t="str">
        <f>IF(ISERROR(VLOOKUP($D15,'START LİSTE'!$B$6:$G$1027,2,0)),"",VLOOKUP($D15,'START LİSTE'!$B$6:$G$1027,2,0))</f>
        <v>HASAN DENİZ KALAYCI</v>
      </c>
      <c r="F15" s="47" t="str">
        <f>IF(ISERROR(VLOOKUP($D15,'START LİSTE'!$B$6:$G$1027,4,0)),"",VLOOKUP($D15,'START LİSTE'!$B$6:$G$1027,4,0))</f>
        <v>T</v>
      </c>
      <c r="G15" s="121">
        <f>IF(ISERROR(VLOOKUP($D15,'FERDİ SONUÇ'!$B$6:$H$1069,6,0)),"",VLOOKUP($D15,'FERDİ SONUÇ'!$B$6:$H$1069,6,0))</f>
        <v>3321</v>
      </c>
      <c r="H15" s="48">
        <f>IF(OR(F15="",G15="DQ", G15="DNF", G15="DNS", G15=""),"-",VLOOKUP(D15,'FERDİ SONUÇ'!$B$6:$H$1069,7,0))</f>
        <v>26</v>
      </c>
      <c r="I15" s="48">
        <f>IF(OR(F15="",F15="F",G15="DQ", G15="DNF", G15="DNS", G15=""),"-",VLOOKUP(D15,'FERDİ SONUÇ'!$B$6:$H$1069,7,0))</f>
        <v>26</v>
      </c>
      <c r="J15" s="49">
        <f>IF(ISERROR(SMALL(I12:I17,4)),"-",SMALL(I12:I17,4))</f>
        <v>32</v>
      </c>
      <c r="K15" s="106"/>
      <c r="L15" s="164"/>
      <c r="M15" s="106"/>
      <c r="N15" s="106"/>
      <c r="O15" s="44"/>
      <c r="BE15" s="42">
        <v>1009</v>
      </c>
    </row>
    <row r="16" spans="1:57" ht="15" customHeight="1" x14ac:dyDescent="0.2">
      <c r="B16" s="43"/>
      <c r="C16" s="45"/>
      <c r="D16" s="151">
        <v>199</v>
      </c>
      <c r="E16" s="46" t="str">
        <f>IF(ISERROR(VLOOKUP($D16,'START LİSTE'!$B$6:$G$1027,2,0)),"",VLOOKUP($D16,'START LİSTE'!$B$6:$G$1027,2,0))</f>
        <v>LÜTFİ ÖZKAN</v>
      </c>
      <c r="F16" s="47" t="str">
        <f>IF(ISERROR(VLOOKUP($D16,'START LİSTE'!$B$6:$G$1027,4,0)),"",VLOOKUP($D16,'START LİSTE'!$B$6:$G$1027,4,0))</f>
        <v>T</v>
      </c>
      <c r="G16" s="121">
        <f>IF(ISERROR(VLOOKUP($D16,'FERDİ SONUÇ'!$B$6:$H$1069,6,0)),"",VLOOKUP($D16,'FERDİ SONUÇ'!$B$6:$H$1069,6,0))</f>
        <v>3635</v>
      </c>
      <c r="H16" s="48">
        <f>IF(OR(F16="",G16="DQ", G16="DNF", G16="DNS", G16=""),"-",VLOOKUP(D16,'FERDİ SONUÇ'!$B$6:$H$1069,7,0))</f>
        <v>34</v>
      </c>
      <c r="I16" s="48">
        <f>IF(OR(F16="",F16="F",G16="DQ", G16="DNF", G16="DNS", G16=""),"-",VLOOKUP(D16,'FERDİ SONUÇ'!$B$6:$H$1069,7,0))</f>
        <v>34</v>
      </c>
      <c r="J16" s="49">
        <f>IF(ISERROR(SMALL(I12:I17,5)),"-",SMALL(I12:I17,5))</f>
        <v>34</v>
      </c>
      <c r="K16" s="106"/>
      <c r="L16" s="164"/>
      <c r="M16" s="106"/>
      <c r="N16" s="106"/>
      <c r="O16" s="44"/>
      <c r="BE16" s="42">
        <v>1010</v>
      </c>
    </row>
    <row r="17" spans="1:57" ht="15" customHeight="1" x14ac:dyDescent="0.2">
      <c r="B17" s="50"/>
      <c r="C17" s="52"/>
      <c r="D17" s="152">
        <v>200</v>
      </c>
      <c r="E17" s="53" t="str">
        <f>IF(ISERROR(VLOOKUP($D17,'START LİSTE'!$B$6:$G$1027,2,0)),"",VLOOKUP($D17,'START LİSTE'!$B$6:$G$1027,2,0))</f>
        <v>KIYASETTİN YALÇIN</v>
      </c>
      <c r="F17" s="54" t="str">
        <f>IF(ISERROR(VLOOKUP($D17,'START LİSTE'!$B$6:$G$1027,4,0)),"",VLOOKUP($D17,'START LİSTE'!$B$6:$G$1027,4,0))</f>
        <v>T</v>
      </c>
      <c r="G17" s="122">
        <f>IF(ISERROR(VLOOKUP($D17,'FERDİ SONUÇ'!$B$6:$H$1069,6,0)),"",VLOOKUP($D17,'FERDİ SONUÇ'!$B$6:$H$1069,6,0))</f>
        <v>3446</v>
      </c>
      <c r="H17" s="55">
        <f>IF(OR(F17="",G17="DQ", G17="DNF", G17="DNS", G17=""),"-",VLOOKUP(D17,'FERDİ SONUÇ'!$B$6:$H$1069,7,0))</f>
        <v>32</v>
      </c>
      <c r="I17" s="55">
        <f>IF(OR(F17="",F17="F",G17="DQ", G17="DNF", G17="DNS", G17=""),"-",VLOOKUP(D17,'FERDİ SONUÇ'!$B$6:$H$1069,7,0))</f>
        <v>32</v>
      </c>
      <c r="J17" s="56" t="str">
        <f>IF(ISERROR(SMALL(I12:I17,6)),"-",SMALL(I12:I17,6))</f>
        <v>-</v>
      </c>
      <c r="K17" s="107"/>
      <c r="L17" s="165"/>
      <c r="M17" s="107"/>
      <c r="N17" s="107"/>
      <c r="O17" s="51"/>
      <c r="BE17" s="42">
        <v>1011</v>
      </c>
    </row>
    <row r="18" spans="1:57" ht="15" customHeight="1" x14ac:dyDescent="0.2">
      <c r="B18" s="34"/>
      <c r="C18" s="36"/>
      <c r="D18" s="153">
        <v>171</v>
      </c>
      <c r="E18" s="37" t="str">
        <f>IF(ISERROR(VLOOKUP($D18,'START LİSTE'!$B$6:$G$1027,2,0)),"",VLOOKUP($D18,'START LİSTE'!$B$6:$G$1027,2,0))</f>
        <v>HASAN PAK</v>
      </c>
      <c r="F18" s="38" t="str">
        <f>IF(ISERROR(VLOOKUP($D18,'START LİSTE'!$B$6:$G$1027,4,0)),"",VLOOKUP($D18,'START LİSTE'!$B$6:$G$1027,4,0))</f>
        <v>T</v>
      </c>
      <c r="G18" s="120">
        <f>IF(ISERROR(VLOOKUP($D18,'FERDİ SONUÇ'!$B$6:$H$1069,6,0)),"",VLOOKUP($D18,'FERDİ SONUÇ'!$B$6:$H$1069,6,0))</f>
        <v>3006</v>
      </c>
      <c r="H18" s="39">
        <f>IF(OR(F18="",G18="DQ", G18="DNF", G18="DNS", G18=""),"-",VLOOKUP(D18,'FERDİ SONUÇ'!$B$6:$H$1069,7,0))</f>
        <v>5</v>
      </c>
      <c r="I18" s="39">
        <f>IF(OR(F18="",F18="F",G18="DQ", G18="DNF", G18="DNS", G18=""),"-",VLOOKUP(D18,'FERDİ SONUÇ'!$B$6:$H$1069,7,0))</f>
        <v>5</v>
      </c>
      <c r="J18" s="40">
        <f>IF(ISERROR(SMALL(I18:I23,1)),"-",SMALL(I18:I23,1))</f>
        <v>2</v>
      </c>
      <c r="K18" s="105"/>
      <c r="L18" s="163"/>
      <c r="M18" s="105"/>
      <c r="N18" s="105"/>
      <c r="O18" s="35"/>
      <c r="BE18" s="42">
        <v>1012</v>
      </c>
    </row>
    <row r="19" spans="1:57" ht="15" customHeight="1" x14ac:dyDescent="0.2">
      <c r="B19" s="43"/>
      <c r="C19" s="45"/>
      <c r="D19" s="151">
        <v>172</v>
      </c>
      <c r="E19" s="46" t="str">
        <f>IF(ISERROR(VLOOKUP($D19,'START LİSTE'!$B$6:$G$1027,2,0)),"",VLOOKUP($D19,'START LİSTE'!$B$6:$G$1027,2,0))</f>
        <v>VEDAT GÜNEN</v>
      </c>
      <c r="F19" s="47" t="str">
        <f>IF(ISERROR(VLOOKUP($D19,'START LİSTE'!$B$6:$G$1027,4,0)),"",VLOOKUP($D19,'START LİSTE'!$B$6:$G$1027,4,0))</f>
        <v>T</v>
      </c>
      <c r="G19" s="121">
        <f>IF(ISERROR(VLOOKUP($D19,'FERDİ SONUÇ'!$B$6:$H$1069,6,0)),"",VLOOKUP($D19,'FERDİ SONUÇ'!$B$6:$H$1069,6,0))</f>
        <v>2959</v>
      </c>
      <c r="H19" s="48">
        <f>IF(OR(F19="",G19="DQ", G19="DNF", G19="DNS", G19=""),"-",VLOOKUP(D19,'FERDİ SONUÇ'!$B$6:$H$1069,7,0))</f>
        <v>3</v>
      </c>
      <c r="I19" s="48">
        <f>IF(OR(F19="",F19="F",G19="DQ", G19="DNF", G19="DNS", G19=""),"-",VLOOKUP(D19,'FERDİ SONUÇ'!$B$6:$H$1069,7,0))</f>
        <v>3</v>
      </c>
      <c r="J19" s="49">
        <f>IF(ISERROR(SMALL(I18:I23,2)),"-",SMALL(I18:I23,2))</f>
        <v>3</v>
      </c>
      <c r="K19" s="106"/>
      <c r="L19" s="164"/>
      <c r="M19" s="106"/>
      <c r="N19" s="106"/>
      <c r="O19" s="44"/>
      <c r="BE19" s="42">
        <v>1013</v>
      </c>
    </row>
    <row r="20" spans="1:57" ht="15" customHeight="1" x14ac:dyDescent="0.2">
      <c r="A20" s="96">
        <f>IF(AND(C20&lt;&gt;"",O20&lt;&gt;"DQ"),COUNT(O$6:O$185)-(RANK(O20,O$6:O$185)+COUNTIF(O$6:O20,O20))+2,IF(D18&lt;&gt;"",BE20,""))</f>
        <v>1</v>
      </c>
      <c r="B20" s="96">
        <f>IF(AND(C20&lt;&gt;"",N20&lt;&gt;"DQ"),COUNT(N$6:N$185)-(RANK(N20,N$6:N$185)+COUNTIF(N$6:N20,N20))+2,IF(D18&lt;&gt;"",BE20,""))</f>
        <v>1</v>
      </c>
      <c r="C20" s="45" t="str">
        <f>IF(ISERROR(VLOOKUP(D18,'START LİSTE'!$B$6:$G$1027,3,0)),"",VLOOKUP(D18,'START LİSTE'!$B$6:$G$1027,3,0))</f>
        <v>İSTANBUL - İSTANBUL BBSK</v>
      </c>
      <c r="D20" s="151">
        <v>173</v>
      </c>
      <c r="E20" s="46" t="str">
        <f>IF(ISERROR(VLOOKUP($D20,'START LİSTE'!$B$6:$G$1027,2,0)),"",VLOOKUP($D20,'START LİSTE'!$B$6:$G$1027,2,0))</f>
        <v>MEHMET ÇAGLAYAN</v>
      </c>
      <c r="F20" s="47" t="str">
        <f>IF(ISERROR(VLOOKUP($D20,'START LİSTE'!$B$6:$G$1027,4,0)),"",VLOOKUP($D20,'START LİSTE'!$B$6:$G$1027,4,0))</f>
        <v>T</v>
      </c>
      <c r="G20" s="121">
        <f>IF(ISERROR(VLOOKUP($D20,'FERDİ SONUÇ'!$B$6:$H$1069,6,0)),"",VLOOKUP($D20,'FERDİ SONUÇ'!$B$6:$H$1069,6,0))</f>
        <v>3032</v>
      </c>
      <c r="H20" s="48">
        <f>IF(OR(F20="",G20="DQ", G20="DNF", G20="DNS", G20=""),"-",VLOOKUP(D20,'FERDİ SONUÇ'!$B$6:$H$1069,7,0))</f>
        <v>8</v>
      </c>
      <c r="I20" s="48">
        <f>IF(OR(F20="",F20="F",G20="DQ", G20="DNF", G20="DNS", G20=""),"-",VLOOKUP(D20,'FERDİ SONUÇ'!$B$6:$H$1069,7,0))</f>
        <v>8</v>
      </c>
      <c r="J20" s="49">
        <f>IF(ISERROR(SMALL(I18:I23,3)),"-",SMALL(I18:I23,3))</f>
        <v>4</v>
      </c>
      <c r="K20" s="106">
        <v>16</v>
      </c>
      <c r="L20" s="164">
        <v>14.000599999999999</v>
      </c>
      <c r="M20" s="106"/>
      <c r="N20" s="108">
        <f>IFERROR(IF(C20="","",IF(OR(J18="-",J19="-",J20="-",J21="-"),"DQ",SUM(J18,J19,J20,J21)))+(J21*0.0001),"DQ")</f>
        <v>14.000500000000001</v>
      </c>
      <c r="O20" s="108">
        <f>IF(C20="","",IF(OR(K20="DQ",L20="DQ",M20="DQ",N20="DQ"),"DQ",SUM(K20,L20,M20,N20)))</f>
        <v>44.001100000000001</v>
      </c>
      <c r="BE20" s="42">
        <v>1014</v>
      </c>
    </row>
    <row r="21" spans="1:57" ht="15" customHeight="1" x14ac:dyDescent="0.2">
      <c r="B21" s="43"/>
      <c r="C21" s="45"/>
      <c r="D21" s="151">
        <v>174</v>
      </c>
      <c r="E21" s="46" t="str">
        <f>IF(ISERROR(VLOOKUP($D21,'START LİSTE'!$B$6:$G$1027,2,0)),"",VLOOKUP($D21,'START LİSTE'!$B$6:$G$1027,2,0))</f>
        <v>MUZAFER BAYRAM</v>
      </c>
      <c r="F21" s="47" t="str">
        <f>IF(ISERROR(VLOOKUP($D21,'START LİSTE'!$B$6:$G$1027,4,0)),"",VLOOKUP($D21,'START LİSTE'!$B$6:$G$1027,4,0))</f>
        <v>T</v>
      </c>
      <c r="G21" s="121">
        <f>IF(ISERROR(VLOOKUP($D21,'FERDİ SONUÇ'!$B$6:$H$1069,6,0)),"",VLOOKUP($D21,'FERDİ SONUÇ'!$B$6:$H$1069,6,0))</f>
        <v>3045</v>
      </c>
      <c r="H21" s="48">
        <f>IF(OR(F21="",G21="DQ", G21="DNF", G21="DNS", G21=""),"-",VLOOKUP(D21,'FERDİ SONUÇ'!$B$6:$H$1069,7,0))</f>
        <v>10</v>
      </c>
      <c r="I21" s="48">
        <f>IF(OR(F21="",F21="F",G21="DQ", G21="DNF", G21="DNS", G21=""),"-",VLOOKUP(D21,'FERDİ SONUÇ'!$B$6:$H$1069,7,0))</f>
        <v>10</v>
      </c>
      <c r="J21" s="49">
        <f>IF(ISERROR(SMALL(I18:I23,4)),"-",SMALL(I18:I23,4))</f>
        <v>5</v>
      </c>
      <c r="K21" s="106"/>
      <c r="L21" s="164"/>
      <c r="M21" s="106"/>
      <c r="N21" s="106"/>
      <c r="O21" s="44"/>
      <c r="BE21" s="42">
        <v>1015</v>
      </c>
    </row>
    <row r="22" spans="1:57" ht="15" customHeight="1" x14ac:dyDescent="0.2">
      <c r="B22" s="43"/>
      <c r="C22" s="45"/>
      <c r="D22" s="151">
        <v>175</v>
      </c>
      <c r="E22" s="46" t="str">
        <f>IF(ISERROR(VLOOKUP($D22,'START LİSTE'!$B$6:$G$1027,2,0)),"",VLOOKUP($D22,'START LİSTE'!$B$6:$G$1027,2,0))</f>
        <v>HÜSEYIN PAK</v>
      </c>
      <c r="F22" s="47" t="str">
        <f>IF(ISERROR(VLOOKUP($D22,'START LİSTE'!$B$6:$G$1027,4,0)),"",VLOOKUP($D22,'START LİSTE'!$B$6:$G$1027,4,0))</f>
        <v>T</v>
      </c>
      <c r="G22" s="121">
        <f>IF(ISERROR(VLOOKUP($D22,'FERDİ SONUÇ'!$B$6:$H$1069,6,0)),"",VLOOKUP($D22,'FERDİ SONUÇ'!$B$6:$H$1069,6,0))</f>
        <v>2959</v>
      </c>
      <c r="H22" s="48">
        <f>IF(OR(F22="",G22="DQ", G22="DNF", G22="DNS", G22=""),"-",VLOOKUP(D22,'FERDİ SONUÇ'!$B$6:$H$1069,7,0))</f>
        <v>4</v>
      </c>
      <c r="I22" s="48">
        <f>IF(OR(F22="",F22="F",G22="DQ", G22="DNF", G22="DNS", G22=""),"-",VLOOKUP(D22,'FERDİ SONUÇ'!$B$6:$H$1069,7,0))</f>
        <v>4</v>
      </c>
      <c r="J22" s="49">
        <f>IF(ISERROR(SMALL(I18:I23,5)),"-",SMALL(I18:I23,5))</f>
        <v>8</v>
      </c>
      <c r="K22" s="106"/>
      <c r="L22" s="164"/>
      <c r="M22" s="106"/>
      <c r="N22" s="106"/>
      <c r="O22" s="44"/>
      <c r="BE22" s="42">
        <v>1016</v>
      </c>
    </row>
    <row r="23" spans="1:57" ht="15" customHeight="1" x14ac:dyDescent="0.2">
      <c r="B23" s="50"/>
      <c r="C23" s="52"/>
      <c r="D23" s="152">
        <v>176</v>
      </c>
      <c r="E23" s="53" t="str">
        <f>IF(ISERROR(VLOOKUP($D23,'START LİSTE'!$B$6:$G$1027,2,0)),"",VLOOKUP($D23,'START LİSTE'!$B$6:$G$1027,2,0))</f>
        <v>CİHAT ULUS</v>
      </c>
      <c r="F23" s="54" t="str">
        <f>IF(ISERROR(VLOOKUP($D23,'START LİSTE'!$B$6:$G$1027,4,0)),"",VLOOKUP($D23,'START LİSTE'!$B$6:$G$1027,4,0))</f>
        <v>T</v>
      </c>
      <c r="G23" s="122">
        <f>IF(ISERROR(VLOOKUP($D23,'FERDİ SONUÇ'!$B$6:$H$1069,6,0)),"",VLOOKUP($D23,'FERDİ SONUÇ'!$B$6:$H$1069,6,0))</f>
        <v>2958</v>
      </c>
      <c r="H23" s="55">
        <f>IF(OR(F23="",G23="DQ", G23="DNF", G23="DNS", G23=""),"-",VLOOKUP(D23,'FERDİ SONUÇ'!$B$6:$H$1069,7,0))</f>
        <v>2</v>
      </c>
      <c r="I23" s="55">
        <f>IF(OR(F23="",F23="F",G23="DQ", G23="DNF", G23="DNS", G23=""),"-",VLOOKUP(D23,'FERDİ SONUÇ'!$B$6:$H$1069,7,0))</f>
        <v>2</v>
      </c>
      <c r="J23" s="56">
        <f>IF(ISERROR(SMALL(I18:I23,6)),"-",SMALL(I18:I23,6))</f>
        <v>10</v>
      </c>
      <c r="K23" s="107"/>
      <c r="L23" s="165"/>
      <c r="M23" s="107"/>
      <c r="N23" s="107"/>
      <c r="O23" s="51"/>
      <c r="BE23" s="42">
        <v>1017</v>
      </c>
    </row>
    <row r="24" spans="1:57" ht="15" customHeight="1" x14ac:dyDescent="0.2">
      <c r="B24" s="34"/>
      <c r="C24" s="36"/>
      <c r="D24" s="153">
        <v>159</v>
      </c>
      <c r="E24" s="37" t="str">
        <f>IF(ISERROR(VLOOKUP($D24,'START LİSTE'!$B$6:$G$1027,2,0)),"",VLOOKUP($D24,'START LİSTE'!$B$6:$G$1027,2,0))</f>
        <v>FATİH BİLGİÇ</v>
      </c>
      <c r="F24" s="38" t="str">
        <f>IF(ISERROR(VLOOKUP($D24,'START LİSTE'!$B$6:$G$1027,4,0)),"",VLOOKUP($D24,'START LİSTE'!$B$6:$G$1027,4,0))</f>
        <v>T</v>
      </c>
      <c r="G24" s="120">
        <f>IF(ISERROR(VLOOKUP($D24,'FERDİ SONUÇ'!$B$6:$H$1069,6,0)),"",VLOOKUP($D24,'FERDİ SONUÇ'!$B$6:$H$1069,6,0))</f>
        <v>3022</v>
      </c>
      <c r="H24" s="38">
        <f>IF(OR(F24="",G24="DQ", G24="DNF", G24="DNS", G24=""),"-",VLOOKUP(D24,'FERDİ SONUÇ'!$B$6:$H$1069,7,0))</f>
        <v>7</v>
      </c>
      <c r="I24" s="38">
        <f>IF(OR(F24="",F24="F",G24="DQ", G24="DNF", G24="DNS", G24=""),"-",VLOOKUP(D24,'FERDİ SONUÇ'!$B$6:$H$1069,7,0))</f>
        <v>7</v>
      </c>
      <c r="J24" s="40">
        <f>IF(ISERROR(SMALL(I24:I29,1)),"-",SMALL(I24:I29,1))</f>
        <v>1</v>
      </c>
      <c r="K24" s="105"/>
      <c r="L24" s="163"/>
      <c r="M24" s="105"/>
      <c r="N24" s="105"/>
      <c r="O24" s="35"/>
      <c r="BE24" s="42">
        <v>1018</v>
      </c>
    </row>
    <row r="25" spans="1:57" ht="15" customHeight="1" x14ac:dyDescent="0.2">
      <c r="B25" s="43"/>
      <c r="C25" s="45"/>
      <c r="D25" s="151">
        <v>160</v>
      </c>
      <c r="E25" s="46" t="str">
        <f>IF(ISERROR(VLOOKUP($D25,'START LİSTE'!$B$6:$G$1027,2,0)),"",VLOOKUP($D25,'START LİSTE'!$B$6:$G$1027,2,0))</f>
        <v>MERT GİRMAGEGESE</v>
      </c>
      <c r="F25" s="47" t="str">
        <f>IF(ISERROR(VLOOKUP($D25,'START LİSTE'!$B$6:$G$1027,4,0)),"",VLOOKUP($D25,'START LİSTE'!$B$6:$G$1027,4,0))</f>
        <v>T</v>
      </c>
      <c r="G25" s="121" t="str">
        <f>IF(ISERROR(VLOOKUP($D25,'FERDİ SONUÇ'!$B$6:$H$1069,6,0)),"",VLOOKUP($D25,'FERDİ SONUÇ'!$B$6:$H$1069,6,0))</f>
        <v>DNS</v>
      </c>
      <c r="H25" s="47" t="str">
        <f>IF(OR(F25="",G25="DQ", G25="DNF", G25="DNS", G25=""),"-",VLOOKUP(D25,'FERDİ SONUÇ'!$B$6:$H$1069,7,0))</f>
        <v>-</v>
      </c>
      <c r="I25" s="47" t="str">
        <f>IF(OR(F25="",F25="F",G25="DQ", G25="DNF", G25="DNS", G25=""),"-",VLOOKUP(D25,'FERDİ SONUÇ'!$B$6:$H$1069,7,0))</f>
        <v>-</v>
      </c>
      <c r="J25" s="49">
        <f>IF(ISERROR(SMALL(I24:I29,2)),"-",SMALL(I24:I29,2))</f>
        <v>7</v>
      </c>
      <c r="K25" s="106"/>
      <c r="L25" s="164"/>
      <c r="M25" s="106"/>
      <c r="N25" s="106"/>
      <c r="O25" s="44"/>
      <c r="BE25" s="42">
        <v>1019</v>
      </c>
    </row>
    <row r="26" spans="1:57" ht="15" customHeight="1" x14ac:dyDescent="0.2">
      <c r="A26" s="96">
        <f>IF(AND(C26&lt;&gt;"",O26&lt;&gt;"DQ"),COUNT(O$6:O$185)-(RANK(O26,O$6:O$185)+COUNTIF(O$6:O26,O26))+2,IF(D24&lt;&gt;"",BE26,""))</f>
        <v>2</v>
      </c>
      <c r="B26" s="96">
        <f>IF(AND(C26&lt;&gt;"",N26&lt;&gt;"DQ"),COUNT(N$6:N$185)-(RANK(N26,N$6:N$185)+COUNTIF(N$6:N26,N26))+2,IF(D24&lt;&gt;"",BE26,""))</f>
        <v>2</v>
      </c>
      <c r="C26" s="45" t="str">
        <f>IF(ISERROR(VLOOKUP(D24,'START LİSTE'!$B$6:$G$1027,3,0)),"",VLOOKUP(D24,'START LİSTE'!$B$6:$G$1027,3,0))</f>
        <v>BATMAN-PETROLSPOR</v>
      </c>
      <c r="D26" s="151">
        <v>161</v>
      </c>
      <c r="E26" s="46" t="str">
        <f>IF(ISERROR(VLOOKUP($D26,'START LİSTE'!$B$6:$G$1027,2,0)),"",VLOOKUP($D26,'START LİSTE'!$B$6:$G$1027,2,0))</f>
        <v>ŞEREF DİRLİ</v>
      </c>
      <c r="F26" s="47" t="str">
        <f>IF(ISERROR(VLOOKUP($D26,'START LİSTE'!$B$6:$G$1027,4,0)),"",VLOOKUP($D26,'START LİSTE'!$B$6:$G$1027,4,0))</f>
        <v>T</v>
      </c>
      <c r="G26" s="121">
        <f>IF(ISERROR(VLOOKUP($D26,'FERDİ SONUÇ'!$B$6:$H$1069,6,0)),"",VLOOKUP($D26,'FERDİ SONUÇ'!$B$6:$H$1069,6,0))</f>
        <v>2949</v>
      </c>
      <c r="H26" s="47">
        <f>IF(OR(F26="",G26="DQ", G26="DNF", G26="DNS", G26=""),"-",VLOOKUP(D26,'FERDİ SONUÇ'!$B$6:$H$1069,7,0))</f>
        <v>1</v>
      </c>
      <c r="I26" s="47">
        <f>IF(OR(F26="",F26="F",G26="DQ", G26="DNF", G26="DNS", G26=""),"-",VLOOKUP(D26,'FERDİ SONUÇ'!$B$6:$H$1069,7,0))</f>
        <v>1</v>
      </c>
      <c r="J26" s="49">
        <f>IF(ISERROR(SMALL(I24:I29,3)),"-",SMALL(I24:I29,3))</f>
        <v>11</v>
      </c>
      <c r="K26" s="106">
        <v>20</v>
      </c>
      <c r="L26" s="164">
        <v>29.001199999999997</v>
      </c>
      <c r="M26" s="106"/>
      <c r="N26" s="108">
        <f>IFERROR(IF(C26="","",IF(OR(J24="-",J25="-",J26="-",J27="-"),"DQ",SUM(J24,J25,J26,J27)))+(J27*0.0001),"DQ")</f>
        <v>32.001300000000001</v>
      </c>
      <c r="O26" s="108">
        <f>IF(C26="","",IF(OR(K26="DQ",L26="DQ",M26="DQ",N26="DQ"),"DQ",SUM(K26,L26,M26,N26)))</f>
        <v>81.002499999999998</v>
      </c>
      <c r="BE26" s="42">
        <v>1020</v>
      </c>
    </row>
    <row r="27" spans="1:57" ht="15" customHeight="1" x14ac:dyDescent="0.2">
      <c r="B27" s="43"/>
      <c r="C27" s="45"/>
      <c r="D27" s="151">
        <v>162</v>
      </c>
      <c r="E27" s="46" t="str">
        <f>IF(ISERROR(VLOOKUP($D27,'START LİSTE'!$B$6:$G$1027,2,0)),"",VLOOKUP($D27,'START LİSTE'!$B$6:$G$1027,2,0))</f>
        <v>MEHMET AKKOYUN</v>
      </c>
      <c r="F27" s="47" t="str">
        <f>IF(ISERROR(VLOOKUP($D27,'START LİSTE'!$B$6:$G$1027,4,0)),"",VLOOKUP($D27,'START LİSTE'!$B$6:$G$1027,4,0))</f>
        <v>T</v>
      </c>
      <c r="G27" s="121" t="str">
        <f>IF(ISERROR(VLOOKUP($D27,'FERDİ SONUÇ'!$B$6:$H$1069,6,0)),"",VLOOKUP($D27,'FERDİ SONUÇ'!$B$6:$H$1069,6,0))</f>
        <v>DNF</v>
      </c>
      <c r="H27" s="47" t="str">
        <f>IF(OR(F27="",G27="DQ", G27="DNF", G27="DNS", G27=""),"-",VLOOKUP(D27,'FERDİ SONUÇ'!$B$6:$H$1069,7,0))</f>
        <v>-</v>
      </c>
      <c r="I27" s="47" t="str">
        <f>IF(OR(F27="",F27="F",G27="DQ", G27="DNF", G27="DNS", G27=""),"-",VLOOKUP(D27,'FERDİ SONUÇ'!$B$6:$H$1069,7,0))</f>
        <v>-</v>
      </c>
      <c r="J27" s="49">
        <f>IF(ISERROR(SMALL(I24:I29,4)),"-",SMALL(I24:I29,4))</f>
        <v>13</v>
      </c>
      <c r="K27" s="106"/>
      <c r="L27" s="164"/>
      <c r="M27" s="106"/>
      <c r="N27" s="106"/>
      <c r="O27" s="44"/>
      <c r="BE27" s="42">
        <v>1021</v>
      </c>
    </row>
    <row r="28" spans="1:57" ht="15" customHeight="1" x14ac:dyDescent="0.2">
      <c r="B28" s="43"/>
      <c r="C28" s="45"/>
      <c r="D28" s="151">
        <v>163</v>
      </c>
      <c r="E28" s="46" t="str">
        <f>IF(ISERROR(VLOOKUP($D28,'START LİSTE'!$B$6:$G$1027,2,0)),"",VLOOKUP($D28,'START LİSTE'!$B$6:$G$1027,2,0))</f>
        <v>ERCAN MUSLU</v>
      </c>
      <c r="F28" s="47" t="str">
        <f>IF(ISERROR(VLOOKUP($D28,'START LİSTE'!$B$6:$G$1027,4,0)),"",VLOOKUP($D28,'START LİSTE'!$B$6:$G$1027,4,0))</f>
        <v>T</v>
      </c>
      <c r="G28" s="121">
        <f>IF(ISERROR(VLOOKUP($D28,'FERDİ SONUÇ'!$B$6:$H$1069,6,0)),"",VLOOKUP($D28,'FERDİ SONUÇ'!$B$6:$H$1069,6,0))</f>
        <v>3055</v>
      </c>
      <c r="H28" s="47">
        <f>IF(OR(F28="",G28="DQ", G28="DNF", G28="DNS", G28=""),"-",VLOOKUP(D28,'FERDİ SONUÇ'!$B$6:$H$1069,7,0))</f>
        <v>11</v>
      </c>
      <c r="I28" s="47">
        <f>IF(OR(F28="",F28="F",G28="DQ", G28="DNF", G28="DNS", G28=""),"-",VLOOKUP(D28,'FERDİ SONUÇ'!$B$6:$H$1069,7,0))</f>
        <v>11</v>
      </c>
      <c r="J28" s="49" t="str">
        <f>IF(ISERROR(SMALL(I24:I29,5)),"-",SMALL(I24:I29,5))</f>
        <v>-</v>
      </c>
      <c r="K28" s="106"/>
      <c r="L28" s="164"/>
      <c r="M28" s="106"/>
      <c r="N28" s="106"/>
      <c r="O28" s="44"/>
      <c r="BE28" s="42">
        <v>1022</v>
      </c>
    </row>
    <row r="29" spans="1:57" ht="15" customHeight="1" x14ac:dyDescent="0.2">
      <c r="B29" s="50"/>
      <c r="C29" s="52"/>
      <c r="D29" s="152">
        <v>164</v>
      </c>
      <c r="E29" s="53" t="str">
        <f>IF(ISERROR(VLOOKUP($D29,'START LİSTE'!$B$6:$G$1027,2,0)),"",VLOOKUP($D29,'START LİSTE'!$B$6:$G$1027,2,0))</f>
        <v>YAVUZ AĞRALI</v>
      </c>
      <c r="F29" s="54" t="str">
        <f>IF(ISERROR(VLOOKUP($D29,'START LİSTE'!$B$6:$G$1027,4,0)),"",VLOOKUP($D29,'START LİSTE'!$B$6:$G$1027,4,0))</f>
        <v>T</v>
      </c>
      <c r="G29" s="122">
        <f>IF(ISERROR(VLOOKUP($D29,'FERDİ SONUÇ'!$B$6:$H$1069,6,0)),"",VLOOKUP($D29,'FERDİ SONUÇ'!$B$6:$H$1069,6,0))</f>
        <v>3103</v>
      </c>
      <c r="H29" s="54">
        <f>IF(OR(F29="",G29="DQ", G29="DNF", G29="DNS", G29=""),"-",VLOOKUP(D29,'FERDİ SONUÇ'!$B$6:$H$1069,7,0))</f>
        <v>13</v>
      </c>
      <c r="I29" s="54">
        <f>IF(OR(F29="",F29="F",G29="DQ", G29="DNF", G29="DNS", G29=""),"-",VLOOKUP(D29,'FERDİ SONUÇ'!$B$6:$H$1069,7,0))</f>
        <v>13</v>
      </c>
      <c r="J29" s="56" t="str">
        <f>IF(ISERROR(SMALL(I24:I29,6)),"-",SMALL(I24:I29,6))</f>
        <v>-</v>
      </c>
      <c r="K29" s="107"/>
      <c r="L29" s="165"/>
      <c r="M29" s="107"/>
      <c r="N29" s="107"/>
      <c r="O29" s="51"/>
      <c r="BE29" s="42">
        <v>1023</v>
      </c>
    </row>
    <row r="30" spans="1:57" ht="15" customHeight="1" x14ac:dyDescent="0.2">
      <c r="B30" s="34"/>
      <c r="C30" s="36"/>
      <c r="D30" s="153">
        <v>155</v>
      </c>
      <c r="E30" s="37" t="str">
        <f>IF(ISERROR(VLOOKUP($D30,'START LİSTE'!$B$6:$G$1027,2,0)),"",VLOOKUP($D30,'START LİSTE'!$B$6:$G$1027,2,0))</f>
        <v>HAKAN TAZEGÜL</v>
      </c>
      <c r="F30" s="38" t="str">
        <f>IF(ISERROR(VLOOKUP($D30,'START LİSTE'!$B$6:$G$1027,4,0)),"",VLOOKUP($D30,'START LİSTE'!$B$6:$G$1027,4,0))</f>
        <v>T</v>
      </c>
      <c r="G30" s="120">
        <f>IF(ISERROR(VLOOKUP($D30,'FERDİ SONUÇ'!$B$6:$H$1069,6,0)),"",VLOOKUP($D30,'FERDİ SONUÇ'!$B$6:$H$1069,6,0))</f>
        <v>3340</v>
      </c>
      <c r="H30" s="38">
        <f>IF(OR(F30="",G30="DQ", G30="DNF", G30="DNS", G30=""),"-",VLOOKUP(D30,'FERDİ SONUÇ'!$B$6:$H$1069,7,0))</f>
        <v>27</v>
      </c>
      <c r="I30" s="38">
        <f>IF(OR(F30="",F30="F",G30="DQ", G30="DNF", G30="DNS", G30=""),"-",VLOOKUP(D30,'FERDİ SONUÇ'!$B$6:$H$1069,7,0))</f>
        <v>27</v>
      </c>
      <c r="J30" s="40">
        <f>IF(ISERROR(SMALL(I30:I35,1)),"-",SMALL(I30:I35,1))</f>
        <v>15</v>
      </c>
      <c r="K30" s="105"/>
      <c r="L30" s="163"/>
      <c r="M30" s="105"/>
      <c r="N30" s="105"/>
      <c r="O30" s="35"/>
      <c r="BE30" s="42">
        <v>1024</v>
      </c>
    </row>
    <row r="31" spans="1:57" ht="15" customHeight="1" x14ac:dyDescent="0.2">
      <c r="B31" s="43"/>
      <c r="C31" s="45"/>
      <c r="D31" s="151">
        <v>158</v>
      </c>
      <c r="E31" s="46" t="str">
        <f>IF(ISERROR(VLOOKUP($D31,'START LİSTE'!$B$6:$G$1027,2,0)),"",VLOOKUP($D31,'START LİSTE'!$B$6:$G$1027,2,0))</f>
        <v>RESÜL ÇEVİK</v>
      </c>
      <c r="F31" s="47" t="str">
        <f>IF(ISERROR(VLOOKUP($D31,'START LİSTE'!$B$6:$G$1027,4,0)),"",VLOOKUP($D31,'START LİSTE'!$B$6:$G$1027,4,0))</f>
        <v>T</v>
      </c>
      <c r="G31" s="121">
        <f>IF(ISERROR(VLOOKUP($D31,'FERDİ SONUÇ'!$B$6:$H$1069,6,0)),"",VLOOKUP($D31,'FERDİ SONUÇ'!$B$6:$H$1069,6,0))</f>
        <v>3151</v>
      </c>
      <c r="H31" s="47">
        <f>IF(OR(F31="",G31="DQ", G31="DNF", G31="DNS", G31=""),"-",VLOOKUP(D31,'FERDİ SONUÇ'!$B$6:$H$1069,7,0))</f>
        <v>16</v>
      </c>
      <c r="I31" s="47">
        <f>IF(OR(F31="",F31="F",G31="DQ", G31="DNF", G31="DNS", G31=""),"-",VLOOKUP(D31,'FERDİ SONUÇ'!$B$6:$H$1069,7,0))</f>
        <v>16</v>
      </c>
      <c r="J31" s="49">
        <f>IF(ISERROR(SMALL(I30:I35,2)),"-",SMALL(I30:I35,2))</f>
        <v>16</v>
      </c>
      <c r="K31" s="106"/>
      <c r="L31" s="164"/>
      <c r="M31" s="106"/>
      <c r="N31" s="106"/>
      <c r="O31" s="44"/>
      <c r="BE31" s="42">
        <v>1025</v>
      </c>
    </row>
    <row r="32" spans="1:57" ht="15" customHeight="1" x14ac:dyDescent="0.2">
      <c r="A32" s="96">
        <f>IF(AND(C32&lt;&gt;"",O32&lt;&gt;"DQ"),COUNT(O$6:O$185)-(RANK(O32,O$6:O$185)+COUNTIF(O$6:O32,O32))+2,IF(D30&lt;&gt;"",BE32,""))</f>
        <v>5</v>
      </c>
      <c r="B32" s="96">
        <f>IF(AND(C32&lt;&gt;"",N32&lt;&gt;"DQ"),COUNT(N$6:N$185)-(RANK(N32,N$6:N$185)+COUNTIF(N$6:N32,N32))+2,IF(D30&lt;&gt;"",BE32,""))</f>
        <v>4</v>
      </c>
      <c r="C32" s="45" t="str">
        <f>IF(ISERROR(VLOOKUP(D30,'START LİSTE'!$B$6:$G$1027,3,0)),"",VLOOKUP(D30,'START LİSTE'!$B$6:$G$1027,3,0))</f>
        <v>ANKARA-TSK</v>
      </c>
      <c r="D32" s="151">
        <v>156</v>
      </c>
      <c r="E32" s="46" t="str">
        <f>IF(ISERROR(VLOOKUP($D32,'START LİSTE'!$B$6:$G$1027,2,0)),"",VLOOKUP($D32,'START LİSTE'!$B$6:$G$1027,2,0))</f>
        <v>MUSTAFA MAVİLİ</v>
      </c>
      <c r="F32" s="47" t="str">
        <f>IF(ISERROR(VLOOKUP($D32,'START LİSTE'!$B$6:$G$1027,4,0)),"",VLOOKUP($D32,'START LİSTE'!$B$6:$G$1027,4,0))</f>
        <v>T</v>
      </c>
      <c r="G32" s="121">
        <f>IF(ISERROR(VLOOKUP($D32,'FERDİ SONUÇ'!$B$6:$H$1069,6,0)),"",VLOOKUP($D32,'FERDİ SONUÇ'!$B$6:$H$1069,6,0))</f>
        <v>3151</v>
      </c>
      <c r="H32" s="47">
        <f>IF(OR(F32="",G32="DQ", G32="DNF", G32="DNS", G32=""),"-",VLOOKUP(D32,'FERDİ SONUÇ'!$B$6:$H$1069,7,0))</f>
        <v>15</v>
      </c>
      <c r="I32" s="47">
        <f>IF(OR(F32="",F32="F",G32="DQ", G32="DNF", G32="DNS", G32=""),"-",VLOOKUP(D32,'FERDİ SONUÇ'!$B$6:$H$1069,7,0))</f>
        <v>15</v>
      </c>
      <c r="J32" s="49">
        <f>IF(ISERROR(SMALL(I30:I35,3)),"-",SMALL(I30:I35,3))</f>
        <v>20</v>
      </c>
      <c r="K32" s="106">
        <v>134</v>
      </c>
      <c r="L32" s="164">
        <v>113.00319999999999</v>
      </c>
      <c r="M32" s="106"/>
      <c r="N32" s="108">
        <f>IFERROR(IF(C32="","",IF(OR(J30="-",J31="-",J32="-",J33="-"),"DQ",SUM(J30,J31,J32,J33)))+(J33*0.0001),"DQ")</f>
        <v>74.002300000000005</v>
      </c>
      <c r="O32" s="108">
        <f>IF(C32="","",IF(OR(K32="DQ",L32="DQ",M32="DQ",N32="DQ"),"DQ",SUM(K32,L32,M32,N32)))</f>
        <v>321.00549999999998</v>
      </c>
      <c r="BE32" s="42">
        <v>1026</v>
      </c>
    </row>
    <row r="33" spans="1:57" ht="15" customHeight="1" x14ac:dyDescent="0.2">
      <c r="B33" s="43"/>
      <c r="C33" s="45"/>
      <c r="D33" s="151">
        <v>154</v>
      </c>
      <c r="E33" s="46" t="str">
        <f>IF(ISERROR(VLOOKUP($D33,'START LİSTE'!$B$6:$G$1027,2,0)),"",VLOOKUP($D33,'START LİSTE'!$B$6:$G$1027,2,0))</f>
        <v>MEHMET SOYTÜRK</v>
      </c>
      <c r="F33" s="47" t="str">
        <f>IF(ISERROR(VLOOKUP($D33,'START LİSTE'!$B$6:$G$1027,4,0)),"",VLOOKUP($D33,'START LİSTE'!$B$6:$G$1027,4,0))</f>
        <v>T</v>
      </c>
      <c r="G33" s="121">
        <f>IF(ISERROR(VLOOKUP($D33,'FERDİ SONUÇ'!$B$6:$H$1069,6,0)),"",VLOOKUP($D33,'FERDİ SONUÇ'!$B$6:$H$1069,6,0))</f>
        <v>3257</v>
      </c>
      <c r="H33" s="47">
        <f>IF(OR(F33="",G33="DQ", G33="DNF", G33="DNS", G33=""),"-",VLOOKUP(D33,'FERDİ SONUÇ'!$B$6:$H$1069,7,0))</f>
        <v>23</v>
      </c>
      <c r="I33" s="47">
        <f>IF(OR(F33="",F33="F",G33="DQ", G33="DNF", G33="DNS", G33=""),"-",VLOOKUP(D33,'FERDİ SONUÇ'!$B$6:$H$1069,7,0))</f>
        <v>23</v>
      </c>
      <c r="J33" s="49">
        <f>IF(ISERROR(SMALL(I30:I35,4)),"-",SMALL(I30:I35,4))</f>
        <v>23</v>
      </c>
      <c r="K33" s="106"/>
      <c r="L33" s="164"/>
      <c r="M33" s="106"/>
      <c r="N33" s="106"/>
      <c r="O33" s="44"/>
      <c r="BE33" s="42">
        <v>1027</v>
      </c>
    </row>
    <row r="34" spans="1:57" ht="15" customHeight="1" x14ac:dyDescent="0.2">
      <c r="B34" s="43"/>
      <c r="C34" s="45"/>
      <c r="D34" s="151">
        <v>327</v>
      </c>
      <c r="E34" s="46" t="str">
        <f>IF(ISERROR(VLOOKUP($D34,'START LİSTE'!$B$6:$G$1027,2,0)),"",VLOOKUP($D34,'START LİSTE'!$B$6:$G$1027,2,0))</f>
        <v>MUSTAFA İNCESU</v>
      </c>
      <c r="F34" s="47" t="str">
        <f>IF(ISERROR(VLOOKUP($D34,'START LİSTE'!$B$6:$G$1027,4,0)),"",VLOOKUP($D34,'START LİSTE'!$B$6:$G$1027,4,0))</f>
        <v>T</v>
      </c>
      <c r="G34" s="121">
        <f>IF(ISERROR(VLOOKUP($D34,'FERDİ SONUÇ'!$B$6:$H$1069,6,0)),"",VLOOKUP($D34,'FERDİ SONUÇ'!$B$6:$H$1069,6,0))</f>
        <v>3228</v>
      </c>
      <c r="H34" s="47">
        <f>IF(OR(F34="",G34="DQ", G34="DNF", G34="DNS", G34=""),"-",VLOOKUP(D34,'FERDİ SONUÇ'!$B$6:$H$1069,7,0))</f>
        <v>20</v>
      </c>
      <c r="I34" s="47">
        <f>IF(OR(F34="",F34="F",G34="DQ", G34="DNF", G34="DNS", G34=""),"-",VLOOKUP(D34,'FERDİ SONUÇ'!$B$6:$H$1069,7,0))</f>
        <v>20</v>
      </c>
      <c r="J34" s="49">
        <f>IF(ISERROR(SMALL(I30:I35,5)),"-",SMALL(I30:I35,5))</f>
        <v>27</v>
      </c>
      <c r="K34" s="106"/>
      <c r="L34" s="164"/>
      <c r="M34" s="106"/>
      <c r="N34" s="106"/>
      <c r="O34" s="44"/>
      <c r="BE34" s="42">
        <v>1028</v>
      </c>
    </row>
    <row r="35" spans="1:57" ht="15" customHeight="1" x14ac:dyDescent="0.2">
      <c r="B35" s="50"/>
      <c r="C35" s="52"/>
      <c r="D35" s="152">
        <v>153</v>
      </c>
      <c r="E35" s="53" t="str">
        <f>IF(ISERROR(VLOOKUP($D35,'START LİSTE'!$B$6:$G$1027,2,0)),"",VLOOKUP($D35,'START LİSTE'!$B$6:$G$1027,2,0))</f>
        <v>HAMZA AYDOĞAN</v>
      </c>
      <c r="F35" s="54" t="str">
        <f>IF(ISERROR(VLOOKUP($D35,'START LİSTE'!$B$6:$G$1027,4,0)),"",VLOOKUP($D35,'START LİSTE'!$B$6:$G$1027,4,0))</f>
        <v>T</v>
      </c>
      <c r="G35" s="122">
        <f>IF(ISERROR(VLOOKUP($D35,'FERDİ SONUÇ'!$B$6:$H$1069,6,0)),"",VLOOKUP($D35,'FERDİ SONUÇ'!$B$6:$H$1069,6,0))</f>
        <v>3436</v>
      </c>
      <c r="H35" s="54">
        <f>IF(OR(F35="",G35="DQ", G35="DNF", G35="DNS", G35=""),"-",VLOOKUP(D35,'FERDİ SONUÇ'!$B$6:$H$1069,7,0))</f>
        <v>31</v>
      </c>
      <c r="I35" s="54">
        <f>IF(OR(F35="",F35="F",G35="DQ", G35="DNF", G35="DNS", G35=""),"-",VLOOKUP(D35,'FERDİ SONUÇ'!$B$6:$H$1069,7,0))</f>
        <v>31</v>
      </c>
      <c r="J35" s="56">
        <f>IF(ISERROR(SMALL(I30:I35,6)),"-",SMALL(I30:I35,6))</f>
        <v>31</v>
      </c>
      <c r="K35" s="107"/>
      <c r="L35" s="165"/>
      <c r="M35" s="107"/>
      <c r="N35" s="107"/>
      <c r="O35" s="51"/>
      <c r="BE35" s="42">
        <v>1029</v>
      </c>
    </row>
    <row r="36" spans="1:57" ht="15" customHeight="1" x14ac:dyDescent="0.2">
      <c r="B36" s="34"/>
      <c r="C36" s="36"/>
      <c r="D36" s="153">
        <v>183</v>
      </c>
      <c r="E36" s="37" t="str">
        <f>IF(ISERROR(VLOOKUP($D36,'START LİSTE'!$B$6:$G$1027,2,0)),"",VLOOKUP($D36,'START LİSTE'!$B$6:$G$1027,2,0))</f>
        <v>HASAN TURĞUT</v>
      </c>
      <c r="F36" s="38" t="str">
        <f>IF(ISERROR(VLOOKUP($D36,'START LİSTE'!$B$6:$G$1027,4,0)),"",VLOOKUP($D36,'START LİSTE'!$B$6:$G$1027,4,0))</f>
        <v>T</v>
      </c>
      <c r="G36" s="120">
        <f>IF(ISERROR(VLOOKUP($D36,'FERDİ SONUÇ'!$B$6:$H$1069,6,0)),"",VLOOKUP($D36,'FERDİ SONUÇ'!$B$6:$H$1069,6,0))</f>
        <v>3252</v>
      </c>
      <c r="H36" s="38">
        <f>IF(OR(F36="",G36="DQ", G36="DNF", G36="DNS", G36=""),"-",VLOOKUP(D36,'FERDİ SONUÇ'!$B$6:$H$1069,7,0))</f>
        <v>22</v>
      </c>
      <c r="I36" s="38">
        <f>IF(OR(F36="",F36="F",G36="DQ", G36="DNF", G36="DNS", G36=""),"-",VLOOKUP(D36,'FERDİ SONUÇ'!$B$6:$H$1069,7,0))</f>
        <v>22</v>
      </c>
      <c r="J36" s="40">
        <f>IF(ISERROR(SMALL(I36:I41,1)),"-",SMALL(I36:I41,1))</f>
        <v>22</v>
      </c>
      <c r="K36" s="105"/>
      <c r="L36" s="163"/>
      <c r="M36" s="105"/>
      <c r="N36" s="105"/>
      <c r="O36" s="35"/>
      <c r="BE36" s="42">
        <v>1030</v>
      </c>
    </row>
    <row r="37" spans="1:57" ht="15" customHeight="1" x14ac:dyDescent="0.2">
      <c r="B37" s="43"/>
      <c r="C37" s="45"/>
      <c r="D37" s="151">
        <v>184</v>
      </c>
      <c r="E37" s="46" t="str">
        <f>IF(ISERROR(VLOOKUP($D37,'START LİSTE'!$B$6:$G$1027,2,0)),"",VLOOKUP($D37,'START LİSTE'!$B$6:$G$1027,2,0))</f>
        <v>MAZLUM AYDEMİR</v>
      </c>
      <c r="F37" s="47" t="str">
        <f>IF(ISERROR(VLOOKUP($D37,'START LİSTE'!$B$6:$G$1027,4,0)),"",VLOOKUP($D37,'START LİSTE'!$B$6:$G$1027,4,0))</f>
        <v>T</v>
      </c>
      <c r="G37" s="121">
        <f>IF(ISERROR(VLOOKUP($D37,'FERDİ SONUÇ'!$B$6:$H$1069,6,0)),"",VLOOKUP($D37,'FERDİ SONUÇ'!$B$6:$H$1069,6,0))</f>
        <v>3319</v>
      </c>
      <c r="H37" s="47">
        <f>IF(OR(F37="",G37="DQ", G37="DNF", G37="DNS", G37=""),"-",VLOOKUP(D37,'FERDİ SONUÇ'!$B$6:$H$1069,7,0))</f>
        <v>24</v>
      </c>
      <c r="I37" s="47">
        <f>IF(OR(F37="",F37="F",G37="DQ", G37="DNF", G37="DNS", G37=""),"-",VLOOKUP(D37,'FERDİ SONUÇ'!$B$6:$H$1069,7,0))</f>
        <v>24</v>
      </c>
      <c r="J37" s="49">
        <f>IF(ISERROR(SMALL(I36:I41,2)),"-",SMALL(I36:I41,2))</f>
        <v>24</v>
      </c>
      <c r="K37" s="106"/>
      <c r="L37" s="164"/>
      <c r="M37" s="106"/>
      <c r="N37" s="106"/>
      <c r="O37" s="44"/>
      <c r="BE37" s="42">
        <v>1031</v>
      </c>
    </row>
    <row r="38" spans="1:57" ht="15" customHeight="1" x14ac:dyDescent="0.2">
      <c r="A38" s="96">
        <f>IF(AND(C38&lt;&gt;"",O38&lt;&gt;"DQ"),COUNT(O$6:O$185)-(RANK(O38,O$6:O$185)+COUNTIF(O$6:O38,O38))+2,IF(D36&lt;&gt;"",BE38,""))</f>
        <v>6</v>
      </c>
      <c r="B38" s="96">
        <f>IF(AND(C38&lt;&gt;"",N38&lt;&gt;"DQ"),COUNT(N$6:N$185)-(RANK(N38,N$6:N$185)+COUNTIF(N$6:N38,N38))+2,IF(D36&lt;&gt;"",BE38,""))</f>
        <v>5</v>
      </c>
      <c r="C38" s="45" t="str">
        <f>IF(ISERROR(VLOOKUP(D36,'START LİSTE'!$B$6:$G$1027,3,0)),"",VLOOKUP(D36,'START LİSTE'!$B$6:$G$1027,3,0))</f>
        <v>MARDİN ATLETİZM</v>
      </c>
      <c r="D38" s="151">
        <v>185</v>
      </c>
      <c r="E38" s="46" t="str">
        <f>IF(ISERROR(VLOOKUP($D38,'START LİSTE'!$B$6:$G$1027,2,0)),"",VLOOKUP($D38,'START LİSTE'!$B$6:$G$1027,2,0))</f>
        <v>MUSA İŞLER</v>
      </c>
      <c r="F38" s="47" t="str">
        <f>IF(ISERROR(VLOOKUP($D38,'START LİSTE'!$B$6:$G$1027,4,0)),"",VLOOKUP($D38,'START LİSTE'!$B$6:$G$1027,4,0))</f>
        <v>T</v>
      </c>
      <c r="G38" s="121" t="str">
        <f>IF(ISERROR(VLOOKUP($D38,'FERDİ SONUÇ'!$B$6:$H$1069,6,0)),"",VLOOKUP($D38,'FERDİ SONUÇ'!$B$6:$H$1069,6,0))</f>
        <v>DNS</v>
      </c>
      <c r="H38" s="47" t="str">
        <f>IF(OR(F38="",G38="DQ", G38="DNF", G38="DNS", G38=""),"-",VLOOKUP(D38,'FERDİ SONUÇ'!$B$6:$H$1069,7,0))</f>
        <v>-</v>
      </c>
      <c r="I38" s="47" t="str">
        <f>IF(OR(F38="",F38="F",G38="DQ", G38="DNF", G38="DNS", G38=""),"-",VLOOKUP(D38,'FERDİ SONUÇ'!$B$6:$H$1069,7,0))</f>
        <v>-</v>
      </c>
      <c r="J38" s="49">
        <f>IF(ISERROR(SMALL(I36:I41,3)),"-",SMALL(I36:I41,3))</f>
        <v>25</v>
      </c>
      <c r="K38" s="106">
        <v>130</v>
      </c>
      <c r="L38" s="164">
        <v>101.0033</v>
      </c>
      <c r="M38" s="106"/>
      <c r="N38" s="108">
        <f>IFERROR(IF(C38="","",IF(OR(J36="-",J37="-",J38="-",J39="-"),"DQ",SUM(J36,J37,J38,J39)))+(J39*0.0001),"DQ")</f>
        <v>100.0029</v>
      </c>
      <c r="O38" s="108">
        <f>IF(C38="","",IF(OR(K38="DQ",L38="DQ",M38="DQ",N38="DQ"),"DQ",SUM(K38,L38,M38,N38)))</f>
        <v>331.00619999999998</v>
      </c>
      <c r="BE38" s="42">
        <v>1032</v>
      </c>
    </row>
    <row r="39" spans="1:57" ht="15" customHeight="1" x14ac:dyDescent="0.2">
      <c r="B39" s="43"/>
      <c r="C39" s="45"/>
      <c r="D39" s="151">
        <v>186</v>
      </c>
      <c r="E39" s="46" t="str">
        <f>IF(ISERROR(VLOOKUP($D39,'START LİSTE'!$B$6:$G$1027,2,0)),"",VLOOKUP($D39,'START LİSTE'!$B$6:$G$1027,2,0))</f>
        <v>ALİ DERELİ</v>
      </c>
      <c r="F39" s="47" t="str">
        <f>IF(ISERROR(VLOOKUP($D39,'START LİSTE'!$B$6:$G$1027,4,0)),"",VLOOKUP($D39,'START LİSTE'!$B$6:$G$1027,4,0))</f>
        <v>T</v>
      </c>
      <c r="G39" s="121">
        <f>IF(ISERROR(VLOOKUP($D39,'FERDİ SONUÇ'!$B$6:$H$1069,6,0)),"",VLOOKUP($D39,'FERDİ SONUÇ'!$B$6:$H$1069,6,0))</f>
        <v>3320</v>
      </c>
      <c r="H39" s="47">
        <f>IF(OR(F39="",G39="DQ", G39="DNF", G39="DNS", G39=""),"-",VLOOKUP(D39,'FERDİ SONUÇ'!$B$6:$H$1069,7,0))</f>
        <v>25</v>
      </c>
      <c r="I39" s="47">
        <f>IF(OR(F39="",F39="F",G39="DQ", G39="DNF", G39="DNS", G39=""),"-",VLOOKUP(D39,'FERDİ SONUÇ'!$B$6:$H$1069,7,0))</f>
        <v>25</v>
      </c>
      <c r="J39" s="49">
        <f>IF(ISERROR(SMALL(I36:I41,4)),"-",SMALL(I36:I41,4))</f>
        <v>29</v>
      </c>
      <c r="K39" s="106"/>
      <c r="L39" s="164"/>
      <c r="M39" s="106"/>
      <c r="N39" s="106"/>
      <c r="O39" s="44"/>
      <c r="BE39" s="42">
        <v>1033</v>
      </c>
    </row>
    <row r="40" spans="1:57" ht="15" customHeight="1" x14ac:dyDescent="0.2">
      <c r="B40" s="43"/>
      <c r="C40" s="45"/>
      <c r="D40" s="151">
        <v>187</v>
      </c>
      <c r="E40" s="46" t="str">
        <f>IF(ISERROR(VLOOKUP($D40,'START LİSTE'!$B$6:$G$1027,2,0)),"",VLOOKUP($D40,'START LİSTE'!$B$6:$G$1027,2,0))</f>
        <v>ENGİN ÖZEL</v>
      </c>
      <c r="F40" s="47" t="str">
        <f>IF(ISERROR(VLOOKUP($D40,'START LİSTE'!$B$6:$G$1027,4,0)),"",VLOOKUP($D40,'START LİSTE'!$B$6:$G$1027,4,0))</f>
        <v>T</v>
      </c>
      <c r="G40" s="121">
        <f>IF(ISERROR(VLOOKUP($D40,'FERDİ SONUÇ'!$B$6:$H$1069,6,0)),"",VLOOKUP($D40,'FERDİ SONUÇ'!$B$6:$H$1069,6,0))</f>
        <v>3403</v>
      </c>
      <c r="H40" s="47">
        <f>IF(OR(F40="",G40="DQ", G40="DNF", G40="DNS", G40=""),"-",VLOOKUP(D40,'FERDİ SONUÇ'!$B$6:$H$1069,7,0))</f>
        <v>29</v>
      </c>
      <c r="I40" s="47">
        <f>IF(OR(F40="",F40="F",G40="DQ", G40="DNF", G40="DNS", G40=""),"-",VLOOKUP(D40,'FERDİ SONUÇ'!$B$6:$H$1069,7,0))</f>
        <v>29</v>
      </c>
      <c r="J40" s="49">
        <f>IF(ISERROR(SMALL(I36:I41,5)),"-",SMALL(I36:I41,5))</f>
        <v>33</v>
      </c>
      <c r="K40" s="106"/>
      <c r="L40" s="164"/>
      <c r="M40" s="106"/>
      <c r="N40" s="106"/>
      <c r="O40" s="44"/>
      <c r="BE40" s="42">
        <v>1034</v>
      </c>
    </row>
    <row r="41" spans="1:57" ht="15" customHeight="1" x14ac:dyDescent="0.2">
      <c r="B41" s="50"/>
      <c r="C41" s="52"/>
      <c r="D41" s="152">
        <v>188</v>
      </c>
      <c r="E41" s="53" t="str">
        <f>IF(ISERROR(VLOOKUP($D41,'START LİSTE'!$B$6:$G$1027,2,0)),"",VLOOKUP($D41,'START LİSTE'!$B$6:$G$1027,2,0))</f>
        <v>ATMAN ÇAPAT</v>
      </c>
      <c r="F41" s="54" t="str">
        <f>IF(ISERROR(VLOOKUP($D41,'START LİSTE'!$B$6:$G$1027,4,0)),"",VLOOKUP($D41,'START LİSTE'!$B$6:$G$1027,4,0))</f>
        <v>T</v>
      </c>
      <c r="G41" s="122">
        <f>IF(ISERROR(VLOOKUP($D41,'FERDİ SONUÇ'!$B$6:$H$1069,6,0)),"",VLOOKUP($D41,'FERDİ SONUÇ'!$B$6:$H$1069,6,0))</f>
        <v>3515</v>
      </c>
      <c r="H41" s="54">
        <f>IF(OR(F41="",G41="DQ", G41="DNF", G41="DNS", G41=""),"-",VLOOKUP(D41,'FERDİ SONUÇ'!$B$6:$H$1069,7,0))</f>
        <v>33</v>
      </c>
      <c r="I41" s="54">
        <f>IF(OR(F41="",F41="F",G41="DQ", G41="DNF", G41="DNS", G41=""),"-",VLOOKUP(D41,'FERDİ SONUÇ'!$B$6:$H$1069,7,0))</f>
        <v>33</v>
      </c>
      <c r="J41" s="56" t="str">
        <f>IF(ISERROR(SMALL(I36:I41,6)),"-",SMALL(I36:I41,6))</f>
        <v>-</v>
      </c>
      <c r="K41" s="107"/>
      <c r="L41" s="165"/>
      <c r="M41" s="107"/>
      <c r="N41" s="107"/>
      <c r="O41" s="51"/>
      <c r="BE41" s="42">
        <v>1035</v>
      </c>
    </row>
    <row r="42" spans="1:57" ht="15" customHeight="1" x14ac:dyDescent="0.2">
      <c r="B42" s="34"/>
      <c r="C42" s="36"/>
      <c r="D42" s="153">
        <v>342</v>
      </c>
      <c r="E42" s="37" t="str">
        <f>IF(ISERROR(VLOOKUP($D42,'START LİSTE'!$B$6:$G$1027,2,0)),"",VLOOKUP($D42,'START LİSTE'!$B$6:$G$1027,2,0))</f>
        <v>ERKAN ÇELİK</v>
      </c>
      <c r="F42" s="38" t="str">
        <f>IF(ISERROR(VLOOKUP($D42,'START LİSTE'!$B$6:$G$1027,4,0)),"",VLOOKUP($D42,'START LİSTE'!$B$6:$G$1027,4,0))</f>
        <v>T</v>
      </c>
      <c r="G42" s="120">
        <f>IF(ISERROR(VLOOKUP($D42,'FERDİ SONUÇ'!$B$6:$H$1069,6,0)),"",VLOOKUP($D42,'FERDİ SONUÇ'!$B$6:$H$1069,6,0))</f>
        <v>3155</v>
      </c>
      <c r="H42" s="38">
        <f>IF(OR(F42="",G42="DQ", G42="DNF", G42="DNS", G42=""),"-",VLOOKUP(D42,'FERDİ SONUÇ'!$B$6:$H$1069,7,0))</f>
        <v>17</v>
      </c>
      <c r="I42" s="38">
        <f>IF(OR(F42="",F42="F",G42="DQ", G42="DNF", G42="DNS", G42=""),"-",VLOOKUP(D42,'FERDİ SONUÇ'!$B$6:$H$1069,7,0))</f>
        <v>17</v>
      </c>
      <c r="J42" s="40">
        <f>IF(ISERROR(SMALL(I42:I47,1)),"-",SMALL(I42:I47,1))</f>
        <v>17</v>
      </c>
      <c r="K42" s="105"/>
      <c r="L42" s="163"/>
      <c r="M42" s="105"/>
      <c r="N42" s="105"/>
      <c r="O42" s="35"/>
      <c r="BE42" s="42">
        <v>1036</v>
      </c>
    </row>
    <row r="43" spans="1:57" ht="15" customHeight="1" x14ac:dyDescent="0.2">
      <c r="B43" s="43"/>
      <c r="C43" s="45"/>
      <c r="D43" s="151">
        <v>343</v>
      </c>
      <c r="E43" s="46" t="str">
        <f>IF(ISERROR(VLOOKUP($D43,'START LİSTE'!$B$6:$G$1027,2,0)),"",VLOOKUP($D43,'START LİSTE'!$B$6:$G$1027,2,0))</f>
        <v>ÜZEYİR SÖYLEMEZ</v>
      </c>
      <c r="F43" s="47" t="str">
        <f>IF(ISERROR(VLOOKUP($D43,'START LİSTE'!$B$6:$G$1027,4,0)),"",VLOOKUP($D43,'START LİSTE'!$B$6:$G$1027,4,0))</f>
        <v>T</v>
      </c>
      <c r="G43" s="121">
        <f>IF(ISERROR(VLOOKUP($D43,'FERDİ SONUÇ'!$B$6:$H$1069,6,0)),"",VLOOKUP($D43,'FERDİ SONUÇ'!$B$6:$H$1069,6,0))</f>
        <v>3233</v>
      </c>
      <c r="H43" s="47">
        <f>IF(OR(F43="",G43="DQ", G43="DNF", G43="DNS", G43=""),"-",VLOOKUP(D43,'FERDİ SONUÇ'!$B$6:$H$1069,7,0))</f>
        <v>21</v>
      </c>
      <c r="I43" s="47">
        <f>IF(OR(F43="",F43="F",G43="DQ", G43="DNF", G43="DNS", G43=""),"-",VLOOKUP(D43,'FERDİ SONUÇ'!$B$6:$H$1069,7,0))</f>
        <v>21</v>
      </c>
      <c r="J43" s="49">
        <f>IF(ISERROR(SMALL(I42:I47,2)),"-",SMALL(I42:I47,2))</f>
        <v>21</v>
      </c>
      <c r="K43" s="106"/>
      <c r="L43" s="164"/>
      <c r="M43" s="106"/>
      <c r="N43" s="106"/>
      <c r="O43" s="44"/>
      <c r="BE43" s="42">
        <v>1037</v>
      </c>
    </row>
    <row r="44" spans="1:57" ht="15" customHeight="1" x14ac:dyDescent="0.2">
      <c r="A44" s="96">
        <f>IF(AND(C44&lt;&gt;"",O44&lt;&gt;"DQ"),COUNT(O$6:O$185)-(RANK(O44,O$6:O$185)+COUNTIF(O$6:O44,O44))+2,IF(D42&lt;&gt;"",BE44,""))</f>
        <v>1038</v>
      </c>
      <c r="B44" s="96">
        <f>IF(AND(C44&lt;&gt;"",N44&lt;&gt;"DQ"),COUNT(N$6:N$185)-(RANK(N44,N$6:N$185)+COUNTIF(N$6:N44,N44))+2,IF(D42&lt;&gt;"",BE44,""))</f>
        <v>1038</v>
      </c>
      <c r="C44" s="45" t="str">
        <f>IF(ISERROR(VLOOKUP(D42,'START LİSTE'!$B$6:$G$1027,3,0)),"",VLOOKUP(D42,'START LİSTE'!$B$6:$G$1027,3,0))</f>
        <v>MERSİN MESKİSPOR</v>
      </c>
      <c r="D44" s="151">
        <v>344</v>
      </c>
      <c r="E44" s="46" t="str">
        <f>IF(ISERROR(VLOOKUP($D44,'START LİSTE'!$B$6:$G$1027,2,0)),"",VLOOKUP($D44,'START LİSTE'!$B$6:$G$1027,2,0))</f>
        <v>YASİN CEYLAN</v>
      </c>
      <c r="F44" s="47" t="str">
        <f>IF(ISERROR(VLOOKUP($D44,'START LİSTE'!$B$6:$G$1027,4,0)),"",VLOOKUP($D44,'START LİSTE'!$B$6:$G$1027,4,0))</f>
        <v>T</v>
      </c>
      <c r="G44" s="121" t="str">
        <f>IF(ISERROR(VLOOKUP($D44,'FERDİ SONUÇ'!$B$6:$H$1069,6,0)),"",VLOOKUP($D44,'FERDİ SONUÇ'!$B$6:$H$1069,6,0))</f>
        <v>DNF</v>
      </c>
      <c r="H44" s="47" t="str">
        <f>IF(OR(F44="",G44="DQ", G44="DNF", G44="DNS", G44=""),"-",VLOOKUP(D44,'FERDİ SONUÇ'!$B$6:$H$1069,7,0))</f>
        <v>-</v>
      </c>
      <c r="I44" s="47" t="str">
        <f>IF(OR(F44="",F44="F",G44="DQ", G44="DNF", G44="DNS", G44=""),"-",VLOOKUP(D44,'FERDİ SONUÇ'!$B$6:$H$1069,7,0))</f>
        <v>-</v>
      </c>
      <c r="J44" s="49">
        <f>IF(ISERROR(SMALL(I42:I47,3)),"-",SMALL(I42:I47,3))</f>
        <v>30</v>
      </c>
      <c r="K44" s="106">
        <v>92</v>
      </c>
      <c r="L44" s="164">
        <v>69.002200000000016</v>
      </c>
      <c r="M44" s="106"/>
      <c r="N44" s="108" t="str">
        <f>IFERROR(IF(C44="","",IF(OR(J42="-",J43="-",J44="-",J45="-"),"DQ",SUM(J42,J43,J44,J45)))+(J45*0.0001),"DQ")</f>
        <v>DQ</v>
      </c>
      <c r="O44" s="108" t="str">
        <f>IF(C44="","",IF(OR(K44="DQ",L44="DQ",M44="DQ",N44="DQ"),"DQ",SUM(K44,L44,M44,N44)))</f>
        <v>DQ</v>
      </c>
      <c r="BE44" s="42">
        <v>1038</v>
      </c>
    </row>
    <row r="45" spans="1:57" ht="15" customHeight="1" x14ac:dyDescent="0.2">
      <c r="B45" s="43"/>
      <c r="C45" s="45"/>
      <c r="D45" s="151">
        <v>345</v>
      </c>
      <c r="E45" s="46" t="str">
        <f>IF(ISERROR(VLOOKUP($D45,'START LİSTE'!$B$6:$G$1027,2,0)),"",VLOOKUP($D45,'START LİSTE'!$B$6:$G$1027,2,0))</f>
        <v>MURAT ORAK</v>
      </c>
      <c r="F45" s="47" t="str">
        <f>IF(ISERROR(VLOOKUP($D45,'START LİSTE'!$B$6:$G$1027,4,0)),"",VLOOKUP($D45,'START LİSTE'!$B$6:$G$1027,4,0))</f>
        <v>T</v>
      </c>
      <c r="G45" s="121">
        <f>IF(ISERROR(VLOOKUP($D45,'FERDİ SONUÇ'!$B$6:$H$1069,6,0)),"",VLOOKUP($D45,'FERDİ SONUÇ'!$B$6:$H$1069,6,0))</f>
        <v>3404</v>
      </c>
      <c r="H45" s="47">
        <f>IF(OR(F45="",G45="DQ", G45="DNF", G45="DNS", G45=""),"-",VLOOKUP(D45,'FERDİ SONUÇ'!$B$6:$H$1069,7,0))</f>
        <v>30</v>
      </c>
      <c r="I45" s="47">
        <f>IF(OR(F45="",F45="F",G45="DQ", G45="DNF", G45="DNS", G45=""),"-",VLOOKUP(D45,'FERDİ SONUÇ'!$B$6:$H$1069,7,0))</f>
        <v>30</v>
      </c>
      <c r="J45" s="49" t="str">
        <f>IF(ISERROR(SMALL(I42:I47,4)),"-",SMALL(I42:I47,4))</f>
        <v>-</v>
      </c>
      <c r="K45" s="106"/>
      <c r="L45" s="164"/>
      <c r="M45" s="106"/>
      <c r="N45" s="106"/>
      <c r="O45" s="44"/>
      <c r="BE45" s="42">
        <v>1039</v>
      </c>
    </row>
    <row r="46" spans="1:57" ht="15" customHeight="1" x14ac:dyDescent="0.2">
      <c r="B46" s="43"/>
      <c r="C46" s="45"/>
      <c r="D46" s="151">
        <v>45</v>
      </c>
      <c r="E46" s="46" t="str">
        <f>IF(ISERROR(VLOOKUP($D46,'START LİSTE'!$B$6:$G$1027,2,0)),"",VLOOKUP($D46,'START LİSTE'!$B$6:$G$1027,2,0))</f>
        <v>-</v>
      </c>
      <c r="F46" s="47" t="str">
        <f>IF(ISERROR(VLOOKUP($D46,'START LİSTE'!$B$6:$G$1027,4,0)),"",VLOOKUP($D46,'START LİSTE'!$B$6:$G$1027,4,0))</f>
        <v>T</v>
      </c>
      <c r="G46" s="121" t="str">
        <f>IF(ISERROR(VLOOKUP($D46,'FERDİ SONUÇ'!$B$6:$H$1069,6,0)),"",VLOOKUP($D46,'FERDİ SONUÇ'!$B$6:$H$1069,6,0))</f>
        <v/>
      </c>
      <c r="H46" s="47" t="str">
        <f>IF(OR(F46="",G46="DQ", G46="DNF", G46="DNS", G46=""),"-",VLOOKUP(D46,'FERDİ SONUÇ'!$B$6:$H$1069,7,0))</f>
        <v>-</v>
      </c>
      <c r="I46" s="47" t="str">
        <f>IF(OR(F46="",F46="F",G46="DQ", G46="DNF", G46="DNS", G46=""),"-",VLOOKUP(D46,'FERDİ SONUÇ'!$B$6:$H$1069,7,0))</f>
        <v>-</v>
      </c>
      <c r="J46" s="49" t="str">
        <f>IF(ISERROR(SMALL(I42:I47,5)),"-",SMALL(I42:I47,5))</f>
        <v>-</v>
      </c>
      <c r="K46" s="106"/>
      <c r="L46" s="164"/>
      <c r="M46" s="106"/>
      <c r="N46" s="106"/>
      <c r="O46" s="44"/>
      <c r="BE46" s="42">
        <v>1040</v>
      </c>
    </row>
    <row r="47" spans="1:57" ht="15" customHeight="1" x14ac:dyDescent="0.2">
      <c r="B47" s="50"/>
      <c r="C47" s="52"/>
      <c r="D47" s="152">
        <v>194</v>
      </c>
      <c r="E47" s="53" t="str">
        <f>IF(ISERROR(VLOOKUP($D47,'START LİSTE'!$B$6:$G$1027,2,0)),"",VLOOKUP($D47,'START LİSTE'!$B$6:$G$1027,2,0))</f>
        <v>-</v>
      </c>
      <c r="F47" s="54" t="str">
        <f>IF(ISERROR(VLOOKUP($D47,'START LİSTE'!$B$6:$G$1027,4,0)),"",VLOOKUP($D47,'START LİSTE'!$B$6:$G$1027,4,0))</f>
        <v>T</v>
      </c>
      <c r="G47" s="122" t="str">
        <f>IF(ISERROR(VLOOKUP($D47,'FERDİ SONUÇ'!$B$6:$H$1069,6,0)),"",VLOOKUP($D47,'FERDİ SONUÇ'!$B$6:$H$1069,6,0))</f>
        <v/>
      </c>
      <c r="H47" s="54" t="str">
        <f>IF(OR(F47="",G47="DQ", G47="DNF", G47="DNS", G47=""),"-",VLOOKUP(D47,'FERDİ SONUÇ'!$B$6:$H$1069,7,0))</f>
        <v>-</v>
      </c>
      <c r="I47" s="54" t="str">
        <f>IF(OR(F47="",F47="F",G47="DQ", G47="DNF", G47="DNS", G47=""),"-",VLOOKUP(D47,'FERDİ SONUÇ'!$B$6:$H$1069,7,0))</f>
        <v>-</v>
      </c>
      <c r="J47" s="56" t="str">
        <f>IF(ISERROR(SMALL(I42:I47,6)),"-",SMALL(I42:I47,6))</f>
        <v>-</v>
      </c>
      <c r="K47" s="107"/>
      <c r="L47" s="165"/>
      <c r="M47" s="107"/>
      <c r="N47" s="107"/>
      <c r="O47" s="51"/>
      <c r="BE47" s="42">
        <v>1041</v>
      </c>
    </row>
    <row r="48" spans="1:57" ht="15" customHeight="1" x14ac:dyDescent="0.2">
      <c r="B48" s="34"/>
      <c r="C48" s="36"/>
      <c r="D48" s="153"/>
      <c r="E48" s="37" t="str">
        <f>IF(ISERROR(VLOOKUP($D48,'START LİSTE'!$B$6:$G$1027,2,0)),"",VLOOKUP($D48,'START LİSTE'!$B$6:$G$1027,2,0))</f>
        <v/>
      </c>
      <c r="F48" s="38" t="str">
        <f>IF(ISERROR(VLOOKUP($D48,'START LİSTE'!$B$6:$G$1027,4,0)),"",VLOOKUP($D48,'START LİSTE'!$B$6:$G$1027,4,0))</f>
        <v/>
      </c>
      <c r="G48" s="120" t="str">
        <f>IF(ISERROR(VLOOKUP($D48,'FERDİ SONUÇ'!$B$6:$H$1069,6,0)),"",VLOOKUP($D48,'FERDİ SONUÇ'!$B$6:$H$1069,6,0))</f>
        <v/>
      </c>
      <c r="H48" s="38" t="str">
        <f>IF(OR(F48="",G48="DQ", G48="DNF", G48="DNS", G48=""),"-",VLOOKUP(D48,'FERDİ SONUÇ'!$B$6:$H$1069,7,0))</f>
        <v>-</v>
      </c>
      <c r="I48" s="38" t="str">
        <f>IF(OR(F48="",F48="F",G48="DQ", G48="DNF", G48="DNS", G48=""),"-",VLOOKUP(D48,'FERDİ SONUÇ'!$B$6:$H$1069,7,0))</f>
        <v>-</v>
      </c>
      <c r="J48" s="40" t="str">
        <f>IF(ISERROR(SMALL(I48:I53,1)),"-",SMALL(I48:I53,1))</f>
        <v>-</v>
      </c>
      <c r="K48" s="105"/>
      <c r="L48" s="163"/>
      <c r="M48" s="105"/>
      <c r="N48" s="105"/>
      <c r="O48" s="35"/>
      <c r="BE48" s="42">
        <v>1042</v>
      </c>
    </row>
    <row r="49" spans="1:57" ht="15" customHeight="1" x14ac:dyDescent="0.2">
      <c r="B49" s="43"/>
      <c r="C49" s="45"/>
      <c r="D49" s="151"/>
      <c r="E49" s="46" t="str">
        <f>IF(ISERROR(VLOOKUP($D49,'START LİSTE'!$B$6:$G$1027,2,0)),"",VLOOKUP($D49,'START LİSTE'!$B$6:$G$1027,2,0))</f>
        <v/>
      </c>
      <c r="F49" s="47" t="str">
        <f>IF(ISERROR(VLOOKUP($D49,'START LİSTE'!$B$6:$G$1027,4,0)),"",VLOOKUP($D49,'START LİSTE'!$B$6:$G$1027,4,0))</f>
        <v/>
      </c>
      <c r="G49" s="121" t="str">
        <f>IF(ISERROR(VLOOKUP($D49,'FERDİ SONUÇ'!$B$6:$H$1069,6,0)),"",VLOOKUP($D49,'FERDİ SONUÇ'!$B$6:$H$1069,6,0))</f>
        <v/>
      </c>
      <c r="H49" s="47" t="str">
        <f>IF(OR(F49="",G49="DQ", G49="DNF", G49="DNS", G49=""),"-",VLOOKUP(D49,'FERDİ SONUÇ'!$B$6:$H$1069,7,0))</f>
        <v>-</v>
      </c>
      <c r="I49" s="47" t="str">
        <f>IF(OR(F49="",F49="F",G49="DQ", G49="DNF", G49="DNS", G49=""),"-",VLOOKUP(D49,'FERDİ SONUÇ'!$B$6:$H$1069,7,0))</f>
        <v>-</v>
      </c>
      <c r="J49" s="49" t="str">
        <f>IF(ISERROR(SMALL(I48:I53,2)),"-",SMALL(I48:I53,2))</f>
        <v>-</v>
      </c>
      <c r="K49" s="106"/>
      <c r="L49" s="164"/>
      <c r="M49" s="106"/>
      <c r="N49" s="106"/>
      <c r="O49" s="44"/>
      <c r="BE49" s="42">
        <v>1043</v>
      </c>
    </row>
    <row r="50" spans="1:57" ht="15" customHeight="1" x14ac:dyDescent="0.2">
      <c r="A50" s="96" t="str">
        <f>IF(AND(C50&lt;&gt;"",O50&lt;&gt;"DQ"),COUNT(O$6:O$185)-(RANK(O50,O$6:O$185)+COUNTIF(O$6:O50,O50))+2,IF(D48&lt;&gt;"",BE50,""))</f>
        <v/>
      </c>
      <c r="B50" s="96" t="str">
        <f>IF(AND(C50&lt;&gt;"",N50&lt;&gt;"DQ"),COUNT(N$6:N$185)-(RANK(N50,N$6:N$185)+COUNTIF(N$6:N50,N50))+2,IF(D48&lt;&gt;"",BE50,""))</f>
        <v/>
      </c>
      <c r="C50" s="45" t="str">
        <f>IF(ISERROR(VLOOKUP(D48,'START LİSTE'!$B$6:$G$1027,3,0)),"",VLOOKUP(D48,'START LİSTE'!$B$6:$G$1027,3,0))</f>
        <v/>
      </c>
      <c r="D50" s="151"/>
      <c r="E50" s="46" t="str">
        <f>IF(ISERROR(VLOOKUP($D50,'START LİSTE'!$B$6:$G$1027,2,0)),"",VLOOKUP($D50,'START LİSTE'!$B$6:$G$1027,2,0))</f>
        <v/>
      </c>
      <c r="F50" s="47" t="str">
        <f>IF(ISERROR(VLOOKUP($D50,'START LİSTE'!$B$6:$G$1027,4,0)),"",VLOOKUP($D50,'START LİSTE'!$B$6:$G$1027,4,0))</f>
        <v/>
      </c>
      <c r="G50" s="121" t="str">
        <f>IF(ISERROR(VLOOKUP($D50,'FERDİ SONUÇ'!$B$6:$H$1069,6,0)),"",VLOOKUP($D50,'FERDİ SONUÇ'!$B$6:$H$1069,6,0))</f>
        <v/>
      </c>
      <c r="H50" s="47" t="str">
        <f>IF(OR(F50="",G50="DQ", G50="DNF", G50="DNS", G50=""),"-",VLOOKUP(D50,'FERDİ SONUÇ'!$B$6:$H$1069,7,0))</f>
        <v>-</v>
      </c>
      <c r="I50" s="47" t="str">
        <f>IF(OR(F50="",F50="F",G50="DQ", G50="DNF", G50="DNS", G50=""),"-",VLOOKUP(D50,'FERDİ SONUÇ'!$B$6:$H$1069,7,0))</f>
        <v>-</v>
      </c>
      <c r="J50" s="49" t="str">
        <f>IF(ISERROR(SMALL(I48:I53,3)),"-",SMALL(I48:I53,3))</f>
        <v>-</v>
      </c>
      <c r="K50" s="106"/>
      <c r="L50" s="164"/>
      <c r="M50" s="106"/>
      <c r="N50" s="108" t="str">
        <f>IFERROR(IF(C50="","",IF(OR(J48="-",J49="-",J50="-",J51="-"),"DQ",SUM(J48,J49,J50,J51)))+(J51*0.0001),"DQ")</f>
        <v>DQ</v>
      </c>
      <c r="O50" s="108" t="str">
        <f>IF(C50="","",IF(OR(K50="DQ",L50="DQ",M50="DQ",N50="DQ"),"DQ",SUM(K50,L50,M50,N50)))</f>
        <v/>
      </c>
      <c r="BE50" s="42">
        <v>1044</v>
      </c>
    </row>
    <row r="51" spans="1:57" ht="15" customHeight="1" x14ac:dyDescent="0.2">
      <c r="B51" s="43"/>
      <c r="C51" s="45"/>
      <c r="D51" s="151"/>
      <c r="E51" s="46" t="str">
        <f>IF(ISERROR(VLOOKUP($D51,'START LİSTE'!$B$6:$G$1027,2,0)),"",VLOOKUP($D51,'START LİSTE'!$B$6:$G$1027,2,0))</f>
        <v/>
      </c>
      <c r="F51" s="47" t="str">
        <f>IF(ISERROR(VLOOKUP($D51,'START LİSTE'!$B$6:$G$1027,4,0)),"",VLOOKUP($D51,'START LİSTE'!$B$6:$G$1027,4,0))</f>
        <v/>
      </c>
      <c r="G51" s="121" t="str">
        <f>IF(ISERROR(VLOOKUP($D51,'FERDİ SONUÇ'!$B$6:$H$1069,6,0)),"",VLOOKUP($D51,'FERDİ SONUÇ'!$B$6:$H$1069,6,0))</f>
        <v/>
      </c>
      <c r="H51" s="47" t="str">
        <f>IF(OR(F51="",G51="DQ", G51="DNF", G51="DNS", G51=""),"-",VLOOKUP(D51,'FERDİ SONUÇ'!$B$6:$H$1069,7,0))</f>
        <v>-</v>
      </c>
      <c r="I51" s="47" t="str">
        <f>IF(OR(F51="",F51="F",G51="DQ", G51="DNF", G51="DNS", G51=""),"-",VLOOKUP(D51,'FERDİ SONUÇ'!$B$6:$H$1069,7,0))</f>
        <v>-</v>
      </c>
      <c r="J51" s="49" t="str">
        <f>IF(ISERROR(SMALL(I48:I53,4)),"-",SMALL(I48:I53,4))</f>
        <v>-</v>
      </c>
      <c r="K51" s="106"/>
      <c r="L51" s="164"/>
      <c r="M51" s="106"/>
      <c r="N51" s="106"/>
      <c r="O51" s="44"/>
      <c r="BE51" s="42">
        <v>1045</v>
      </c>
    </row>
    <row r="52" spans="1:57" ht="15" customHeight="1" x14ac:dyDescent="0.2">
      <c r="B52" s="43"/>
      <c r="C52" s="45"/>
      <c r="D52" s="151"/>
      <c r="E52" s="46" t="str">
        <f>IF(ISERROR(VLOOKUP($D52,'START LİSTE'!$B$6:$G$1027,2,0)),"",VLOOKUP($D52,'START LİSTE'!$B$6:$G$1027,2,0))</f>
        <v/>
      </c>
      <c r="F52" s="47" t="str">
        <f>IF(ISERROR(VLOOKUP($D52,'START LİSTE'!$B$6:$G$1027,4,0)),"",VLOOKUP($D52,'START LİSTE'!$B$6:$G$1027,4,0))</f>
        <v/>
      </c>
      <c r="G52" s="121" t="str">
        <f>IF(ISERROR(VLOOKUP($D52,'FERDİ SONUÇ'!$B$6:$H$1069,6,0)),"",VLOOKUP($D52,'FERDİ SONUÇ'!$B$6:$H$1069,6,0))</f>
        <v/>
      </c>
      <c r="H52" s="47" t="str">
        <f>IF(OR(F52="",G52="DQ", G52="DNF", G52="DNS", G52=""),"-",VLOOKUP(D52,'FERDİ SONUÇ'!$B$6:$H$1069,7,0))</f>
        <v>-</v>
      </c>
      <c r="I52" s="47" t="str">
        <f>IF(OR(F52="",F52="F",G52="DQ", G52="DNF", G52="DNS", G52=""),"-",VLOOKUP(D52,'FERDİ SONUÇ'!$B$6:$H$1069,7,0))</f>
        <v>-</v>
      </c>
      <c r="J52" s="49" t="str">
        <f>IF(ISERROR(SMALL(I48:I53,5)),"-",SMALL(I48:I53,5))</f>
        <v>-</v>
      </c>
      <c r="K52" s="106"/>
      <c r="L52" s="164"/>
      <c r="M52" s="106"/>
      <c r="N52" s="106"/>
      <c r="O52" s="44"/>
      <c r="BE52" s="42">
        <v>1046</v>
      </c>
    </row>
    <row r="53" spans="1:57" ht="15" customHeight="1" x14ac:dyDescent="0.2">
      <c r="B53" s="50"/>
      <c r="C53" s="52"/>
      <c r="D53" s="152"/>
      <c r="E53" s="53" t="str">
        <f>IF(ISERROR(VLOOKUP($D53,'START LİSTE'!$B$6:$G$1027,2,0)),"",VLOOKUP($D53,'START LİSTE'!$B$6:$G$1027,2,0))</f>
        <v/>
      </c>
      <c r="F53" s="54" t="str">
        <f>IF(ISERROR(VLOOKUP($D53,'START LİSTE'!$B$6:$G$1027,4,0)),"",VLOOKUP($D53,'START LİSTE'!$B$6:$G$1027,4,0))</f>
        <v/>
      </c>
      <c r="G53" s="122" t="str">
        <f>IF(ISERROR(VLOOKUP($D53,'FERDİ SONUÇ'!$B$6:$H$1069,6,0)),"",VLOOKUP($D53,'FERDİ SONUÇ'!$B$6:$H$1069,6,0))</f>
        <v/>
      </c>
      <c r="H53" s="54" t="str">
        <f>IF(OR(F53="",G53="DQ", G53="DNF", G53="DNS", G53=""),"-",VLOOKUP(D53,'FERDİ SONUÇ'!$B$6:$H$1069,7,0))</f>
        <v>-</v>
      </c>
      <c r="I53" s="54" t="str">
        <f>IF(OR(F53="",F53="F",G53="DQ", G53="DNF", G53="DNS", G53=""),"-",VLOOKUP(D53,'FERDİ SONUÇ'!$B$6:$H$1069,7,0))</f>
        <v>-</v>
      </c>
      <c r="J53" s="56" t="str">
        <f>IF(ISERROR(SMALL(I48:I53,6)),"-",SMALL(I48:I53,6))</f>
        <v>-</v>
      </c>
      <c r="K53" s="107"/>
      <c r="L53" s="165"/>
      <c r="M53" s="107"/>
      <c r="N53" s="107"/>
      <c r="O53" s="51"/>
      <c r="BE53" s="42">
        <v>1047</v>
      </c>
    </row>
    <row r="54" spans="1:57" ht="15" customHeight="1" x14ac:dyDescent="0.2">
      <c r="B54" s="34"/>
      <c r="C54" s="36"/>
      <c r="D54" s="153"/>
      <c r="E54" s="37" t="str">
        <f>IF(ISERROR(VLOOKUP($D54,'START LİSTE'!$B$6:$G$1027,2,0)),"",VLOOKUP($D54,'START LİSTE'!$B$6:$G$1027,2,0))</f>
        <v/>
      </c>
      <c r="F54" s="38" t="str">
        <f>IF(ISERROR(VLOOKUP($D54,'START LİSTE'!$B$6:$G$1027,4,0)),"",VLOOKUP($D54,'START LİSTE'!$B$6:$G$1027,4,0))</f>
        <v/>
      </c>
      <c r="G54" s="120" t="str">
        <f>IF(ISERROR(VLOOKUP($D54,'FERDİ SONUÇ'!$B$6:$H$1069,6,0)),"",VLOOKUP($D54,'FERDİ SONUÇ'!$B$6:$H$1069,6,0))</f>
        <v/>
      </c>
      <c r="H54" s="38" t="str">
        <f>IF(OR(F54="",G54="DQ", G54="DNF", G54="DNS", G54=""),"-",VLOOKUP(D54,'FERDİ SONUÇ'!$B$6:$H$1069,7,0))</f>
        <v>-</v>
      </c>
      <c r="I54" s="38" t="str">
        <f>IF(OR(F54="",F54="F",G54="DQ", G54="DNF", G54="DNS", G54=""),"-",VLOOKUP(D54,'FERDİ SONUÇ'!$B$6:$H$1069,7,0))</f>
        <v>-</v>
      </c>
      <c r="J54" s="40" t="str">
        <f>IF(ISERROR(SMALL(I54:I59,1)),"-",SMALL(I54:I59,1))</f>
        <v>-</v>
      </c>
      <c r="K54" s="105"/>
      <c r="L54" s="163"/>
      <c r="M54" s="105"/>
      <c r="N54" s="105"/>
      <c r="O54" s="35"/>
      <c r="BE54" s="42">
        <v>1048</v>
      </c>
    </row>
    <row r="55" spans="1:57" ht="15" customHeight="1" x14ac:dyDescent="0.2">
      <c r="B55" s="43"/>
      <c r="C55" s="45"/>
      <c r="D55" s="151"/>
      <c r="E55" s="46" t="str">
        <f>IF(ISERROR(VLOOKUP($D55,'START LİSTE'!$B$6:$G$1027,2,0)),"",VLOOKUP($D55,'START LİSTE'!$B$6:$G$1027,2,0))</f>
        <v/>
      </c>
      <c r="F55" s="47" t="str">
        <f>IF(ISERROR(VLOOKUP($D55,'START LİSTE'!$B$6:$G$1027,4,0)),"",VLOOKUP($D55,'START LİSTE'!$B$6:$G$1027,4,0))</f>
        <v/>
      </c>
      <c r="G55" s="121" t="str">
        <f>IF(ISERROR(VLOOKUP($D55,'FERDİ SONUÇ'!$B$6:$H$1069,6,0)),"",VLOOKUP($D55,'FERDİ SONUÇ'!$B$6:$H$1069,6,0))</f>
        <v/>
      </c>
      <c r="H55" s="47" t="str">
        <f>IF(OR(F55="",G55="DQ", G55="DNF", G55="DNS", G55=""),"-",VLOOKUP(D55,'FERDİ SONUÇ'!$B$6:$H$1069,7,0))</f>
        <v>-</v>
      </c>
      <c r="I55" s="47" t="str">
        <f>IF(OR(F55="",F55="F",G55="DQ", G55="DNF", G55="DNS", G55=""),"-",VLOOKUP(D55,'FERDİ SONUÇ'!$B$6:$H$1069,7,0))</f>
        <v>-</v>
      </c>
      <c r="J55" s="49" t="str">
        <f>IF(ISERROR(SMALL(I54:I59,2)),"-",SMALL(I54:I59,2))</f>
        <v>-</v>
      </c>
      <c r="K55" s="106"/>
      <c r="L55" s="164"/>
      <c r="M55" s="106"/>
      <c r="N55" s="106"/>
      <c r="O55" s="44"/>
      <c r="BE55" s="42">
        <v>1049</v>
      </c>
    </row>
    <row r="56" spans="1:57" ht="15" customHeight="1" x14ac:dyDescent="0.2">
      <c r="A56" s="96" t="str">
        <f>IF(AND(C56&lt;&gt;"",O56&lt;&gt;"DQ"),COUNT(O$6:O$185)-(RANK(O56,O$6:O$185)+COUNTIF(O$6:O56,O56))+2,IF(D54&lt;&gt;"",BE56,""))</f>
        <v/>
      </c>
      <c r="B56" s="96" t="str">
        <f>IF(AND(C56&lt;&gt;"",N56&lt;&gt;"DQ"),COUNT(N$6:N$185)-(RANK(N56,N$6:N$185)+COUNTIF(N$6:N56,N56))+2,IF(D54&lt;&gt;"",BE56,""))</f>
        <v/>
      </c>
      <c r="C56" s="45" t="str">
        <f>IF(ISERROR(VLOOKUP(D54,'START LİSTE'!$B$6:$G$1027,3,0)),"",VLOOKUP(D54,'START LİSTE'!$B$6:$G$1027,3,0))</f>
        <v/>
      </c>
      <c r="D56" s="151"/>
      <c r="E56" s="46" t="str">
        <f>IF(ISERROR(VLOOKUP($D56,'START LİSTE'!$B$6:$G$1027,2,0)),"",VLOOKUP($D56,'START LİSTE'!$B$6:$G$1027,2,0))</f>
        <v/>
      </c>
      <c r="F56" s="47" t="str">
        <f>IF(ISERROR(VLOOKUP($D56,'START LİSTE'!$B$6:$G$1027,4,0)),"",VLOOKUP($D56,'START LİSTE'!$B$6:$G$1027,4,0))</f>
        <v/>
      </c>
      <c r="G56" s="121" t="str">
        <f>IF(ISERROR(VLOOKUP($D56,'FERDİ SONUÇ'!$B$6:$H$1069,6,0)),"",VLOOKUP($D56,'FERDİ SONUÇ'!$B$6:$H$1069,6,0))</f>
        <v/>
      </c>
      <c r="H56" s="47" t="str">
        <f>IF(OR(F56="",G56="DQ", G56="DNF", G56="DNS", G56=""),"-",VLOOKUP(D56,'FERDİ SONUÇ'!$B$6:$H$1069,7,0))</f>
        <v>-</v>
      </c>
      <c r="I56" s="47" t="str">
        <f>IF(OR(F56="",F56="F",G56="DQ", G56="DNF", G56="DNS", G56=""),"-",VLOOKUP(D56,'FERDİ SONUÇ'!$B$6:$H$1069,7,0))</f>
        <v>-</v>
      </c>
      <c r="J56" s="49" t="str">
        <f>IF(ISERROR(SMALL(I54:I59,3)),"-",SMALL(I54:I59,3))</f>
        <v>-</v>
      </c>
      <c r="K56" s="106"/>
      <c r="L56" s="164"/>
      <c r="M56" s="106"/>
      <c r="N56" s="108" t="str">
        <f>IFERROR(IF(C56="","",IF(OR(J54="-",J55="-",J56="-",J57="-"),"DQ",SUM(J54,J55,J56,J57)))+(J57*0.0001),"DQ")</f>
        <v>DQ</v>
      </c>
      <c r="O56" s="108" t="str">
        <f>IF(C56="","",IF(OR(K56="DQ",L56="DQ",M56="DQ",N56="DQ"),"DQ",SUM(K56,L56,M56,N56)))</f>
        <v/>
      </c>
      <c r="BE56" s="42">
        <v>1050</v>
      </c>
    </row>
    <row r="57" spans="1:57" ht="15" customHeight="1" x14ac:dyDescent="0.2">
      <c r="B57" s="43"/>
      <c r="C57" s="45"/>
      <c r="D57" s="151"/>
      <c r="E57" s="46" t="str">
        <f>IF(ISERROR(VLOOKUP($D57,'START LİSTE'!$B$6:$G$1027,2,0)),"",VLOOKUP($D57,'START LİSTE'!$B$6:$G$1027,2,0))</f>
        <v/>
      </c>
      <c r="F57" s="47" t="str">
        <f>IF(ISERROR(VLOOKUP($D57,'START LİSTE'!$B$6:$G$1027,4,0)),"",VLOOKUP($D57,'START LİSTE'!$B$6:$G$1027,4,0))</f>
        <v/>
      </c>
      <c r="G57" s="121" t="str">
        <f>IF(ISERROR(VLOOKUP($D57,'FERDİ SONUÇ'!$B$6:$H$1069,6,0)),"",VLOOKUP($D57,'FERDİ SONUÇ'!$B$6:$H$1069,6,0))</f>
        <v/>
      </c>
      <c r="H57" s="47" t="str">
        <f>IF(OR(F57="",G57="DQ", G57="DNF", G57="DNS", G57=""),"-",VLOOKUP(D57,'FERDİ SONUÇ'!$B$6:$H$1069,7,0))</f>
        <v>-</v>
      </c>
      <c r="I57" s="47" t="str">
        <f>IF(OR(F57="",F57="F",G57="DQ", G57="DNF", G57="DNS", G57=""),"-",VLOOKUP(D57,'FERDİ SONUÇ'!$B$6:$H$1069,7,0))</f>
        <v>-</v>
      </c>
      <c r="J57" s="49" t="str">
        <f>IF(ISERROR(SMALL(I54:I59,4)),"-",SMALL(I54:I59,4))</f>
        <v>-</v>
      </c>
      <c r="K57" s="106"/>
      <c r="L57" s="164"/>
      <c r="M57" s="106"/>
      <c r="N57" s="106"/>
      <c r="O57" s="44"/>
      <c r="BE57" s="42">
        <v>1051</v>
      </c>
    </row>
    <row r="58" spans="1:57" ht="15" customHeight="1" x14ac:dyDescent="0.2">
      <c r="B58" s="43"/>
      <c r="C58" s="45"/>
      <c r="D58" s="151"/>
      <c r="E58" s="46" t="str">
        <f>IF(ISERROR(VLOOKUP($D58,'START LİSTE'!$B$6:$G$1027,2,0)),"",VLOOKUP($D58,'START LİSTE'!$B$6:$G$1027,2,0))</f>
        <v/>
      </c>
      <c r="F58" s="47" t="str">
        <f>IF(ISERROR(VLOOKUP($D58,'START LİSTE'!$B$6:$G$1027,4,0)),"",VLOOKUP($D58,'START LİSTE'!$B$6:$G$1027,4,0))</f>
        <v/>
      </c>
      <c r="G58" s="121" t="str">
        <f>IF(ISERROR(VLOOKUP($D58,'FERDİ SONUÇ'!$B$6:$H$1069,6,0)),"",VLOOKUP($D58,'FERDİ SONUÇ'!$B$6:$H$1069,6,0))</f>
        <v/>
      </c>
      <c r="H58" s="47" t="str">
        <f>IF(OR(F58="",G58="DQ", G58="DNF", G58="DNS", G58=""),"-",VLOOKUP(D58,'FERDİ SONUÇ'!$B$6:$H$1069,7,0))</f>
        <v>-</v>
      </c>
      <c r="I58" s="47" t="str">
        <f>IF(OR(F58="",F58="F",G58="DQ", G58="DNF", G58="DNS", G58=""),"-",VLOOKUP(D58,'FERDİ SONUÇ'!$B$6:$H$1069,7,0))</f>
        <v>-</v>
      </c>
      <c r="J58" s="49" t="str">
        <f>IF(ISERROR(SMALL(I54:I59,5)),"-",SMALL(I54:I59,5))</f>
        <v>-</v>
      </c>
      <c r="K58" s="106"/>
      <c r="L58" s="164"/>
      <c r="M58" s="106"/>
      <c r="N58" s="106"/>
      <c r="O58" s="44"/>
      <c r="BE58" s="42">
        <v>1052</v>
      </c>
    </row>
    <row r="59" spans="1:57" ht="15" customHeight="1" x14ac:dyDescent="0.2">
      <c r="B59" s="50"/>
      <c r="C59" s="52"/>
      <c r="D59" s="152"/>
      <c r="E59" s="53" t="str">
        <f>IF(ISERROR(VLOOKUP($D59,'START LİSTE'!$B$6:$G$1027,2,0)),"",VLOOKUP($D59,'START LİSTE'!$B$6:$G$1027,2,0))</f>
        <v/>
      </c>
      <c r="F59" s="54" t="str">
        <f>IF(ISERROR(VLOOKUP($D59,'START LİSTE'!$B$6:$G$1027,4,0)),"",VLOOKUP($D59,'START LİSTE'!$B$6:$G$1027,4,0))</f>
        <v/>
      </c>
      <c r="G59" s="122" t="str">
        <f>IF(ISERROR(VLOOKUP($D59,'FERDİ SONUÇ'!$B$6:$H$1069,6,0)),"",VLOOKUP($D59,'FERDİ SONUÇ'!$B$6:$H$1069,6,0))</f>
        <v/>
      </c>
      <c r="H59" s="54" t="str">
        <f>IF(OR(F59="",G59="DQ", G59="DNF", G59="DNS", G59=""),"-",VLOOKUP(D59,'FERDİ SONUÇ'!$B$6:$H$1069,7,0))</f>
        <v>-</v>
      </c>
      <c r="I59" s="54" t="str">
        <f>IF(OR(F59="",F59="F",G59="DQ", G59="DNF", G59="DNS", G59=""),"-",VLOOKUP(D59,'FERDİ SONUÇ'!$B$6:$H$1069,7,0))</f>
        <v>-</v>
      </c>
      <c r="J59" s="56" t="str">
        <f>IF(ISERROR(SMALL(I54:I59,6)),"-",SMALL(I54:I59,6))</f>
        <v>-</v>
      </c>
      <c r="K59" s="107"/>
      <c r="L59" s="165"/>
      <c r="M59" s="107"/>
      <c r="N59" s="107"/>
      <c r="O59" s="51"/>
      <c r="BE59" s="42">
        <v>1053</v>
      </c>
    </row>
    <row r="60" spans="1:57" ht="15" customHeight="1" x14ac:dyDescent="0.2">
      <c r="B60" s="34"/>
      <c r="C60" s="36"/>
      <c r="D60" s="153"/>
      <c r="E60" s="37" t="str">
        <f>IF(ISERROR(VLOOKUP($D60,'START LİSTE'!$B$6:$G$1027,2,0)),"",VLOOKUP($D60,'START LİSTE'!$B$6:$G$1027,2,0))</f>
        <v/>
      </c>
      <c r="F60" s="38" t="str">
        <f>IF(ISERROR(VLOOKUP($D60,'START LİSTE'!$B$6:$G$1027,4,0)),"",VLOOKUP($D60,'START LİSTE'!$B$6:$G$1027,4,0))</f>
        <v/>
      </c>
      <c r="G60" s="120" t="str">
        <f>IF(ISERROR(VLOOKUP($D60,'FERDİ SONUÇ'!$B$6:$H$1069,6,0)),"",VLOOKUP($D60,'FERDİ SONUÇ'!$B$6:$H$1069,6,0))</f>
        <v/>
      </c>
      <c r="H60" s="38" t="str">
        <f>IF(OR(F60="",G60="DQ", G60="DNF", G60="DNS", G60=""),"-",VLOOKUP(D60,'FERDİ SONUÇ'!$B$6:$H$1069,7,0))</f>
        <v>-</v>
      </c>
      <c r="I60" s="38" t="str">
        <f>IF(OR(F60="",F60="F",G60="DQ", G60="DNF", G60="DNS", G60=""),"-",VLOOKUP(D60,'FERDİ SONUÇ'!$B$6:$H$1069,7,0))</f>
        <v>-</v>
      </c>
      <c r="J60" s="40" t="str">
        <f>IF(ISERROR(SMALL(I60:I65,1)),"-",SMALL(I60:I65,1))</f>
        <v>-</v>
      </c>
      <c r="K60" s="105"/>
      <c r="L60" s="163"/>
      <c r="M60" s="105"/>
      <c r="N60" s="105"/>
      <c r="O60" s="35"/>
      <c r="BE60" s="42">
        <v>1054</v>
      </c>
    </row>
    <row r="61" spans="1:57" ht="15" customHeight="1" x14ac:dyDescent="0.2">
      <c r="B61" s="43"/>
      <c r="C61" s="45"/>
      <c r="D61" s="151"/>
      <c r="E61" s="46" t="str">
        <f>IF(ISERROR(VLOOKUP($D61,'START LİSTE'!$B$6:$G$1027,2,0)),"",VLOOKUP($D61,'START LİSTE'!$B$6:$G$1027,2,0))</f>
        <v/>
      </c>
      <c r="F61" s="47" t="str">
        <f>IF(ISERROR(VLOOKUP($D61,'START LİSTE'!$B$6:$G$1027,4,0)),"",VLOOKUP($D61,'START LİSTE'!$B$6:$G$1027,4,0))</f>
        <v/>
      </c>
      <c r="G61" s="121" t="str">
        <f>IF(ISERROR(VLOOKUP($D61,'FERDİ SONUÇ'!$B$6:$H$1069,6,0)),"",VLOOKUP($D61,'FERDİ SONUÇ'!$B$6:$H$1069,6,0))</f>
        <v/>
      </c>
      <c r="H61" s="47" t="str">
        <f>IF(OR(F61="",G61="DQ", G61="DNF", G61="DNS", G61=""),"-",VLOOKUP(D61,'FERDİ SONUÇ'!$B$6:$H$1069,7,0))</f>
        <v>-</v>
      </c>
      <c r="I61" s="47" t="str">
        <f>IF(OR(F61="",F61="F",G61="DQ", G61="DNF", G61="DNS", G61=""),"-",VLOOKUP(D61,'FERDİ SONUÇ'!$B$6:$H$1069,7,0))</f>
        <v>-</v>
      </c>
      <c r="J61" s="49" t="str">
        <f>IF(ISERROR(SMALL(I60:I65,2)),"-",SMALL(I60:I65,2))</f>
        <v>-</v>
      </c>
      <c r="K61" s="106"/>
      <c r="L61" s="164"/>
      <c r="M61" s="106"/>
      <c r="N61" s="106"/>
      <c r="O61" s="44"/>
      <c r="BE61" s="42">
        <v>1055</v>
      </c>
    </row>
    <row r="62" spans="1:57" ht="15" customHeight="1" x14ac:dyDescent="0.2">
      <c r="A62" s="96" t="str">
        <f>IF(AND(C62&lt;&gt;"",O62&lt;&gt;"DQ"),COUNT(O$6:O$185)-(RANK(O62,O$6:O$185)+COUNTIF(O$6:O62,O62))+2,IF(D60&lt;&gt;"",BE62,""))</f>
        <v/>
      </c>
      <c r="B62" s="96" t="str">
        <f>IF(AND(C62&lt;&gt;"",N62&lt;&gt;"DQ"),COUNT(N$6:N$185)-(RANK(N62,N$6:N$185)+COUNTIF(N$6:N62,N62))+2,IF(D60&lt;&gt;"",BE62,""))</f>
        <v/>
      </c>
      <c r="C62" s="45" t="str">
        <f>IF(ISERROR(VLOOKUP(D60,'START LİSTE'!$B$6:$G$1027,3,0)),"",VLOOKUP(D60,'START LİSTE'!$B$6:$G$1027,3,0))</f>
        <v/>
      </c>
      <c r="D62" s="151"/>
      <c r="E62" s="46" t="str">
        <f>IF(ISERROR(VLOOKUP($D62,'START LİSTE'!$B$6:$G$1027,2,0)),"",VLOOKUP($D62,'START LİSTE'!$B$6:$G$1027,2,0))</f>
        <v/>
      </c>
      <c r="F62" s="47" t="str">
        <f>IF(ISERROR(VLOOKUP($D62,'START LİSTE'!$B$6:$G$1027,4,0)),"",VLOOKUP($D62,'START LİSTE'!$B$6:$G$1027,4,0))</f>
        <v/>
      </c>
      <c r="G62" s="121" t="str">
        <f>IF(ISERROR(VLOOKUP($D62,'FERDİ SONUÇ'!$B$6:$H$1069,6,0)),"",VLOOKUP($D62,'FERDİ SONUÇ'!$B$6:$H$1069,6,0))</f>
        <v/>
      </c>
      <c r="H62" s="47" t="str">
        <f>IF(OR(F62="",G62="DQ", G62="DNF", G62="DNS", G62=""),"-",VLOOKUP(D62,'FERDİ SONUÇ'!$B$6:$H$1069,7,0))</f>
        <v>-</v>
      </c>
      <c r="I62" s="47" t="str">
        <f>IF(OR(F62="",F62="F",G62="DQ", G62="DNF", G62="DNS", G62=""),"-",VLOOKUP(D62,'FERDİ SONUÇ'!$B$6:$H$1069,7,0))</f>
        <v>-</v>
      </c>
      <c r="J62" s="49" t="str">
        <f>IF(ISERROR(SMALL(I60:I65,3)),"-",SMALL(I60:I65,3))</f>
        <v>-</v>
      </c>
      <c r="K62" s="106"/>
      <c r="L62" s="164"/>
      <c r="M62" s="106"/>
      <c r="N62" s="108" t="str">
        <f>IFERROR(IF(C62="","",IF(OR(J60="-",J61="-",J62="-",J63="-"),"DQ",SUM(J60,J61,J62,J63)))+(J63*0.0001),"DQ")</f>
        <v>DQ</v>
      </c>
      <c r="O62" s="108" t="str">
        <f>IF(C62="","",IF(OR(K62="DQ",L62="DQ",M62="DQ",N62="DQ"),"DQ",SUM(K62,L62,M62,N62)))</f>
        <v/>
      </c>
      <c r="BE62" s="42">
        <v>1056</v>
      </c>
    </row>
    <row r="63" spans="1:57" ht="15" customHeight="1" x14ac:dyDescent="0.2">
      <c r="B63" s="43"/>
      <c r="C63" s="45"/>
      <c r="D63" s="151"/>
      <c r="E63" s="46" t="str">
        <f>IF(ISERROR(VLOOKUP($D63,'START LİSTE'!$B$6:$G$1027,2,0)),"",VLOOKUP($D63,'START LİSTE'!$B$6:$G$1027,2,0))</f>
        <v/>
      </c>
      <c r="F63" s="47" t="str">
        <f>IF(ISERROR(VLOOKUP($D63,'START LİSTE'!$B$6:$G$1027,4,0)),"",VLOOKUP($D63,'START LİSTE'!$B$6:$G$1027,4,0))</f>
        <v/>
      </c>
      <c r="G63" s="121" t="str">
        <f>IF(ISERROR(VLOOKUP($D63,'FERDİ SONUÇ'!$B$6:$H$1069,6,0)),"",VLOOKUP($D63,'FERDİ SONUÇ'!$B$6:$H$1069,6,0))</f>
        <v/>
      </c>
      <c r="H63" s="47" t="str">
        <f>IF(OR(F63="",G63="DQ", G63="DNF", G63="DNS", G63=""),"-",VLOOKUP(D63,'FERDİ SONUÇ'!$B$6:$H$1069,7,0))</f>
        <v>-</v>
      </c>
      <c r="I63" s="47" t="str">
        <f>IF(OR(F63="",F63="F",G63="DQ", G63="DNF", G63="DNS", G63=""),"-",VLOOKUP(D63,'FERDİ SONUÇ'!$B$6:$H$1069,7,0))</f>
        <v>-</v>
      </c>
      <c r="J63" s="49" t="str">
        <f>IF(ISERROR(SMALL(I60:I65,4)),"-",SMALL(I60:I65,4))</f>
        <v>-</v>
      </c>
      <c r="K63" s="106"/>
      <c r="L63" s="164"/>
      <c r="M63" s="106"/>
      <c r="N63" s="106"/>
      <c r="O63" s="44"/>
      <c r="BE63" s="42">
        <v>1057</v>
      </c>
    </row>
    <row r="64" spans="1:57" ht="15" customHeight="1" x14ac:dyDescent="0.2">
      <c r="B64" s="43"/>
      <c r="C64" s="45"/>
      <c r="D64" s="151"/>
      <c r="E64" s="46" t="str">
        <f>IF(ISERROR(VLOOKUP($D64,'START LİSTE'!$B$6:$G$1027,2,0)),"",VLOOKUP($D64,'START LİSTE'!$B$6:$G$1027,2,0))</f>
        <v/>
      </c>
      <c r="F64" s="47" t="str">
        <f>IF(ISERROR(VLOOKUP($D64,'START LİSTE'!$B$6:$G$1027,4,0)),"",VLOOKUP($D64,'START LİSTE'!$B$6:$G$1027,4,0))</f>
        <v/>
      </c>
      <c r="G64" s="121" t="str">
        <f>IF(ISERROR(VLOOKUP($D64,'FERDİ SONUÇ'!$B$6:$H$1069,6,0)),"",VLOOKUP($D64,'FERDİ SONUÇ'!$B$6:$H$1069,6,0))</f>
        <v/>
      </c>
      <c r="H64" s="47" t="str">
        <f>IF(OR(F64="",G64="DQ", G64="DNF", G64="DNS", G64=""),"-",VLOOKUP(D64,'FERDİ SONUÇ'!$B$6:$H$1069,7,0))</f>
        <v>-</v>
      </c>
      <c r="I64" s="47" t="str">
        <f>IF(OR(F64="",F64="F",G64="DQ", G64="DNF", G64="DNS", G64=""),"-",VLOOKUP(D64,'FERDİ SONUÇ'!$B$6:$H$1069,7,0))</f>
        <v>-</v>
      </c>
      <c r="J64" s="49" t="str">
        <f>IF(ISERROR(SMALL(I60:I65,5)),"-",SMALL(I60:I65,5))</f>
        <v>-</v>
      </c>
      <c r="K64" s="106"/>
      <c r="L64" s="164"/>
      <c r="M64" s="106"/>
      <c r="N64" s="106"/>
      <c r="O64" s="44"/>
      <c r="BE64" s="42">
        <v>1058</v>
      </c>
    </row>
    <row r="65" spans="1:57" ht="15" customHeight="1" x14ac:dyDescent="0.2">
      <c r="B65" s="50"/>
      <c r="C65" s="52"/>
      <c r="D65" s="152"/>
      <c r="E65" s="53" t="str">
        <f>IF(ISERROR(VLOOKUP($D65,'START LİSTE'!$B$6:$G$1027,2,0)),"",VLOOKUP($D65,'START LİSTE'!$B$6:$G$1027,2,0))</f>
        <v/>
      </c>
      <c r="F65" s="54" t="str">
        <f>IF(ISERROR(VLOOKUP($D65,'START LİSTE'!$B$6:$G$1027,4,0)),"",VLOOKUP($D65,'START LİSTE'!$B$6:$G$1027,4,0))</f>
        <v/>
      </c>
      <c r="G65" s="122" t="str">
        <f>IF(ISERROR(VLOOKUP($D65,'FERDİ SONUÇ'!$B$6:$H$1069,6,0)),"",VLOOKUP($D65,'FERDİ SONUÇ'!$B$6:$H$1069,6,0))</f>
        <v/>
      </c>
      <c r="H65" s="54" t="str">
        <f>IF(OR(F65="",G65="DQ", G65="DNF", G65="DNS", G65=""),"-",VLOOKUP(D65,'FERDİ SONUÇ'!$B$6:$H$1069,7,0))</f>
        <v>-</v>
      </c>
      <c r="I65" s="54" t="str">
        <f>IF(OR(F65="",F65="F",G65="DQ", G65="DNF", G65="DNS", G65=""),"-",VLOOKUP(D65,'FERDİ SONUÇ'!$B$6:$H$1069,7,0))</f>
        <v>-</v>
      </c>
      <c r="J65" s="56" t="str">
        <f>IF(ISERROR(SMALL(I60:I65,6)),"-",SMALL(I60:I65,6))</f>
        <v>-</v>
      </c>
      <c r="K65" s="107"/>
      <c r="L65" s="165"/>
      <c r="M65" s="107"/>
      <c r="N65" s="107"/>
      <c r="O65" s="51"/>
      <c r="BE65" s="42">
        <v>1059</v>
      </c>
    </row>
    <row r="66" spans="1:57" ht="15" customHeight="1" x14ac:dyDescent="0.2">
      <c r="B66" s="34"/>
      <c r="C66" s="36"/>
      <c r="D66" s="153"/>
      <c r="E66" s="37" t="str">
        <f>IF(ISERROR(VLOOKUP($D66,'START LİSTE'!$B$6:$G$1027,2,0)),"",VLOOKUP($D66,'START LİSTE'!$B$6:$G$1027,2,0))</f>
        <v/>
      </c>
      <c r="F66" s="38" t="str">
        <f>IF(ISERROR(VLOOKUP($D66,'START LİSTE'!$B$6:$G$1027,4,0)),"",VLOOKUP($D66,'START LİSTE'!$B$6:$G$1027,4,0))</f>
        <v/>
      </c>
      <c r="G66" s="120" t="str">
        <f>IF(ISERROR(VLOOKUP($D66,'FERDİ SONUÇ'!$B$6:$H$1069,6,0)),"",VLOOKUP($D66,'FERDİ SONUÇ'!$B$6:$H$1069,6,0))</f>
        <v/>
      </c>
      <c r="H66" s="38" t="str">
        <f>IF(OR(F66="",G66="DQ", G66="DNF", G66="DNS", G66=""),"-",VLOOKUP(D66,'FERDİ SONUÇ'!$B$6:$H$1069,7,0))</f>
        <v>-</v>
      </c>
      <c r="I66" s="38" t="str">
        <f>IF(OR(F66="",F66="F",G66="DQ", G66="DNF", G66="DNS", G66=""),"-",VLOOKUP(D66,'FERDİ SONUÇ'!$B$6:$H$1069,7,0))</f>
        <v>-</v>
      </c>
      <c r="J66" s="40" t="str">
        <f>IF(ISERROR(SMALL(I66:I71,1)),"-",SMALL(I66:I71,1))</f>
        <v>-</v>
      </c>
      <c r="K66" s="105"/>
      <c r="L66" s="163"/>
      <c r="M66" s="105"/>
      <c r="N66" s="105"/>
      <c r="O66" s="35"/>
      <c r="BE66" s="42">
        <v>1060</v>
      </c>
    </row>
    <row r="67" spans="1:57" ht="15" customHeight="1" x14ac:dyDescent="0.2">
      <c r="B67" s="43"/>
      <c r="C67" s="45"/>
      <c r="D67" s="151"/>
      <c r="E67" s="46" t="str">
        <f>IF(ISERROR(VLOOKUP($D67,'START LİSTE'!$B$6:$G$1027,2,0)),"",VLOOKUP($D67,'START LİSTE'!$B$6:$G$1027,2,0))</f>
        <v/>
      </c>
      <c r="F67" s="47" t="str">
        <f>IF(ISERROR(VLOOKUP($D67,'START LİSTE'!$B$6:$G$1027,4,0)),"",VLOOKUP($D67,'START LİSTE'!$B$6:$G$1027,4,0))</f>
        <v/>
      </c>
      <c r="G67" s="121" t="str">
        <f>IF(ISERROR(VLOOKUP($D67,'FERDİ SONUÇ'!$B$6:$H$1069,6,0)),"",VLOOKUP($D67,'FERDİ SONUÇ'!$B$6:$H$1069,6,0))</f>
        <v/>
      </c>
      <c r="H67" s="47" t="str">
        <f>IF(OR(F67="",G67="DQ", G67="DNF", G67="DNS", G67=""),"-",VLOOKUP(D67,'FERDİ SONUÇ'!$B$6:$H$1069,7,0))</f>
        <v>-</v>
      </c>
      <c r="I67" s="47" t="str">
        <f>IF(OR(F67="",F67="F",G67="DQ", G67="DNF", G67="DNS", G67=""),"-",VLOOKUP(D67,'FERDİ SONUÇ'!$B$6:$H$1069,7,0))</f>
        <v>-</v>
      </c>
      <c r="J67" s="49" t="str">
        <f>IF(ISERROR(SMALL(I66:I71,2)),"-",SMALL(I66:I71,2))</f>
        <v>-</v>
      </c>
      <c r="K67" s="106"/>
      <c r="L67" s="164"/>
      <c r="M67" s="106"/>
      <c r="N67" s="106"/>
      <c r="O67" s="44"/>
      <c r="BE67" s="42">
        <v>1061</v>
      </c>
    </row>
    <row r="68" spans="1:57" ht="15" customHeight="1" x14ac:dyDescent="0.2">
      <c r="A68" s="96" t="str">
        <f>IF(AND(C68&lt;&gt;"",O68&lt;&gt;"DQ"),COUNT(O$6:O$185)-(RANK(O68,O$6:O$185)+COUNTIF(O$6:O68,O68))+2,IF(D66&lt;&gt;"",BE68,""))</f>
        <v/>
      </c>
      <c r="B68" s="96" t="str">
        <f>IF(AND(C68&lt;&gt;"",N68&lt;&gt;"DQ"),COUNT(N$6:N$185)-(RANK(N68,N$6:N$185)+COUNTIF(N$6:N68,N68))+2,IF(D66&lt;&gt;"",BE68,""))</f>
        <v/>
      </c>
      <c r="C68" s="45" t="str">
        <f>IF(ISERROR(VLOOKUP(D66,'START LİSTE'!$B$6:$G$1027,3,0)),"",VLOOKUP(D66,'START LİSTE'!$B$6:$G$1027,3,0))</f>
        <v/>
      </c>
      <c r="D68" s="151"/>
      <c r="E68" s="46" t="str">
        <f>IF(ISERROR(VLOOKUP($D68,'START LİSTE'!$B$6:$G$1027,2,0)),"",VLOOKUP($D68,'START LİSTE'!$B$6:$G$1027,2,0))</f>
        <v/>
      </c>
      <c r="F68" s="47" t="str">
        <f>IF(ISERROR(VLOOKUP($D68,'START LİSTE'!$B$6:$G$1027,4,0)),"",VLOOKUP($D68,'START LİSTE'!$B$6:$G$1027,4,0))</f>
        <v/>
      </c>
      <c r="G68" s="121" t="str">
        <f>IF(ISERROR(VLOOKUP($D68,'FERDİ SONUÇ'!$B$6:$H$1069,6,0)),"",VLOOKUP($D68,'FERDİ SONUÇ'!$B$6:$H$1069,6,0))</f>
        <v/>
      </c>
      <c r="H68" s="47" t="str">
        <f>IF(OR(F68="",G68="DQ", G68="DNF", G68="DNS", G68=""),"-",VLOOKUP(D68,'FERDİ SONUÇ'!$B$6:$H$1069,7,0))</f>
        <v>-</v>
      </c>
      <c r="I68" s="47" t="str">
        <f>IF(OR(F68="",F68="F",G68="DQ", G68="DNF", G68="DNS", G68=""),"-",VLOOKUP(D68,'FERDİ SONUÇ'!$B$6:$H$1069,7,0))</f>
        <v>-</v>
      </c>
      <c r="J68" s="49" t="str">
        <f>IF(ISERROR(SMALL(I66:I71,3)),"-",SMALL(I66:I71,3))</f>
        <v>-</v>
      </c>
      <c r="K68" s="106"/>
      <c r="L68" s="164"/>
      <c r="M68" s="106"/>
      <c r="N68" s="108" t="str">
        <f>IFERROR(IF(C68="","",IF(OR(J66="-",J67="-",J68="-",J69="-"),"DQ",SUM(J66,J67,J68,J69)))+(J69*0.0001),"DQ")</f>
        <v>DQ</v>
      </c>
      <c r="O68" s="108" t="str">
        <f>IF(C68="","",IF(OR(K68="DQ",L68="DQ",M68="DQ",N68="DQ"),"DQ",SUM(K68,L68,M68,N68)))</f>
        <v/>
      </c>
      <c r="BE68" s="42">
        <v>1062</v>
      </c>
    </row>
    <row r="69" spans="1:57" ht="15" customHeight="1" x14ac:dyDescent="0.2">
      <c r="B69" s="43"/>
      <c r="C69" s="45"/>
      <c r="D69" s="151"/>
      <c r="E69" s="46" t="str">
        <f>IF(ISERROR(VLOOKUP($D69,'START LİSTE'!$B$6:$G$1027,2,0)),"",VLOOKUP($D69,'START LİSTE'!$B$6:$G$1027,2,0))</f>
        <v/>
      </c>
      <c r="F69" s="47" t="str">
        <f>IF(ISERROR(VLOOKUP($D69,'START LİSTE'!$B$6:$G$1027,4,0)),"",VLOOKUP($D69,'START LİSTE'!$B$6:$G$1027,4,0))</f>
        <v/>
      </c>
      <c r="G69" s="121" t="str">
        <f>IF(ISERROR(VLOOKUP($D69,'FERDİ SONUÇ'!$B$6:$H$1069,6,0)),"",VLOOKUP($D69,'FERDİ SONUÇ'!$B$6:$H$1069,6,0))</f>
        <v/>
      </c>
      <c r="H69" s="47" t="str">
        <f>IF(OR(F69="",G69="DQ", G69="DNF", G69="DNS", G69=""),"-",VLOOKUP(D69,'FERDİ SONUÇ'!$B$6:$H$1069,7,0))</f>
        <v>-</v>
      </c>
      <c r="I69" s="47" t="str">
        <f>IF(OR(F69="",F69="F",G69="DQ", G69="DNF", G69="DNS", G69=""),"-",VLOOKUP(D69,'FERDİ SONUÇ'!$B$6:$H$1069,7,0))</f>
        <v>-</v>
      </c>
      <c r="J69" s="49" t="str">
        <f>IF(ISERROR(SMALL(I66:I71,4)),"-",SMALL(I66:I71,4))</f>
        <v>-</v>
      </c>
      <c r="K69" s="106"/>
      <c r="L69" s="164"/>
      <c r="M69" s="106"/>
      <c r="N69" s="106"/>
      <c r="O69" s="44"/>
      <c r="BE69" s="42">
        <v>1063</v>
      </c>
    </row>
    <row r="70" spans="1:57" ht="15" customHeight="1" x14ac:dyDescent="0.2">
      <c r="B70" s="43"/>
      <c r="C70" s="45"/>
      <c r="D70" s="151"/>
      <c r="E70" s="46" t="str">
        <f>IF(ISERROR(VLOOKUP($D70,'START LİSTE'!$B$6:$G$1027,2,0)),"",VLOOKUP($D70,'START LİSTE'!$B$6:$G$1027,2,0))</f>
        <v/>
      </c>
      <c r="F70" s="47" t="str">
        <f>IF(ISERROR(VLOOKUP($D70,'START LİSTE'!$B$6:$G$1027,4,0)),"",VLOOKUP($D70,'START LİSTE'!$B$6:$G$1027,4,0))</f>
        <v/>
      </c>
      <c r="G70" s="121" t="str">
        <f>IF(ISERROR(VLOOKUP($D70,'FERDİ SONUÇ'!$B$6:$H$1069,6,0)),"",VLOOKUP($D70,'FERDİ SONUÇ'!$B$6:$H$1069,6,0))</f>
        <v/>
      </c>
      <c r="H70" s="47" t="str">
        <f>IF(OR(F70="",G70="DQ", G70="DNF", G70="DNS", G70=""),"-",VLOOKUP(D70,'FERDİ SONUÇ'!$B$6:$H$1069,7,0))</f>
        <v>-</v>
      </c>
      <c r="I70" s="47" t="str">
        <f>IF(OR(F70="",F70="F",G70="DQ", G70="DNF", G70="DNS", G70=""),"-",VLOOKUP(D70,'FERDİ SONUÇ'!$B$6:$H$1069,7,0))</f>
        <v>-</v>
      </c>
      <c r="J70" s="49" t="str">
        <f>IF(ISERROR(SMALL(I66:I71,5)),"-",SMALL(I66:I71,5))</f>
        <v>-</v>
      </c>
      <c r="K70" s="106"/>
      <c r="L70" s="164"/>
      <c r="M70" s="106"/>
      <c r="N70" s="106"/>
      <c r="O70" s="44"/>
      <c r="BE70" s="42">
        <v>1064</v>
      </c>
    </row>
    <row r="71" spans="1:57" ht="15" customHeight="1" x14ac:dyDescent="0.2">
      <c r="B71" s="50"/>
      <c r="C71" s="52"/>
      <c r="D71" s="152"/>
      <c r="E71" s="53" t="str">
        <f>IF(ISERROR(VLOOKUP($D71,'START LİSTE'!$B$6:$G$1027,2,0)),"",VLOOKUP($D71,'START LİSTE'!$B$6:$G$1027,2,0))</f>
        <v/>
      </c>
      <c r="F71" s="54" t="str">
        <f>IF(ISERROR(VLOOKUP($D71,'START LİSTE'!$B$6:$G$1027,4,0)),"",VLOOKUP($D71,'START LİSTE'!$B$6:$G$1027,4,0))</f>
        <v/>
      </c>
      <c r="G71" s="122" t="str">
        <f>IF(ISERROR(VLOOKUP($D71,'FERDİ SONUÇ'!$B$6:$H$1069,6,0)),"",VLOOKUP($D71,'FERDİ SONUÇ'!$B$6:$H$1069,6,0))</f>
        <v/>
      </c>
      <c r="H71" s="54" t="str">
        <f>IF(OR(F71="",G71="DQ", G71="DNF", G71="DNS", G71=""),"-",VLOOKUP(D71,'FERDİ SONUÇ'!$B$6:$H$1069,7,0))</f>
        <v>-</v>
      </c>
      <c r="I71" s="54" t="str">
        <f>IF(OR(F71="",F71="F",G71="DQ", G71="DNF", G71="DNS", G71=""),"-",VLOOKUP(D71,'FERDİ SONUÇ'!$B$6:$H$1069,7,0))</f>
        <v>-</v>
      </c>
      <c r="J71" s="56" t="str">
        <f>IF(ISERROR(SMALL(I66:I71,6)),"-",SMALL(I66:I71,6))</f>
        <v>-</v>
      </c>
      <c r="K71" s="107"/>
      <c r="L71" s="165"/>
      <c r="M71" s="107"/>
      <c r="N71" s="107"/>
      <c r="O71" s="51"/>
      <c r="BE71" s="42">
        <v>1065</v>
      </c>
    </row>
    <row r="72" spans="1:57" ht="15" customHeight="1" x14ac:dyDescent="0.2">
      <c r="B72" s="34"/>
      <c r="C72" s="36"/>
      <c r="D72" s="153"/>
      <c r="E72" s="37" t="str">
        <f>IF(ISERROR(VLOOKUP($D72,'START LİSTE'!$B$6:$G$1027,2,0)),"",VLOOKUP($D72,'START LİSTE'!$B$6:$G$1027,2,0))</f>
        <v/>
      </c>
      <c r="F72" s="38" t="str">
        <f>IF(ISERROR(VLOOKUP($D72,'START LİSTE'!$B$6:$G$1027,4,0)),"",VLOOKUP($D72,'START LİSTE'!$B$6:$G$1027,4,0))</f>
        <v/>
      </c>
      <c r="G72" s="120" t="str">
        <f>IF(ISERROR(VLOOKUP($D72,'FERDİ SONUÇ'!$B$6:$H$1069,6,0)),"",VLOOKUP($D72,'FERDİ SONUÇ'!$B$6:$H$1069,6,0))</f>
        <v/>
      </c>
      <c r="H72" s="38" t="str">
        <f>IF(OR(F72="",G72="DQ", G72="DNF", G72="DNS", G72=""),"-",VLOOKUP(D72,'FERDİ SONUÇ'!$B$6:$H$1069,7,0))</f>
        <v>-</v>
      </c>
      <c r="I72" s="38" t="str">
        <f>IF(OR(F72="",F72="F",G72="DQ", G72="DNF", G72="DNS", G72=""),"-",VLOOKUP(D72,'FERDİ SONUÇ'!$B$6:$H$1069,7,0))</f>
        <v>-</v>
      </c>
      <c r="J72" s="40" t="str">
        <f>IF(ISERROR(SMALL(I72:I77,1)),"-",SMALL(I72:I77,1))</f>
        <v>-</v>
      </c>
      <c r="K72" s="105"/>
      <c r="L72" s="163"/>
      <c r="M72" s="105"/>
      <c r="N72" s="105"/>
      <c r="O72" s="35"/>
      <c r="BE72" s="42">
        <v>1066</v>
      </c>
    </row>
    <row r="73" spans="1:57" ht="15" customHeight="1" x14ac:dyDescent="0.2">
      <c r="B73" s="43"/>
      <c r="C73" s="45"/>
      <c r="D73" s="151"/>
      <c r="E73" s="46" t="str">
        <f>IF(ISERROR(VLOOKUP($D73,'START LİSTE'!$B$6:$G$1027,2,0)),"",VLOOKUP($D73,'START LİSTE'!$B$6:$G$1027,2,0))</f>
        <v/>
      </c>
      <c r="F73" s="47" t="str">
        <f>IF(ISERROR(VLOOKUP($D73,'START LİSTE'!$B$6:$G$1027,4,0)),"",VLOOKUP($D73,'START LİSTE'!$B$6:$G$1027,4,0))</f>
        <v/>
      </c>
      <c r="G73" s="121" t="str">
        <f>IF(ISERROR(VLOOKUP($D73,'FERDİ SONUÇ'!$B$6:$H$1069,6,0)),"",VLOOKUP($D73,'FERDİ SONUÇ'!$B$6:$H$1069,6,0))</f>
        <v/>
      </c>
      <c r="H73" s="47" t="str">
        <f>IF(OR(F73="",G73="DQ", G73="DNF", G73="DNS", G73=""),"-",VLOOKUP(D73,'FERDİ SONUÇ'!$B$6:$H$1069,7,0))</f>
        <v>-</v>
      </c>
      <c r="I73" s="47" t="str">
        <f>IF(OR(F73="",F73="F",G73="DQ", G73="DNF", G73="DNS", G73=""),"-",VLOOKUP(D73,'FERDİ SONUÇ'!$B$6:$H$1069,7,0))</f>
        <v>-</v>
      </c>
      <c r="J73" s="49" t="str">
        <f>IF(ISERROR(SMALL(I72:I77,2)),"-",SMALL(I72:I77,2))</f>
        <v>-</v>
      </c>
      <c r="K73" s="106"/>
      <c r="L73" s="164"/>
      <c r="M73" s="106"/>
      <c r="N73" s="106"/>
      <c r="O73" s="44"/>
      <c r="BE73" s="42">
        <v>1067</v>
      </c>
    </row>
    <row r="74" spans="1:57" ht="15" customHeight="1" x14ac:dyDescent="0.2">
      <c r="A74" s="96" t="str">
        <f>IF(AND(C74&lt;&gt;"",O74&lt;&gt;"DQ"),COUNT(O$6:O$185)-(RANK(O74,O$6:O$185)+COUNTIF(O$6:O74,O74))+2,IF(D72&lt;&gt;"",BE74,""))</f>
        <v/>
      </c>
      <c r="B74" s="96" t="str">
        <f>IF(AND(C74&lt;&gt;"",N74&lt;&gt;"DQ"),COUNT(N$6:N$185)-(RANK(N74,N$6:N$185)+COUNTIF(N$6:N74,N74))+2,IF(D72&lt;&gt;"",BE74,""))</f>
        <v/>
      </c>
      <c r="C74" s="45" t="str">
        <f>IF(ISERROR(VLOOKUP(D72,'START LİSTE'!$B$6:$G$1027,3,0)),"",VLOOKUP(D72,'START LİSTE'!$B$6:$G$1027,3,0))</f>
        <v/>
      </c>
      <c r="D74" s="151"/>
      <c r="E74" s="46" t="str">
        <f>IF(ISERROR(VLOOKUP($D74,'START LİSTE'!$B$6:$G$1027,2,0)),"",VLOOKUP($D74,'START LİSTE'!$B$6:$G$1027,2,0))</f>
        <v/>
      </c>
      <c r="F74" s="47" t="str">
        <f>IF(ISERROR(VLOOKUP($D74,'START LİSTE'!$B$6:$G$1027,4,0)),"",VLOOKUP($D74,'START LİSTE'!$B$6:$G$1027,4,0))</f>
        <v/>
      </c>
      <c r="G74" s="121" t="str">
        <f>IF(ISERROR(VLOOKUP($D74,'FERDİ SONUÇ'!$B$6:$H$1069,6,0)),"",VLOOKUP($D74,'FERDİ SONUÇ'!$B$6:$H$1069,6,0))</f>
        <v/>
      </c>
      <c r="H74" s="47" t="str">
        <f>IF(OR(F74="",G74="DQ", G74="DNF", G74="DNS", G74=""),"-",VLOOKUP(D74,'FERDİ SONUÇ'!$B$6:$H$1069,7,0))</f>
        <v>-</v>
      </c>
      <c r="I74" s="47" t="str">
        <f>IF(OR(F74="",F74="F",G74="DQ", G74="DNF", G74="DNS", G74=""),"-",VLOOKUP(D74,'FERDİ SONUÇ'!$B$6:$H$1069,7,0))</f>
        <v>-</v>
      </c>
      <c r="J74" s="49" t="str">
        <f>IF(ISERROR(SMALL(I72:I77,3)),"-",SMALL(I72:I77,3))</f>
        <v>-</v>
      </c>
      <c r="K74" s="106"/>
      <c r="L74" s="164"/>
      <c r="M74" s="106"/>
      <c r="N74" s="108" t="str">
        <f>IFERROR(IF(C74="","",IF(OR(J72="-",J73="-",J74="-",J75="-"),"DQ",SUM(J72,J73,J74,J75)))+(J75*0.0001),"DQ")</f>
        <v>DQ</v>
      </c>
      <c r="O74" s="108" t="str">
        <f>IF(C74="","",IF(OR(K74="DQ",L74="DQ",M74="DQ",N74="DQ"),"DQ",SUM(K74,L74,M74,N74)))</f>
        <v/>
      </c>
      <c r="BE74" s="42">
        <v>1068</v>
      </c>
    </row>
    <row r="75" spans="1:57" ht="15" customHeight="1" x14ac:dyDescent="0.2">
      <c r="B75" s="43"/>
      <c r="C75" s="45"/>
      <c r="D75" s="151"/>
      <c r="E75" s="46" t="str">
        <f>IF(ISERROR(VLOOKUP($D75,'START LİSTE'!$B$6:$G$1027,2,0)),"",VLOOKUP($D75,'START LİSTE'!$B$6:$G$1027,2,0))</f>
        <v/>
      </c>
      <c r="F75" s="47" t="str">
        <f>IF(ISERROR(VLOOKUP($D75,'START LİSTE'!$B$6:$G$1027,4,0)),"",VLOOKUP($D75,'START LİSTE'!$B$6:$G$1027,4,0))</f>
        <v/>
      </c>
      <c r="G75" s="121" t="str">
        <f>IF(ISERROR(VLOOKUP($D75,'FERDİ SONUÇ'!$B$6:$H$1069,6,0)),"",VLOOKUP($D75,'FERDİ SONUÇ'!$B$6:$H$1069,6,0))</f>
        <v/>
      </c>
      <c r="H75" s="47" t="str">
        <f>IF(OR(F75="",G75="DQ", G75="DNF", G75="DNS", G75=""),"-",VLOOKUP(D75,'FERDİ SONUÇ'!$B$6:$H$1069,7,0))</f>
        <v>-</v>
      </c>
      <c r="I75" s="47" t="str">
        <f>IF(OR(F75="",F75="F",G75="DQ", G75="DNF", G75="DNS", G75=""),"-",VLOOKUP(D75,'FERDİ SONUÇ'!$B$6:$H$1069,7,0))</f>
        <v>-</v>
      </c>
      <c r="J75" s="49" t="str">
        <f>IF(ISERROR(SMALL(I72:I77,4)),"-",SMALL(I72:I77,4))</f>
        <v>-</v>
      </c>
      <c r="K75" s="106"/>
      <c r="L75" s="164"/>
      <c r="M75" s="106"/>
      <c r="N75" s="106"/>
      <c r="O75" s="44"/>
      <c r="BE75" s="42">
        <v>1069</v>
      </c>
    </row>
    <row r="76" spans="1:57" ht="15" customHeight="1" x14ac:dyDescent="0.2">
      <c r="B76" s="43"/>
      <c r="C76" s="45"/>
      <c r="D76" s="151"/>
      <c r="E76" s="46" t="str">
        <f>IF(ISERROR(VLOOKUP($D76,'START LİSTE'!$B$6:$G$1027,2,0)),"",VLOOKUP($D76,'START LİSTE'!$B$6:$G$1027,2,0))</f>
        <v/>
      </c>
      <c r="F76" s="47" t="str">
        <f>IF(ISERROR(VLOOKUP($D76,'START LİSTE'!$B$6:$G$1027,4,0)),"",VLOOKUP($D76,'START LİSTE'!$B$6:$G$1027,4,0))</f>
        <v/>
      </c>
      <c r="G76" s="121" t="str">
        <f>IF(ISERROR(VLOOKUP($D76,'FERDİ SONUÇ'!$B$6:$H$1069,6,0)),"",VLOOKUP($D76,'FERDİ SONUÇ'!$B$6:$H$1069,6,0))</f>
        <v/>
      </c>
      <c r="H76" s="47" t="str">
        <f>IF(OR(F76="",G76="DQ", G76="DNF", G76="DNS", G76=""),"-",VLOOKUP(D76,'FERDİ SONUÇ'!$B$6:$H$1069,7,0))</f>
        <v>-</v>
      </c>
      <c r="I76" s="47" t="str">
        <f>IF(OR(F76="",F76="F",G76="DQ", G76="DNF", G76="DNS", G76=""),"-",VLOOKUP(D76,'FERDİ SONUÇ'!$B$6:$H$1069,7,0))</f>
        <v>-</v>
      </c>
      <c r="J76" s="49" t="str">
        <f>IF(ISERROR(SMALL(I72:I77,5)),"-",SMALL(I72:I77,5))</f>
        <v>-</v>
      </c>
      <c r="K76" s="106"/>
      <c r="L76" s="164"/>
      <c r="M76" s="106"/>
      <c r="N76" s="106"/>
      <c r="O76" s="44"/>
      <c r="BE76" s="42">
        <v>1070</v>
      </c>
    </row>
    <row r="77" spans="1:57" ht="15" customHeight="1" x14ac:dyDescent="0.2">
      <c r="B77" s="50"/>
      <c r="C77" s="52"/>
      <c r="D77" s="152"/>
      <c r="E77" s="53" t="str">
        <f>IF(ISERROR(VLOOKUP($D77,'START LİSTE'!$B$6:$G$1027,2,0)),"",VLOOKUP($D77,'START LİSTE'!$B$6:$G$1027,2,0))</f>
        <v/>
      </c>
      <c r="F77" s="54" t="str">
        <f>IF(ISERROR(VLOOKUP($D77,'START LİSTE'!$B$6:$G$1027,4,0)),"",VLOOKUP($D77,'START LİSTE'!$B$6:$G$1027,4,0))</f>
        <v/>
      </c>
      <c r="G77" s="122" t="str">
        <f>IF(ISERROR(VLOOKUP($D77,'FERDİ SONUÇ'!$B$6:$H$1069,6,0)),"",VLOOKUP($D77,'FERDİ SONUÇ'!$B$6:$H$1069,6,0))</f>
        <v/>
      </c>
      <c r="H77" s="54" t="str">
        <f>IF(OR(F77="",G77="DQ", G77="DNF", G77="DNS", G77=""),"-",VLOOKUP(D77,'FERDİ SONUÇ'!$B$6:$H$1069,7,0))</f>
        <v>-</v>
      </c>
      <c r="I77" s="54" t="str">
        <f>IF(OR(F77="",F77="F",G77="DQ", G77="DNF", G77="DNS", G77=""),"-",VLOOKUP(D77,'FERDİ SONUÇ'!$B$6:$H$1069,7,0))</f>
        <v>-</v>
      </c>
      <c r="J77" s="56" t="str">
        <f>IF(ISERROR(SMALL(I72:I77,6)),"-",SMALL(I72:I77,6))</f>
        <v>-</v>
      </c>
      <c r="K77" s="107"/>
      <c r="L77" s="165"/>
      <c r="M77" s="107"/>
      <c r="N77" s="107"/>
      <c r="O77" s="51"/>
      <c r="BE77" s="42">
        <v>1071</v>
      </c>
    </row>
    <row r="78" spans="1:57" ht="15" customHeight="1" x14ac:dyDescent="0.2">
      <c r="B78" s="34"/>
      <c r="C78" s="36"/>
      <c r="D78" s="153"/>
      <c r="E78" s="37" t="str">
        <f>IF(ISERROR(VLOOKUP($D78,'START LİSTE'!$B$6:$G$1027,2,0)),"",VLOOKUP($D78,'START LİSTE'!$B$6:$G$1027,2,0))</f>
        <v/>
      </c>
      <c r="F78" s="38" t="str">
        <f>IF(ISERROR(VLOOKUP($D78,'START LİSTE'!$B$6:$G$1027,4,0)),"",VLOOKUP($D78,'START LİSTE'!$B$6:$G$1027,4,0))</f>
        <v/>
      </c>
      <c r="G78" s="120" t="str">
        <f>IF(ISERROR(VLOOKUP($D78,'FERDİ SONUÇ'!$B$6:$H$1069,6,0)),"",VLOOKUP($D78,'FERDİ SONUÇ'!$B$6:$H$1069,6,0))</f>
        <v/>
      </c>
      <c r="H78" s="38" t="str">
        <f>IF(OR(F78="",G78="DQ", G78="DNF", G78="DNS", G78=""),"-",VLOOKUP(D78,'FERDİ SONUÇ'!$B$6:$H$1069,7,0))</f>
        <v>-</v>
      </c>
      <c r="I78" s="38" t="str">
        <f>IF(OR(F78="",F78="F",G78="DQ", G78="DNF", G78="DNS", G78=""),"-",VLOOKUP(D78,'FERDİ SONUÇ'!$B$6:$H$1069,7,0))</f>
        <v>-</v>
      </c>
      <c r="J78" s="40" t="str">
        <f>IF(ISERROR(SMALL(I78:I83,1)),"-",SMALL(I78:I83,1))</f>
        <v>-</v>
      </c>
      <c r="K78" s="105"/>
      <c r="L78" s="163"/>
      <c r="M78" s="105"/>
      <c r="N78" s="105"/>
      <c r="O78" s="35"/>
      <c r="BE78" s="42">
        <v>1072</v>
      </c>
    </row>
    <row r="79" spans="1:57" ht="15" customHeight="1" x14ac:dyDescent="0.2">
      <c r="B79" s="43"/>
      <c r="C79" s="45"/>
      <c r="D79" s="151"/>
      <c r="E79" s="46" t="str">
        <f>IF(ISERROR(VLOOKUP($D79,'START LİSTE'!$B$6:$G$1027,2,0)),"",VLOOKUP($D79,'START LİSTE'!$B$6:$G$1027,2,0))</f>
        <v/>
      </c>
      <c r="F79" s="47" t="str">
        <f>IF(ISERROR(VLOOKUP($D79,'START LİSTE'!$B$6:$G$1027,4,0)),"",VLOOKUP($D79,'START LİSTE'!$B$6:$G$1027,4,0))</f>
        <v/>
      </c>
      <c r="G79" s="121" t="str">
        <f>IF(ISERROR(VLOOKUP($D79,'FERDİ SONUÇ'!$B$6:$H$1069,6,0)),"",VLOOKUP($D79,'FERDİ SONUÇ'!$B$6:$H$1069,6,0))</f>
        <v/>
      </c>
      <c r="H79" s="47" t="str">
        <f>IF(OR(F79="",G79="DQ", G79="DNF", G79="DNS", G79=""),"-",VLOOKUP(D79,'FERDİ SONUÇ'!$B$6:$H$1069,7,0))</f>
        <v>-</v>
      </c>
      <c r="I79" s="47" t="str">
        <f>IF(OR(F79="",F79="F",G79="DQ", G79="DNF", G79="DNS", G79=""),"-",VLOOKUP(D79,'FERDİ SONUÇ'!$B$6:$H$1069,7,0))</f>
        <v>-</v>
      </c>
      <c r="J79" s="49" t="str">
        <f>IF(ISERROR(SMALL(I78:I83,2)),"-",SMALL(I78:I83,2))</f>
        <v>-</v>
      </c>
      <c r="K79" s="106"/>
      <c r="L79" s="164"/>
      <c r="M79" s="106"/>
      <c r="N79" s="106"/>
      <c r="O79" s="44"/>
      <c r="BE79" s="42">
        <v>1073</v>
      </c>
    </row>
    <row r="80" spans="1:57" ht="15" customHeight="1" x14ac:dyDescent="0.2">
      <c r="A80" s="96" t="str">
        <f>IF(AND(C80&lt;&gt;"",O80&lt;&gt;"DQ"),COUNT(O$6:O$185)-(RANK(O80,O$6:O$185)+COUNTIF(O$6:O80,O80))+2,IF(D78&lt;&gt;"",BE80,""))</f>
        <v/>
      </c>
      <c r="B80" s="96" t="str">
        <f>IF(AND(C80&lt;&gt;"",N80&lt;&gt;"DQ"),COUNT(N$6:N$185)-(RANK(N80,N$6:N$185)+COUNTIF(N$6:N80,N80))+2,IF(D78&lt;&gt;"",BE80,""))</f>
        <v/>
      </c>
      <c r="C80" s="45" t="str">
        <f>IF(ISERROR(VLOOKUP(D78,'START LİSTE'!$B$6:$G$1027,3,0)),"",VLOOKUP(D78,'START LİSTE'!$B$6:$G$1027,3,0))</f>
        <v/>
      </c>
      <c r="D80" s="151"/>
      <c r="E80" s="46" t="str">
        <f>IF(ISERROR(VLOOKUP($D80,'START LİSTE'!$B$6:$G$1027,2,0)),"",VLOOKUP($D80,'START LİSTE'!$B$6:$G$1027,2,0))</f>
        <v/>
      </c>
      <c r="F80" s="47" t="str">
        <f>IF(ISERROR(VLOOKUP($D80,'START LİSTE'!$B$6:$G$1027,4,0)),"",VLOOKUP($D80,'START LİSTE'!$B$6:$G$1027,4,0))</f>
        <v/>
      </c>
      <c r="G80" s="121" t="str">
        <f>IF(ISERROR(VLOOKUP($D80,'FERDİ SONUÇ'!$B$6:$H$1069,6,0)),"",VLOOKUP($D80,'FERDİ SONUÇ'!$B$6:$H$1069,6,0))</f>
        <v/>
      </c>
      <c r="H80" s="47" t="str">
        <f>IF(OR(F80="",G80="DQ", G80="DNF", G80="DNS", G80=""),"-",VLOOKUP(D80,'FERDİ SONUÇ'!$B$6:$H$1069,7,0))</f>
        <v>-</v>
      </c>
      <c r="I80" s="47" t="str">
        <f>IF(OR(F80="",F80="F",G80="DQ", G80="DNF", G80="DNS", G80=""),"-",VLOOKUP(D80,'FERDİ SONUÇ'!$B$6:$H$1069,7,0))</f>
        <v>-</v>
      </c>
      <c r="J80" s="49" t="str">
        <f>IF(ISERROR(SMALL(I78:I83,3)),"-",SMALL(I78:I83,3))</f>
        <v>-</v>
      </c>
      <c r="K80" s="106"/>
      <c r="L80" s="164"/>
      <c r="M80" s="106"/>
      <c r="N80" s="108" t="str">
        <f>IFERROR(IF(C80="","",IF(OR(J78="-",J79="-",J80="-",J81="-"),"DQ",SUM(J78,J79,J80,J81)))+(J81*0.0001),"DQ")</f>
        <v>DQ</v>
      </c>
      <c r="O80" s="108" t="str">
        <f>IF(C80="","",IF(OR(K80="DQ",L80="DQ",M80="DQ",N80="DQ"),"DQ",SUM(K80,L80,M80,N80)))</f>
        <v/>
      </c>
      <c r="BE80" s="42">
        <v>1074</v>
      </c>
    </row>
    <row r="81" spans="1:57" ht="15" customHeight="1" x14ac:dyDescent="0.2">
      <c r="B81" s="43"/>
      <c r="C81" s="45"/>
      <c r="D81" s="151"/>
      <c r="E81" s="46" t="str">
        <f>IF(ISERROR(VLOOKUP($D81,'START LİSTE'!$B$6:$G$1027,2,0)),"",VLOOKUP($D81,'START LİSTE'!$B$6:$G$1027,2,0))</f>
        <v/>
      </c>
      <c r="F81" s="47" t="str">
        <f>IF(ISERROR(VLOOKUP($D81,'START LİSTE'!$B$6:$G$1027,4,0)),"",VLOOKUP($D81,'START LİSTE'!$B$6:$G$1027,4,0))</f>
        <v/>
      </c>
      <c r="G81" s="121" t="str">
        <f>IF(ISERROR(VLOOKUP($D81,'FERDİ SONUÇ'!$B$6:$H$1069,6,0)),"",VLOOKUP($D81,'FERDİ SONUÇ'!$B$6:$H$1069,6,0))</f>
        <v/>
      </c>
      <c r="H81" s="47" t="str">
        <f>IF(OR(F81="",G81="DQ", G81="DNF", G81="DNS", G81=""),"-",VLOOKUP(D81,'FERDİ SONUÇ'!$B$6:$H$1069,7,0))</f>
        <v>-</v>
      </c>
      <c r="I81" s="47" t="str">
        <f>IF(OR(F81="",F81="F",G81="DQ", G81="DNF", G81="DNS", G81=""),"-",VLOOKUP(D81,'FERDİ SONUÇ'!$B$6:$H$1069,7,0))</f>
        <v>-</v>
      </c>
      <c r="J81" s="49" t="str">
        <f>IF(ISERROR(SMALL(I78:I83,4)),"-",SMALL(I78:I83,4))</f>
        <v>-</v>
      </c>
      <c r="K81" s="106"/>
      <c r="L81" s="164"/>
      <c r="M81" s="106"/>
      <c r="N81" s="106"/>
      <c r="O81" s="44"/>
      <c r="BE81" s="42">
        <v>1075</v>
      </c>
    </row>
    <row r="82" spans="1:57" ht="15" customHeight="1" x14ac:dyDescent="0.2">
      <c r="B82" s="43"/>
      <c r="C82" s="45"/>
      <c r="D82" s="151"/>
      <c r="E82" s="46" t="str">
        <f>IF(ISERROR(VLOOKUP($D82,'START LİSTE'!$B$6:$G$1027,2,0)),"",VLOOKUP($D82,'START LİSTE'!$B$6:$G$1027,2,0))</f>
        <v/>
      </c>
      <c r="F82" s="47" t="str">
        <f>IF(ISERROR(VLOOKUP($D82,'START LİSTE'!$B$6:$G$1027,4,0)),"",VLOOKUP($D82,'START LİSTE'!$B$6:$G$1027,4,0))</f>
        <v/>
      </c>
      <c r="G82" s="121" t="str">
        <f>IF(ISERROR(VLOOKUP($D82,'FERDİ SONUÇ'!$B$6:$H$1069,6,0)),"",VLOOKUP($D82,'FERDİ SONUÇ'!$B$6:$H$1069,6,0))</f>
        <v/>
      </c>
      <c r="H82" s="47" t="str">
        <f>IF(OR(F82="",G82="DQ", G82="DNF", G82="DNS", G82=""),"-",VLOOKUP(D82,'FERDİ SONUÇ'!$B$6:$H$1069,7,0))</f>
        <v>-</v>
      </c>
      <c r="I82" s="47" t="str">
        <f>IF(OR(F82="",F82="F",G82="DQ", G82="DNF", G82="DNS", G82=""),"-",VLOOKUP(D82,'FERDİ SONUÇ'!$B$6:$H$1069,7,0))</f>
        <v>-</v>
      </c>
      <c r="J82" s="49" t="str">
        <f>IF(ISERROR(SMALL(I78:I83,5)),"-",SMALL(I78:I83,5))</f>
        <v>-</v>
      </c>
      <c r="K82" s="106"/>
      <c r="L82" s="164"/>
      <c r="M82" s="106"/>
      <c r="N82" s="106"/>
      <c r="O82" s="44"/>
      <c r="BE82" s="42">
        <v>1076</v>
      </c>
    </row>
    <row r="83" spans="1:57" ht="15" customHeight="1" x14ac:dyDescent="0.2">
      <c r="B83" s="50"/>
      <c r="C83" s="52"/>
      <c r="D83" s="152"/>
      <c r="E83" s="53" t="str">
        <f>IF(ISERROR(VLOOKUP($D83,'START LİSTE'!$B$6:$G$1027,2,0)),"",VLOOKUP($D83,'START LİSTE'!$B$6:$G$1027,2,0))</f>
        <v/>
      </c>
      <c r="F83" s="54" t="str">
        <f>IF(ISERROR(VLOOKUP($D83,'START LİSTE'!$B$6:$G$1027,4,0)),"",VLOOKUP($D83,'START LİSTE'!$B$6:$G$1027,4,0))</f>
        <v/>
      </c>
      <c r="G83" s="122" t="str">
        <f>IF(ISERROR(VLOOKUP($D83,'FERDİ SONUÇ'!$B$6:$H$1069,6,0)),"",VLOOKUP($D83,'FERDİ SONUÇ'!$B$6:$H$1069,6,0))</f>
        <v/>
      </c>
      <c r="H83" s="54" t="str">
        <f>IF(OR(F83="",G83="DQ", G83="DNF", G83="DNS", G83=""),"-",VLOOKUP(D83,'FERDİ SONUÇ'!$B$6:$H$1069,7,0))</f>
        <v>-</v>
      </c>
      <c r="I83" s="54" t="str">
        <f>IF(OR(F83="",F83="F",G83="DQ", G83="DNF", G83="DNS", G83=""),"-",VLOOKUP(D83,'FERDİ SONUÇ'!$B$6:$H$1069,7,0))</f>
        <v>-</v>
      </c>
      <c r="J83" s="56" t="str">
        <f>IF(ISERROR(SMALL(I78:I83,6)),"-",SMALL(I78:I83,6))</f>
        <v>-</v>
      </c>
      <c r="K83" s="107"/>
      <c r="L83" s="165"/>
      <c r="M83" s="107"/>
      <c r="N83" s="107"/>
      <c r="O83" s="51"/>
      <c r="BE83" s="42">
        <v>1077</v>
      </c>
    </row>
    <row r="84" spans="1:57" ht="15" customHeight="1" x14ac:dyDescent="0.2">
      <c r="B84" s="34"/>
      <c r="C84" s="36"/>
      <c r="D84" s="153"/>
      <c r="E84" s="37" t="str">
        <f>IF(ISERROR(VLOOKUP($D84,'START LİSTE'!$B$6:$G$1027,2,0)),"",VLOOKUP($D84,'START LİSTE'!$B$6:$G$1027,2,0))</f>
        <v/>
      </c>
      <c r="F84" s="38" t="str">
        <f>IF(ISERROR(VLOOKUP($D84,'START LİSTE'!$B$6:$G$1027,4,0)),"",VLOOKUP($D84,'START LİSTE'!$B$6:$G$1027,4,0))</f>
        <v/>
      </c>
      <c r="G84" s="120" t="str">
        <f>IF(ISERROR(VLOOKUP($D84,'FERDİ SONUÇ'!$B$6:$H$1069,6,0)),"",VLOOKUP($D84,'FERDİ SONUÇ'!$B$6:$H$1069,6,0))</f>
        <v/>
      </c>
      <c r="H84" s="38" t="str">
        <f>IF(OR(F84="",G84="DQ", G84="DNF", G84="DNS", G84=""),"-",VLOOKUP(D84,'FERDİ SONUÇ'!$B$6:$H$1069,7,0))</f>
        <v>-</v>
      </c>
      <c r="I84" s="38" t="str">
        <f>IF(OR(F84="",F84="F",G84="DQ", G84="DNF", G84="DNS", G84=""),"-",VLOOKUP(D84,'FERDİ SONUÇ'!$B$6:$H$1069,7,0))</f>
        <v>-</v>
      </c>
      <c r="J84" s="40" t="str">
        <f>IF(ISERROR(SMALL(I84:I89,1)),"-",SMALL(I84:I89,1))</f>
        <v>-</v>
      </c>
      <c r="K84" s="105"/>
      <c r="L84" s="105"/>
      <c r="M84" s="105"/>
      <c r="N84" s="105"/>
      <c r="O84" s="35"/>
      <c r="BE84" s="42">
        <v>1078</v>
      </c>
    </row>
    <row r="85" spans="1:57" ht="15" customHeight="1" x14ac:dyDescent="0.2">
      <c r="B85" s="43"/>
      <c r="C85" s="45"/>
      <c r="D85" s="151"/>
      <c r="E85" s="46" t="str">
        <f>IF(ISERROR(VLOOKUP($D85,'START LİSTE'!$B$6:$G$1027,2,0)),"",VLOOKUP($D85,'START LİSTE'!$B$6:$G$1027,2,0))</f>
        <v/>
      </c>
      <c r="F85" s="47" t="str">
        <f>IF(ISERROR(VLOOKUP($D85,'START LİSTE'!$B$6:$G$1027,4,0)),"",VLOOKUP($D85,'START LİSTE'!$B$6:$G$1027,4,0))</f>
        <v/>
      </c>
      <c r="G85" s="121" t="str">
        <f>IF(ISERROR(VLOOKUP($D85,'FERDİ SONUÇ'!$B$6:$H$1069,6,0)),"",VLOOKUP($D85,'FERDİ SONUÇ'!$B$6:$H$1069,6,0))</f>
        <v/>
      </c>
      <c r="H85" s="47" t="str">
        <f>IF(OR(F85="",G85="DQ", G85="DNF", G85="DNS", G85=""),"-",VLOOKUP(D85,'FERDİ SONUÇ'!$B$6:$H$1069,7,0))</f>
        <v>-</v>
      </c>
      <c r="I85" s="47" t="str">
        <f>IF(OR(F85="",F85="F",G85="DQ", G85="DNF", G85="DNS", G85=""),"-",VLOOKUP(D85,'FERDİ SONUÇ'!$B$6:$H$1069,7,0))</f>
        <v>-</v>
      </c>
      <c r="J85" s="49" t="str">
        <f>IF(ISERROR(SMALL(I84:I89,2)),"-",SMALL(I84:I89,2))</f>
        <v>-</v>
      </c>
      <c r="K85" s="106"/>
      <c r="L85" s="106"/>
      <c r="M85" s="106"/>
      <c r="N85" s="106"/>
      <c r="O85" s="44"/>
      <c r="BE85" s="42">
        <v>1079</v>
      </c>
    </row>
    <row r="86" spans="1:57" ht="15" customHeight="1" x14ac:dyDescent="0.2">
      <c r="A86" s="96" t="str">
        <f>IF(AND(C86&lt;&gt;"",O86&lt;&gt;"DQ"),COUNT(O$6:O$185)-(RANK(O86,O$6:O$185)+COUNTIF(O$6:O86,O86))+2,IF(D84&lt;&gt;"",BE86,""))</f>
        <v/>
      </c>
      <c r="B86" s="96" t="str">
        <f>IF(AND(C86&lt;&gt;"",N86&lt;&gt;"DQ"),COUNT(N$6:N$185)-(RANK(N86,N$6:N$185)+COUNTIF(N$6:N86,N86))+2,IF(D84&lt;&gt;"",BE86,""))</f>
        <v/>
      </c>
      <c r="C86" s="45" t="str">
        <f>IF(ISERROR(VLOOKUP(D84,'START LİSTE'!$B$6:$G$1027,3,0)),"",VLOOKUP(D84,'START LİSTE'!$B$6:$G$1027,3,0))</f>
        <v/>
      </c>
      <c r="D86" s="151"/>
      <c r="E86" s="46" t="str">
        <f>IF(ISERROR(VLOOKUP($D86,'START LİSTE'!$B$6:$G$1027,2,0)),"",VLOOKUP($D86,'START LİSTE'!$B$6:$G$1027,2,0))</f>
        <v/>
      </c>
      <c r="F86" s="47" t="str">
        <f>IF(ISERROR(VLOOKUP($D86,'START LİSTE'!$B$6:$G$1027,4,0)),"",VLOOKUP($D86,'START LİSTE'!$B$6:$G$1027,4,0))</f>
        <v/>
      </c>
      <c r="G86" s="121" t="str">
        <f>IF(ISERROR(VLOOKUP($D86,'FERDİ SONUÇ'!$B$6:$H$1069,6,0)),"",VLOOKUP($D86,'FERDİ SONUÇ'!$B$6:$H$1069,6,0))</f>
        <v/>
      </c>
      <c r="H86" s="47" t="str">
        <f>IF(OR(F86="",G86="DQ", G86="DNF", G86="DNS", G86=""),"-",VLOOKUP(D86,'FERDİ SONUÇ'!$B$6:$H$1069,7,0))</f>
        <v>-</v>
      </c>
      <c r="I86" s="47" t="str">
        <f>IF(OR(F86="",F86="F",G86="DQ", G86="DNF", G86="DNS", G86=""),"-",VLOOKUP(D86,'FERDİ SONUÇ'!$B$6:$H$1069,7,0))</f>
        <v>-</v>
      </c>
      <c r="J86" s="49" t="str">
        <f>IF(ISERROR(SMALL(I84:I89,3)),"-",SMALL(I84:I89,3))</f>
        <v>-</v>
      </c>
      <c r="K86" s="106"/>
      <c r="L86" s="106"/>
      <c r="M86" s="106"/>
      <c r="N86" s="108" t="str">
        <f>IFERROR(IF(C86="","",IF(OR(J84="-",J85="-",J86="-",J87="-"),"DQ",SUM(J84,J85,J86,J87)))+(J87*0.0001),"DQ")</f>
        <v>DQ</v>
      </c>
      <c r="O86" s="108" t="str">
        <f>IF(C86="","",IF(OR(K86="DQ",L86="DQ",M86="DQ",N86="DQ"),"DQ",SUM(K86,L86,M86,N86)))</f>
        <v/>
      </c>
      <c r="BE86" s="42">
        <v>1080</v>
      </c>
    </row>
    <row r="87" spans="1:57" ht="15" customHeight="1" x14ac:dyDescent="0.2">
      <c r="B87" s="43"/>
      <c r="C87" s="45"/>
      <c r="D87" s="151"/>
      <c r="E87" s="46" t="str">
        <f>IF(ISERROR(VLOOKUP($D87,'START LİSTE'!$B$6:$G$1027,2,0)),"",VLOOKUP($D87,'START LİSTE'!$B$6:$G$1027,2,0))</f>
        <v/>
      </c>
      <c r="F87" s="47" t="str">
        <f>IF(ISERROR(VLOOKUP($D87,'START LİSTE'!$B$6:$G$1027,4,0)),"",VLOOKUP($D87,'START LİSTE'!$B$6:$G$1027,4,0))</f>
        <v/>
      </c>
      <c r="G87" s="121" t="str">
        <f>IF(ISERROR(VLOOKUP($D87,'FERDİ SONUÇ'!$B$6:$H$1069,6,0)),"",VLOOKUP($D87,'FERDİ SONUÇ'!$B$6:$H$1069,6,0))</f>
        <v/>
      </c>
      <c r="H87" s="47" t="str">
        <f>IF(OR(F87="",G87="DQ", G87="DNF", G87="DNS", G87=""),"-",VLOOKUP(D87,'FERDİ SONUÇ'!$B$6:$H$1069,7,0))</f>
        <v>-</v>
      </c>
      <c r="I87" s="47" t="str">
        <f>IF(OR(F87="",F87="F",G87="DQ", G87="DNF", G87="DNS", G87=""),"-",VLOOKUP(D87,'FERDİ SONUÇ'!$B$6:$H$1069,7,0))</f>
        <v>-</v>
      </c>
      <c r="J87" s="49" t="str">
        <f>IF(ISERROR(SMALL(I84:I89,4)),"-",SMALL(I84:I89,4))</f>
        <v>-</v>
      </c>
      <c r="K87" s="106"/>
      <c r="L87" s="106"/>
      <c r="M87" s="106"/>
      <c r="N87" s="106"/>
      <c r="O87" s="44"/>
      <c r="BE87" s="42">
        <v>1081</v>
      </c>
    </row>
    <row r="88" spans="1:57" ht="15" customHeight="1" x14ac:dyDescent="0.2">
      <c r="B88" s="43"/>
      <c r="C88" s="45"/>
      <c r="D88" s="151"/>
      <c r="E88" s="46" t="str">
        <f>IF(ISERROR(VLOOKUP($D88,'START LİSTE'!$B$6:$G$1027,2,0)),"",VLOOKUP($D88,'START LİSTE'!$B$6:$G$1027,2,0))</f>
        <v/>
      </c>
      <c r="F88" s="47" t="str">
        <f>IF(ISERROR(VLOOKUP($D88,'START LİSTE'!$B$6:$G$1027,4,0)),"",VLOOKUP($D88,'START LİSTE'!$B$6:$G$1027,4,0))</f>
        <v/>
      </c>
      <c r="G88" s="121" t="str">
        <f>IF(ISERROR(VLOOKUP($D88,'FERDİ SONUÇ'!$B$6:$H$1069,6,0)),"",VLOOKUP($D88,'FERDİ SONUÇ'!$B$6:$H$1069,6,0))</f>
        <v/>
      </c>
      <c r="H88" s="47" t="str">
        <f>IF(OR(F88="",G88="DQ", G88="DNF", G88="DNS", G88=""),"-",VLOOKUP(D88,'FERDİ SONUÇ'!$B$6:$H$1069,7,0))</f>
        <v>-</v>
      </c>
      <c r="I88" s="47" t="str">
        <f>IF(OR(F88="",F88="F",G88="DQ", G88="DNF", G88="DNS", G88=""),"-",VLOOKUP(D88,'FERDİ SONUÇ'!$B$6:$H$1069,7,0))</f>
        <v>-</v>
      </c>
      <c r="J88" s="49" t="str">
        <f>IF(ISERROR(SMALL(I84:I89,5)),"-",SMALL(I84:I89,5))</f>
        <v>-</v>
      </c>
      <c r="K88" s="106"/>
      <c r="L88" s="106"/>
      <c r="M88" s="106"/>
      <c r="N88" s="106"/>
      <c r="O88" s="44"/>
      <c r="BE88" s="42">
        <v>1082</v>
      </c>
    </row>
    <row r="89" spans="1:57" ht="15" customHeight="1" x14ac:dyDescent="0.2">
      <c r="B89" s="50"/>
      <c r="C89" s="52"/>
      <c r="D89" s="152"/>
      <c r="E89" s="53" t="str">
        <f>IF(ISERROR(VLOOKUP($D89,'START LİSTE'!$B$6:$G$1027,2,0)),"",VLOOKUP($D89,'START LİSTE'!$B$6:$G$1027,2,0))</f>
        <v/>
      </c>
      <c r="F89" s="54" t="str">
        <f>IF(ISERROR(VLOOKUP($D89,'START LİSTE'!$B$6:$G$1027,4,0)),"",VLOOKUP($D89,'START LİSTE'!$B$6:$G$1027,4,0))</f>
        <v/>
      </c>
      <c r="G89" s="122" t="str">
        <f>IF(ISERROR(VLOOKUP($D89,'FERDİ SONUÇ'!$B$6:$H$1069,6,0)),"",VLOOKUP($D89,'FERDİ SONUÇ'!$B$6:$H$1069,6,0))</f>
        <v/>
      </c>
      <c r="H89" s="54" t="str">
        <f>IF(OR(F89="",G89="DQ", G89="DNF", G89="DNS", G89=""),"-",VLOOKUP(D89,'FERDİ SONUÇ'!$B$6:$H$1069,7,0))</f>
        <v>-</v>
      </c>
      <c r="I89" s="54" t="str">
        <f>IF(OR(F89="",F89="F",G89="DQ", G89="DNF", G89="DNS", G89=""),"-",VLOOKUP(D89,'FERDİ SONUÇ'!$B$6:$H$1069,7,0))</f>
        <v>-</v>
      </c>
      <c r="J89" s="56" t="str">
        <f>IF(ISERROR(SMALL(I84:I89,6)),"-",SMALL(I84:I89,6))</f>
        <v>-</v>
      </c>
      <c r="K89" s="107"/>
      <c r="L89" s="107"/>
      <c r="M89" s="107"/>
      <c r="N89" s="107"/>
      <c r="O89" s="51"/>
      <c r="BE89" s="42">
        <v>1083</v>
      </c>
    </row>
    <row r="90" spans="1:57" ht="15" customHeight="1" x14ac:dyDescent="0.2">
      <c r="B90" s="34"/>
      <c r="C90" s="36"/>
      <c r="D90" s="153"/>
      <c r="E90" s="37" t="str">
        <f>IF(ISERROR(VLOOKUP($D90,'START LİSTE'!$B$6:$G$1027,2,0)),"",VLOOKUP($D90,'START LİSTE'!$B$6:$G$1027,2,0))</f>
        <v/>
      </c>
      <c r="F90" s="38" t="str">
        <f>IF(ISERROR(VLOOKUP($D90,'START LİSTE'!$B$6:$G$1027,4,0)),"",VLOOKUP($D90,'START LİSTE'!$B$6:$G$1027,4,0))</f>
        <v/>
      </c>
      <c r="G90" s="120" t="str">
        <f>IF(ISERROR(VLOOKUP($D90,'FERDİ SONUÇ'!$B$6:$H$1069,6,0)),"",VLOOKUP($D90,'FERDİ SONUÇ'!$B$6:$H$1069,6,0))</f>
        <v/>
      </c>
      <c r="H90" s="38" t="str">
        <f>IF(OR(F90="",G90="DQ", G90="DNF", G90="DNS", G90=""),"-",VLOOKUP(D90,'FERDİ SONUÇ'!$B$6:$H$1069,7,0))</f>
        <v>-</v>
      </c>
      <c r="I90" s="38" t="str">
        <f>IF(OR(F90="",F90="F",G90="DQ", G90="DNF", G90="DNS", G90=""),"-",VLOOKUP(D90,'FERDİ SONUÇ'!$B$6:$H$1069,7,0))</f>
        <v>-</v>
      </c>
      <c r="J90" s="40" t="str">
        <f>IF(ISERROR(SMALL(I90:I95,1)),"-",SMALL(I90:I95,1))</f>
        <v>-</v>
      </c>
      <c r="K90" s="105"/>
      <c r="L90" s="105"/>
      <c r="M90" s="105"/>
      <c r="N90" s="105"/>
      <c r="O90" s="35"/>
      <c r="BE90" s="42">
        <v>1084</v>
      </c>
    </row>
    <row r="91" spans="1:57" ht="15" customHeight="1" x14ac:dyDescent="0.2">
      <c r="B91" s="43"/>
      <c r="C91" s="45"/>
      <c r="D91" s="151"/>
      <c r="E91" s="46" t="str">
        <f>IF(ISERROR(VLOOKUP($D91,'START LİSTE'!$B$6:$G$1027,2,0)),"",VLOOKUP($D91,'START LİSTE'!$B$6:$G$1027,2,0))</f>
        <v/>
      </c>
      <c r="F91" s="47" t="str">
        <f>IF(ISERROR(VLOOKUP($D91,'START LİSTE'!$B$6:$G$1027,4,0)),"",VLOOKUP($D91,'START LİSTE'!$B$6:$G$1027,4,0))</f>
        <v/>
      </c>
      <c r="G91" s="121" t="str">
        <f>IF(ISERROR(VLOOKUP($D91,'FERDİ SONUÇ'!$B$6:$H$1069,6,0)),"",VLOOKUP($D91,'FERDİ SONUÇ'!$B$6:$H$1069,6,0))</f>
        <v/>
      </c>
      <c r="H91" s="47" t="str">
        <f>IF(OR(F91="",G91="DQ", G91="DNF", G91="DNS", G91=""),"-",VLOOKUP(D91,'FERDİ SONUÇ'!$B$6:$H$1069,7,0))</f>
        <v>-</v>
      </c>
      <c r="I91" s="47" t="str">
        <f>IF(OR(F91="",F91="F",G91="DQ", G91="DNF", G91="DNS", G91=""),"-",VLOOKUP(D91,'FERDİ SONUÇ'!$B$6:$H$1069,7,0))</f>
        <v>-</v>
      </c>
      <c r="J91" s="49" t="str">
        <f>IF(ISERROR(SMALL(I90:I95,2)),"-",SMALL(I90:I95,2))</f>
        <v>-</v>
      </c>
      <c r="K91" s="106"/>
      <c r="L91" s="106"/>
      <c r="M91" s="106"/>
      <c r="N91" s="106"/>
      <c r="O91" s="44"/>
      <c r="BE91" s="42">
        <v>1085</v>
      </c>
    </row>
    <row r="92" spans="1:57" ht="15" customHeight="1" x14ac:dyDescent="0.2">
      <c r="A92" s="96" t="str">
        <f>IF(AND(C92&lt;&gt;"",O92&lt;&gt;"DQ"),COUNT(O$6:O$185)-(RANK(O92,O$6:O$185)+COUNTIF(O$6:O92,O92))+2,IF(D90&lt;&gt;"",BE92,""))</f>
        <v/>
      </c>
      <c r="B92" s="96" t="str">
        <f>IF(AND(C92&lt;&gt;"",N92&lt;&gt;"DQ"),COUNT(N$6:N$185)-(RANK(N92,N$6:N$185)+COUNTIF(N$6:N92,N92))+2,IF(D90&lt;&gt;"",BE92,""))</f>
        <v/>
      </c>
      <c r="C92" s="45" t="str">
        <f>IF(ISERROR(VLOOKUP(D90,'START LİSTE'!$B$6:$G$1027,3,0)),"",VLOOKUP(D90,'START LİSTE'!$B$6:$G$1027,3,0))</f>
        <v/>
      </c>
      <c r="D92" s="151"/>
      <c r="E92" s="46" t="str">
        <f>IF(ISERROR(VLOOKUP($D92,'START LİSTE'!$B$6:$G$1027,2,0)),"",VLOOKUP($D92,'START LİSTE'!$B$6:$G$1027,2,0))</f>
        <v/>
      </c>
      <c r="F92" s="47" t="str">
        <f>IF(ISERROR(VLOOKUP($D92,'START LİSTE'!$B$6:$G$1027,4,0)),"",VLOOKUP($D92,'START LİSTE'!$B$6:$G$1027,4,0))</f>
        <v/>
      </c>
      <c r="G92" s="121" t="str">
        <f>IF(ISERROR(VLOOKUP($D92,'FERDİ SONUÇ'!$B$6:$H$1069,6,0)),"",VLOOKUP($D92,'FERDİ SONUÇ'!$B$6:$H$1069,6,0))</f>
        <v/>
      </c>
      <c r="H92" s="47" t="str">
        <f>IF(OR(F92="",G92="DQ", G92="DNF", G92="DNS", G92=""),"-",VLOOKUP(D92,'FERDİ SONUÇ'!$B$6:$H$1069,7,0))</f>
        <v>-</v>
      </c>
      <c r="I92" s="47" t="str">
        <f>IF(OR(F92="",F92="F",G92="DQ", G92="DNF", G92="DNS", G92=""),"-",VLOOKUP(D92,'FERDİ SONUÇ'!$B$6:$H$1069,7,0))</f>
        <v>-</v>
      </c>
      <c r="J92" s="49" t="str">
        <f>IF(ISERROR(SMALL(I90:I95,3)),"-",SMALL(I90:I95,3))</f>
        <v>-</v>
      </c>
      <c r="K92" s="106"/>
      <c r="L92" s="106"/>
      <c r="M92" s="106"/>
      <c r="N92" s="108" t="str">
        <f>IFERROR(IF(C92="","",IF(OR(J90="-",J91="-",J92="-",J93="-"),"DQ",SUM(J90,J91,J92,J93)))+(J93*0.0001),"DQ")</f>
        <v>DQ</v>
      </c>
      <c r="O92" s="108" t="str">
        <f>IF(C92="","",IF(OR(K92="DQ",L92="DQ",M92="DQ",N92="DQ"),"DQ",SUM(K92,L92,M92,N92)))</f>
        <v/>
      </c>
      <c r="BE92" s="42">
        <v>1086</v>
      </c>
    </row>
    <row r="93" spans="1:57" ht="15" customHeight="1" x14ac:dyDescent="0.2">
      <c r="B93" s="43"/>
      <c r="C93" s="45"/>
      <c r="D93" s="151"/>
      <c r="E93" s="46" t="str">
        <f>IF(ISERROR(VLOOKUP($D93,'START LİSTE'!$B$6:$G$1027,2,0)),"",VLOOKUP($D93,'START LİSTE'!$B$6:$G$1027,2,0))</f>
        <v/>
      </c>
      <c r="F93" s="47" t="str">
        <f>IF(ISERROR(VLOOKUP($D93,'START LİSTE'!$B$6:$G$1027,4,0)),"",VLOOKUP($D93,'START LİSTE'!$B$6:$G$1027,4,0))</f>
        <v/>
      </c>
      <c r="G93" s="121" t="str">
        <f>IF(ISERROR(VLOOKUP($D93,'FERDİ SONUÇ'!$B$6:$H$1069,6,0)),"",VLOOKUP($D93,'FERDİ SONUÇ'!$B$6:$H$1069,6,0))</f>
        <v/>
      </c>
      <c r="H93" s="47" t="str">
        <f>IF(OR(F93="",G93="DQ", G93="DNF", G93="DNS", G93=""),"-",VLOOKUP(D93,'FERDİ SONUÇ'!$B$6:$H$1069,7,0))</f>
        <v>-</v>
      </c>
      <c r="I93" s="47" t="str">
        <f>IF(OR(F93="",F93="F",G93="DQ", G93="DNF", G93="DNS", G93=""),"-",VLOOKUP(D93,'FERDİ SONUÇ'!$B$6:$H$1069,7,0))</f>
        <v>-</v>
      </c>
      <c r="J93" s="49" t="str">
        <f>IF(ISERROR(SMALL(I90:I95,4)),"-",SMALL(I90:I95,4))</f>
        <v>-</v>
      </c>
      <c r="K93" s="106"/>
      <c r="L93" s="106"/>
      <c r="M93" s="106"/>
      <c r="N93" s="106"/>
      <c r="O93" s="44"/>
      <c r="BE93" s="42">
        <v>1087</v>
      </c>
    </row>
    <row r="94" spans="1:57" ht="15" customHeight="1" x14ac:dyDescent="0.2">
      <c r="B94" s="43"/>
      <c r="C94" s="45"/>
      <c r="D94" s="151"/>
      <c r="E94" s="46" t="str">
        <f>IF(ISERROR(VLOOKUP($D94,'START LİSTE'!$B$6:$G$1027,2,0)),"",VLOOKUP($D94,'START LİSTE'!$B$6:$G$1027,2,0))</f>
        <v/>
      </c>
      <c r="F94" s="47" t="str">
        <f>IF(ISERROR(VLOOKUP($D94,'START LİSTE'!$B$6:$G$1027,4,0)),"",VLOOKUP($D94,'START LİSTE'!$B$6:$G$1027,4,0))</f>
        <v/>
      </c>
      <c r="G94" s="121" t="str">
        <f>IF(ISERROR(VLOOKUP($D94,'FERDİ SONUÇ'!$B$6:$H$1069,6,0)),"",VLOOKUP($D94,'FERDİ SONUÇ'!$B$6:$H$1069,6,0))</f>
        <v/>
      </c>
      <c r="H94" s="47" t="str">
        <f>IF(OR(F94="",G94="DQ", G94="DNF", G94="DNS", G94=""),"-",VLOOKUP(D94,'FERDİ SONUÇ'!$B$6:$H$1069,7,0))</f>
        <v>-</v>
      </c>
      <c r="I94" s="47" t="str">
        <f>IF(OR(F94="",F94="F",G94="DQ", G94="DNF", G94="DNS", G94=""),"-",VLOOKUP(D94,'FERDİ SONUÇ'!$B$6:$H$1069,7,0))</f>
        <v>-</v>
      </c>
      <c r="J94" s="49" t="str">
        <f>IF(ISERROR(SMALL(I90:I95,5)),"-",SMALL(I90:I95,5))</f>
        <v>-</v>
      </c>
      <c r="K94" s="106"/>
      <c r="L94" s="106"/>
      <c r="M94" s="106"/>
      <c r="N94" s="106"/>
      <c r="O94" s="44"/>
      <c r="BE94" s="42">
        <v>1088</v>
      </c>
    </row>
    <row r="95" spans="1:57" ht="15" customHeight="1" x14ac:dyDescent="0.2">
      <c r="B95" s="50"/>
      <c r="C95" s="52"/>
      <c r="D95" s="152"/>
      <c r="E95" s="53" t="str">
        <f>IF(ISERROR(VLOOKUP($D95,'START LİSTE'!$B$6:$G$1027,2,0)),"",VLOOKUP($D95,'START LİSTE'!$B$6:$G$1027,2,0))</f>
        <v/>
      </c>
      <c r="F95" s="54" t="str">
        <f>IF(ISERROR(VLOOKUP($D95,'START LİSTE'!$B$6:$G$1027,4,0)),"",VLOOKUP($D95,'START LİSTE'!$B$6:$G$1027,4,0))</f>
        <v/>
      </c>
      <c r="G95" s="122" t="str">
        <f>IF(ISERROR(VLOOKUP($D95,'FERDİ SONUÇ'!$B$6:$H$1069,6,0)),"",VLOOKUP($D95,'FERDİ SONUÇ'!$B$6:$H$1069,6,0))</f>
        <v/>
      </c>
      <c r="H95" s="54" t="str">
        <f>IF(OR(F95="",G95="DQ", G95="DNF", G95="DNS", G95=""),"-",VLOOKUP(D95,'FERDİ SONUÇ'!$B$6:$H$1069,7,0))</f>
        <v>-</v>
      </c>
      <c r="I95" s="54" t="str">
        <f>IF(OR(F95="",F95="F",G95="DQ", G95="DNF", G95="DNS", G95=""),"-",VLOOKUP(D95,'FERDİ SONUÇ'!$B$6:$H$1069,7,0))</f>
        <v>-</v>
      </c>
      <c r="J95" s="56" t="str">
        <f>IF(ISERROR(SMALL(I90:I95,6)),"-",SMALL(I90:I95,6))</f>
        <v>-</v>
      </c>
      <c r="K95" s="107"/>
      <c r="L95" s="107"/>
      <c r="M95" s="107"/>
      <c r="N95" s="107"/>
      <c r="O95" s="51"/>
      <c r="BE95" s="42">
        <v>1089</v>
      </c>
    </row>
    <row r="96" spans="1:57" ht="15" customHeight="1" x14ac:dyDescent="0.2">
      <c r="B96" s="34"/>
      <c r="C96" s="36"/>
      <c r="D96" s="153"/>
      <c r="E96" s="37" t="str">
        <f>IF(ISERROR(VLOOKUP($D96,'START LİSTE'!$B$6:$G$1027,2,0)),"",VLOOKUP($D96,'START LİSTE'!$B$6:$G$1027,2,0))</f>
        <v/>
      </c>
      <c r="F96" s="38" t="str">
        <f>IF(ISERROR(VLOOKUP($D96,'START LİSTE'!$B$6:$G$1027,4,0)),"",VLOOKUP($D96,'START LİSTE'!$B$6:$G$1027,4,0))</f>
        <v/>
      </c>
      <c r="G96" s="120" t="str">
        <f>IF(ISERROR(VLOOKUP($D96,'FERDİ SONUÇ'!$B$6:$H$1069,6,0)),"",VLOOKUP($D96,'FERDİ SONUÇ'!$B$6:$H$1069,6,0))</f>
        <v/>
      </c>
      <c r="H96" s="38" t="str">
        <f>IF(OR(F96="",G96="DQ", G96="DNF", G96="DNS", G96=""),"-",VLOOKUP(D96,'FERDİ SONUÇ'!$B$6:$H$1069,7,0))</f>
        <v>-</v>
      </c>
      <c r="I96" s="38" t="str">
        <f>IF(OR(F96="",F96="F",G96="DQ", G96="DNF", G96="DNS", G96=""),"-",VLOOKUP(D96,'FERDİ SONUÇ'!$B$6:$H$1069,7,0))</f>
        <v>-</v>
      </c>
      <c r="J96" s="40" t="str">
        <f>IF(ISERROR(SMALL(I96:I101,1)),"-",SMALL(I96:I101,1))</f>
        <v>-</v>
      </c>
      <c r="K96" s="105"/>
      <c r="L96" s="105"/>
      <c r="M96" s="105"/>
      <c r="N96" s="105"/>
      <c r="O96" s="35"/>
      <c r="BE96" s="42">
        <v>1090</v>
      </c>
    </row>
    <row r="97" spans="1:57" ht="15" customHeight="1" x14ac:dyDescent="0.2">
      <c r="B97" s="43"/>
      <c r="C97" s="45"/>
      <c r="D97" s="151"/>
      <c r="E97" s="46" t="str">
        <f>IF(ISERROR(VLOOKUP($D97,'START LİSTE'!$B$6:$G$1027,2,0)),"",VLOOKUP($D97,'START LİSTE'!$B$6:$G$1027,2,0))</f>
        <v/>
      </c>
      <c r="F97" s="47" t="str">
        <f>IF(ISERROR(VLOOKUP($D97,'START LİSTE'!$B$6:$G$1027,4,0)),"",VLOOKUP($D97,'START LİSTE'!$B$6:$G$1027,4,0))</f>
        <v/>
      </c>
      <c r="G97" s="121" t="str">
        <f>IF(ISERROR(VLOOKUP($D97,'FERDİ SONUÇ'!$B$6:$H$1069,6,0)),"",VLOOKUP($D97,'FERDİ SONUÇ'!$B$6:$H$1069,6,0))</f>
        <v/>
      </c>
      <c r="H97" s="47" t="str">
        <f>IF(OR(F97="",G97="DQ", G97="DNF", G97="DNS", G97=""),"-",VLOOKUP(D97,'FERDİ SONUÇ'!$B$6:$H$1069,7,0))</f>
        <v>-</v>
      </c>
      <c r="I97" s="47" t="str">
        <f>IF(OR(F97="",F97="F",G97="DQ", G97="DNF", G97="DNS", G97=""),"-",VLOOKUP(D97,'FERDİ SONUÇ'!$B$6:$H$1069,7,0))</f>
        <v>-</v>
      </c>
      <c r="J97" s="49" t="str">
        <f>IF(ISERROR(SMALL(I96:I101,2)),"-",SMALL(I96:I101,2))</f>
        <v>-</v>
      </c>
      <c r="K97" s="106"/>
      <c r="L97" s="106"/>
      <c r="M97" s="106"/>
      <c r="N97" s="106"/>
      <c r="O97" s="44"/>
      <c r="BE97" s="42">
        <v>1091</v>
      </c>
    </row>
    <row r="98" spans="1:57" ht="15" customHeight="1" x14ac:dyDescent="0.2">
      <c r="A98" s="96" t="str">
        <f>IF(AND(C98&lt;&gt;"",O98&lt;&gt;"DQ"),COUNT(O$6:O$185)-(RANK(O98,O$6:O$185)+COUNTIF(O$6:O98,O98))+2,IF(D96&lt;&gt;"",BE98,""))</f>
        <v/>
      </c>
      <c r="B98" s="96" t="str">
        <f>IF(AND(C98&lt;&gt;"",N98&lt;&gt;"DQ"),COUNT(N$6:N$185)-(RANK(N98,N$6:N$185)+COUNTIF(N$6:N98,N98))+2,IF(D96&lt;&gt;"",BE98,""))</f>
        <v/>
      </c>
      <c r="C98" s="45" t="str">
        <f>IF(ISERROR(VLOOKUP(D96,'START LİSTE'!$B$6:$G$1027,3,0)),"",VLOOKUP(D96,'START LİSTE'!$B$6:$G$1027,3,0))</f>
        <v/>
      </c>
      <c r="D98" s="151"/>
      <c r="E98" s="46" t="str">
        <f>IF(ISERROR(VLOOKUP($D98,'START LİSTE'!$B$6:$G$1027,2,0)),"",VLOOKUP($D98,'START LİSTE'!$B$6:$G$1027,2,0))</f>
        <v/>
      </c>
      <c r="F98" s="47" t="str">
        <f>IF(ISERROR(VLOOKUP($D98,'START LİSTE'!$B$6:$G$1027,4,0)),"",VLOOKUP($D98,'START LİSTE'!$B$6:$G$1027,4,0))</f>
        <v/>
      </c>
      <c r="G98" s="121" t="str">
        <f>IF(ISERROR(VLOOKUP($D98,'FERDİ SONUÇ'!$B$6:$H$1069,6,0)),"",VLOOKUP($D98,'FERDİ SONUÇ'!$B$6:$H$1069,6,0))</f>
        <v/>
      </c>
      <c r="H98" s="47" t="str">
        <f>IF(OR(F98="",G98="DQ", G98="DNF", G98="DNS", G98=""),"-",VLOOKUP(D98,'FERDİ SONUÇ'!$B$6:$H$1069,7,0))</f>
        <v>-</v>
      </c>
      <c r="I98" s="47" t="str">
        <f>IF(OR(F98="",F98="F",G98="DQ", G98="DNF", G98="DNS", G98=""),"-",VLOOKUP(D98,'FERDİ SONUÇ'!$B$6:$H$1069,7,0))</f>
        <v>-</v>
      </c>
      <c r="J98" s="49" t="str">
        <f>IF(ISERROR(SMALL(I96:I101,3)),"-",SMALL(I96:I101,3))</f>
        <v>-</v>
      </c>
      <c r="K98" s="106"/>
      <c r="L98" s="106"/>
      <c r="M98" s="106"/>
      <c r="N98" s="108" t="str">
        <f>IFERROR(IF(C98="","",IF(OR(J96="-",J97="-",J98="-",J99="-"),"DQ",SUM(J96,J97,J98,J99)))+(J99*0.0001),"DQ")</f>
        <v>DQ</v>
      </c>
      <c r="O98" s="108" t="str">
        <f>IF(C98="","",IF(OR(K98="DQ",L98="DQ",M98="DQ",N98="DQ"),"DQ",SUM(K98,L98,M98,N98)))</f>
        <v/>
      </c>
      <c r="BE98" s="42">
        <v>1092</v>
      </c>
    </row>
    <row r="99" spans="1:57" ht="15" customHeight="1" x14ac:dyDescent="0.2">
      <c r="B99" s="43"/>
      <c r="C99" s="45"/>
      <c r="D99" s="151"/>
      <c r="E99" s="46" t="str">
        <f>IF(ISERROR(VLOOKUP($D99,'START LİSTE'!$B$6:$G$1027,2,0)),"",VLOOKUP($D99,'START LİSTE'!$B$6:$G$1027,2,0))</f>
        <v/>
      </c>
      <c r="F99" s="47" t="str">
        <f>IF(ISERROR(VLOOKUP($D99,'START LİSTE'!$B$6:$G$1027,4,0)),"",VLOOKUP($D99,'START LİSTE'!$B$6:$G$1027,4,0))</f>
        <v/>
      </c>
      <c r="G99" s="121" t="str">
        <f>IF(ISERROR(VLOOKUP($D99,'FERDİ SONUÇ'!$B$6:$H$1069,6,0)),"",VLOOKUP($D99,'FERDİ SONUÇ'!$B$6:$H$1069,6,0))</f>
        <v/>
      </c>
      <c r="H99" s="47" t="str">
        <f>IF(OR(F99="",G99="DQ", G99="DNF", G99="DNS", G99=""),"-",VLOOKUP(D99,'FERDİ SONUÇ'!$B$6:$H$1069,7,0))</f>
        <v>-</v>
      </c>
      <c r="I99" s="47" t="str">
        <f>IF(OR(F99="",F99="F",G99="DQ", G99="DNF", G99="DNS", G99=""),"-",VLOOKUP(D99,'FERDİ SONUÇ'!$B$6:$H$1069,7,0))</f>
        <v>-</v>
      </c>
      <c r="J99" s="49" t="str">
        <f>IF(ISERROR(SMALL(I96:I101,4)),"-",SMALL(I96:I101,4))</f>
        <v>-</v>
      </c>
      <c r="K99" s="106"/>
      <c r="L99" s="106"/>
      <c r="M99" s="106"/>
      <c r="N99" s="106"/>
      <c r="O99" s="44"/>
      <c r="BE99" s="42">
        <v>1093</v>
      </c>
    </row>
    <row r="100" spans="1:57" ht="15" customHeight="1" x14ac:dyDescent="0.2">
      <c r="B100" s="43"/>
      <c r="C100" s="45"/>
      <c r="D100" s="151"/>
      <c r="E100" s="46" t="str">
        <f>IF(ISERROR(VLOOKUP($D100,'START LİSTE'!$B$6:$G$1027,2,0)),"",VLOOKUP($D100,'START LİSTE'!$B$6:$G$1027,2,0))</f>
        <v/>
      </c>
      <c r="F100" s="47" t="str">
        <f>IF(ISERROR(VLOOKUP($D100,'START LİSTE'!$B$6:$G$1027,4,0)),"",VLOOKUP($D100,'START LİSTE'!$B$6:$G$1027,4,0))</f>
        <v/>
      </c>
      <c r="G100" s="121" t="str">
        <f>IF(ISERROR(VLOOKUP($D100,'FERDİ SONUÇ'!$B$6:$H$1069,6,0)),"",VLOOKUP($D100,'FERDİ SONUÇ'!$B$6:$H$1069,6,0))</f>
        <v/>
      </c>
      <c r="H100" s="47" t="str">
        <f>IF(OR(F100="",G100="DQ", G100="DNF", G100="DNS", G100=""),"-",VLOOKUP(D100,'FERDİ SONUÇ'!$B$6:$H$1069,7,0))</f>
        <v>-</v>
      </c>
      <c r="I100" s="47" t="str">
        <f>IF(OR(F100="",F100="F",G100="DQ", G100="DNF", G100="DNS", G100=""),"-",VLOOKUP(D100,'FERDİ SONUÇ'!$B$6:$H$1069,7,0))</f>
        <v>-</v>
      </c>
      <c r="J100" s="49" t="str">
        <f>IF(ISERROR(SMALL(I96:I101,5)),"-",SMALL(I96:I101,5))</f>
        <v>-</v>
      </c>
      <c r="K100" s="106"/>
      <c r="L100" s="106"/>
      <c r="M100" s="106"/>
      <c r="N100" s="106"/>
      <c r="O100" s="44"/>
      <c r="BE100" s="42">
        <v>1094</v>
      </c>
    </row>
    <row r="101" spans="1:57" ht="15" customHeight="1" x14ac:dyDescent="0.2">
      <c r="B101" s="50"/>
      <c r="C101" s="52"/>
      <c r="D101" s="152"/>
      <c r="E101" s="53" t="str">
        <f>IF(ISERROR(VLOOKUP($D101,'START LİSTE'!$B$6:$G$1027,2,0)),"",VLOOKUP($D101,'START LİSTE'!$B$6:$G$1027,2,0))</f>
        <v/>
      </c>
      <c r="F101" s="54" t="str">
        <f>IF(ISERROR(VLOOKUP($D101,'START LİSTE'!$B$6:$G$1027,4,0)),"",VLOOKUP($D101,'START LİSTE'!$B$6:$G$1027,4,0))</f>
        <v/>
      </c>
      <c r="G101" s="122" t="str">
        <f>IF(ISERROR(VLOOKUP($D101,'FERDİ SONUÇ'!$B$6:$H$1069,6,0)),"",VLOOKUP($D101,'FERDİ SONUÇ'!$B$6:$H$1069,6,0))</f>
        <v/>
      </c>
      <c r="H101" s="54" t="str">
        <f>IF(OR(F101="",G101="DQ", G101="DNF", G101="DNS", G101=""),"-",VLOOKUP(D101,'FERDİ SONUÇ'!$B$6:$H$1069,7,0))</f>
        <v>-</v>
      </c>
      <c r="I101" s="54" t="str">
        <f>IF(OR(F101="",F101="F",G101="DQ", G101="DNF", G101="DNS", G101=""),"-",VLOOKUP(D101,'FERDİ SONUÇ'!$B$6:$H$1069,7,0))</f>
        <v>-</v>
      </c>
      <c r="J101" s="56" t="str">
        <f>IF(ISERROR(SMALL(I96:I101,6)),"-",SMALL(I96:I101,6))</f>
        <v>-</v>
      </c>
      <c r="K101" s="107"/>
      <c r="L101" s="107"/>
      <c r="M101" s="107"/>
      <c r="N101" s="107"/>
      <c r="O101" s="51"/>
      <c r="BE101" s="42">
        <v>1095</v>
      </c>
    </row>
    <row r="102" spans="1:57" ht="15" customHeight="1" x14ac:dyDescent="0.2">
      <c r="B102" s="34"/>
      <c r="C102" s="36"/>
      <c r="D102" s="153"/>
      <c r="E102" s="37" t="str">
        <f>IF(ISERROR(VLOOKUP($D102,'START LİSTE'!$B$6:$G$1027,2,0)),"",VLOOKUP($D102,'START LİSTE'!$B$6:$G$1027,2,0))</f>
        <v/>
      </c>
      <c r="F102" s="38" t="str">
        <f>IF(ISERROR(VLOOKUP($D102,'START LİSTE'!$B$6:$G$1027,4,0)),"",VLOOKUP($D102,'START LİSTE'!$B$6:$G$1027,4,0))</f>
        <v/>
      </c>
      <c r="G102" s="120" t="str">
        <f>IF(ISERROR(VLOOKUP($D102,'FERDİ SONUÇ'!$B$6:$H$1069,6,0)),"",VLOOKUP($D102,'FERDİ SONUÇ'!$B$6:$H$1069,6,0))</f>
        <v/>
      </c>
      <c r="H102" s="38" t="str">
        <f>IF(OR(F102="",G102="DQ", G102="DNF", G102="DNS", G102=""),"-",VLOOKUP(D102,'FERDİ SONUÇ'!$B$6:$H$1069,7,0))</f>
        <v>-</v>
      </c>
      <c r="I102" s="38" t="str">
        <f>IF(OR(F102="",F102="F",G102="DQ", G102="DNF", G102="DNS", G102=""),"-",VLOOKUP(D102,'FERDİ SONUÇ'!$B$6:$H$1069,7,0))</f>
        <v>-</v>
      </c>
      <c r="J102" s="40" t="str">
        <f>IF(ISERROR(SMALL(I102:I107,1)),"-",SMALL(I102:I107,1))</f>
        <v>-</v>
      </c>
      <c r="K102" s="105"/>
      <c r="L102" s="105"/>
      <c r="M102" s="105"/>
      <c r="N102" s="105"/>
      <c r="O102" s="35"/>
      <c r="BE102" s="42">
        <v>1096</v>
      </c>
    </row>
    <row r="103" spans="1:57" ht="15" customHeight="1" x14ac:dyDescent="0.2">
      <c r="B103" s="43"/>
      <c r="C103" s="45"/>
      <c r="D103" s="151"/>
      <c r="E103" s="46" t="str">
        <f>IF(ISERROR(VLOOKUP($D103,'START LİSTE'!$B$6:$G$1027,2,0)),"",VLOOKUP($D103,'START LİSTE'!$B$6:$G$1027,2,0))</f>
        <v/>
      </c>
      <c r="F103" s="47" t="str">
        <f>IF(ISERROR(VLOOKUP($D103,'START LİSTE'!$B$6:$G$1027,4,0)),"",VLOOKUP($D103,'START LİSTE'!$B$6:$G$1027,4,0))</f>
        <v/>
      </c>
      <c r="G103" s="121" t="str">
        <f>IF(ISERROR(VLOOKUP($D103,'FERDİ SONUÇ'!$B$6:$H$1069,6,0)),"",VLOOKUP($D103,'FERDİ SONUÇ'!$B$6:$H$1069,6,0))</f>
        <v/>
      </c>
      <c r="H103" s="47" t="str">
        <f>IF(OR(F103="",G103="DQ", G103="DNF", G103="DNS", G103=""),"-",VLOOKUP(D103,'FERDİ SONUÇ'!$B$6:$H$1069,7,0))</f>
        <v>-</v>
      </c>
      <c r="I103" s="47" t="str">
        <f>IF(OR(F103="",F103="F",G103="DQ", G103="DNF", G103="DNS", G103=""),"-",VLOOKUP(D103,'FERDİ SONUÇ'!$B$6:$H$1069,7,0))</f>
        <v>-</v>
      </c>
      <c r="J103" s="49" t="str">
        <f>IF(ISERROR(SMALL(I102:I107,2)),"-",SMALL(I102:I107,2))</f>
        <v>-</v>
      </c>
      <c r="K103" s="106"/>
      <c r="L103" s="106"/>
      <c r="M103" s="106"/>
      <c r="N103" s="106"/>
      <c r="O103" s="44"/>
      <c r="BE103" s="42">
        <v>1097</v>
      </c>
    </row>
    <row r="104" spans="1:57" ht="15" customHeight="1" x14ac:dyDescent="0.2">
      <c r="A104" s="96" t="str">
        <f>IF(AND(C104&lt;&gt;"",O104&lt;&gt;"DQ"),COUNT(O$6:O$185)-(RANK(O104,O$6:O$185)+COUNTIF(O$6:O104,O104))+2,IF(D102&lt;&gt;"",BE104,""))</f>
        <v/>
      </c>
      <c r="B104" s="96" t="str">
        <f>IF(AND(C104&lt;&gt;"",N104&lt;&gt;"DQ"),COUNT(N$6:N$185)-(RANK(N104,N$6:N$185)+COUNTIF(N$6:N104,N104))+2,IF(D102&lt;&gt;"",BE104,""))</f>
        <v/>
      </c>
      <c r="C104" s="45" t="str">
        <f>IF(ISERROR(VLOOKUP(D102,'START LİSTE'!$B$6:$G$1027,3,0)),"",VLOOKUP(D102,'START LİSTE'!$B$6:$G$1027,3,0))</f>
        <v/>
      </c>
      <c r="D104" s="151"/>
      <c r="E104" s="46" t="str">
        <f>IF(ISERROR(VLOOKUP($D104,'START LİSTE'!$B$6:$G$1027,2,0)),"",VLOOKUP($D104,'START LİSTE'!$B$6:$G$1027,2,0))</f>
        <v/>
      </c>
      <c r="F104" s="47" t="str">
        <f>IF(ISERROR(VLOOKUP($D104,'START LİSTE'!$B$6:$G$1027,4,0)),"",VLOOKUP($D104,'START LİSTE'!$B$6:$G$1027,4,0))</f>
        <v/>
      </c>
      <c r="G104" s="121" t="str">
        <f>IF(ISERROR(VLOOKUP($D104,'FERDİ SONUÇ'!$B$6:$H$1069,6,0)),"",VLOOKUP($D104,'FERDİ SONUÇ'!$B$6:$H$1069,6,0))</f>
        <v/>
      </c>
      <c r="H104" s="47" t="str">
        <f>IF(OR(F104="",G104="DQ", G104="DNF", G104="DNS", G104=""),"-",VLOOKUP(D104,'FERDİ SONUÇ'!$B$6:$H$1069,7,0))</f>
        <v>-</v>
      </c>
      <c r="I104" s="47" t="str">
        <f>IF(OR(F104="",F104="F",G104="DQ", G104="DNF", G104="DNS", G104=""),"-",VLOOKUP(D104,'FERDİ SONUÇ'!$B$6:$H$1069,7,0))</f>
        <v>-</v>
      </c>
      <c r="J104" s="49" t="str">
        <f>IF(ISERROR(SMALL(I102:I107,3)),"-",SMALL(I102:I107,3))</f>
        <v>-</v>
      </c>
      <c r="K104" s="106"/>
      <c r="L104" s="106"/>
      <c r="M104" s="106"/>
      <c r="N104" s="108" t="str">
        <f>IFERROR(IF(C104="","",IF(OR(J102="-",J103="-",J104="-",J105="-"),"DQ",SUM(J102,J103,J104,J105)))+(J105*0.0001),"DQ")</f>
        <v>DQ</v>
      </c>
      <c r="O104" s="108" t="str">
        <f>IF(C104="","",IF(OR(K104="DQ",L104="DQ",M104="DQ",N104="DQ"),"DQ",SUM(K104,L104,M104,N104)))</f>
        <v/>
      </c>
      <c r="BE104" s="42">
        <v>1098</v>
      </c>
    </row>
    <row r="105" spans="1:57" ht="15" customHeight="1" x14ac:dyDescent="0.2">
      <c r="B105" s="43"/>
      <c r="C105" s="45"/>
      <c r="D105" s="151"/>
      <c r="E105" s="46" t="str">
        <f>IF(ISERROR(VLOOKUP($D105,'START LİSTE'!$B$6:$G$1027,2,0)),"",VLOOKUP($D105,'START LİSTE'!$B$6:$G$1027,2,0))</f>
        <v/>
      </c>
      <c r="F105" s="47" t="str">
        <f>IF(ISERROR(VLOOKUP($D105,'START LİSTE'!$B$6:$G$1027,4,0)),"",VLOOKUP($D105,'START LİSTE'!$B$6:$G$1027,4,0))</f>
        <v/>
      </c>
      <c r="G105" s="121" t="str">
        <f>IF(ISERROR(VLOOKUP($D105,'FERDİ SONUÇ'!$B$6:$H$1069,6,0)),"",VLOOKUP($D105,'FERDİ SONUÇ'!$B$6:$H$1069,6,0))</f>
        <v/>
      </c>
      <c r="H105" s="47" t="str">
        <f>IF(OR(F105="",G105="DQ", G105="DNF", G105="DNS", G105=""),"-",VLOOKUP(D105,'FERDİ SONUÇ'!$B$6:$H$1069,7,0))</f>
        <v>-</v>
      </c>
      <c r="I105" s="47" t="str">
        <f>IF(OR(F105="",F105="F",G105="DQ", G105="DNF", G105="DNS", G105=""),"-",VLOOKUP(D105,'FERDİ SONUÇ'!$B$6:$H$1069,7,0))</f>
        <v>-</v>
      </c>
      <c r="J105" s="49" t="str">
        <f>IF(ISERROR(SMALL(I102:I107,4)),"-",SMALL(I102:I107,4))</f>
        <v>-</v>
      </c>
      <c r="K105" s="106"/>
      <c r="L105" s="106"/>
      <c r="M105" s="106"/>
      <c r="N105" s="106"/>
      <c r="O105" s="44"/>
      <c r="BE105" s="42">
        <v>1099</v>
      </c>
    </row>
    <row r="106" spans="1:57" ht="15" customHeight="1" x14ac:dyDescent="0.2">
      <c r="B106" s="43"/>
      <c r="C106" s="45"/>
      <c r="D106" s="151"/>
      <c r="E106" s="46" t="str">
        <f>IF(ISERROR(VLOOKUP($D106,'START LİSTE'!$B$6:$G$1027,2,0)),"",VLOOKUP($D106,'START LİSTE'!$B$6:$G$1027,2,0))</f>
        <v/>
      </c>
      <c r="F106" s="47" t="str">
        <f>IF(ISERROR(VLOOKUP($D106,'START LİSTE'!$B$6:$G$1027,4,0)),"",VLOOKUP($D106,'START LİSTE'!$B$6:$G$1027,4,0))</f>
        <v/>
      </c>
      <c r="G106" s="121" t="str">
        <f>IF(ISERROR(VLOOKUP($D106,'FERDİ SONUÇ'!$B$6:$H$1069,6,0)),"",VLOOKUP($D106,'FERDİ SONUÇ'!$B$6:$H$1069,6,0))</f>
        <v/>
      </c>
      <c r="H106" s="47" t="str">
        <f>IF(OR(F106="",G106="DQ", G106="DNF", G106="DNS", G106=""),"-",VLOOKUP(D106,'FERDİ SONUÇ'!$B$6:$H$1069,7,0))</f>
        <v>-</v>
      </c>
      <c r="I106" s="47" t="str">
        <f>IF(OR(F106="",F106="F",G106="DQ", G106="DNF", G106="DNS", G106=""),"-",VLOOKUP(D106,'FERDİ SONUÇ'!$B$6:$H$1069,7,0))</f>
        <v>-</v>
      </c>
      <c r="J106" s="49" t="str">
        <f>IF(ISERROR(SMALL(I102:I107,5)),"-",SMALL(I102:I107,5))</f>
        <v>-</v>
      </c>
      <c r="K106" s="106"/>
      <c r="L106" s="106"/>
      <c r="M106" s="106"/>
      <c r="N106" s="106"/>
      <c r="O106" s="44"/>
      <c r="BE106" s="42">
        <v>1100</v>
      </c>
    </row>
    <row r="107" spans="1:57" ht="15" customHeight="1" x14ac:dyDescent="0.2">
      <c r="B107" s="50"/>
      <c r="C107" s="52"/>
      <c r="D107" s="152"/>
      <c r="E107" s="53" t="str">
        <f>IF(ISERROR(VLOOKUP($D107,'START LİSTE'!$B$6:$G$1027,2,0)),"",VLOOKUP($D107,'START LİSTE'!$B$6:$G$1027,2,0))</f>
        <v/>
      </c>
      <c r="F107" s="54" t="str">
        <f>IF(ISERROR(VLOOKUP($D107,'START LİSTE'!$B$6:$G$1027,4,0)),"",VLOOKUP($D107,'START LİSTE'!$B$6:$G$1027,4,0))</f>
        <v/>
      </c>
      <c r="G107" s="122" t="str">
        <f>IF(ISERROR(VLOOKUP($D107,'FERDİ SONUÇ'!$B$6:$H$1069,6,0)),"",VLOOKUP($D107,'FERDİ SONUÇ'!$B$6:$H$1069,6,0))</f>
        <v/>
      </c>
      <c r="H107" s="54" t="str">
        <f>IF(OR(F107="",G107="DQ", G107="DNF", G107="DNS", G107=""),"-",VLOOKUP(D107,'FERDİ SONUÇ'!$B$6:$H$1069,7,0))</f>
        <v>-</v>
      </c>
      <c r="I107" s="54" t="str">
        <f>IF(OR(F107="",F107="F",G107="DQ", G107="DNF", G107="DNS", G107=""),"-",VLOOKUP(D107,'FERDİ SONUÇ'!$B$6:$H$1069,7,0))</f>
        <v>-</v>
      </c>
      <c r="J107" s="56" t="str">
        <f>IF(ISERROR(SMALL(I102:I107,6)),"-",SMALL(I102:I107,6))</f>
        <v>-</v>
      </c>
      <c r="K107" s="107"/>
      <c r="L107" s="107"/>
      <c r="M107" s="107"/>
      <c r="N107" s="107"/>
      <c r="O107" s="51"/>
      <c r="BE107" s="42">
        <v>1101</v>
      </c>
    </row>
    <row r="108" spans="1:57" ht="15" customHeight="1" x14ac:dyDescent="0.2">
      <c r="B108" s="34"/>
      <c r="C108" s="36"/>
      <c r="D108" s="153"/>
      <c r="E108" s="37" t="str">
        <f>IF(ISERROR(VLOOKUP($D108,'START LİSTE'!$B$6:$G$1027,2,0)),"",VLOOKUP($D108,'START LİSTE'!$B$6:$G$1027,2,0))</f>
        <v/>
      </c>
      <c r="F108" s="38" t="str">
        <f>IF(ISERROR(VLOOKUP($D108,'START LİSTE'!$B$6:$G$1027,4,0)),"",VLOOKUP($D108,'START LİSTE'!$B$6:$G$1027,4,0))</f>
        <v/>
      </c>
      <c r="G108" s="120" t="str">
        <f>IF(ISERROR(VLOOKUP($D108,'FERDİ SONUÇ'!$B$6:$H$1069,6,0)),"",VLOOKUP($D108,'FERDİ SONUÇ'!$B$6:$H$1069,6,0))</f>
        <v/>
      </c>
      <c r="H108" s="38" t="str">
        <f>IF(OR(F108="",G108="DQ", G108="DNF", G108="DNS", G108=""),"-",VLOOKUP(D108,'FERDİ SONUÇ'!$B$6:$H$1069,7,0))</f>
        <v>-</v>
      </c>
      <c r="I108" s="38" t="str">
        <f>IF(OR(F108="",F108="F",G108="DQ", G108="DNF", G108="DNS", G108=""),"-",VLOOKUP(D108,'FERDİ SONUÇ'!$B$6:$H$1069,7,0))</f>
        <v>-</v>
      </c>
      <c r="J108" s="40" t="str">
        <f>IF(ISERROR(SMALL(I108:I113,1)),"-",SMALL(I108:I113,1))</f>
        <v>-</v>
      </c>
      <c r="K108" s="105"/>
      <c r="L108" s="105"/>
      <c r="M108" s="105"/>
      <c r="N108" s="105"/>
      <c r="O108" s="35"/>
      <c r="BE108" s="42">
        <v>1102</v>
      </c>
    </row>
    <row r="109" spans="1:57" ht="15" customHeight="1" x14ac:dyDescent="0.2">
      <c r="B109" s="43"/>
      <c r="C109" s="45"/>
      <c r="D109" s="151"/>
      <c r="E109" s="46" t="str">
        <f>IF(ISERROR(VLOOKUP($D109,'START LİSTE'!$B$6:$G$1027,2,0)),"",VLOOKUP($D109,'START LİSTE'!$B$6:$G$1027,2,0))</f>
        <v/>
      </c>
      <c r="F109" s="47" t="str">
        <f>IF(ISERROR(VLOOKUP($D109,'START LİSTE'!$B$6:$G$1027,4,0)),"",VLOOKUP($D109,'START LİSTE'!$B$6:$G$1027,4,0))</f>
        <v/>
      </c>
      <c r="G109" s="121" t="str">
        <f>IF(ISERROR(VLOOKUP($D109,'FERDİ SONUÇ'!$B$6:$H$1069,6,0)),"",VLOOKUP($D109,'FERDİ SONUÇ'!$B$6:$H$1069,6,0))</f>
        <v/>
      </c>
      <c r="H109" s="47" t="str">
        <f>IF(OR(F109="",G109="DQ", G109="DNF", G109="DNS", G109=""),"-",VLOOKUP(D109,'FERDİ SONUÇ'!$B$6:$H$1069,7,0))</f>
        <v>-</v>
      </c>
      <c r="I109" s="47" t="str">
        <f>IF(OR(F109="",F109="F",G109="DQ", G109="DNF", G109="DNS", G109=""),"-",VLOOKUP(D109,'FERDİ SONUÇ'!$B$6:$H$1069,7,0))</f>
        <v>-</v>
      </c>
      <c r="J109" s="49" t="str">
        <f>IF(ISERROR(SMALL(I108:I113,2)),"-",SMALL(I108:I113,2))</f>
        <v>-</v>
      </c>
      <c r="K109" s="106"/>
      <c r="L109" s="106"/>
      <c r="M109" s="106"/>
      <c r="N109" s="106"/>
      <c r="O109" s="44"/>
      <c r="BE109" s="42">
        <v>1103</v>
      </c>
    </row>
    <row r="110" spans="1:57" ht="15" customHeight="1" x14ac:dyDescent="0.2">
      <c r="A110" s="96" t="str">
        <f>IF(AND(C110&lt;&gt;"",O110&lt;&gt;"DQ"),COUNT(O$6:O$185)-(RANK(O110,O$6:O$185)+COUNTIF(O$6:O110,O110))+2,IF(D108&lt;&gt;"",BE110,""))</f>
        <v/>
      </c>
      <c r="B110" s="96" t="str">
        <f>IF(AND(C110&lt;&gt;"",N110&lt;&gt;"DQ"),COUNT(N$6:N$185)-(RANK(N110,N$6:N$185)+COUNTIF(N$6:N110,N110))+2,IF(D108&lt;&gt;"",BE110,""))</f>
        <v/>
      </c>
      <c r="C110" s="45" t="str">
        <f>IF(ISERROR(VLOOKUP(D108,'START LİSTE'!$B$6:$G$1027,3,0)),"",VLOOKUP(D108,'START LİSTE'!$B$6:$G$1027,3,0))</f>
        <v/>
      </c>
      <c r="D110" s="151"/>
      <c r="E110" s="46" t="str">
        <f>IF(ISERROR(VLOOKUP($D110,'START LİSTE'!$B$6:$G$1027,2,0)),"",VLOOKUP($D110,'START LİSTE'!$B$6:$G$1027,2,0))</f>
        <v/>
      </c>
      <c r="F110" s="47" t="str">
        <f>IF(ISERROR(VLOOKUP($D110,'START LİSTE'!$B$6:$G$1027,4,0)),"",VLOOKUP($D110,'START LİSTE'!$B$6:$G$1027,4,0))</f>
        <v/>
      </c>
      <c r="G110" s="121" t="str">
        <f>IF(ISERROR(VLOOKUP($D110,'FERDİ SONUÇ'!$B$6:$H$1069,6,0)),"",VLOOKUP($D110,'FERDİ SONUÇ'!$B$6:$H$1069,6,0))</f>
        <v/>
      </c>
      <c r="H110" s="47" t="str">
        <f>IF(OR(F110="",G110="DQ", G110="DNF", G110="DNS", G110=""),"-",VLOOKUP(D110,'FERDİ SONUÇ'!$B$6:$H$1069,7,0))</f>
        <v>-</v>
      </c>
      <c r="I110" s="47" t="str">
        <f>IF(OR(F110="",F110="F",G110="DQ", G110="DNF", G110="DNS", G110=""),"-",VLOOKUP(D110,'FERDİ SONUÇ'!$B$6:$H$1069,7,0))</f>
        <v>-</v>
      </c>
      <c r="J110" s="49" t="str">
        <f>IF(ISERROR(SMALL(I108:I113,3)),"-",SMALL(I108:I113,3))</f>
        <v>-</v>
      </c>
      <c r="K110" s="106"/>
      <c r="L110" s="106"/>
      <c r="M110" s="106"/>
      <c r="N110" s="108" t="str">
        <f>IFERROR(IF(C110="","",IF(OR(J108="-",J109="-",J110="-",J111="-"),"DQ",SUM(J108,J109,J110,J111)))+(J111*0.0001),"DQ")</f>
        <v>DQ</v>
      </c>
      <c r="O110" s="108" t="str">
        <f>IF(C110="","",IF(OR(K110="DQ",L110="DQ",M110="DQ",N110="DQ"),"DQ",SUM(K110,L110,M110,N110)))</f>
        <v/>
      </c>
      <c r="BE110" s="42">
        <v>1104</v>
      </c>
    </row>
    <row r="111" spans="1:57" ht="15" customHeight="1" x14ac:dyDescent="0.2">
      <c r="B111" s="43"/>
      <c r="C111" s="45"/>
      <c r="D111" s="151"/>
      <c r="E111" s="46" t="str">
        <f>IF(ISERROR(VLOOKUP($D111,'START LİSTE'!$B$6:$G$1027,2,0)),"",VLOOKUP($D111,'START LİSTE'!$B$6:$G$1027,2,0))</f>
        <v/>
      </c>
      <c r="F111" s="47" t="str">
        <f>IF(ISERROR(VLOOKUP($D111,'START LİSTE'!$B$6:$G$1027,4,0)),"",VLOOKUP($D111,'START LİSTE'!$B$6:$G$1027,4,0))</f>
        <v/>
      </c>
      <c r="G111" s="121" t="str">
        <f>IF(ISERROR(VLOOKUP($D111,'FERDİ SONUÇ'!$B$6:$H$1069,6,0)),"",VLOOKUP($D111,'FERDİ SONUÇ'!$B$6:$H$1069,6,0))</f>
        <v/>
      </c>
      <c r="H111" s="47" t="str">
        <f>IF(OR(F111="",G111="DQ", G111="DNF", G111="DNS", G111=""),"-",VLOOKUP(D111,'FERDİ SONUÇ'!$B$6:$H$1069,7,0))</f>
        <v>-</v>
      </c>
      <c r="I111" s="47" t="str">
        <f>IF(OR(F111="",F111="F",G111="DQ", G111="DNF", G111="DNS", G111=""),"-",VLOOKUP(D111,'FERDİ SONUÇ'!$B$6:$H$1069,7,0))</f>
        <v>-</v>
      </c>
      <c r="J111" s="49" t="str">
        <f>IF(ISERROR(SMALL(I108:I113,4)),"-",SMALL(I108:I113,4))</f>
        <v>-</v>
      </c>
      <c r="K111" s="106"/>
      <c r="L111" s="106"/>
      <c r="M111" s="106"/>
      <c r="N111" s="106"/>
      <c r="O111" s="44"/>
      <c r="BE111" s="42">
        <v>1105</v>
      </c>
    </row>
    <row r="112" spans="1:57" ht="15" customHeight="1" x14ac:dyDescent="0.2">
      <c r="B112" s="43"/>
      <c r="C112" s="45"/>
      <c r="D112" s="151"/>
      <c r="E112" s="46" t="str">
        <f>IF(ISERROR(VLOOKUP($D112,'START LİSTE'!$B$6:$G$1027,2,0)),"",VLOOKUP($D112,'START LİSTE'!$B$6:$G$1027,2,0))</f>
        <v/>
      </c>
      <c r="F112" s="47" t="str">
        <f>IF(ISERROR(VLOOKUP($D112,'START LİSTE'!$B$6:$G$1027,4,0)),"",VLOOKUP($D112,'START LİSTE'!$B$6:$G$1027,4,0))</f>
        <v/>
      </c>
      <c r="G112" s="121" t="str">
        <f>IF(ISERROR(VLOOKUP($D112,'FERDİ SONUÇ'!$B$6:$H$1069,6,0)),"",VLOOKUP($D112,'FERDİ SONUÇ'!$B$6:$H$1069,6,0))</f>
        <v/>
      </c>
      <c r="H112" s="47" t="str">
        <f>IF(OR(F112="",G112="DQ", G112="DNF", G112="DNS", G112=""),"-",VLOOKUP(D112,'FERDİ SONUÇ'!$B$6:$H$1069,7,0))</f>
        <v>-</v>
      </c>
      <c r="I112" s="47" t="str">
        <f>IF(OR(F112="",F112="F",G112="DQ", G112="DNF", G112="DNS", G112=""),"-",VLOOKUP(D112,'FERDİ SONUÇ'!$B$6:$H$1069,7,0))</f>
        <v>-</v>
      </c>
      <c r="J112" s="49" t="str">
        <f>IF(ISERROR(SMALL(I108:I113,5)),"-",SMALL(I108:I113,5))</f>
        <v>-</v>
      </c>
      <c r="K112" s="106"/>
      <c r="L112" s="106"/>
      <c r="M112" s="106"/>
      <c r="N112" s="106"/>
      <c r="O112" s="44"/>
      <c r="BE112" s="42">
        <v>1106</v>
      </c>
    </row>
    <row r="113" spans="1:57" ht="15" customHeight="1" x14ac:dyDescent="0.2">
      <c r="B113" s="50"/>
      <c r="C113" s="52"/>
      <c r="D113" s="152"/>
      <c r="E113" s="53" t="str">
        <f>IF(ISERROR(VLOOKUP($D113,'START LİSTE'!$B$6:$G$1027,2,0)),"",VLOOKUP($D113,'START LİSTE'!$B$6:$G$1027,2,0))</f>
        <v/>
      </c>
      <c r="F113" s="54" t="str">
        <f>IF(ISERROR(VLOOKUP($D113,'START LİSTE'!$B$6:$G$1027,4,0)),"",VLOOKUP($D113,'START LİSTE'!$B$6:$G$1027,4,0))</f>
        <v/>
      </c>
      <c r="G113" s="122" t="str">
        <f>IF(ISERROR(VLOOKUP($D113,'FERDİ SONUÇ'!$B$6:$H$1069,6,0)),"",VLOOKUP($D113,'FERDİ SONUÇ'!$B$6:$H$1069,6,0))</f>
        <v/>
      </c>
      <c r="H113" s="54" t="str">
        <f>IF(OR(F113="",G113="DQ", G113="DNF", G113="DNS", G113=""),"-",VLOOKUP(D113,'FERDİ SONUÇ'!$B$6:$H$1069,7,0))</f>
        <v>-</v>
      </c>
      <c r="I113" s="54" t="str">
        <f>IF(OR(F113="",F113="F",G113="DQ", G113="DNF", G113="DNS", G113=""),"-",VLOOKUP(D113,'FERDİ SONUÇ'!$B$6:$H$1069,7,0))</f>
        <v>-</v>
      </c>
      <c r="J113" s="56" t="str">
        <f>IF(ISERROR(SMALL(I108:I113,6)),"-",SMALL(I108:I113,6))</f>
        <v>-</v>
      </c>
      <c r="K113" s="107"/>
      <c r="L113" s="107"/>
      <c r="M113" s="107"/>
      <c r="N113" s="107"/>
      <c r="O113" s="51"/>
      <c r="BE113" s="42">
        <v>1107</v>
      </c>
    </row>
    <row r="114" spans="1:57" ht="15" customHeight="1" x14ac:dyDescent="0.2">
      <c r="B114" s="34"/>
      <c r="C114" s="36"/>
      <c r="D114" s="153"/>
      <c r="E114" s="37" t="str">
        <f>IF(ISERROR(VLOOKUP($D114,'START LİSTE'!$B$6:$G$1027,2,0)),"",VLOOKUP($D114,'START LİSTE'!$B$6:$G$1027,2,0))</f>
        <v/>
      </c>
      <c r="F114" s="38" t="str">
        <f>IF(ISERROR(VLOOKUP($D114,'START LİSTE'!$B$6:$G$1027,4,0)),"",VLOOKUP($D114,'START LİSTE'!$B$6:$G$1027,4,0))</f>
        <v/>
      </c>
      <c r="G114" s="120" t="str">
        <f>IF(ISERROR(VLOOKUP($D114,'FERDİ SONUÇ'!$B$6:$H$1069,6,0)),"",VLOOKUP($D114,'FERDİ SONUÇ'!$B$6:$H$1069,6,0))</f>
        <v/>
      </c>
      <c r="H114" s="38" t="str">
        <f>IF(OR(F114="",G114="DQ", G114="DNF", G114="DNS", G114=""),"-",VLOOKUP(D114,'FERDİ SONUÇ'!$B$6:$H$1069,7,0))</f>
        <v>-</v>
      </c>
      <c r="I114" s="38" t="str">
        <f>IF(OR(F114="",F114="F",G114="DQ", G114="DNF", G114="DNS", G114=""),"-",VLOOKUP(D114,'FERDİ SONUÇ'!$B$6:$H$1069,7,0))</f>
        <v>-</v>
      </c>
      <c r="J114" s="40" t="str">
        <f>IF(ISERROR(SMALL(I114:I119,1)),"-",SMALL(I114:I119,1))</f>
        <v>-</v>
      </c>
      <c r="K114" s="105"/>
      <c r="L114" s="105"/>
      <c r="M114" s="105"/>
      <c r="N114" s="105"/>
      <c r="O114" s="35"/>
      <c r="BE114" s="42">
        <v>1108</v>
      </c>
    </row>
    <row r="115" spans="1:57" ht="15" customHeight="1" x14ac:dyDescent="0.2">
      <c r="B115" s="43"/>
      <c r="C115" s="45"/>
      <c r="D115" s="151"/>
      <c r="E115" s="46" t="str">
        <f>IF(ISERROR(VLOOKUP($D115,'START LİSTE'!$B$6:$G$1027,2,0)),"",VLOOKUP($D115,'START LİSTE'!$B$6:$G$1027,2,0))</f>
        <v/>
      </c>
      <c r="F115" s="47" t="str">
        <f>IF(ISERROR(VLOOKUP($D115,'START LİSTE'!$B$6:$G$1027,4,0)),"",VLOOKUP($D115,'START LİSTE'!$B$6:$G$1027,4,0))</f>
        <v/>
      </c>
      <c r="G115" s="121" t="str">
        <f>IF(ISERROR(VLOOKUP($D115,'FERDİ SONUÇ'!$B$6:$H$1069,6,0)),"",VLOOKUP($D115,'FERDİ SONUÇ'!$B$6:$H$1069,6,0))</f>
        <v/>
      </c>
      <c r="H115" s="47" t="str">
        <f>IF(OR(F115="",G115="DQ", G115="DNF", G115="DNS", G115=""),"-",VLOOKUP(D115,'FERDİ SONUÇ'!$B$6:$H$1069,7,0))</f>
        <v>-</v>
      </c>
      <c r="I115" s="47" t="str">
        <f>IF(OR(F115="",F115="F",G115="DQ", G115="DNF", G115="DNS", G115=""),"-",VLOOKUP(D115,'FERDİ SONUÇ'!$B$6:$H$1069,7,0))</f>
        <v>-</v>
      </c>
      <c r="J115" s="49" t="str">
        <f>IF(ISERROR(SMALL(I114:I119,2)),"-",SMALL(I114:I119,2))</f>
        <v>-</v>
      </c>
      <c r="K115" s="106"/>
      <c r="L115" s="106"/>
      <c r="M115" s="106"/>
      <c r="N115" s="106"/>
      <c r="O115" s="44"/>
      <c r="BE115" s="42">
        <v>1109</v>
      </c>
    </row>
    <row r="116" spans="1:57" ht="15" customHeight="1" x14ac:dyDescent="0.2">
      <c r="A116" s="96" t="str">
        <f>IF(AND(C116&lt;&gt;"",O116&lt;&gt;"DQ"),COUNT(O$6:O$185)-(RANK(O116,O$6:O$185)+COUNTIF(O$6:O116,O116))+2,IF(D114&lt;&gt;"",BE116,""))</f>
        <v/>
      </c>
      <c r="B116" s="96" t="str">
        <f>IF(AND(C116&lt;&gt;"",N116&lt;&gt;"DQ"),COUNT(N$6:N$185)-(RANK(N116,N$6:N$185)+COUNTIF(N$6:N116,N116))+2,IF(D114&lt;&gt;"",BE116,""))</f>
        <v/>
      </c>
      <c r="C116" s="45" t="str">
        <f>IF(ISERROR(VLOOKUP(D114,'START LİSTE'!$B$6:$G$1027,3,0)),"",VLOOKUP(D114,'START LİSTE'!$B$6:$G$1027,3,0))</f>
        <v/>
      </c>
      <c r="D116" s="151"/>
      <c r="E116" s="46" t="str">
        <f>IF(ISERROR(VLOOKUP($D116,'START LİSTE'!$B$6:$G$1027,2,0)),"",VLOOKUP($D116,'START LİSTE'!$B$6:$G$1027,2,0))</f>
        <v/>
      </c>
      <c r="F116" s="47" t="str">
        <f>IF(ISERROR(VLOOKUP($D116,'START LİSTE'!$B$6:$G$1027,4,0)),"",VLOOKUP($D116,'START LİSTE'!$B$6:$G$1027,4,0))</f>
        <v/>
      </c>
      <c r="G116" s="121" t="str">
        <f>IF(ISERROR(VLOOKUP($D116,'FERDİ SONUÇ'!$B$6:$H$1069,6,0)),"",VLOOKUP($D116,'FERDİ SONUÇ'!$B$6:$H$1069,6,0))</f>
        <v/>
      </c>
      <c r="H116" s="47" t="str">
        <f>IF(OR(F116="",G116="DQ", G116="DNF", G116="DNS", G116=""),"-",VLOOKUP(D116,'FERDİ SONUÇ'!$B$6:$H$1069,7,0))</f>
        <v>-</v>
      </c>
      <c r="I116" s="47" t="str">
        <f>IF(OR(F116="",F116="F",G116="DQ", G116="DNF", G116="DNS", G116=""),"-",VLOOKUP(D116,'FERDİ SONUÇ'!$B$6:$H$1069,7,0))</f>
        <v>-</v>
      </c>
      <c r="J116" s="49" t="str">
        <f>IF(ISERROR(SMALL(I114:I119,3)),"-",SMALL(I114:I119,3))</f>
        <v>-</v>
      </c>
      <c r="K116" s="106"/>
      <c r="L116" s="106"/>
      <c r="M116" s="106"/>
      <c r="N116" s="108" t="str">
        <f>IFERROR(IF(C116="","",IF(OR(J114="-",J115="-",J116="-",J117="-"),"DQ",SUM(J114,J115,J116,J117)))+(J117*0.0001),"DQ")</f>
        <v>DQ</v>
      </c>
      <c r="O116" s="108" t="str">
        <f>IF(C116="","",IF(OR(K116="DQ",L116="DQ",M116="DQ",N116="DQ"),"DQ",SUM(K116,L116,M116,N116)))</f>
        <v/>
      </c>
      <c r="BE116" s="42">
        <v>1110</v>
      </c>
    </row>
    <row r="117" spans="1:57" ht="15" customHeight="1" x14ac:dyDescent="0.2">
      <c r="B117" s="43"/>
      <c r="C117" s="45"/>
      <c r="D117" s="151"/>
      <c r="E117" s="46" t="str">
        <f>IF(ISERROR(VLOOKUP($D117,'START LİSTE'!$B$6:$G$1027,2,0)),"",VLOOKUP($D117,'START LİSTE'!$B$6:$G$1027,2,0))</f>
        <v/>
      </c>
      <c r="F117" s="47" t="str">
        <f>IF(ISERROR(VLOOKUP($D117,'START LİSTE'!$B$6:$G$1027,4,0)),"",VLOOKUP($D117,'START LİSTE'!$B$6:$G$1027,4,0))</f>
        <v/>
      </c>
      <c r="G117" s="121" t="str">
        <f>IF(ISERROR(VLOOKUP($D117,'FERDİ SONUÇ'!$B$6:$H$1069,6,0)),"",VLOOKUP($D117,'FERDİ SONUÇ'!$B$6:$H$1069,6,0))</f>
        <v/>
      </c>
      <c r="H117" s="47" t="str">
        <f>IF(OR(F117="",G117="DQ", G117="DNF", G117="DNS", G117=""),"-",VLOOKUP(D117,'FERDİ SONUÇ'!$B$6:$H$1069,7,0))</f>
        <v>-</v>
      </c>
      <c r="I117" s="47" t="str">
        <f>IF(OR(F117="",F117="F",G117="DQ", G117="DNF", G117="DNS", G117=""),"-",VLOOKUP(D117,'FERDİ SONUÇ'!$B$6:$H$1069,7,0))</f>
        <v>-</v>
      </c>
      <c r="J117" s="49" t="str">
        <f>IF(ISERROR(SMALL(I114:I119,4)),"-",SMALL(I114:I119,4))</f>
        <v>-</v>
      </c>
      <c r="K117" s="106"/>
      <c r="L117" s="106"/>
      <c r="M117" s="106"/>
      <c r="N117" s="106"/>
      <c r="O117" s="44"/>
      <c r="BE117" s="42">
        <v>1111</v>
      </c>
    </row>
    <row r="118" spans="1:57" ht="15" customHeight="1" x14ac:dyDescent="0.2">
      <c r="B118" s="43"/>
      <c r="C118" s="45"/>
      <c r="D118" s="151"/>
      <c r="E118" s="46" t="str">
        <f>IF(ISERROR(VLOOKUP($D118,'START LİSTE'!$B$6:$G$1027,2,0)),"",VLOOKUP($D118,'START LİSTE'!$B$6:$G$1027,2,0))</f>
        <v/>
      </c>
      <c r="F118" s="47" t="str">
        <f>IF(ISERROR(VLOOKUP($D118,'START LİSTE'!$B$6:$G$1027,4,0)),"",VLOOKUP($D118,'START LİSTE'!$B$6:$G$1027,4,0))</f>
        <v/>
      </c>
      <c r="G118" s="121" t="str">
        <f>IF(ISERROR(VLOOKUP($D118,'FERDİ SONUÇ'!$B$6:$H$1069,6,0)),"",VLOOKUP($D118,'FERDİ SONUÇ'!$B$6:$H$1069,6,0))</f>
        <v/>
      </c>
      <c r="H118" s="47" t="str">
        <f>IF(OR(F118="",G118="DQ", G118="DNF", G118="DNS", G118=""),"-",VLOOKUP(D118,'FERDİ SONUÇ'!$B$6:$H$1069,7,0))</f>
        <v>-</v>
      </c>
      <c r="I118" s="47" t="str">
        <f>IF(OR(F118="",F118="F",G118="DQ", G118="DNF", G118="DNS", G118=""),"-",VLOOKUP(D118,'FERDİ SONUÇ'!$B$6:$H$1069,7,0))</f>
        <v>-</v>
      </c>
      <c r="J118" s="49" t="str">
        <f>IF(ISERROR(SMALL(I114:I119,5)),"-",SMALL(I114:I119,5))</f>
        <v>-</v>
      </c>
      <c r="K118" s="106"/>
      <c r="L118" s="106"/>
      <c r="M118" s="106"/>
      <c r="N118" s="106"/>
      <c r="O118" s="44"/>
      <c r="BE118" s="42">
        <v>1112</v>
      </c>
    </row>
    <row r="119" spans="1:57" ht="15" customHeight="1" x14ac:dyDescent="0.2">
      <c r="B119" s="50"/>
      <c r="C119" s="52"/>
      <c r="D119" s="152"/>
      <c r="E119" s="53" t="str">
        <f>IF(ISERROR(VLOOKUP($D119,'START LİSTE'!$B$6:$G$1027,2,0)),"",VLOOKUP($D119,'START LİSTE'!$B$6:$G$1027,2,0))</f>
        <v/>
      </c>
      <c r="F119" s="54" t="str">
        <f>IF(ISERROR(VLOOKUP($D119,'START LİSTE'!$B$6:$G$1027,4,0)),"",VLOOKUP($D119,'START LİSTE'!$B$6:$G$1027,4,0))</f>
        <v/>
      </c>
      <c r="G119" s="122" t="str">
        <f>IF(ISERROR(VLOOKUP($D119,'FERDİ SONUÇ'!$B$6:$H$1069,6,0)),"",VLOOKUP($D119,'FERDİ SONUÇ'!$B$6:$H$1069,6,0))</f>
        <v/>
      </c>
      <c r="H119" s="54" t="str">
        <f>IF(OR(F119="",G119="DQ", G119="DNF", G119="DNS", G119=""),"-",VLOOKUP(D119,'FERDİ SONUÇ'!$B$6:$H$1069,7,0))</f>
        <v>-</v>
      </c>
      <c r="I119" s="54" t="str">
        <f>IF(OR(F119="",F119="F",G119="DQ", G119="DNF", G119="DNS", G119=""),"-",VLOOKUP(D119,'FERDİ SONUÇ'!$B$6:$H$1069,7,0))</f>
        <v>-</v>
      </c>
      <c r="J119" s="56" t="str">
        <f>IF(ISERROR(SMALL(I114:I119,6)),"-",SMALL(I114:I119,6))</f>
        <v>-</v>
      </c>
      <c r="K119" s="107"/>
      <c r="L119" s="107"/>
      <c r="M119" s="107"/>
      <c r="N119" s="107"/>
      <c r="O119" s="51"/>
      <c r="BE119" s="42">
        <v>1113</v>
      </c>
    </row>
    <row r="120" spans="1:57" ht="15" customHeight="1" x14ac:dyDescent="0.2">
      <c r="B120" s="34"/>
      <c r="C120" s="36"/>
      <c r="D120" s="153"/>
      <c r="E120" s="37" t="str">
        <f>IF(ISERROR(VLOOKUP($D120,'START LİSTE'!$B$6:$G$1027,2,0)),"",VLOOKUP($D120,'START LİSTE'!$B$6:$G$1027,2,0))</f>
        <v/>
      </c>
      <c r="F120" s="38" t="str">
        <f>IF(ISERROR(VLOOKUP($D120,'START LİSTE'!$B$6:$G$1027,4,0)),"",VLOOKUP($D120,'START LİSTE'!$B$6:$G$1027,4,0))</f>
        <v/>
      </c>
      <c r="G120" s="120" t="str">
        <f>IF(ISERROR(VLOOKUP($D120,'FERDİ SONUÇ'!$B$6:$H$1069,6,0)),"",VLOOKUP($D120,'FERDİ SONUÇ'!$B$6:$H$1069,6,0))</f>
        <v/>
      </c>
      <c r="H120" s="38" t="str">
        <f>IF(OR(F120="",G120="DQ", G120="DNF", G120="DNS", G120=""),"-",VLOOKUP(D120,'FERDİ SONUÇ'!$B$6:$H$1069,7,0))</f>
        <v>-</v>
      </c>
      <c r="I120" s="38" t="str">
        <f>IF(OR(F120="",F120="F",G120="DQ", G120="DNF", G120="DNS", G120=""),"-",VLOOKUP(D120,'FERDİ SONUÇ'!$B$6:$H$1069,7,0))</f>
        <v>-</v>
      </c>
      <c r="J120" s="40" t="str">
        <f>IF(ISERROR(SMALL(I120:I125,1)),"-",SMALL(I120:I125,1))</f>
        <v>-</v>
      </c>
      <c r="K120" s="105"/>
      <c r="L120" s="105"/>
      <c r="M120" s="105"/>
      <c r="N120" s="105"/>
      <c r="O120" s="35"/>
      <c r="BE120" s="42">
        <v>1114</v>
      </c>
    </row>
    <row r="121" spans="1:57" ht="15" customHeight="1" x14ac:dyDescent="0.2">
      <c r="B121" s="43"/>
      <c r="C121" s="45"/>
      <c r="D121" s="151"/>
      <c r="E121" s="46" t="str">
        <f>IF(ISERROR(VLOOKUP($D121,'START LİSTE'!$B$6:$G$1027,2,0)),"",VLOOKUP($D121,'START LİSTE'!$B$6:$G$1027,2,0))</f>
        <v/>
      </c>
      <c r="F121" s="47" t="str">
        <f>IF(ISERROR(VLOOKUP($D121,'START LİSTE'!$B$6:$G$1027,4,0)),"",VLOOKUP($D121,'START LİSTE'!$B$6:$G$1027,4,0))</f>
        <v/>
      </c>
      <c r="G121" s="121" t="str">
        <f>IF(ISERROR(VLOOKUP($D121,'FERDİ SONUÇ'!$B$6:$H$1069,6,0)),"",VLOOKUP($D121,'FERDİ SONUÇ'!$B$6:$H$1069,6,0))</f>
        <v/>
      </c>
      <c r="H121" s="47" t="str">
        <f>IF(OR(F121="",G121="DQ", G121="DNF", G121="DNS", G121=""),"-",VLOOKUP(D121,'FERDİ SONUÇ'!$B$6:$H$1069,7,0))</f>
        <v>-</v>
      </c>
      <c r="I121" s="47" t="str">
        <f>IF(OR(F121="",F121="F",G121="DQ", G121="DNF", G121="DNS", G121=""),"-",VLOOKUP(D121,'FERDİ SONUÇ'!$B$6:$H$1069,7,0))</f>
        <v>-</v>
      </c>
      <c r="J121" s="49" t="str">
        <f>IF(ISERROR(SMALL(I120:I125,2)),"-",SMALL(I120:I125,2))</f>
        <v>-</v>
      </c>
      <c r="K121" s="106"/>
      <c r="L121" s="106"/>
      <c r="M121" s="106"/>
      <c r="N121" s="106"/>
      <c r="O121" s="44"/>
      <c r="BE121" s="42">
        <v>1115</v>
      </c>
    </row>
    <row r="122" spans="1:57" ht="15" customHeight="1" x14ac:dyDescent="0.2">
      <c r="A122" s="96" t="str">
        <f>IF(AND(C122&lt;&gt;"",O122&lt;&gt;"DQ"),COUNT(O$6:O$185)-(RANK(O122,O$6:O$185)+COUNTIF(O$6:O122,O122))+2,IF(D120&lt;&gt;"",BE122,""))</f>
        <v/>
      </c>
      <c r="B122" s="96" t="str">
        <f>IF(AND(C122&lt;&gt;"",N122&lt;&gt;"DQ"),COUNT(N$6:N$185)-(RANK(N122,N$6:N$185)+COUNTIF(N$6:N122,N122))+2,IF(D120&lt;&gt;"",BE122,""))</f>
        <v/>
      </c>
      <c r="C122" s="45" t="str">
        <f>IF(ISERROR(VLOOKUP(D120,'START LİSTE'!$B$6:$G$1027,3,0)),"",VLOOKUP(D120,'START LİSTE'!$B$6:$G$1027,3,0))</f>
        <v/>
      </c>
      <c r="D122" s="151"/>
      <c r="E122" s="46" t="str">
        <f>IF(ISERROR(VLOOKUP($D122,'START LİSTE'!$B$6:$G$1027,2,0)),"",VLOOKUP($D122,'START LİSTE'!$B$6:$G$1027,2,0))</f>
        <v/>
      </c>
      <c r="F122" s="47" t="str">
        <f>IF(ISERROR(VLOOKUP($D122,'START LİSTE'!$B$6:$G$1027,4,0)),"",VLOOKUP($D122,'START LİSTE'!$B$6:$G$1027,4,0))</f>
        <v/>
      </c>
      <c r="G122" s="121" t="str">
        <f>IF(ISERROR(VLOOKUP($D122,'FERDİ SONUÇ'!$B$6:$H$1069,6,0)),"",VLOOKUP($D122,'FERDİ SONUÇ'!$B$6:$H$1069,6,0))</f>
        <v/>
      </c>
      <c r="H122" s="47" t="str">
        <f>IF(OR(F122="",G122="DQ", G122="DNF", G122="DNS", G122=""),"-",VLOOKUP(D122,'FERDİ SONUÇ'!$B$6:$H$1069,7,0))</f>
        <v>-</v>
      </c>
      <c r="I122" s="47" t="str">
        <f>IF(OR(F122="",F122="F",G122="DQ", G122="DNF", G122="DNS", G122=""),"-",VLOOKUP(D122,'FERDİ SONUÇ'!$B$6:$H$1069,7,0))</f>
        <v>-</v>
      </c>
      <c r="J122" s="49" t="str">
        <f>IF(ISERROR(SMALL(I120:I125,3)),"-",SMALL(I120:I125,3))</f>
        <v>-</v>
      </c>
      <c r="K122" s="106"/>
      <c r="L122" s="106"/>
      <c r="M122" s="106"/>
      <c r="N122" s="108" t="str">
        <f>IFERROR(IF(C122="","",IF(OR(J120="-",J121="-",J122="-",J123="-"),"DQ",SUM(J120,J121,J122,J123)))+(J123*0.0001),"DQ")</f>
        <v>DQ</v>
      </c>
      <c r="O122" s="108" t="str">
        <f>IF(C122="","",IF(OR(K122="DQ",L122="DQ",M122="DQ",N122="DQ"),"DQ",SUM(K122,L122,M122,N122)))</f>
        <v/>
      </c>
      <c r="BE122" s="42">
        <v>1116</v>
      </c>
    </row>
    <row r="123" spans="1:57" ht="15" customHeight="1" x14ac:dyDescent="0.2">
      <c r="B123" s="43"/>
      <c r="C123" s="45"/>
      <c r="D123" s="151"/>
      <c r="E123" s="46" t="str">
        <f>IF(ISERROR(VLOOKUP($D123,'START LİSTE'!$B$6:$G$1027,2,0)),"",VLOOKUP($D123,'START LİSTE'!$B$6:$G$1027,2,0))</f>
        <v/>
      </c>
      <c r="F123" s="47" t="str">
        <f>IF(ISERROR(VLOOKUP($D123,'START LİSTE'!$B$6:$G$1027,4,0)),"",VLOOKUP($D123,'START LİSTE'!$B$6:$G$1027,4,0))</f>
        <v/>
      </c>
      <c r="G123" s="121" t="str">
        <f>IF(ISERROR(VLOOKUP($D123,'FERDİ SONUÇ'!$B$6:$H$1069,6,0)),"",VLOOKUP($D123,'FERDİ SONUÇ'!$B$6:$H$1069,6,0))</f>
        <v/>
      </c>
      <c r="H123" s="47" t="str">
        <f>IF(OR(F123="",G123="DQ", G123="DNF", G123="DNS", G123=""),"-",VLOOKUP(D123,'FERDİ SONUÇ'!$B$6:$H$1069,7,0))</f>
        <v>-</v>
      </c>
      <c r="I123" s="47" t="str">
        <f>IF(OR(F123="",F123="F",G123="DQ", G123="DNF", G123="DNS", G123=""),"-",VLOOKUP(D123,'FERDİ SONUÇ'!$B$6:$H$1069,7,0))</f>
        <v>-</v>
      </c>
      <c r="J123" s="49" t="str">
        <f>IF(ISERROR(SMALL(I120:I125,4)),"-",SMALL(I120:I125,4))</f>
        <v>-</v>
      </c>
      <c r="K123" s="106"/>
      <c r="L123" s="106"/>
      <c r="M123" s="106"/>
      <c r="N123" s="106"/>
      <c r="O123" s="44"/>
      <c r="BE123" s="42">
        <v>1117</v>
      </c>
    </row>
    <row r="124" spans="1:57" ht="15" customHeight="1" x14ac:dyDescent="0.2">
      <c r="B124" s="43"/>
      <c r="C124" s="45"/>
      <c r="D124" s="151"/>
      <c r="E124" s="46" t="str">
        <f>IF(ISERROR(VLOOKUP($D124,'START LİSTE'!$B$6:$G$1027,2,0)),"",VLOOKUP($D124,'START LİSTE'!$B$6:$G$1027,2,0))</f>
        <v/>
      </c>
      <c r="F124" s="47" t="str">
        <f>IF(ISERROR(VLOOKUP($D124,'START LİSTE'!$B$6:$G$1027,4,0)),"",VLOOKUP($D124,'START LİSTE'!$B$6:$G$1027,4,0))</f>
        <v/>
      </c>
      <c r="G124" s="121" t="str">
        <f>IF(ISERROR(VLOOKUP($D124,'FERDİ SONUÇ'!$B$6:$H$1069,6,0)),"",VLOOKUP($D124,'FERDİ SONUÇ'!$B$6:$H$1069,6,0))</f>
        <v/>
      </c>
      <c r="H124" s="47" t="str">
        <f>IF(OR(F124="",G124="DQ", G124="DNF", G124="DNS", G124=""),"-",VLOOKUP(D124,'FERDİ SONUÇ'!$B$6:$H$1069,7,0))</f>
        <v>-</v>
      </c>
      <c r="I124" s="47" t="str">
        <f>IF(OR(F124="",F124="F",G124="DQ", G124="DNF", G124="DNS", G124=""),"-",VLOOKUP(D124,'FERDİ SONUÇ'!$B$6:$H$1069,7,0))</f>
        <v>-</v>
      </c>
      <c r="J124" s="49" t="str">
        <f>IF(ISERROR(SMALL(I120:I125,5)),"-",SMALL(I120:I125,5))</f>
        <v>-</v>
      </c>
      <c r="K124" s="106"/>
      <c r="L124" s="106"/>
      <c r="M124" s="106"/>
      <c r="N124" s="106"/>
      <c r="O124" s="44"/>
      <c r="BE124" s="42">
        <v>1118</v>
      </c>
    </row>
    <row r="125" spans="1:57" ht="15" customHeight="1" x14ac:dyDescent="0.2">
      <c r="B125" s="50"/>
      <c r="C125" s="52"/>
      <c r="D125" s="152"/>
      <c r="E125" s="53" t="str">
        <f>IF(ISERROR(VLOOKUP($D125,'START LİSTE'!$B$6:$G$1027,2,0)),"",VLOOKUP($D125,'START LİSTE'!$B$6:$G$1027,2,0))</f>
        <v/>
      </c>
      <c r="F125" s="54" t="str">
        <f>IF(ISERROR(VLOOKUP($D125,'START LİSTE'!$B$6:$G$1027,4,0)),"",VLOOKUP($D125,'START LİSTE'!$B$6:$G$1027,4,0))</f>
        <v/>
      </c>
      <c r="G125" s="122" t="str">
        <f>IF(ISERROR(VLOOKUP($D125,'FERDİ SONUÇ'!$B$6:$H$1069,6,0)),"",VLOOKUP($D125,'FERDİ SONUÇ'!$B$6:$H$1069,6,0))</f>
        <v/>
      </c>
      <c r="H125" s="54" t="str">
        <f>IF(OR(F125="",G125="DQ", G125="DNF", G125="DNS", G125=""),"-",VLOOKUP(D125,'FERDİ SONUÇ'!$B$6:$H$1069,7,0))</f>
        <v>-</v>
      </c>
      <c r="I125" s="54" t="str">
        <f>IF(OR(F125="",F125="F",G125="DQ", G125="DNF", G125="DNS", G125=""),"-",VLOOKUP(D125,'FERDİ SONUÇ'!$B$6:$H$1069,7,0))</f>
        <v>-</v>
      </c>
      <c r="J125" s="56" t="str">
        <f>IF(ISERROR(SMALL(I120:I125,6)),"-",SMALL(I120:I125,6))</f>
        <v>-</v>
      </c>
      <c r="K125" s="107"/>
      <c r="L125" s="107"/>
      <c r="M125" s="107"/>
      <c r="N125" s="107"/>
      <c r="O125" s="51"/>
      <c r="BE125" s="42">
        <v>1119</v>
      </c>
    </row>
    <row r="126" spans="1:57" ht="15" customHeight="1" x14ac:dyDescent="0.2">
      <c r="B126" s="34"/>
      <c r="C126" s="36"/>
      <c r="D126" s="153"/>
      <c r="E126" s="37" t="str">
        <f>IF(ISERROR(VLOOKUP($D126,'START LİSTE'!$B$6:$G$1027,2,0)),"",VLOOKUP($D126,'START LİSTE'!$B$6:$G$1027,2,0))</f>
        <v/>
      </c>
      <c r="F126" s="38" t="str">
        <f>IF(ISERROR(VLOOKUP($D126,'START LİSTE'!$B$6:$G$1027,4,0)),"",VLOOKUP($D126,'START LİSTE'!$B$6:$G$1027,4,0))</f>
        <v/>
      </c>
      <c r="G126" s="120" t="str">
        <f>IF(ISERROR(VLOOKUP($D126,'FERDİ SONUÇ'!$B$6:$H$1069,6,0)),"",VLOOKUP($D126,'FERDİ SONUÇ'!$B$6:$H$1069,6,0))</f>
        <v/>
      </c>
      <c r="H126" s="38" t="str">
        <f>IF(OR(F126="",G126="DQ", G126="DNF", G126="DNS", G126=""),"-",VLOOKUP(D126,'FERDİ SONUÇ'!$B$6:$H$1069,7,0))</f>
        <v>-</v>
      </c>
      <c r="I126" s="38" t="str">
        <f>IF(OR(F126="",F126="F",G126="DQ", G126="DNF", G126="DNS", G126=""),"-",VLOOKUP(D126,'FERDİ SONUÇ'!$B$6:$H$1069,7,0))</f>
        <v>-</v>
      </c>
      <c r="J126" s="40" t="str">
        <f>IF(ISERROR(SMALL(I126:I131,1)),"-",SMALL(I126:I131,1))</f>
        <v>-</v>
      </c>
      <c r="K126" s="105"/>
      <c r="L126" s="105"/>
      <c r="M126" s="105"/>
      <c r="N126" s="105"/>
      <c r="O126" s="35"/>
      <c r="BE126" s="42">
        <v>1120</v>
      </c>
    </row>
    <row r="127" spans="1:57" ht="15" customHeight="1" x14ac:dyDescent="0.2">
      <c r="B127" s="43"/>
      <c r="C127" s="45"/>
      <c r="D127" s="151"/>
      <c r="E127" s="46" t="str">
        <f>IF(ISERROR(VLOOKUP($D127,'START LİSTE'!$B$6:$G$1027,2,0)),"",VLOOKUP($D127,'START LİSTE'!$B$6:$G$1027,2,0))</f>
        <v/>
      </c>
      <c r="F127" s="47" t="str">
        <f>IF(ISERROR(VLOOKUP($D127,'START LİSTE'!$B$6:$G$1027,4,0)),"",VLOOKUP($D127,'START LİSTE'!$B$6:$G$1027,4,0))</f>
        <v/>
      </c>
      <c r="G127" s="121" t="str">
        <f>IF(ISERROR(VLOOKUP($D127,'FERDİ SONUÇ'!$B$6:$H$1069,6,0)),"",VLOOKUP($D127,'FERDİ SONUÇ'!$B$6:$H$1069,6,0))</f>
        <v/>
      </c>
      <c r="H127" s="47" t="str">
        <f>IF(OR(F127="",G127="DQ", G127="DNF", G127="DNS", G127=""),"-",VLOOKUP(D127,'FERDİ SONUÇ'!$B$6:$H$1069,7,0))</f>
        <v>-</v>
      </c>
      <c r="I127" s="47" t="str">
        <f>IF(OR(F127="",F127="F",G127="DQ", G127="DNF", G127="DNS", G127=""),"-",VLOOKUP(D127,'FERDİ SONUÇ'!$B$6:$H$1069,7,0))</f>
        <v>-</v>
      </c>
      <c r="J127" s="49" t="str">
        <f>IF(ISERROR(SMALL(I126:I131,2)),"-",SMALL(I126:I131,2))</f>
        <v>-</v>
      </c>
      <c r="K127" s="106"/>
      <c r="L127" s="106"/>
      <c r="M127" s="106"/>
      <c r="N127" s="106"/>
      <c r="O127" s="44"/>
      <c r="BE127" s="42">
        <v>1121</v>
      </c>
    </row>
    <row r="128" spans="1:57" ht="15" customHeight="1" x14ac:dyDescent="0.2">
      <c r="A128" s="96" t="str">
        <f>IF(AND(C128&lt;&gt;"",O128&lt;&gt;"DQ"),COUNT(O$6:O$185)-(RANK(O128,O$6:O$185)+COUNTIF(O$6:O128,O128))+2,IF(D126&lt;&gt;"",BE128,""))</f>
        <v/>
      </c>
      <c r="B128" s="96" t="str">
        <f>IF(AND(C128&lt;&gt;"",N128&lt;&gt;"DQ"),COUNT(N$6:N$185)-(RANK(N128,N$6:N$185)+COUNTIF(N$6:N128,N128))+2,IF(D126&lt;&gt;"",BE128,""))</f>
        <v/>
      </c>
      <c r="C128" s="45" t="str">
        <f>IF(ISERROR(VLOOKUP(D126,'START LİSTE'!$B$6:$G$1027,3,0)),"",VLOOKUP(D126,'START LİSTE'!$B$6:$G$1027,3,0))</f>
        <v/>
      </c>
      <c r="D128" s="151"/>
      <c r="E128" s="46" t="str">
        <f>IF(ISERROR(VLOOKUP($D128,'START LİSTE'!$B$6:$G$1027,2,0)),"",VLOOKUP($D128,'START LİSTE'!$B$6:$G$1027,2,0))</f>
        <v/>
      </c>
      <c r="F128" s="47" t="str">
        <f>IF(ISERROR(VLOOKUP($D128,'START LİSTE'!$B$6:$G$1027,4,0)),"",VLOOKUP($D128,'START LİSTE'!$B$6:$G$1027,4,0))</f>
        <v/>
      </c>
      <c r="G128" s="121" t="str">
        <f>IF(ISERROR(VLOOKUP($D128,'FERDİ SONUÇ'!$B$6:$H$1069,6,0)),"",VLOOKUP($D128,'FERDİ SONUÇ'!$B$6:$H$1069,6,0))</f>
        <v/>
      </c>
      <c r="H128" s="47" t="str">
        <f>IF(OR(F128="",G128="DQ", G128="DNF", G128="DNS", G128=""),"-",VLOOKUP(D128,'FERDİ SONUÇ'!$B$6:$H$1069,7,0))</f>
        <v>-</v>
      </c>
      <c r="I128" s="47" t="str">
        <f>IF(OR(F128="",F128="F",G128="DQ", G128="DNF", G128="DNS", G128=""),"-",VLOOKUP(D128,'FERDİ SONUÇ'!$B$6:$H$1069,7,0))</f>
        <v>-</v>
      </c>
      <c r="J128" s="49" t="str">
        <f>IF(ISERROR(SMALL(I126:I131,3)),"-",SMALL(I126:I131,3))</f>
        <v>-</v>
      </c>
      <c r="K128" s="106"/>
      <c r="L128" s="106"/>
      <c r="M128" s="106"/>
      <c r="N128" s="108" t="str">
        <f>IFERROR(IF(C128="","",IF(OR(J126="-",J127="-",J128="-",J129="-"),"DQ",SUM(J126,J127,J128,J129)))+(J129*0.0001),"DQ")</f>
        <v>DQ</v>
      </c>
      <c r="O128" s="108" t="str">
        <f>IF(C128="","",IF(OR(K128="DQ",L128="DQ",M128="DQ",N128="DQ"),"DQ",SUM(K128,L128,M128,N128)))</f>
        <v/>
      </c>
      <c r="BE128" s="42">
        <v>1122</v>
      </c>
    </row>
    <row r="129" spans="1:57" ht="15" customHeight="1" x14ac:dyDescent="0.2">
      <c r="B129" s="43"/>
      <c r="C129" s="45"/>
      <c r="D129" s="151"/>
      <c r="E129" s="46" t="str">
        <f>IF(ISERROR(VLOOKUP($D129,'START LİSTE'!$B$6:$G$1027,2,0)),"",VLOOKUP($D129,'START LİSTE'!$B$6:$G$1027,2,0))</f>
        <v/>
      </c>
      <c r="F129" s="47" t="str">
        <f>IF(ISERROR(VLOOKUP($D129,'START LİSTE'!$B$6:$G$1027,4,0)),"",VLOOKUP($D129,'START LİSTE'!$B$6:$G$1027,4,0))</f>
        <v/>
      </c>
      <c r="G129" s="121" t="str">
        <f>IF(ISERROR(VLOOKUP($D129,'FERDİ SONUÇ'!$B$6:$H$1069,6,0)),"",VLOOKUP($D129,'FERDİ SONUÇ'!$B$6:$H$1069,6,0))</f>
        <v/>
      </c>
      <c r="H129" s="47" t="str">
        <f>IF(OR(F129="",G129="DQ", G129="DNF", G129="DNS", G129=""),"-",VLOOKUP(D129,'FERDİ SONUÇ'!$B$6:$H$1069,7,0))</f>
        <v>-</v>
      </c>
      <c r="I129" s="47" t="str">
        <f>IF(OR(F129="",F129="F",G129="DQ", G129="DNF", G129="DNS", G129=""),"-",VLOOKUP(D129,'FERDİ SONUÇ'!$B$6:$H$1069,7,0))</f>
        <v>-</v>
      </c>
      <c r="J129" s="49" t="str">
        <f>IF(ISERROR(SMALL(I126:I131,4)),"-",SMALL(I126:I131,4))</f>
        <v>-</v>
      </c>
      <c r="K129" s="106"/>
      <c r="L129" s="106"/>
      <c r="M129" s="106"/>
      <c r="N129" s="106"/>
      <c r="O129" s="44"/>
      <c r="BE129" s="42">
        <v>1123</v>
      </c>
    </row>
    <row r="130" spans="1:57" ht="15" customHeight="1" x14ac:dyDescent="0.2">
      <c r="B130" s="43"/>
      <c r="C130" s="45"/>
      <c r="D130" s="151"/>
      <c r="E130" s="46" t="str">
        <f>IF(ISERROR(VLOOKUP($D130,'START LİSTE'!$B$6:$G$1027,2,0)),"",VLOOKUP($D130,'START LİSTE'!$B$6:$G$1027,2,0))</f>
        <v/>
      </c>
      <c r="F130" s="47" t="str">
        <f>IF(ISERROR(VLOOKUP($D130,'START LİSTE'!$B$6:$G$1027,4,0)),"",VLOOKUP($D130,'START LİSTE'!$B$6:$G$1027,4,0))</f>
        <v/>
      </c>
      <c r="G130" s="121" t="str">
        <f>IF(ISERROR(VLOOKUP($D130,'FERDİ SONUÇ'!$B$6:$H$1069,6,0)),"",VLOOKUP($D130,'FERDİ SONUÇ'!$B$6:$H$1069,6,0))</f>
        <v/>
      </c>
      <c r="H130" s="47" t="str">
        <f>IF(OR(F130="",G130="DQ", G130="DNF", G130="DNS", G130=""),"-",VLOOKUP(D130,'FERDİ SONUÇ'!$B$6:$H$1069,7,0))</f>
        <v>-</v>
      </c>
      <c r="I130" s="47" t="str">
        <f>IF(OR(F130="",F130="F",G130="DQ", G130="DNF", G130="DNS", G130=""),"-",VLOOKUP(D130,'FERDİ SONUÇ'!$B$6:$H$1069,7,0))</f>
        <v>-</v>
      </c>
      <c r="J130" s="49" t="str">
        <f>IF(ISERROR(SMALL(I126:I131,5)),"-",SMALL(I126:I131,5))</f>
        <v>-</v>
      </c>
      <c r="K130" s="106"/>
      <c r="L130" s="106"/>
      <c r="M130" s="106"/>
      <c r="N130" s="106"/>
      <c r="O130" s="44"/>
      <c r="BE130" s="42">
        <v>1124</v>
      </c>
    </row>
    <row r="131" spans="1:57" ht="15" customHeight="1" x14ac:dyDescent="0.2">
      <c r="B131" s="50"/>
      <c r="C131" s="52"/>
      <c r="D131" s="152"/>
      <c r="E131" s="53" t="str">
        <f>IF(ISERROR(VLOOKUP($D131,'START LİSTE'!$B$6:$G$1027,2,0)),"",VLOOKUP($D131,'START LİSTE'!$B$6:$G$1027,2,0))</f>
        <v/>
      </c>
      <c r="F131" s="54" t="str">
        <f>IF(ISERROR(VLOOKUP($D131,'START LİSTE'!$B$6:$G$1027,4,0)),"",VLOOKUP($D131,'START LİSTE'!$B$6:$G$1027,4,0))</f>
        <v/>
      </c>
      <c r="G131" s="122" t="str">
        <f>IF(ISERROR(VLOOKUP($D131,'FERDİ SONUÇ'!$B$6:$H$1069,6,0)),"",VLOOKUP($D131,'FERDİ SONUÇ'!$B$6:$H$1069,6,0))</f>
        <v/>
      </c>
      <c r="H131" s="54" t="str">
        <f>IF(OR(F131="",G131="DQ", G131="DNF", G131="DNS", G131=""),"-",VLOOKUP(D131,'FERDİ SONUÇ'!$B$6:$H$1069,7,0))</f>
        <v>-</v>
      </c>
      <c r="I131" s="54" t="str">
        <f>IF(OR(F131="",F131="F",G131="DQ", G131="DNF", G131="DNS", G131=""),"-",VLOOKUP(D131,'FERDİ SONUÇ'!$B$6:$H$1069,7,0))</f>
        <v>-</v>
      </c>
      <c r="J131" s="56" t="str">
        <f>IF(ISERROR(SMALL(I126:I131,6)),"-",SMALL(I126:I131,6))</f>
        <v>-</v>
      </c>
      <c r="K131" s="107"/>
      <c r="L131" s="107"/>
      <c r="M131" s="107"/>
      <c r="N131" s="107"/>
      <c r="O131" s="51"/>
      <c r="BE131" s="42">
        <v>1125</v>
      </c>
    </row>
    <row r="132" spans="1:57" ht="15" customHeight="1" x14ac:dyDescent="0.2">
      <c r="B132" s="34"/>
      <c r="C132" s="36"/>
      <c r="D132" s="153"/>
      <c r="E132" s="37" t="str">
        <f>IF(ISERROR(VLOOKUP($D132,'START LİSTE'!$B$6:$G$1027,2,0)),"",VLOOKUP($D132,'START LİSTE'!$B$6:$G$1027,2,0))</f>
        <v/>
      </c>
      <c r="F132" s="38" t="str">
        <f>IF(ISERROR(VLOOKUP($D132,'START LİSTE'!$B$6:$G$1027,4,0)),"",VLOOKUP($D132,'START LİSTE'!$B$6:$G$1027,4,0))</f>
        <v/>
      </c>
      <c r="G132" s="120" t="str">
        <f>IF(ISERROR(VLOOKUP($D132,'FERDİ SONUÇ'!$B$6:$H$1069,6,0)),"",VLOOKUP($D132,'FERDİ SONUÇ'!$B$6:$H$1069,6,0))</f>
        <v/>
      </c>
      <c r="H132" s="38" t="str">
        <f>IF(OR(F132="",G132="DQ", G132="DNF", G132="DNS", G132=""),"-",VLOOKUP(D132,'FERDİ SONUÇ'!$B$6:$H$1069,7,0))</f>
        <v>-</v>
      </c>
      <c r="I132" s="38" t="str">
        <f>IF(OR(F132="",F132="F",G132="DQ", G132="DNF", G132="DNS", G132=""),"-",VLOOKUP(D132,'FERDİ SONUÇ'!$B$6:$H$1069,7,0))</f>
        <v>-</v>
      </c>
      <c r="J132" s="40" t="str">
        <f>IF(ISERROR(SMALL(I132:I137,1)),"-",SMALL(I132:I137,1))</f>
        <v>-</v>
      </c>
      <c r="K132" s="105"/>
      <c r="L132" s="105"/>
      <c r="M132" s="105"/>
      <c r="N132" s="105"/>
      <c r="O132" s="35"/>
      <c r="BE132" s="42">
        <v>1126</v>
      </c>
    </row>
    <row r="133" spans="1:57" ht="15" customHeight="1" x14ac:dyDescent="0.2">
      <c r="B133" s="43"/>
      <c r="C133" s="45"/>
      <c r="D133" s="151"/>
      <c r="E133" s="46" t="str">
        <f>IF(ISERROR(VLOOKUP($D133,'START LİSTE'!$B$6:$G$1027,2,0)),"",VLOOKUP($D133,'START LİSTE'!$B$6:$G$1027,2,0))</f>
        <v/>
      </c>
      <c r="F133" s="47" t="str">
        <f>IF(ISERROR(VLOOKUP($D133,'START LİSTE'!$B$6:$G$1027,4,0)),"",VLOOKUP($D133,'START LİSTE'!$B$6:$G$1027,4,0))</f>
        <v/>
      </c>
      <c r="G133" s="121" t="str">
        <f>IF(ISERROR(VLOOKUP($D133,'FERDİ SONUÇ'!$B$6:$H$1069,6,0)),"",VLOOKUP($D133,'FERDİ SONUÇ'!$B$6:$H$1069,6,0))</f>
        <v/>
      </c>
      <c r="H133" s="47" t="str">
        <f>IF(OR(F133="",G133="DQ", G133="DNF", G133="DNS", G133=""),"-",VLOOKUP(D133,'FERDİ SONUÇ'!$B$6:$H$1069,7,0))</f>
        <v>-</v>
      </c>
      <c r="I133" s="47" t="str">
        <f>IF(OR(F133="",F133="F",G133="DQ", G133="DNF", G133="DNS", G133=""),"-",VLOOKUP(D133,'FERDİ SONUÇ'!$B$6:$H$1069,7,0))</f>
        <v>-</v>
      </c>
      <c r="J133" s="49" t="str">
        <f>IF(ISERROR(SMALL(I132:I137,2)),"-",SMALL(I132:I137,2))</f>
        <v>-</v>
      </c>
      <c r="K133" s="106"/>
      <c r="L133" s="106"/>
      <c r="M133" s="106"/>
      <c r="N133" s="106"/>
      <c r="O133" s="44"/>
      <c r="BE133" s="42">
        <v>1127</v>
      </c>
    </row>
    <row r="134" spans="1:57" ht="15" customHeight="1" x14ac:dyDescent="0.2">
      <c r="A134" s="96" t="str">
        <f>IF(AND(C134&lt;&gt;"",O134&lt;&gt;"DQ"),COUNT(O$6:O$185)-(RANK(O134,O$6:O$185)+COUNTIF(O$6:O134,O134))+2,IF(D132&lt;&gt;"",BE134,""))</f>
        <v/>
      </c>
      <c r="B134" s="96" t="str">
        <f>IF(AND(C134&lt;&gt;"",N134&lt;&gt;"DQ"),COUNT(N$6:N$185)-(RANK(N134,N$6:N$185)+COUNTIF(N$6:N134,N134))+2,IF(D132&lt;&gt;"",BE134,""))</f>
        <v/>
      </c>
      <c r="C134" s="45" t="str">
        <f>IF(ISERROR(VLOOKUP(D132,'START LİSTE'!$B$6:$G$1027,3,0)),"",VLOOKUP(D132,'START LİSTE'!$B$6:$G$1027,3,0))</f>
        <v/>
      </c>
      <c r="D134" s="151"/>
      <c r="E134" s="46" t="str">
        <f>IF(ISERROR(VLOOKUP($D134,'START LİSTE'!$B$6:$G$1027,2,0)),"",VLOOKUP($D134,'START LİSTE'!$B$6:$G$1027,2,0))</f>
        <v/>
      </c>
      <c r="F134" s="47" t="str">
        <f>IF(ISERROR(VLOOKUP($D134,'START LİSTE'!$B$6:$G$1027,4,0)),"",VLOOKUP($D134,'START LİSTE'!$B$6:$G$1027,4,0))</f>
        <v/>
      </c>
      <c r="G134" s="121" t="str">
        <f>IF(ISERROR(VLOOKUP($D134,'FERDİ SONUÇ'!$B$6:$H$1069,6,0)),"",VLOOKUP($D134,'FERDİ SONUÇ'!$B$6:$H$1069,6,0))</f>
        <v/>
      </c>
      <c r="H134" s="47" t="str">
        <f>IF(OR(F134="",G134="DQ", G134="DNF", G134="DNS", G134=""),"-",VLOOKUP(D134,'FERDİ SONUÇ'!$B$6:$H$1069,7,0))</f>
        <v>-</v>
      </c>
      <c r="I134" s="47" t="str">
        <f>IF(OR(F134="",F134="F",G134="DQ", G134="DNF", G134="DNS", G134=""),"-",VLOOKUP(D134,'FERDİ SONUÇ'!$B$6:$H$1069,7,0))</f>
        <v>-</v>
      </c>
      <c r="J134" s="49" t="str">
        <f>IF(ISERROR(SMALL(I132:I137,3)),"-",SMALL(I132:I137,3))</f>
        <v>-</v>
      </c>
      <c r="K134" s="106"/>
      <c r="L134" s="106"/>
      <c r="M134" s="106"/>
      <c r="N134" s="108" t="str">
        <f>IFERROR(IF(C134="","",IF(OR(J132="-",J133="-",J134="-",J135="-"),"DQ",SUM(J132,J133,J134,J135)))+(J135*0.0001),"DQ")</f>
        <v>DQ</v>
      </c>
      <c r="O134" s="108" t="str">
        <f>IF(C134="","",IF(OR(K134="DQ",L134="DQ",M134="DQ",N134="DQ"),"DQ",SUM(K134,L134,M134,N134)))</f>
        <v/>
      </c>
      <c r="BE134" s="42">
        <v>1128</v>
      </c>
    </row>
    <row r="135" spans="1:57" ht="15" customHeight="1" x14ac:dyDescent="0.2">
      <c r="B135" s="43"/>
      <c r="C135" s="45"/>
      <c r="D135" s="151"/>
      <c r="E135" s="46" t="str">
        <f>IF(ISERROR(VLOOKUP($D135,'START LİSTE'!$B$6:$G$1027,2,0)),"",VLOOKUP($D135,'START LİSTE'!$B$6:$G$1027,2,0))</f>
        <v/>
      </c>
      <c r="F135" s="47" t="str">
        <f>IF(ISERROR(VLOOKUP($D135,'START LİSTE'!$B$6:$G$1027,4,0)),"",VLOOKUP($D135,'START LİSTE'!$B$6:$G$1027,4,0))</f>
        <v/>
      </c>
      <c r="G135" s="121" t="str">
        <f>IF(ISERROR(VLOOKUP($D135,'FERDİ SONUÇ'!$B$6:$H$1069,6,0)),"",VLOOKUP($D135,'FERDİ SONUÇ'!$B$6:$H$1069,6,0))</f>
        <v/>
      </c>
      <c r="H135" s="47" t="str">
        <f>IF(OR(F135="",G135="DQ", G135="DNF", G135="DNS", G135=""),"-",VLOOKUP(D135,'FERDİ SONUÇ'!$B$6:$H$1069,7,0))</f>
        <v>-</v>
      </c>
      <c r="I135" s="47" t="str">
        <f>IF(OR(F135="",F135="F",G135="DQ", G135="DNF", G135="DNS", G135=""),"-",VLOOKUP(D135,'FERDİ SONUÇ'!$B$6:$H$1069,7,0))</f>
        <v>-</v>
      </c>
      <c r="J135" s="49" t="str">
        <f>IF(ISERROR(SMALL(I132:I137,4)),"-",SMALL(I132:I137,4))</f>
        <v>-</v>
      </c>
      <c r="K135" s="106"/>
      <c r="L135" s="106"/>
      <c r="M135" s="106"/>
      <c r="N135" s="106"/>
      <c r="O135" s="44"/>
      <c r="BE135" s="42">
        <v>1129</v>
      </c>
    </row>
    <row r="136" spans="1:57" ht="15" customHeight="1" x14ac:dyDescent="0.2">
      <c r="B136" s="43"/>
      <c r="C136" s="45"/>
      <c r="D136" s="151"/>
      <c r="E136" s="46" t="str">
        <f>IF(ISERROR(VLOOKUP($D136,'START LİSTE'!$B$6:$G$1027,2,0)),"",VLOOKUP($D136,'START LİSTE'!$B$6:$G$1027,2,0))</f>
        <v/>
      </c>
      <c r="F136" s="47" t="str">
        <f>IF(ISERROR(VLOOKUP($D136,'START LİSTE'!$B$6:$G$1027,4,0)),"",VLOOKUP($D136,'START LİSTE'!$B$6:$G$1027,4,0))</f>
        <v/>
      </c>
      <c r="G136" s="121" t="str">
        <f>IF(ISERROR(VLOOKUP($D136,'FERDİ SONUÇ'!$B$6:$H$1069,6,0)),"",VLOOKUP($D136,'FERDİ SONUÇ'!$B$6:$H$1069,6,0))</f>
        <v/>
      </c>
      <c r="H136" s="47" t="str">
        <f>IF(OR(F136="",G136="DQ", G136="DNF", G136="DNS", G136=""),"-",VLOOKUP(D136,'FERDİ SONUÇ'!$B$6:$H$1069,7,0))</f>
        <v>-</v>
      </c>
      <c r="I136" s="47" t="str">
        <f>IF(OR(F136="",F136="F",G136="DQ", G136="DNF", G136="DNS", G136=""),"-",VLOOKUP(D136,'FERDİ SONUÇ'!$B$6:$H$1069,7,0))</f>
        <v>-</v>
      </c>
      <c r="J136" s="49" t="str">
        <f>IF(ISERROR(SMALL(I132:I137,5)),"-",SMALL(I132:I137,5))</f>
        <v>-</v>
      </c>
      <c r="K136" s="106"/>
      <c r="L136" s="106"/>
      <c r="M136" s="106"/>
      <c r="N136" s="106"/>
      <c r="O136" s="44"/>
      <c r="BE136" s="42">
        <v>1130</v>
      </c>
    </row>
    <row r="137" spans="1:57" ht="15" customHeight="1" x14ac:dyDescent="0.2">
      <c r="B137" s="50"/>
      <c r="C137" s="52"/>
      <c r="D137" s="152"/>
      <c r="E137" s="53" t="str">
        <f>IF(ISERROR(VLOOKUP($D137,'START LİSTE'!$B$6:$G$1027,2,0)),"",VLOOKUP($D137,'START LİSTE'!$B$6:$G$1027,2,0))</f>
        <v/>
      </c>
      <c r="F137" s="54" t="str">
        <f>IF(ISERROR(VLOOKUP($D137,'START LİSTE'!$B$6:$G$1027,4,0)),"",VLOOKUP($D137,'START LİSTE'!$B$6:$G$1027,4,0))</f>
        <v/>
      </c>
      <c r="G137" s="122" t="str">
        <f>IF(ISERROR(VLOOKUP($D137,'FERDİ SONUÇ'!$B$6:$H$1069,6,0)),"",VLOOKUP($D137,'FERDİ SONUÇ'!$B$6:$H$1069,6,0))</f>
        <v/>
      </c>
      <c r="H137" s="54" t="str">
        <f>IF(OR(F137="",G137="DQ", G137="DNF", G137="DNS", G137=""),"-",VLOOKUP(D137,'FERDİ SONUÇ'!$B$6:$H$1069,7,0))</f>
        <v>-</v>
      </c>
      <c r="I137" s="54" t="str">
        <f>IF(OR(F137="",F137="F",G137="DQ", G137="DNF", G137="DNS", G137=""),"-",VLOOKUP(D137,'FERDİ SONUÇ'!$B$6:$H$1069,7,0))</f>
        <v>-</v>
      </c>
      <c r="J137" s="56" t="str">
        <f>IF(ISERROR(SMALL(I132:I137,6)),"-",SMALL(I132:I137,6))</f>
        <v>-</v>
      </c>
      <c r="K137" s="107"/>
      <c r="L137" s="107"/>
      <c r="M137" s="107"/>
      <c r="N137" s="107"/>
      <c r="O137" s="51"/>
      <c r="BE137" s="42">
        <v>1131</v>
      </c>
    </row>
    <row r="138" spans="1:57" ht="15" customHeight="1" x14ac:dyDescent="0.2">
      <c r="B138" s="34"/>
      <c r="C138" s="36"/>
      <c r="D138" s="153"/>
      <c r="E138" s="37" t="str">
        <f>IF(ISERROR(VLOOKUP($D138,'START LİSTE'!$B$6:$G$1027,2,0)),"",VLOOKUP($D138,'START LİSTE'!$B$6:$G$1027,2,0))</f>
        <v/>
      </c>
      <c r="F138" s="38" t="str">
        <f>IF(ISERROR(VLOOKUP($D138,'START LİSTE'!$B$6:$G$1027,4,0)),"",VLOOKUP($D138,'START LİSTE'!$B$6:$G$1027,4,0))</f>
        <v/>
      </c>
      <c r="G138" s="120" t="str">
        <f>IF(ISERROR(VLOOKUP($D138,'FERDİ SONUÇ'!$B$6:$H$1069,6,0)),"",VLOOKUP($D138,'FERDİ SONUÇ'!$B$6:$H$1069,6,0))</f>
        <v/>
      </c>
      <c r="H138" s="38" t="str">
        <f>IF(OR(F138="",G138="DQ", G138="DNF", G138="DNS", G138=""),"-",VLOOKUP(D138,'FERDİ SONUÇ'!$B$6:$H$1069,7,0))</f>
        <v>-</v>
      </c>
      <c r="I138" s="38" t="str">
        <f>IF(OR(F138="",F138="F",G138="DQ", G138="DNF", G138="DNS", G138=""),"-",VLOOKUP(D138,'FERDİ SONUÇ'!$B$6:$H$1069,7,0))</f>
        <v>-</v>
      </c>
      <c r="J138" s="40" t="str">
        <f>IF(ISERROR(SMALL(I138:I143,1)),"-",SMALL(I138:I143,1))</f>
        <v>-</v>
      </c>
      <c r="K138" s="105"/>
      <c r="L138" s="105"/>
      <c r="M138" s="105"/>
      <c r="N138" s="105"/>
      <c r="O138" s="35"/>
      <c r="BE138" s="42">
        <v>1132</v>
      </c>
    </row>
    <row r="139" spans="1:57" ht="15" customHeight="1" x14ac:dyDescent="0.2">
      <c r="B139" s="43"/>
      <c r="C139" s="45"/>
      <c r="D139" s="151"/>
      <c r="E139" s="46" t="str">
        <f>IF(ISERROR(VLOOKUP($D139,'START LİSTE'!$B$6:$G$1027,2,0)),"",VLOOKUP($D139,'START LİSTE'!$B$6:$G$1027,2,0))</f>
        <v/>
      </c>
      <c r="F139" s="47" t="str">
        <f>IF(ISERROR(VLOOKUP($D139,'START LİSTE'!$B$6:$G$1027,4,0)),"",VLOOKUP($D139,'START LİSTE'!$B$6:$G$1027,4,0))</f>
        <v/>
      </c>
      <c r="G139" s="121" t="str">
        <f>IF(ISERROR(VLOOKUP($D139,'FERDİ SONUÇ'!$B$6:$H$1069,6,0)),"",VLOOKUP($D139,'FERDİ SONUÇ'!$B$6:$H$1069,6,0))</f>
        <v/>
      </c>
      <c r="H139" s="47" t="str">
        <f>IF(OR(F139="",G139="DQ", G139="DNF", G139="DNS", G139=""),"-",VLOOKUP(D139,'FERDİ SONUÇ'!$B$6:$H$1069,7,0))</f>
        <v>-</v>
      </c>
      <c r="I139" s="47" t="str">
        <f>IF(OR(F139="",F139="F",G139="DQ", G139="DNF", G139="DNS", G139=""),"-",VLOOKUP(D139,'FERDİ SONUÇ'!$B$6:$H$1069,7,0))</f>
        <v>-</v>
      </c>
      <c r="J139" s="49" t="str">
        <f>IF(ISERROR(SMALL(I138:I143,2)),"-",SMALL(I138:I143,2))</f>
        <v>-</v>
      </c>
      <c r="K139" s="106"/>
      <c r="L139" s="106"/>
      <c r="M139" s="106"/>
      <c r="N139" s="106"/>
      <c r="O139" s="44"/>
      <c r="BE139" s="42">
        <v>1133</v>
      </c>
    </row>
    <row r="140" spans="1:57" ht="15" customHeight="1" x14ac:dyDescent="0.2">
      <c r="A140" s="96" t="str">
        <f>IF(AND(C140&lt;&gt;"",O140&lt;&gt;"DQ"),COUNT(O$6:O$185)-(RANK(O140,O$6:O$185)+COUNTIF(O$6:O140,O140))+2,IF(D138&lt;&gt;"",BE140,""))</f>
        <v/>
      </c>
      <c r="B140" s="96" t="str">
        <f>IF(AND(C140&lt;&gt;"",N140&lt;&gt;"DQ"),COUNT(N$6:N$185)-(RANK(N140,N$6:N$185)+COUNTIF(N$6:N140,N140))+2,IF(D138&lt;&gt;"",BE140,""))</f>
        <v/>
      </c>
      <c r="C140" s="45" t="str">
        <f>IF(ISERROR(VLOOKUP(D138,'START LİSTE'!$B$6:$G$1027,3,0)),"",VLOOKUP(D138,'START LİSTE'!$B$6:$G$1027,3,0))</f>
        <v/>
      </c>
      <c r="D140" s="151"/>
      <c r="E140" s="46" t="str">
        <f>IF(ISERROR(VLOOKUP($D140,'START LİSTE'!$B$6:$G$1027,2,0)),"",VLOOKUP($D140,'START LİSTE'!$B$6:$G$1027,2,0))</f>
        <v/>
      </c>
      <c r="F140" s="47" t="str">
        <f>IF(ISERROR(VLOOKUP($D140,'START LİSTE'!$B$6:$G$1027,4,0)),"",VLOOKUP($D140,'START LİSTE'!$B$6:$G$1027,4,0))</f>
        <v/>
      </c>
      <c r="G140" s="121" t="str">
        <f>IF(ISERROR(VLOOKUP($D140,'FERDİ SONUÇ'!$B$6:$H$1069,6,0)),"",VLOOKUP($D140,'FERDİ SONUÇ'!$B$6:$H$1069,6,0))</f>
        <v/>
      </c>
      <c r="H140" s="47" t="str">
        <f>IF(OR(F140="",G140="DQ", G140="DNF", G140="DNS", G140=""),"-",VLOOKUP(D140,'FERDİ SONUÇ'!$B$6:$H$1069,7,0))</f>
        <v>-</v>
      </c>
      <c r="I140" s="47" t="str">
        <f>IF(OR(F140="",F140="F",G140="DQ", G140="DNF", G140="DNS", G140=""),"-",VLOOKUP(D140,'FERDİ SONUÇ'!$B$6:$H$1069,7,0))</f>
        <v>-</v>
      </c>
      <c r="J140" s="49" t="str">
        <f>IF(ISERROR(SMALL(I138:I143,3)),"-",SMALL(I138:I143,3))</f>
        <v>-</v>
      </c>
      <c r="K140" s="106"/>
      <c r="L140" s="106"/>
      <c r="M140" s="106"/>
      <c r="N140" s="108" t="str">
        <f>IFERROR(IF(C140="","",IF(OR(J138="-",J139="-",J140="-",J141="-"),"DQ",SUM(J138,J139,J140,J141)))+(J141*0.0001),"DQ")</f>
        <v>DQ</v>
      </c>
      <c r="O140" s="108" t="str">
        <f>IF(C140="","",IF(OR(K140="DQ",L140="DQ",M140="DQ",N140="DQ"),"DQ",SUM(K140,L140,M140,N140)))</f>
        <v/>
      </c>
      <c r="BE140" s="42">
        <v>1134</v>
      </c>
    </row>
    <row r="141" spans="1:57" ht="15" customHeight="1" x14ac:dyDescent="0.2">
      <c r="B141" s="43"/>
      <c r="C141" s="45"/>
      <c r="D141" s="151"/>
      <c r="E141" s="46" t="str">
        <f>IF(ISERROR(VLOOKUP($D141,'START LİSTE'!$B$6:$G$1027,2,0)),"",VLOOKUP($D141,'START LİSTE'!$B$6:$G$1027,2,0))</f>
        <v/>
      </c>
      <c r="F141" s="47" t="str">
        <f>IF(ISERROR(VLOOKUP($D141,'START LİSTE'!$B$6:$G$1027,4,0)),"",VLOOKUP($D141,'START LİSTE'!$B$6:$G$1027,4,0))</f>
        <v/>
      </c>
      <c r="G141" s="121" t="str">
        <f>IF(ISERROR(VLOOKUP($D141,'FERDİ SONUÇ'!$B$6:$H$1069,6,0)),"",VLOOKUP($D141,'FERDİ SONUÇ'!$B$6:$H$1069,6,0))</f>
        <v/>
      </c>
      <c r="H141" s="47" t="str">
        <f>IF(OR(F141="",G141="DQ", G141="DNF", G141="DNS", G141=""),"-",VLOOKUP(D141,'FERDİ SONUÇ'!$B$6:$H$1069,7,0))</f>
        <v>-</v>
      </c>
      <c r="I141" s="47" t="str">
        <f>IF(OR(F141="",F141="F",G141="DQ", G141="DNF", G141="DNS", G141=""),"-",VLOOKUP(D141,'FERDİ SONUÇ'!$B$6:$H$1069,7,0))</f>
        <v>-</v>
      </c>
      <c r="J141" s="49" t="str">
        <f>IF(ISERROR(SMALL(I138:I143,4)),"-",SMALL(I138:I143,4))</f>
        <v>-</v>
      </c>
      <c r="K141" s="106"/>
      <c r="L141" s="106"/>
      <c r="M141" s="106"/>
      <c r="N141" s="106"/>
      <c r="O141" s="44"/>
      <c r="BE141" s="42">
        <v>1135</v>
      </c>
    </row>
    <row r="142" spans="1:57" ht="15" customHeight="1" x14ac:dyDescent="0.2">
      <c r="B142" s="43"/>
      <c r="C142" s="45"/>
      <c r="D142" s="151"/>
      <c r="E142" s="46" t="str">
        <f>IF(ISERROR(VLOOKUP($D142,'START LİSTE'!$B$6:$G$1027,2,0)),"",VLOOKUP($D142,'START LİSTE'!$B$6:$G$1027,2,0))</f>
        <v/>
      </c>
      <c r="F142" s="47" t="str">
        <f>IF(ISERROR(VLOOKUP($D142,'START LİSTE'!$B$6:$G$1027,4,0)),"",VLOOKUP($D142,'START LİSTE'!$B$6:$G$1027,4,0))</f>
        <v/>
      </c>
      <c r="G142" s="121" t="str">
        <f>IF(ISERROR(VLOOKUP($D142,'FERDİ SONUÇ'!$B$6:$H$1069,6,0)),"",VLOOKUP($D142,'FERDİ SONUÇ'!$B$6:$H$1069,6,0))</f>
        <v/>
      </c>
      <c r="H142" s="47" t="str">
        <f>IF(OR(F142="",G142="DQ", G142="DNF", G142="DNS", G142=""),"-",VLOOKUP(D142,'FERDİ SONUÇ'!$B$6:$H$1069,7,0))</f>
        <v>-</v>
      </c>
      <c r="I142" s="47" t="str">
        <f>IF(OR(F142="",F142="F",G142="DQ", G142="DNF", G142="DNS", G142=""),"-",VLOOKUP(D142,'FERDİ SONUÇ'!$B$6:$H$1069,7,0))</f>
        <v>-</v>
      </c>
      <c r="J142" s="49" t="str">
        <f>IF(ISERROR(SMALL(I138:I143,5)),"-",SMALL(I138:I143,5))</f>
        <v>-</v>
      </c>
      <c r="K142" s="106"/>
      <c r="L142" s="106"/>
      <c r="M142" s="106"/>
      <c r="N142" s="106"/>
      <c r="O142" s="44"/>
      <c r="BE142" s="42">
        <v>1136</v>
      </c>
    </row>
    <row r="143" spans="1:57" ht="15" customHeight="1" x14ac:dyDescent="0.2">
      <c r="B143" s="50"/>
      <c r="C143" s="52"/>
      <c r="D143" s="152"/>
      <c r="E143" s="53" t="str">
        <f>IF(ISERROR(VLOOKUP($D143,'START LİSTE'!$B$6:$G$1027,2,0)),"",VLOOKUP($D143,'START LİSTE'!$B$6:$G$1027,2,0))</f>
        <v/>
      </c>
      <c r="F143" s="54" t="str">
        <f>IF(ISERROR(VLOOKUP($D143,'START LİSTE'!$B$6:$G$1027,4,0)),"",VLOOKUP($D143,'START LİSTE'!$B$6:$G$1027,4,0))</f>
        <v/>
      </c>
      <c r="G143" s="122" t="str">
        <f>IF(ISERROR(VLOOKUP($D143,'FERDİ SONUÇ'!$B$6:$H$1069,6,0)),"",VLOOKUP($D143,'FERDİ SONUÇ'!$B$6:$H$1069,6,0))</f>
        <v/>
      </c>
      <c r="H143" s="54" t="str">
        <f>IF(OR(F143="",G143="DQ", G143="DNF", G143="DNS", G143=""),"-",VLOOKUP(D143,'FERDİ SONUÇ'!$B$6:$H$1069,7,0))</f>
        <v>-</v>
      </c>
      <c r="I143" s="54" t="str">
        <f>IF(OR(F143="",F143="F",G143="DQ", G143="DNF", G143="DNS", G143=""),"-",VLOOKUP(D143,'FERDİ SONUÇ'!$B$6:$H$1069,7,0))</f>
        <v>-</v>
      </c>
      <c r="J143" s="56" t="str">
        <f>IF(ISERROR(SMALL(I138:I143,6)),"-",SMALL(I138:I143,6))</f>
        <v>-</v>
      </c>
      <c r="K143" s="107"/>
      <c r="L143" s="107"/>
      <c r="M143" s="107"/>
      <c r="N143" s="107"/>
      <c r="O143" s="51"/>
      <c r="BE143" s="42">
        <v>1137</v>
      </c>
    </row>
    <row r="144" spans="1:57" ht="15" customHeight="1" x14ac:dyDescent="0.2">
      <c r="B144" s="34"/>
      <c r="C144" s="36"/>
      <c r="D144" s="153"/>
      <c r="E144" s="37" t="str">
        <f>IF(ISERROR(VLOOKUP($D144,'START LİSTE'!$B$6:$G$1027,2,0)),"",VLOOKUP($D144,'START LİSTE'!$B$6:$G$1027,2,0))</f>
        <v/>
      </c>
      <c r="F144" s="38" t="str">
        <f>IF(ISERROR(VLOOKUP($D144,'START LİSTE'!$B$6:$G$1027,4,0)),"",VLOOKUP($D144,'START LİSTE'!$B$6:$G$1027,4,0))</f>
        <v/>
      </c>
      <c r="G144" s="120" t="str">
        <f>IF(ISERROR(VLOOKUP($D144,'FERDİ SONUÇ'!$B$6:$H$1069,6,0)),"",VLOOKUP($D144,'FERDİ SONUÇ'!$B$6:$H$1069,6,0))</f>
        <v/>
      </c>
      <c r="H144" s="38" t="str">
        <f>IF(OR(F144="",G144="DQ", G144="DNF", G144="DNS", G144=""),"-",VLOOKUP(D144,'FERDİ SONUÇ'!$B$6:$H$1069,7,0))</f>
        <v>-</v>
      </c>
      <c r="I144" s="38" t="str">
        <f>IF(OR(F144="",F144="F",G144="DQ", G144="DNF", G144="DNS", G144=""),"-",VLOOKUP(D144,'FERDİ SONUÇ'!$B$6:$H$1069,7,0))</f>
        <v>-</v>
      </c>
      <c r="J144" s="40" t="str">
        <f>IF(ISERROR(SMALL(I144:I149,1)),"-",SMALL(I144:I149,1))</f>
        <v>-</v>
      </c>
      <c r="K144" s="105"/>
      <c r="L144" s="105"/>
      <c r="M144" s="105"/>
      <c r="N144" s="105"/>
      <c r="O144" s="35"/>
      <c r="BE144" s="42">
        <v>1138</v>
      </c>
    </row>
    <row r="145" spans="1:57" ht="15" customHeight="1" x14ac:dyDescent="0.2">
      <c r="B145" s="43"/>
      <c r="C145" s="45"/>
      <c r="D145" s="151"/>
      <c r="E145" s="46" t="str">
        <f>IF(ISERROR(VLOOKUP($D145,'START LİSTE'!$B$6:$G$1027,2,0)),"",VLOOKUP($D145,'START LİSTE'!$B$6:$G$1027,2,0))</f>
        <v/>
      </c>
      <c r="F145" s="47" t="str">
        <f>IF(ISERROR(VLOOKUP($D145,'START LİSTE'!$B$6:$G$1027,4,0)),"",VLOOKUP($D145,'START LİSTE'!$B$6:$G$1027,4,0))</f>
        <v/>
      </c>
      <c r="G145" s="121" t="str">
        <f>IF(ISERROR(VLOOKUP($D145,'FERDİ SONUÇ'!$B$6:$H$1069,6,0)),"",VLOOKUP($D145,'FERDİ SONUÇ'!$B$6:$H$1069,6,0))</f>
        <v/>
      </c>
      <c r="H145" s="47" t="str">
        <f>IF(OR(F145="",G145="DQ", G145="DNF", G145="DNS", G145=""),"-",VLOOKUP(D145,'FERDİ SONUÇ'!$B$6:$H$1069,7,0))</f>
        <v>-</v>
      </c>
      <c r="I145" s="47" t="str">
        <f>IF(OR(F145="",F145="F",G145="DQ", G145="DNF", G145="DNS", G145=""),"-",VLOOKUP(D145,'FERDİ SONUÇ'!$B$6:$H$1069,7,0))</f>
        <v>-</v>
      </c>
      <c r="J145" s="49" t="str">
        <f>IF(ISERROR(SMALL(I144:I149,2)),"-",SMALL(I144:I149,2))</f>
        <v>-</v>
      </c>
      <c r="K145" s="106"/>
      <c r="L145" s="106"/>
      <c r="M145" s="106"/>
      <c r="N145" s="106"/>
      <c r="O145" s="44"/>
      <c r="BE145" s="42">
        <v>1139</v>
      </c>
    </row>
    <row r="146" spans="1:57" ht="15" customHeight="1" x14ac:dyDescent="0.2">
      <c r="A146" s="96" t="str">
        <f>IF(AND(C146&lt;&gt;"",O146&lt;&gt;"DQ"),COUNT(O$6:O$185)-(RANK(O146,O$6:O$185)+COUNTIF(O$6:O146,O146))+2,IF(D144&lt;&gt;"",BE146,""))</f>
        <v/>
      </c>
      <c r="B146" s="96" t="str">
        <f>IF(AND(C146&lt;&gt;"",N146&lt;&gt;"DQ"),COUNT(N$6:N$185)-(RANK(N146,N$6:N$185)+COUNTIF(N$6:N146,N146))+2,IF(D144&lt;&gt;"",BE146,""))</f>
        <v/>
      </c>
      <c r="C146" s="45" t="str">
        <f>IF(ISERROR(VLOOKUP(D144,'START LİSTE'!$B$6:$G$1027,3,0)),"",VLOOKUP(D144,'START LİSTE'!$B$6:$G$1027,3,0))</f>
        <v/>
      </c>
      <c r="D146" s="151"/>
      <c r="E146" s="46" t="str">
        <f>IF(ISERROR(VLOOKUP($D146,'START LİSTE'!$B$6:$G$1027,2,0)),"",VLOOKUP($D146,'START LİSTE'!$B$6:$G$1027,2,0))</f>
        <v/>
      </c>
      <c r="F146" s="47" t="str">
        <f>IF(ISERROR(VLOOKUP($D146,'START LİSTE'!$B$6:$G$1027,4,0)),"",VLOOKUP($D146,'START LİSTE'!$B$6:$G$1027,4,0))</f>
        <v/>
      </c>
      <c r="G146" s="121" t="str">
        <f>IF(ISERROR(VLOOKUP($D146,'FERDİ SONUÇ'!$B$6:$H$1069,6,0)),"",VLOOKUP($D146,'FERDİ SONUÇ'!$B$6:$H$1069,6,0))</f>
        <v/>
      </c>
      <c r="H146" s="47" t="str">
        <f>IF(OR(F146="",G146="DQ", G146="DNF", G146="DNS", G146=""),"-",VLOOKUP(D146,'FERDİ SONUÇ'!$B$6:$H$1069,7,0))</f>
        <v>-</v>
      </c>
      <c r="I146" s="47" t="str">
        <f>IF(OR(F146="",F146="F",G146="DQ", G146="DNF", G146="DNS", G146=""),"-",VLOOKUP(D146,'FERDİ SONUÇ'!$B$6:$H$1069,7,0))</f>
        <v>-</v>
      </c>
      <c r="J146" s="49" t="str">
        <f>IF(ISERROR(SMALL(I144:I149,3)),"-",SMALL(I144:I149,3))</f>
        <v>-</v>
      </c>
      <c r="K146" s="106"/>
      <c r="L146" s="106"/>
      <c r="M146" s="106"/>
      <c r="N146" s="108" t="str">
        <f>IFERROR(IF(C146="","",IF(OR(J144="-",J145="-",J146="-",J147="-"),"DQ",SUM(J144,J145,J146,J147)))+(J147*0.0001),"DQ")</f>
        <v>DQ</v>
      </c>
      <c r="O146" s="108" t="str">
        <f>IF(C146="","",IF(OR(K146="DQ",L146="DQ",M146="DQ",N146="DQ"),"DQ",SUM(K146,L146,M146,N146)))</f>
        <v/>
      </c>
      <c r="BE146" s="42">
        <v>1140</v>
      </c>
    </row>
    <row r="147" spans="1:57" ht="15" customHeight="1" x14ac:dyDescent="0.2">
      <c r="B147" s="43"/>
      <c r="C147" s="45"/>
      <c r="D147" s="151"/>
      <c r="E147" s="46" t="str">
        <f>IF(ISERROR(VLOOKUP($D147,'START LİSTE'!$B$6:$G$1027,2,0)),"",VLOOKUP($D147,'START LİSTE'!$B$6:$G$1027,2,0))</f>
        <v/>
      </c>
      <c r="F147" s="47" t="str">
        <f>IF(ISERROR(VLOOKUP($D147,'START LİSTE'!$B$6:$G$1027,4,0)),"",VLOOKUP($D147,'START LİSTE'!$B$6:$G$1027,4,0))</f>
        <v/>
      </c>
      <c r="G147" s="121" t="str">
        <f>IF(ISERROR(VLOOKUP($D147,'FERDİ SONUÇ'!$B$6:$H$1069,6,0)),"",VLOOKUP($D147,'FERDİ SONUÇ'!$B$6:$H$1069,6,0))</f>
        <v/>
      </c>
      <c r="H147" s="47" t="str">
        <f>IF(OR(F147="",G147="DQ", G147="DNF", G147="DNS", G147=""),"-",VLOOKUP(D147,'FERDİ SONUÇ'!$B$6:$H$1069,7,0))</f>
        <v>-</v>
      </c>
      <c r="I147" s="47" t="str">
        <f>IF(OR(F147="",F147="F",G147="DQ", G147="DNF", G147="DNS", G147=""),"-",VLOOKUP(D147,'FERDİ SONUÇ'!$B$6:$H$1069,7,0))</f>
        <v>-</v>
      </c>
      <c r="J147" s="49" t="str">
        <f>IF(ISERROR(SMALL(I144:I149,4)),"-",SMALL(I144:I149,4))</f>
        <v>-</v>
      </c>
      <c r="K147" s="106"/>
      <c r="L147" s="106"/>
      <c r="M147" s="106"/>
      <c r="N147" s="106"/>
      <c r="O147" s="44"/>
      <c r="BE147" s="42">
        <v>1141</v>
      </c>
    </row>
    <row r="148" spans="1:57" ht="15" customHeight="1" x14ac:dyDescent="0.2">
      <c r="B148" s="43"/>
      <c r="C148" s="45"/>
      <c r="D148" s="151"/>
      <c r="E148" s="46" t="str">
        <f>IF(ISERROR(VLOOKUP($D148,'START LİSTE'!$B$6:$G$1027,2,0)),"",VLOOKUP($D148,'START LİSTE'!$B$6:$G$1027,2,0))</f>
        <v/>
      </c>
      <c r="F148" s="47" t="str">
        <f>IF(ISERROR(VLOOKUP($D148,'START LİSTE'!$B$6:$G$1027,4,0)),"",VLOOKUP($D148,'START LİSTE'!$B$6:$G$1027,4,0))</f>
        <v/>
      </c>
      <c r="G148" s="121" t="str">
        <f>IF(ISERROR(VLOOKUP($D148,'FERDİ SONUÇ'!$B$6:$H$1069,6,0)),"",VLOOKUP($D148,'FERDİ SONUÇ'!$B$6:$H$1069,6,0))</f>
        <v/>
      </c>
      <c r="H148" s="47" t="str">
        <f>IF(OR(F148="",G148="DQ", G148="DNF", G148="DNS", G148=""),"-",VLOOKUP(D148,'FERDİ SONUÇ'!$B$6:$H$1069,7,0))</f>
        <v>-</v>
      </c>
      <c r="I148" s="47" t="str">
        <f>IF(OR(F148="",F148="F",G148="DQ", G148="DNF", G148="DNS", G148=""),"-",VLOOKUP(D148,'FERDİ SONUÇ'!$B$6:$H$1069,7,0))</f>
        <v>-</v>
      </c>
      <c r="J148" s="49" t="str">
        <f>IF(ISERROR(SMALL(I144:I149,5)),"-",SMALL(I144:I149,5))</f>
        <v>-</v>
      </c>
      <c r="K148" s="106"/>
      <c r="L148" s="106"/>
      <c r="M148" s="106"/>
      <c r="N148" s="106"/>
      <c r="O148" s="44"/>
      <c r="BE148" s="42">
        <v>1142</v>
      </c>
    </row>
    <row r="149" spans="1:57" ht="15" customHeight="1" x14ac:dyDescent="0.2">
      <c r="B149" s="50"/>
      <c r="C149" s="52"/>
      <c r="D149" s="152"/>
      <c r="E149" s="53" t="str">
        <f>IF(ISERROR(VLOOKUP($D149,'START LİSTE'!$B$6:$G$1027,2,0)),"",VLOOKUP($D149,'START LİSTE'!$B$6:$G$1027,2,0))</f>
        <v/>
      </c>
      <c r="F149" s="54" t="str">
        <f>IF(ISERROR(VLOOKUP($D149,'START LİSTE'!$B$6:$G$1027,4,0)),"",VLOOKUP($D149,'START LİSTE'!$B$6:$G$1027,4,0))</f>
        <v/>
      </c>
      <c r="G149" s="122" t="str">
        <f>IF(ISERROR(VLOOKUP($D149,'FERDİ SONUÇ'!$B$6:$H$1069,6,0)),"",VLOOKUP($D149,'FERDİ SONUÇ'!$B$6:$H$1069,6,0))</f>
        <v/>
      </c>
      <c r="H149" s="54" t="str">
        <f>IF(OR(F149="",G149="DQ", G149="DNF", G149="DNS", G149=""),"-",VLOOKUP(D149,'FERDİ SONUÇ'!$B$6:$H$1069,7,0))</f>
        <v>-</v>
      </c>
      <c r="I149" s="54" t="str">
        <f>IF(OR(F149="",F149="F",G149="DQ", G149="DNF", G149="DNS", G149=""),"-",VLOOKUP(D149,'FERDİ SONUÇ'!$B$6:$H$1069,7,0))</f>
        <v>-</v>
      </c>
      <c r="J149" s="56" t="str">
        <f>IF(ISERROR(SMALL(I144:I149,6)),"-",SMALL(I144:I149,6))</f>
        <v>-</v>
      </c>
      <c r="K149" s="107"/>
      <c r="L149" s="107"/>
      <c r="M149" s="107"/>
      <c r="N149" s="107"/>
      <c r="O149" s="51"/>
      <c r="BE149" s="42">
        <v>1143</v>
      </c>
    </row>
    <row r="150" spans="1:57" ht="15" customHeight="1" x14ac:dyDescent="0.2">
      <c r="B150" s="34"/>
      <c r="C150" s="36"/>
      <c r="D150" s="153"/>
      <c r="E150" s="37" t="str">
        <f>IF(ISERROR(VLOOKUP($D150,'START LİSTE'!$B$6:$G$1027,2,0)),"",VLOOKUP($D150,'START LİSTE'!$B$6:$G$1027,2,0))</f>
        <v/>
      </c>
      <c r="F150" s="38" t="str">
        <f>IF(ISERROR(VLOOKUP($D150,'START LİSTE'!$B$6:$G$1027,4,0)),"",VLOOKUP($D150,'START LİSTE'!$B$6:$G$1027,4,0))</f>
        <v/>
      </c>
      <c r="G150" s="120" t="str">
        <f>IF(ISERROR(VLOOKUP($D150,'FERDİ SONUÇ'!$B$6:$H$1069,6,0)),"",VLOOKUP($D150,'FERDİ SONUÇ'!$B$6:$H$1069,6,0))</f>
        <v/>
      </c>
      <c r="H150" s="38" t="str">
        <f>IF(OR(F150="",G150="DQ", G150="DNF", G150="DNS", G150=""),"-",VLOOKUP(D150,'FERDİ SONUÇ'!$B$6:$H$1069,7,0))</f>
        <v>-</v>
      </c>
      <c r="I150" s="38" t="str">
        <f>IF(OR(F150="",F150="F",G150="DQ", G150="DNF", G150="DNS", G150=""),"-",VLOOKUP(D150,'FERDİ SONUÇ'!$B$6:$H$1069,7,0))</f>
        <v>-</v>
      </c>
      <c r="J150" s="40" t="str">
        <f>IF(ISERROR(SMALL(I150:I155,1)),"-",SMALL(I150:I155,1))</f>
        <v>-</v>
      </c>
      <c r="K150" s="105"/>
      <c r="L150" s="105"/>
      <c r="M150" s="105"/>
      <c r="N150" s="105"/>
      <c r="O150" s="35"/>
      <c r="BE150" s="42">
        <v>1144</v>
      </c>
    </row>
    <row r="151" spans="1:57" ht="15" customHeight="1" x14ac:dyDescent="0.2">
      <c r="B151" s="43"/>
      <c r="C151" s="45"/>
      <c r="D151" s="151"/>
      <c r="E151" s="46" t="str">
        <f>IF(ISERROR(VLOOKUP($D151,'START LİSTE'!$B$6:$G$1027,2,0)),"",VLOOKUP($D151,'START LİSTE'!$B$6:$G$1027,2,0))</f>
        <v/>
      </c>
      <c r="F151" s="47" t="str">
        <f>IF(ISERROR(VLOOKUP($D151,'START LİSTE'!$B$6:$G$1027,4,0)),"",VLOOKUP($D151,'START LİSTE'!$B$6:$G$1027,4,0))</f>
        <v/>
      </c>
      <c r="G151" s="121" t="str">
        <f>IF(ISERROR(VLOOKUP($D151,'FERDİ SONUÇ'!$B$6:$H$1069,6,0)),"",VLOOKUP($D151,'FERDİ SONUÇ'!$B$6:$H$1069,6,0))</f>
        <v/>
      </c>
      <c r="H151" s="47" t="str">
        <f>IF(OR(F151="",G151="DQ", G151="DNF", G151="DNS", G151=""),"-",VLOOKUP(D151,'FERDİ SONUÇ'!$B$6:$H$1069,7,0))</f>
        <v>-</v>
      </c>
      <c r="I151" s="47" t="str">
        <f>IF(OR(F151="",F151="F",G151="DQ", G151="DNF", G151="DNS", G151=""),"-",VLOOKUP(D151,'FERDİ SONUÇ'!$B$6:$H$1069,7,0))</f>
        <v>-</v>
      </c>
      <c r="J151" s="49" t="str">
        <f>IF(ISERROR(SMALL(I150:I155,2)),"-",SMALL(I150:I155,2))</f>
        <v>-</v>
      </c>
      <c r="K151" s="106"/>
      <c r="L151" s="106"/>
      <c r="M151" s="106"/>
      <c r="N151" s="106"/>
      <c r="O151" s="44"/>
      <c r="BE151" s="42">
        <v>1145</v>
      </c>
    </row>
    <row r="152" spans="1:57" ht="15" customHeight="1" x14ac:dyDescent="0.2">
      <c r="A152" s="96" t="str">
        <f>IF(AND(C152&lt;&gt;"",O152&lt;&gt;"DQ"),COUNT(O$6:O$185)-(RANK(O152,O$6:O$185)+COUNTIF(O$6:O152,O152))+2,IF(D150&lt;&gt;"",BE152,""))</f>
        <v/>
      </c>
      <c r="B152" s="96" t="str">
        <f>IF(AND(C152&lt;&gt;"",N152&lt;&gt;"DQ"),COUNT(N$6:N$185)-(RANK(N152,N$6:N$185)+COUNTIF(N$6:N152,N152))+2,IF(D150&lt;&gt;"",BE152,""))</f>
        <v/>
      </c>
      <c r="C152" s="45" t="str">
        <f>IF(ISERROR(VLOOKUP(D150,'START LİSTE'!$B$6:$G$1027,3,0)),"",VLOOKUP(D150,'START LİSTE'!$B$6:$G$1027,3,0))</f>
        <v/>
      </c>
      <c r="D152" s="151"/>
      <c r="E152" s="46" t="str">
        <f>IF(ISERROR(VLOOKUP($D152,'START LİSTE'!$B$6:$G$1027,2,0)),"",VLOOKUP($D152,'START LİSTE'!$B$6:$G$1027,2,0))</f>
        <v/>
      </c>
      <c r="F152" s="47" t="str">
        <f>IF(ISERROR(VLOOKUP($D152,'START LİSTE'!$B$6:$G$1027,4,0)),"",VLOOKUP($D152,'START LİSTE'!$B$6:$G$1027,4,0))</f>
        <v/>
      </c>
      <c r="G152" s="121" t="str">
        <f>IF(ISERROR(VLOOKUP($D152,'FERDİ SONUÇ'!$B$6:$H$1069,6,0)),"",VLOOKUP($D152,'FERDİ SONUÇ'!$B$6:$H$1069,6,0))</f>
        <v/>
      </c>
      <c r="H152" s="47" t="str">
        <f>IF(OR(F152="",G152="DQ", G152="DNF", G152="DNS", G152=""),"-",VLOOKUP(D152,'FERDİ SONUÇ'!$B$6:$H$1069,7,0))</f>
        <v>-</v>
      </c>
      <c r="I152" s="47" t="str">
        <f>IF(OR(F152="",F152="F",G152="DQ", G152="DNF", G152="DNS", G152=""),"-",VLOOKUP(D152,'FERDİ SONUÇ'!$B$6:$H$1069,7,0))</f>
        <v>-</v>
      </c>
      <c r="J152" s="49" t="str">
        <f>IF(ISERROR(SMALL(I150:I155,3)),"-",SMALL(I150:I155,3))</f>
        <v>-</v>
      </c>
      <c r="K152" s="106"/>
      <c r="L152" s="106"/>
      <c r="M152" s="106"/>
      <c r="N152" s="108" t="str">
        <f>IFERROR(IF(C152="","",IF(OR(J150="-",J151="-",J152="-",J153="-"),"DQ",SUM(J150,J151,J152,J153)))+(J153*0.0001),"DQ")</f>
        <v>DQ</v>
      </c>
      <c r="O152" s="108" t="str">
        <f>IF(C152="","",IF(OR(K152="DQ",L152="DQ",M152="DQ",N152="DQ"),"DQ",SUM(K152,L152,M152,N152)))</f>
        <v/>
      </c>
      <c r="BE152" s="42">
        <v>1146</v>
      </c>
    </row>
    <row r="153" spans="1:57" ht="15" customHeight="1" x14ac:dyDescent="0.2">
      <c r="B153" s="43"/>
      <c r="C153" s="45"/>
      <c r="D153" s="151"/>
      <c r="E153" s="46" t="str">
        <f>IF(ISERROR(VLOOKUP($D153,'START LİSTE'!$B$6:$G$1027,2,0)),"",VLOOKUP($D153,'START LİSTE'!$B$6:$G$1027,2,0))</f>
        <v/>
      </c>
      <c r="F153" s="47" t="str">
        <f>IF(ISERROR(VLOOKUP($D153,'START LİSTE'!$B$6:$G$1027,4,0)),"",VLOOKUP($D153,'START LİSTE'!$B$6:$G$1027,4,0))</f>
        <v/>
      </c>
      <c r="G153" s="121" t="str">
        <f>IF(ISERROR(VLOOKUP($D153,'FERDİ SONUÇ'!$B$6:$H$1069,6,0)),"",VLOOKUP($D153,'FERDİ SONUÇ'!$B$6:$H$1069,6,0))</f>
        <v/>
      </c>
      <c r="H153" s="47" t="str">
        <f>IF(OR(F153="",G153="DQ", G153="DNF", G153="DNS", G153=""),"-",VLOOKUP(D153,'FERDİ SONUÇ'!$B$6:$H$1069,7,0))</f>
        <v>-</v>
      </c>
      <c r="I153" s="47" t="str">
        <f>IF(OR(F153="",F153="F",G153="DQ", G153="DNF", G153="DNS", G153=""),"-",VLOOKUP(D153,'FERDİ SONUÇ'!$B$6:$H$1069,7,0))</f>
        <v>-</v>
      </c>
      <c r="J153" s="49" t="str">
        <f>IF(ISERROR(SMALL(I150:I155,4)),"-",SMALL(I150:I155,4))</f>
        <v>-</v>
      </c>
      <c r="K153" s="106"/>
      <c r="L153" s="106"/>
      <c r="M153" s="106"/>
      <c r="N153" s="106"/>
      <c r="O153" s="44"/>
      <c r="BE153" s="42">
        <v>1147</v>
      </c>
    </row>
    <row r="154" spans="1:57" ht="15" customHeight="1" x14ac:dyDescent="0.2">
      <c r="B154" s="43"/>
      <c r="C154" s="45"/>
      <c r="D154" s="151"/>
      <c r="E154" s="46" t="str">
        <f>IF(ISERROR(VLOOKUP($D154,'START LİSTE'!$B$6:$G$1027,2,0)),"",VLOOKUP($D154,'START LİSTE'!$B$6:$G$1027,2,0))</f>
        <v/>
      </c>
      <c r="F154" s="47" t="str">
        <f>IF(ISERROR(VLOOKUP($D154,'START LİSTE'!$B$6:$G$1027,4,0)),"",VLOOKUP($D154,'START LİSTE'!$B$6:$G$1027,4,0))</f>
        <v/>
      </c>
      <c r="G154" s="121" t="str">
        <f>IF(ISERROR(VLOOKUP($D154,'FERDİ SONUÇ'!$B$6:$H$1069,6,0)),"",VLOOKUP($D154,'FERDİ SONUÇ'!$B$6:$H$1069,6,0))</f>
        <v/>
      </c>
      <c r="H154" s="47" t="str">
        <f>IF(OR(F154="",G154="DQ", G154="DNF", G154="DNS", G154=""),"-",VLOOKUP(D154,'FERDİ SONUÇ'!$B$6:$H$1069,7,0))</f>
        <v>-</v>
      </c>
      <c r="I154" s="47" t="str">
        <f>IF(OR(F154="",F154="F",G154="DQ", G154="DNF", G154="DNS", G154=""),"-",VLOOKUP(D154,'FERDİ SONUÇ'!$B$6:$H$1069,7,0))</f>
        <v>-</v>
      </c>
      <c r="J154" s="49" t="str">
        <f>IF(ISERROR(SMALL(I150:I155,5)),"-",SMALL(I150:I155,5))</f>
        <v>-</v>
      </c>
      <c r="K154" s="106"/>
      <c r="L154" s="106"/>
      <c r="M154" s="106"/>
      <c r="N154" s="106"/>
      <c r="O154" s="44"/>
      <c r="BE154" s="42">
        <v>1148</v>
      </c>
    </row>
    <row r="155" spans="1:57" ht="15" customHeight="1" x14ac:dyDescent="0.2">
      <c r="B155" s="50"/>
      <c r="C155" s="52"/>
      <c r="D155" s="152"/>
      <c r="E155" s="53" t="str">
        <f>IF(ISERROR(VLOOKUP($D155,'START LİSTE'!$B$6:$G$1027,2,0)),"",VLOOKUP($D155,'START LİSTE'!$B$6:$G$1027,2,0))</f>
        <v/>
      </c>
      <c r="F155" s="54" t="str">
        <f>IF(ISERROR(VLOOKUP($D155,'START LİSTE'!$B$6:$G$1027,4,0)),"",VLOOKUP($D155,'START LİSTE'!$B$6:$G$1027,4,0))</f>
        <v/>
      </c>
      <c r="G155" s="122" t="str">
        <f>IF(ISERROR(VLOOKUP($D155,'FERDİ SONUÇ'!$B$6:$H$1069,6,0)),"",VLOOKUP($D155,'FERDİ SONUÇ'!$B$6:$H$1069,6,0))</f>
        <v/>
      </c>
      <c r="H155" s="54" t="str">
        <f>IF(OR(F155="",G155="DQ", G155="DNF", G155="DNS", G155=""),"-",VLOOKUP(D155,'FERDİ SONUÇ'!$B$6:$H$1069,7,0))</f>
        <v>-</v>
      </c>
      <c r="I155" s="54" t="str">
        <f>IF(OR(F155="",F155="F",G155="DQ", G155="DNF", G155="DNS", G155=""),"-",VLOOKUP(D155,'FERDİ SONUÇ'!$B$6:$H$1069,7,0))</f>
        <v>-</v>
      </c>
      <c r="J155" s="56" t="str">
        <f>IF(ISERROR(SMALL(I150:I155,6)),"-",SMALL(I150:I155,6))</f>
        <v>-</v>
      </c>
      <c r="K155" s="107"/>
      <c r="L155" s="107"/>
      <c r="M155" s="107"/>
      <c r="N155" s="107"/>
      <c r="O155" s="51"/>
      <c r="BE155" s="42">
        <v>1149</v>
      </c>
    </row>
    <row r="156" spans="1:57" ht="15" customHeight="1" x14ac:dyDescent="0.2">
      <c r="B156" s="34"/>
      <c r="C156" s="36"/>
      <c r="D156" s="153"/>
      <c r="E156" s="37" t="str">
        <f>IF(ISERROR(VLOOKUP($D156,'START LİSTE'!$B$6:$G$1027,2,0)),"",VLOOKUP($D156,'START LİSTE'!$B$6:$G$1027,2,0))</f>
        <v/>
      </c>
      <c r="F156" s="38" t="str">
        <f>IF(ISERROR(VLOOKUP($D156,'START LİSTE'!$B$6:$G$1027,4,0)),"",VLOOKUP($D156,'START LİSTE'!$B$6:$G$1027,4,0))</f>
        <v/>
      </c>
      <c r="G156" s="120" t="str">
        <f>IF(ISERROR(VLOOKUP($D156,'FERDİ SONUÇ'!$B$6:$H$1069,6,0)),"",VLOOKUP($D156,'FERDİ SONUÇ'!$B$6:$H$1069,6,0))</f>
        <v/>
      </c>
      <c r="H156" s="38" t="str">
        <f>IF(OR(F156="",G156="DQ", G156="DNF", G156="DNS", G156=""),"-",VLOOKUP(D156,'FERDİ SONUÇ'!$B$6:$H$1069,7,0))</f>
        <v>-</v>
      </c>
      <c r="I156" s="38" t="str">
        <f>IF(OR(F156="",F156="F",G156="DQ", G156="DNF", G156="DNS", G156=""),"-",VLOOKUP(D156,'FERDİ SONUÇ'!$B$6:$H$1069,7,0))</f>
        <v>-</v>
      </c>
      <c r="J156" s="40" t="str">
        <f>IF(ISERROR(SMALL(I156:I161,1)),"-",SMALL(I156:I161,1))</f>
        <v>-</v>
      </c>
      <c r="K156" s="105"/>
      <c r="L156" s="105"/>
      <c r="M156" s="105"/>
      <c r="N156" s="105"/>
      <c r="O156" s="35"/>
      <c r="BE156" s="42">
        <v>1150</v>
      </c>
    </row>
    <row r="157" spans="1:57" ht="15" customHeight="1" x14ac:dyDescent="0.2">
      <c r="B157" s="43"/>
      <c r="C157" s="45"/>
      <c r="D157" s="151"/>
      <c r="E157" s="46" t="str">
        <f>IF(ISERROR(VLOOKUP($D157,'START LİSTE'!$B$6:$G$1027,2,0)),"",VLOOKUP($D157,'START LİSTE'!$B$6:$G$1027,2,0))</f>
        <v/>
      </c>
      <c r="F157" s="47" t="str">
        <f>IF(ISERROR(VLOOKUP($D157,'START LİSTE'!$B$6:$G$1027,4,0)),"",VLOOKUP($D157,'START LİSTE'!$B$6:$G$1027,4,0))</f>
        <v/>
      </c>
      <c r="G157" s="121" t="str">
        <f>IF(ISERROR(VLOOKUP($D157,'FERDİ SONUÇ'!$B$6:$H$1069,6,0)),"",VLOOKUP($D157,'FERDİ SONUÇ'!$B$6:$H$1069,6,0))</f>
        <v/>
      </c>
      <c r="H157" s="47" t="str">
        <f>IF(OR(F157="",G157="DQ", G157="DNF", G157="DNS", G157=""),"-",VLOOKUP(D157,'FERDİ SONUÇ'!$B$6:$H$1069,7,0))</f>
        <v>-</v>
      </c>
      <c r="I157" s="47" t="str">
        <f>IF(OR(F157="",F157="F",G157="DQ", G157="DNF", G157="DNS", G157=""),"-",VLOOKUP(D157,'FERDİ SONUÇ'!$B$6:$H$1069,7,0))</f>
        <v>-</v>
      </c>
      <c r="J157" s="49" t="str">
        <f>IF(ISERROR(SMALL(I156:I161,2)),"-",SMALL(I156:I161,2))</f>
        <v>-</v>
      </c>
      <c r="K157" s="106"/>
      <c r="L157" s="106"/>
      <c r="M157" s="106"/>
      <c r="N157" s="106"/>
      <c r="O157" s="44"/>
      <c r="BE157" s="42">
        <v>1151</v>
      </c>
    </row>
    <row r="158" spans="1:57" ht="15" customHeight="1" x14ac:dyDescent="0.2">
      <c r="A158" s="96" t="str">
        <f>IF(AND(C158&lt;&gt;"",O158&lt;&gt;"DQ"),COUNT(O$6:O$185)-(RANK(O158,O$6:O$185)+COUNTIF(O$6:O158,O158))+2,IF(D156&lt;&gt;"",BE158,""))</f>
        <v/>
      </c>
      <c r="B158" s="96" t="str">
        <f>IF(AND(C158&lt;&gt;"",N158&lt;&gt;"DQ"),COUNT(N$6:N$185)-(RANK(N158,N$6:N$185)+COUNTIF(N$6:N158,N158))+2,IF(D156&lt;&gt;"",BE158,""))</f>
        <v/>
      </c>
      <c r="C158" s="45" t="str">
        <f>IF(ISERROR(VLOOKUP(D156,'START LİSTE'!$B$6:$G$1027,3,0)),"",VLOOKUP(D156,'START LİSTE'!$B$6:$G$1027,3,0))</f>
        <v/>
      </c>
      <c r="D158" s="151"/>
      <c r="E158" s="46" t="str">
        <f>IF(ISERROR(VLOOKUP($D158,'START LİSTE'!$B$6:$G$1027,2,0)),"",VLOOKUP($D158,'START LİSTE'!$B$6:$G$1027,2,0))</f>
        <v/>
      </c>
      <c r="F158" s="47" t="str">
        <f>IF(ISERROR(VLOOKUP($D158,'START LİSTE'!$B$6:$G$1027,4,0)),"",VLOOKUP($D158,'START LİSTE'!$B$6:$G$1027,4,0))</f>
        <v/>
      </c>
      <c r="G158" s="121" t="str">
        <f>IF(ISERROR(VLOOKUP($D158,'FERDİ SONUÇ'!$B$6:$H$1069,6,0)),"",VLOOKUP($D158,'FERDİ SONUÇ'!$B$6:$H$1069,6,0))</f>
        <v/>
      </c>
      <c r="H158" s="47" t="str">
        <f>IF(OR(F158="",G158="DQ", G158="DNF", G158="DNS", G158=""),"-",VLOOKUP(D158,'FERDİ SONUÇ'!$B$6:$H$1069,7,0))</f>
        <v>-</v>
      </c>
      <c r="I158" s="47" t="str">
        <f>IF(OR(F158="",F158="F",G158="DQ", G158="DNF", G158="DNS", G158=""),"-",VLOOKUP(D158,'FERDİ SONUÇ'!$B$6:$H$1069,7,0))</f>
        <v>-</v>
      </c>
      <c r="J158" s="49" t="str">
        <f>IF(ISERROR(SMALL(I156:I161,3)),"-",SMALL(I156:I161,3))</f>
        <v>-</v>
      </c>
      <c r="K158" s="106"/>
      <c r="L158" s="106"/>
      <c r="M158" s="106"/>
      <c r="N158" s="108" t="str">
        <f>IFERROR(IF(C158="","",IF(OR(J156="-",J157="-",J158="-",J159="-"),"DQ",SUM(J156,J157,J158,J159)))+(J159*0.0001),"DQ")</f>
        <v>DQ</v>
      </c>
      <c r="O158" s="108" t="str">
        <f>IF(C158="","",IF(OR(K158="DQ",L158="DQ",M158="DQ",N158="DQ"),"DQ",SUM(K158,L158,M158,N158)))</f>
        <v/>
      </c>
      <c r="BE158" s="42">
        <v>1152</v>
      </c>
    </row>
    <row r="159" spans="1:57" ht="15" customHeight="1" x14ac:dyDescent="0.2">
      <c r="B159" s="43"/>
      <c r="C159" s="45"/>
      <c r="D159" s="151"/>
      <c r="E159" s="46" t="str">
        <f>IF(ISERROR(VLOOKUP($D159,'START LİSTE'!$B$6:$G$1027,2,0)),"",VLOOKUP($D159,'START LİSTE'!$B$6:$G$1027,2,0))</f>
        <v/>
      </c>
      <c r="F159" s="47" t="str">
        <f>IF(ISERROR(VLOOKUP($D159,'START LİSTE'!$B$6:$G$1027,4,0)),"",VLOOKUP($D159,'START LİSTE'!$B$6:$G$1027,4,0))</f>
        <v/>
      </c>
      <c r="G159" s="121" t="str">
        <f>IF(ISERROR(VLOOKUP($D159,'FERDİ SONUÇ'!$B$6:$H$1069,6,0)),"",VLOOKUP($D159,'FERDİ SONUÇ'!$B$6:$H$1069,6,0))</f>
        <v/>
      </c>
      <c r="H159" s="47" t="str">
        <f>IF(OR(F159="",G159="DQ", G159="DNF", G159="DNS", G159=""),"-",VLOOKUP(D159,'FERDİ SONUÇ'!$B$6:$H$1069,7,0))</f>
        <v>-</v>
      </c>
      <c r="I159" s="47" t="str">
        <f>IF(OR(F159="",F159="F",G159="DQ", G159="DNF", G159="DNS", G159=""),"-",VLOOKUP(D159,'FERDİ SONUÇ'!$B$6:$H$1069,7,0))</f>
        <v>-</v>
      </c>
      <c r="J159" s="49" t="str">
        <f>IF(ISERROR(SMALL(I156:I161,4)),"-",SMALL(I156:I161,4))</f>
        <v>-</v>
      </c>
      <c r="K159" s="106"/>
      <c r="L159" s="106"/>
      <c r="M159" s="106"/>
      <c r="N159" s="106"/>
      <c r="O159" s="44"/>
      <c r="BE159" s="42">
        <v>1153</v>
      </c>
    </row>
    <row r="160" spans="1:57" ht="15" customHeight="1" x14ac:dyDescent="0.2">
      <c r="B160" s="43"/>
      <c r="C160" s="45"/>
      <c r="D160" s="151"/>
      <c r="E160" s="46" t="str">
        <f>IF(ISERROR(VLOOKUP($D160,'START LİSTE'!$B$6:$G$1027,2,0)),"",VLOOKUP($D160,'START LİSTE'!$B$6:$G$1027,2,0))</f>
        <v/>
      </c>
      <c r="F160" s="47" t="str">
        <f>IF(ISERROR(VLOOKUP($D160,'START LİSTE'!$B$6:$G$1027,4,0)),"",VLOOKUP($D160,'START LİSTE'!$B$6:$G$1027,4,0))</f>
        <v/>
      </c>
      <c r="G160" s="121" t="str">
        <f>IF(ISERROR(VLOOKUP($D160,'FERDİ SONUÇ'!$B$6:$H$1069,6,0)),"",VLOOKUP($D160,'FERDİ SONUÇ'!$B$6:$H$1069,6,0))</f>
        <v/>
      </c>
      <c r="H160" s="47" t="str">
        <f>IF(OR(F160="",G160="DQ", G160="DNF", G160="DNS", G160=""),"-",VLOOKUP(D160,'FERDİ SONUÇ'!$B$6:$H$1069,7,0))</f>
        <v>-</v>
      </c>
      <c r="I160" s="47" t="str">
        <f>IF(OR(F160="",F160="F",G160="DQ", G160="DNF", G160="DNS", G160=""),"-",VLOOKUP(D160,'FERDİ SONUÇ'!$B$6:$H$1069,7,0))</f>
        <v>-</v>
      </c>
      <c r="J160" s="49" t="str">
        <f>IF(ISERROR(SMALL(I156:I161,5)),"-",SMALL(I156:I161,5))</f>
        <v>-</v>
      </c>
      <c r="K160" s="106"/>
      <c r="L160" s="106"/>
      <c r="M160" s="106"/>
      <c r="N160" s="106"/>
      <c r="O160" s="44"/>
      <c r="BE160" s="42">
        <v>1154</v>
      </c>
    </row>
    <row r="161" spans="1:57" ht="15" customHeight="1" x14ac:dyDescent="0.2">
      <c r="B161" s="50"/>
      <c r="C161" s="45"/>
      <c r="D161" s="152"/>
      <c r="E161" s="58" t="str">
        <f>IF(ISERROR(VLOOKUP($D161,'START LİSTE'!$B$6:$G$1027,2,0)),"",VLOOKUP($D161,'START LİSTE'!$B$6:$G$1027,2,0))</f>
        <v/>
      </c>
      <c r="F161" s="59" t="str">
        <f>IF(ISERROR(VLOOKUP($D161,'START LİSTE'!$B$6:$G$1027,4,0)),"",VLOOKUP($D161,'START LİSTE'!$B$6:$G$1027,4,0))</f>
        <v/>
      </c>
      <c r="G161" s="123" t="str">
        <f>IF(ISERROR(VLOOKUP($D161,'FERDİ SONUÇ'!$B$6:$H$1069,6,0)),"",VLOOKUP($D161,'FERDİ SONUÇ'!$B$6:$H$1069,6,0))</f>
        <v/>
      </c>
      <c r="H161" s="59" t="str">
        <f>IF(OR(F161="",G161="DQ", G161="DNF", G161="DNS", G161=""),"-",VLOOKUP(D161,'FERDİ SONUÇ'!$B$6:$H$1069,7,0))</f>
        <v>-</v>
      </c>
      <c r="I161" s="59" t="str">
        <f>IF(OR(F161="",F161="F",G161="DQ", G161="DNF", G161="DNS", G161=""),"-",VLOOKUP(D161,'FERDİ SONUÇ'!$B$6:$H$1069,7,0))</f>
        <v>-</v>
      </c>
      <c r="J161" s="56" t="str">
        <f>IF(ISERROR(SMALL(I156:I161,6)),"-",SMALL(I156:I161,6))</f>
        <v>-</v>
      </c>
      <c r="K161" s="107"/>
      <c r="L161" s="107"/>
      <c r="M161" s="107"/>
      <c r="N161" s="107"/>
      <c r="O161" s="51"/>
      <c r="BE161" s="42">
        <v>1155</v>
      </c>
    </row>
    <row r="162" spans="1:57" ht="15" customHeight="1" x14ac:dyDescent="0.2">
      <c r="B162" s="34"/>
      <c r="C162" s="36"/>
      <c r="D162" s="153"/>
      <c r="E162" s="37" t="str">
        <f>IF(ISERROR(VLOOKUP($D162,'START LİSTE'!$B$6:$G$1027,2,0)),"",VLOOKUP($D162,'START LİSTE'!$B$6:$G$1027,2,0))</f>
        <v/>
      </c>
      <c r="F162" s="38" t="str">
        <f>IF(ISERROR(VLOOKUP($D162,'START LİSTE'!$B$6:$G$1027,4,0)),"",VLOOKUP($D162,'START LİSTE'!$B$6:$G$1027,4,0))</f>
        <v/>
      </c>
      <c r="G162" s="120" t="str">
        <f>IF(ISERROR(VLOOKUP($D162,'FERDİ SONUÇ'!$B$6:$H$1069,6,0)),"",VLOOKUP($D162,'FERDİ SONUÇ'!$B$6:$H$1069,6,0))</f>
        <v/>
      </c>
      <c r="H162" s="38" t="str">
        <f>IF(OR(F162="",G162="DQ", G162="DNF", G162="DNS", G162=""),"-",VLOOKUP(D162,'FERDİ SONUÇ'!$B$6:$H$1069,7,0))</f>
        <v>-</v>
      </c>
      <c r="I162" s="38" t="str">
        <f>IF(OR(F162="",F162="F",G162="DQ", G162="DNF", G162="DNS", G162=""),"-",VLOOKUP(D162,'FERDİ SONUÇ'!$B$6:$H$1069,7,0))</f>
        <v>-</v>
      </c>
      <c r="J162" s="40" t="str">
        <f>IF(ISERROR(SMALL(I162:I167,1)),"-",SMALL(I162:I167,1))</f>
        <v>-</v>
      </c>
      <c r="K162" s="105"/>
      <c r="L162" s="105"/>
      <c r="M162" s="105"/>
      <c r="N162" s="105"/>
      <c r="O162" s="35"/>
      <c r="BE162" s="42">
        <v>1156</v>
      </c>
    </row>
    <row r="163" spans="1:57" ht="15" customHeight="1" x14ac:dyDescent="0.2">
      <c r="B163" s="43"/>
      <c r="C163" s="45"/>
      <c r="D163" s="151"/>
      <c r="E163" s="46" t="str">
        <f>IF(ISERROR(VLOOKUP($D163,'START LİSTE'!$B$6:$G$1027,2,0)),"",VLOOKUP($D163,'START LİSTE'!$B$6:$G$1027,2,0))</f>
        <v/>
      </c>
      <c r="F163" s="47" t="str">
        <f>IF(ISERROR(VLOOKUP($D163,'START LİSTE'!$B$6:$G$1027,4,0)),"",VLOOKUP($D163,'START LİSTE'!$B$6:$G$1027,4,0))</f>
        <v/>
      </c>
      <c r="G163" s="121" t="str">
        <f>IF(ISERROR(VLOOKUP($D163,'FERDİ SONUÇ'!$B$6:$H$1069,6,0)),"",VLOOKUP($D163,'FERDİ SONUÇ'!$B$6:$H$1069,6,0))</f>
        <v/>
      </c>
      <c r="H163" s="47" t="str">
        <f>IF(OR(F163="",G163="DQ", G163="DNF", G163="DNS", G163=""),"-",VLOOKUP(D163,'FERDİ SONUÇ'!$B$6:$H$1069,7,0))</f>
        <v>-</v>
      </c>
      <c r="I163" s="47" t="str">
        <f>IF(OR(F163="",F163="F",G163="DQ", G163="DNF", G163="DNS", G163=""),"-",VLOOKUP(D163,'FERDİ SONUÇ'!$B$6:$H$1069,7,0))</f>
        <v>-</v>
      </c>
      <c r="J163" s="49" t="str">
        <f>IF(ISERROR(SMALL(I162:I167,2)),"-",SMALL(I162:I167,2))</f>
        <v>-</v>
      </c>
      <c r="K163" s="106"/>
      <c r="L163" s="106"/>
      <c r="M163" s="106"/>
      <c r="N163" s="106"/>
      <c r="O163" s="44"/>
      <c r="BE163" s="42">
        <v>1157</v>
      </c>
    </row>
    <row r="164" spans="1:57" ht="15" customHeight="1" x14ac:dyDescent="0.2">
      <c r="A164" s="96" t="str">
        <f>IF(AND(C164&lt;&gt;"",O164&lt;&gt;"DQ"),COUNT(O$6:O$185)-(RANK(O164,O$6:O$185)+COUNTIF(O$6:O164,O164))+2,IF(D162&lt;&gt;"",BE164,""))</f>
        <v/>
      </c>
      <c r="B164" s="96" t="str">
        <f>IF(AND(C164&lt;&gt;"",N164&lt;&gt;"DQ"),COUNT(N$6:N$185)-(RANK(N164,N$6:N$185)+COUNTIF(N$6:N164,N164))+2,IF(D162&lt;&gt;"",BE164,""))</f>
        <v/>
      </c>
      <c r="C164" s="45" t="str">
        <f>IF(ISERROR(VLOOKUP(D162,'START LİSTE'!$B$6:$G$1027,3,0)),"",VLOOKUP(D162,'START LİSTE'!$B$6:$G$1027,3,0))</f>
        <v/>
      </c>
      <c r="D164" s="151"/>
      <c r="E164" s="46" t="str">
        <f>IF(ISERROR(VLOOKUP($D164,'START LİSTE'!$B$6:$G$1027,2,0)),"",VLOOKUP($D164,'START LİSTE'!$B$6:$G$1027,2,0))</f>
        <v/>
      </c>
      <c r="F164" s="47" t="str">
        <f>IF(ISERROR(VLOOKUP($D164,'START LİSTE'!$B$6:$G$1027,4,0)),"",VLOOKUP($D164,'START LİSTE'!$B$6:$G$1027,4,0))</f>
        <v/>
      </c>
      <c r="G164" s="121" t="str">
        <f>IF(ISERROR(VLOOKUP($D164,'FERDİ SONUÇ'!$B$6:$H$1069,6,0)),"",VLOOKUP($D164,'FERDİ SONUÇ'!$B$6:$H$1069,6,0))</f>
        <v/>
      </c>
      <c r="H164" s="47" t="str">
        <f>IF(OR(F164="",G164="DQ", G164="DNF", G164="DNS", G164=""),"-",VLOOKUP(D164,'FERDİ SONUÇ'!$B$6:$H$1069,7,0))</f>
        <v>-</v>
      </c>
      <c r="I164" s="47" t="str">
        <f>IF(OR(F164="",F164="F",G164="DQ", G164="DNF", G164="DNS", G164=""),"-",VLOOKUP(D164,'FERDİ SONUÇ'!$B$6:$H$1069,7,0))</f>
        <v>-</v>
      </c>
      <c r="J164" s="49" t="str">
        <f>IF(ISERROR(SMALL(I162:I167,3)),"-",SMALL(I162:I167,3))</f>
        <v>-</v>
      </c>
      <c r="K164" s="106"/>
      <c r="L164" s="106"/>
      <c r="M164" s="106"/>
      <c r="N164" s="108" t="str">
        <f>IFERROR(IF(C164="","",IF(OR(J162="-",J163="-",J164="-",J165="-"),"DQ",SUM(J162,J163,J164,J165)))+(J165*0.0001),"DQ")</f>
        <v>DQ</v>
      </c>
      <c r="O164" s="108" t="str">
        <f>IF(C164="","",IF(OR(K164="DQ",L164="DQ",M164="DQ",N164="DQ"),"DQ",SUM(K164,L164,M164,N164)))</f>
        <v/>
      </c>
      <c r="BE164" s="42">
        <v>1158</v>
      </c>
    </row>
    <row r="165" spans="1:57" ht="15" customHeight="1" x14ac:dyDescent="0.2">
      <c r="B165" s="43"/>
      <c r="C165" s="45"/>
      <c r="D165" s="151"/>
      <c r="E165" s="46" t="str">
        <f>IF(ISERROR(VLOOKUP($D165,'START LİSTE'!$B$6:$G$1027,2,0)),"",VLOOKUP($D165,'START LİSTE'!$B$6:$G$1027,2,0))</f>
        <v/>
      </c>
      <c r="F165" s="47" t="str">
        <f>IF(ISERROR(VLOOKUP($D165,'START LİSTE'!$B$6:$G$1027,4,0)),"",VLOOKUP($D165,'START LİSTE'!$B$6:$G$1027,4,0))</f>
        <v/>
      </c>
      <c r="G165" s="121" t="str">
        <f>IF(ISERROR(VLOOKUP($D165,'FERDİ SONUÇ'!$B$6:$H$1069,6,0)),"",VLOOKUP($D165,'FERDİ SONUÇ'!$B$6:$H$1069,6,0))</f>
        <v/>
      </c>
      <c r="H165" s="47" t="str">
        <f>IF(OR(F165="",G165="DQ", G165="DNF", G165="DNS", G165=""),"-",VLOOKUP(D165,'FERDİ SONUÇ'!$B$6:$H$1069,7,0))</f>
        <v>-</v>
      </c>
      <c r="I165" s="47" t="str">
        <f>IF(OR(F165="",F165="F",G165="DQ", G165="DNF", G165="DNS", G165=""),"-",VLOOKUP(D165,'FERDİ SONUÇ'!$B$6:$H$1069,7,0))</f>
        <v>-</v>
      </c>
      <c r="J165" s="49" t="str">
        <f>IF(ISERROR(SMALL(I162:I167,4)),"-",SMALL(I162:I167,4))</f>
        <v>-</v>
      </c>
      <c r="K165" s="106"/>
      <c r="L165" s="106"/>
      <c r="M165" s="106"/>
      <c r="N165" s="106"/>
      <c r="O165" s="44"/>
      <c r="BE165" s="42">
        <v>1159</v>
      </c>
    </row>
    <row r="166" spans="1:57" ht="15" customHeight="1" x14ac:dyDescent="0.2">
      <c r="B166" s="43"/>
      <c r="C166" s="45"/>
      <c r="D166" s="151"/>
      <c r="E166" s="46" t="str">
        <f>IF(ISERROR(VLOOKUP($D166,'START LİSTE'!$B$6:$G$1027,2,0)),"",VLOOKUP($D166,'START LİSTE'!$B$6:$G$1027,2,0))</f>
        <v/>
      </c>
      <c r="F166" s="47" t="str">
        <f>IF(ISERROR(VLOOKUP($D166,'START LİSTE'!$B$6:$G$1027,4,0)),"",VLOOKUP($D166,'START LİSTE'!$B$6:$G$1027,4,0))</f>
        <v/>
      </c>
      <c r="G166" s="121" t="str">
        <f>IF(ISERROR(VLOOKUP($D166,'FERDİ SONUÇ'!$B$6:$H$1069,6,0)),"",VLOOKUP($D166,'FERDİ SONUÇ'!$B$6:$H$1069,6,0))</f>
        <v/>
      </c>
      <c r="H166" s="47" t="str">
        <f>IF(OR(F166="",G166="DQ", G166="DNF", G166="DNS", G166=""),"-",VLOOKUP(D166,'FERDİ SONUÇ'!$B$6:$H$1069,7,0))</f>
        <v>-</v>
      </c>
      <c r="I166" s="47" t="str">
        <f>IF(OR(F166="",F166="F",G166="DQ", G166="DNF", G166="DNS", G166=""),"-",VLOOKUP(D166,'FERDİ SONUÇ'!$B$6:$H$1069,7,0))</f>
        <v>-</v>
      </c>
      <c r="J166" s="49" t="str">
        <f>IF(ISERROR(SMALL(I162:I167,5)),"-",SMALL(I162:I167,5))</f>
        <v>-</v>
      </c>
      <c r="K166" s="106"/>
      <c r="L166" s="106"/>
      <c r="M166" s="106"/>
      <c r="N166" s="106"/>
      <c r="O166" s="44"/>
      <c r="BE166" s="42">
        <v>1160</v>
      </c>
    </row>
    <row r="167" spans="1:57" ht="15" customHeight="1" x14ac:dyDescent="0.2">
      <c r="B167" s="50"/>
      <c r="C167" s="52"/>
      <c r="D167" s="152"/>
      <c r="E167" s="53" t="str">
        <f>IF(ISERROR(VLOOKUP($D167,'START LİSTE'!$B$6:$G$1027,2,0)),"",VLOOKUP($D167,'START LİSTE'!$B$6:$G$1027,2,0))</f>
        <v/>
      </c>
      <c r="F167" s="54" t="str">
        <f>IF(ISERROR(VLOOKUP($D167,'START LİSTE'!$B$6:$G$1027,4,0)),"",VLOOKUP($D167,'START LİSTE'!$B$6:$G$1027,4,0))</f>
        <v/>
      </c>
      <c r="G167" s="122" t="str">
        <f>IF(ISERROR(VLOOKUP($D167,'FERDİ SONUÇ'!$B$6:$H$1069,6,0)),"",VLOOKUP($D167,'FERDİ SONUÇ'!$B$6:$H$1069,6,0))</f>
        <v/>
      </c>
      <c r="H167" s="54" t="str">
        <f>IF(OR(F167="",G167="DQ", G167="DNF", G167="DNS", G167=""),"-",VLOOKUP(D167,'FERDİ SONUÇ'!$B$6:$H$1069,7,0))</f>
        <v>-</v>
      </c>
      <c r="I167" s="54" t="str">
        <f>IF(OR(F167="",F167="F",G167="DQ", G167="DNF", G167="DNS", G167=""),"-",VLOOKUP(D167,'FERDİ SONUÇ'!$B$6:$H$1069,7,0))</f>
        <v>-</v>
      </c>
      <c r="J167" s="56" t="str">
        <f>IF(ISERROR(SMALL(I162:I167,6)),"-",SMALL(I162:I167,6))</f>
        <v>-</v>
      </c>
      <c r="K167" s="107"/>
      <c r="L167" s="107"/>
      <c r="M167" s="107"/>
      <c r="N167" s="107"/>
      <c r="O167" s="51"/>
      <c r="BE167" s="42">
        <v>1161</v>
      </c>
    </row>
    <row r="168" spans="1:57" ht="15" customHeight="1" x14ac:dyDescent="0.2">
      <c r="B168" s="34"/>
      <c r="C168" s="36"/>
      <c r="D168" s="153"/>
      <c r="E168" s="37" t="str">
        <f>IF(ISERROR(VLOOKUP($D168,'START LİSTE'!$B$6:$G$1027,2,0)),"",VLOOKUP($D168,'START LİSTE'!$B$6:$G$1027,2,0))</f>
        <v/>
      </c>
      <c r="F168" s="38" t="str">
        <f>IF(ISERROR(VLOOKUP($D168,'START LİSTE'!$B$6:$G$1027,4,0)),"",VLOOKUP($D168,'START LİSTE'!$B$6:$G$1027,4,0))</f>
        <v/>
      </c>
      <c r="G168" s="120" t="str">
        <f>IF(ISERROR(VLOOKUP($D168,'FERDİ SONUÇ'!$B$6:$H$1069,6,0)),"",VLOOKUP($D168,'FERDİ SONUÇ'!$B$6:$H$1069,6,0))</f>
        <v/>
      </c>
      <c r="H168" s="38" t="str">
        <f>IF(OR(F168="",G168="DQ", G168="DNF", G168="DNS", G168=""),"-",VLOOKUP(D168,'FERDİ SONUÇ'!$B$6:$H$1069,7,0))</f>
        <v>-</v>
      </c>
      <c r="I168" s="38" t="str">
        <f>IF(OR(F168="",F168="F",G168="DQ", G168="DNF", G168="DNS", G168=""),"-",VLOOKUP(D168,'FERDİ SONUÇ'!$B$6:$H$1069,7,0))</f>
        <v>-</v>
      </c>
      <c r="J168" s="40" t="str">
        <f>IF(ISERROR(SMALL(I168:I173,1)),"-",SMALL(I168:I173,1))</f>
        <v>-</v>
      </c>
      <c r="K168" s="105"/>
      <c r="L168" s="105"/>
      <c r="M168" s="105"/>
      <c r="N168" s="105"/>
      <c r="O168" s="35"/>
      <c r="BE168" s="42">
        <v>1162</v>
      </c>
    </row>
    <row r="169" spans="1:57" ht="15" customHeight="1" x14ac:dyDescent="0.2">
      <c r="B169" s="43"/>
      <c r="C169" s="45"/>
      <c r="D169" s="151"/>
      <c r="E169" s="46" t="str">
        <f>IF(ISERROR(VLOOKUP($D169,'START LİSTE'!$B$6:$G$1027,2,0)),"",VLOOKUP($D169,'START LİSTE'!$B$6:$G$1027,2,0))</f>
        <v/>
      </c>
      <c r="F169" s="47" t="str">
        <f>IF(ISERROR(VLOOKUP($D169,'START LİSTE'!$B$6:$G$1027,4,0)),"",VLOOKUP($D169,'START LİSTE'!$B$6:$G$1027,4,0))</f>
        <v/>
      </c>
      <c r="G169" s="121" t="str">
        <f>IF(ISERROR(VLOOKUP($D169,'FERDİ SONUÇ'!$B$6:$H$1069,6,0)),"",VLOOKUP($D169,'FERDİ SONUÇ'!$B$6:$H$1069,6,0))</f>
        <v/>
      </c>
      <c r="H169" s="47" t="str">
        <f>IF(OR(F169="",G169="DQ", G169="DNF", G169="DNS", G169=""),"-",VLOOKUP(D169,'FERDİ SONUÇ'!$B$6:$H$1069,7,0))</f>
        <v>-</v>
      </c>
      <c r="I169" s="47" t="str">
        <f>IF(OR(F169="",F169="F",G169="DQ", G169="DNF", G169="DNS", G169=""),"-",VLOOKUP(D169,'FERDİ SONUÇ'!$B$6:$H$1069,7,0))</f>
        <v>-</v>
      </c>
      <c r="J169" s="49" t="str">
        <f>IF(ISERROR(SMALL(I168:I173,2)),"-",SMALL(I168:I173,2))</f>
        <v>-</v>
      </c>
      <c r="K169" s="106"/>
      <c r="L169" s="106"/>
      <c r="M169" s="106"/>
      <c r="N169" s="106"/>
      <c r="O169" s="44"/>
      <c r="BE169" s="42">
        <v>1163</v>
      </c>
    </row>
    <row r="170" spans="1:57" ht="15" customHeight="1" x14ac:dyDescent="0.2">
      <c r="A170" s="96" t="str">
        <f>IF(AND(C170&lt;&gt;"",O170&lt;&gt;"DQ"),COUNT(O$6:O$185)-(RANK(O170,O$6:O$185)+COUNTIF(O$6:O170,O170))+2,IF(D168&lt;&gt;"",BE170,""))</f>
        <v/>
      </c>
      <c r="B170" s="96" t="str">
        <f>IF(AND(C170&lt;&gt;"",N170&lt;&gt;"DQ"),COUNT(N$6:N$185)-(RANK(N170,N$6:N$185)+COUNTIF(N$6:N170,N170))+2,IF(D168&lt;&gt;"",BE170,""))</f>
        <v/>
      </c>
      <c r="C170" s="45" t="str">
        <f>IF(ISERROR(VLOOKUP(D168,'START LİSTE'!$B$6:$G$1027,3,0)),"",VLOOKUP(D168,'START LİSTE'!$B$6:$G$1027,3,0))</f>
        <v/>
      </c>
      <c r="D170" s="151"/>
      <c r="E170" s="46" t="str">
        <f>IF(ISERROR(VLOOKUP($D170,'START LİSTE'!$B$6:$G$1027,2,0)),"",VLOOKUP($D170,'START LİSTE'!$B$6:$G$1027,2,0))</f>
        <v/>
      </c>
      <c r="F170" s="47" t="str">
        <f>IF(ISERROR(VLOOKUP($D170,'START LİSTE'!$B$6:$G$1027,4,0)),"",VLOOKUP($D170,'START LİSTE'!$B$6:$G$1027,4,0))</f>
        <v/>
      </c>
      <c r="G170" s="121" t="str">
        <f>IF(ISERROR(VLOOKUP($D170,'FERDİ SONUÇ'!$B$6:$H$1069,6,0)),"",VLOOKUP($D170,'FERDİ SONUÇ'!$B$6:$H$1069,6,0))</f>
        <v/>
      </c>
      <c r="H170" s="47" t="str">
        <f>IF(OR(F170="",G170="DQ", G170="DNF", G170="DNS", G170=""),"-",VLOOKUP(D170,'FERDİ SONUÇ'!$B$6:$H$1069,7,0))</f>
        <v>-</v>
      </c>
      <c r="I170" s="47" t="str">
        <f>IF(OR(F170="",F170="F",G170="DQ", G170="DNF", G170="DNS", G170=""),"-",VLOOKUP(D170,'FERDİ SONUÇ'!$B$6:$H$1069,7,0))</f>
        <v>-</v>
      </c>
      <c r="J170" s="49" t="str">
        <f>IF(ISERROR(SMALL(I168:I173,3)),"-",SMALL(I168:I173,3))</f>
        <v>-</v>
      </c>
      <c r="K170" s="106"/>
      <c r="L170" s="106"/>
      <c r="M170" s="106"/>
      <c r="N170" s="108" t="str">
        <f>IFERROR(IF(C170="","",IF(OR(J168="-",J169="-",J170="-",J171="-"),"DQ",SUM(J168,J169,J170,J171)))+(J171*0.0001),"DQ")</f>
        <v>DQ</v>
      </c>
      <c r="O170" s="108" t="str">
        <f>IF(C170="","",IF(OR(K170="DQ",L170="DQ",M170="DQ",N170="DQ"),"DQ",SUM(K170,L170,M170,N170)))</f>
        <v/>
      </c>
      <c r="BE170" s="42">
        <v>1164</v>
      </c>
    </row>
    <row r="171" spans="1:57" ht="15" customHeight="1" x14ac:dyDescent="0.2">
      <c r="B171" s="43"/>
      <c r="C171" s="45"/>
      <c r="D171" s="151"/>
      <c r="E171" s="46" t="str">
        <f>IF(ISERROR(VLOOKUP($D171,'START LİSTE'!$B$6:$G$1027,2,0)),"",VLOOKUP($D171,'START LİSTE'!$B$6:$G$1027,2,0))</f>
        <v/>
      </c>
      <c r="F171" s="47" t="str">
        <f>IF(ISERROR(VLOOKUP($D171,'START LİSTE'!$B$6:$G$1027,4,0)),"",VLOOKUP($D171,'START LİSTE'!$B$6:$G$1027,4,0))</f>
        <v/>
      </c>
      <c r="G171" s="121" t="str">
        <f>IF(ISERROR(VLOOKUP($D171,'FERDİ SONUÇ'!$B$6:$H$1069,6,0)),"",VLOOKUP($D171,'FERDİ SONUÇ'!$B$6:$H$1069,6,0))</f>
        <v/>
      </c>
      <c r="H171" s="47" t="str">
        <f>IF(OR(F171="",G171="DQ", G171="DNF", G171="DNS", G171=""),"-",VLOOKUP(D171,'FERDİ SONUÇ'!$B$6:$H$1069,7,0))</f>
        <v>-</v>
      </c>
      <c r="I171" s="47" t="str">
        <f>IF(OR(F171="",F171="F",G171="DQ", G171="DNF", G171="DNS", G171=""),"-",VLOOKUP(D171,'FERDİ SONUÇ'!$B$6:$H$1069,7,0))</f>
        <v>-</v>
      </c>
      <c r="J171" s="49" t="str">
        <f>IF(ISERROR(SMALL(I168:I173,4)),"-",SMALL(I168:I173,4))</f>
        <v>-</v>
      </c>
      <c r="K171" s="106"/>
      <c r="L171" s="106"/>
      <c r="M171" s="106"/>
      <c r="N171" s="106"/>
      <c r="O171" s="44"/>
      <c r="BE171" s="42">
        <v>1165</v>
      </c>
    </row>
    <row r="172" spans="1:57" ht="15" customHeight="1" x14ac:dyDescent="0.2">
      <c r="B172" s="43"/>
      <c r="C172" s="45"/>
      <c r="D172" s="151"/>
      <c r="E172" s="46" t="str">
        <f>IF(ISERROR(VLOOKUP($D172,'START LİSTE'!$B$6:$G$1027,2,0)),"",VLOOKUP($D172,'START LİSTE'!$B$6:$G$1027,2,0))</f>
        <v/>
      </c>
      <c r="F172" s="47" t="str">
        <f>IF(ISERROR(VLOOKUP($D172,'START LİSTE'!$B$6:$G$1027,4,0)),"",VLOOKUP($D172,'START LİSTE'!$B$6:$G$1027,4,0))</f>
        <v/>
      </c>
      <c r="G172" s="121" t="str">
        <f>IF(ISERROR(VLOOKUP($D172,'FERDİ SONUÇ'!$B$6:$H$1069,6,0)),"",VLOOKUP($D172,'FERDİ SONUÇ'!$B$6:$H$1069,6,0))</f>
        <v/>
      </c>
      <c r="H172" s="47" t="str">
        <f>IF(OR(F172="",G172="DQ", G172="DNF", G172="DNS", G172=""),"-",VLOOKUP(D172,'FERDİ SONUÇ'!$B$6:$H$1069,7,0))</f>
        <v>-</v>
      </c>
      <c r="I172" s="47" t="str">
        <f>IF(OR(F172="",F172="F",G172="DQ", G172="DNF", G172="DNS", G172=""),"-",VLOOKUP(D172,'FERDİ SONUÇ'!$B$6:$H$1069,7,0))</f>
        <v>-</v>
      </c>
      <c r="J172" s="49" t="str">
        <f>IF(ISERROR(SMALL(I168:I173,5)),"-",SMALL(I168:I173,5))</f>
        <v>-</v>
      </c>
      <c r="K172" s="106"/>
      <c r="L172" s="106"/>
      <c r="M172" s="106"/>
      <c r="N172" s="106"/>
      <c r="O172" s="44"/>
      <c r="BE172" s="42">
        <v>1166</v>
      </c>
    </row>
    <row r="173" spans="1:57" ht="15" customHeight="1" x14ac:dyDescent="0.2">
      <c r="B173" s="50"/>
      <c r="C173" s="52"/>
      <c r="D173" s="152"/>
      <c r="E173" s="53" t="str">
        <f>IF(ISERROR(VLOOKUP($D173,'START LİSTE'!$B$6:$G$1027,2,0)),"",VLOOKUP($D173,'START LİSTE'!$B$6:$G$1027,2,0))</f>
        <v/>
      </c>
      <c r="F173" s="54" t="str">
        <f>IF(ISERROR(VLOOKUP($D173,'START LİSTE'!$B$6:$G$1027,4,0)),"",VLOOKUP($D173,'START LİSTE'!$B$6:$G$1027,4,0))</f>
        <v/>
      </c>
      <c r="G173" s="122" t="str">
        <f>IF(ISERROR(VLOOKUP($D173,'FERDİ SONUÇ'!$B$6:$H$1069,6,0)),"",VLOOKUP($D173,'FERDİ SONUÇ'!$B$6:$H$1069,6,0))</f>
        <v/>
      </c>
      <c r="H173" s="54" t="str">
        <f>IF(OR(F173="",G173="DQ", G173="DNF", G173="DNS", G173=""),"-",VLOOKUP(D173,'FERDİ SONUÇ'!$B$6:$H$1069,7,0))</f>
        <v>-</v>
      </c>
      <c r="I173" s="54" t="str">
        <f>IF(OR(F173="",F173="F",G173="DQ", G173="DNF", G173="DNS", G173=""),"-",VLOOKUP(D173,'FERDİ SONUÇ'!$B$6:$H$1069,7,0))</f>
        <v>-</v>
      </c>
      <c r="J173" s="56" t="str">
        <f>IF(ISERROR(SMALL(I168:I173,6)),"-",SMALL(I168:I173,6))</f>
        <v>-</v>
      </c>
      <c r="K173" s="107"/>
      <c r="L173" s="107"/>
      <c r="M173" s="107"/>
      <c r="N173" s="107"/>
      <c r="O173" s="51"/>
      <c r="BE173" s="42">
        <v>1167</v>
      </c>
    </row>
    <row r="174" spans="1:57" ht="15" customHeight="1" x14ac:dyDescent="0.2">
      <c r="B174" s="34"/>
      <c r="C174" s="36"/>
      <c r="D174" s="153"/>
      <c r="E174" s="37" t="str">
        <f>IF(ISERROR(VLOOKUP($D174,'START LİSTE'!$B$6:$G$1027,2,0)),"",VLOOKUP($D174,'START LİSTE'!$B$6:$G$1027,2,0))</f>
        <v/>
      </c>
      <c r="F174" s="38" t="str">
        <f>IF(ISERROR(VLOOKUP($D174,'START LİSTE'!$B$6:$G$1027,4,0)),"",VLOOKUP($D174,'START LİSTE'!$B$6:$G$1027,4,0))</f>
        <v/>
      </c>
      <c r="G174" s="120" t="str">
        <f>IF(ISERROR(VLOOKUP($D174,'FERDİ SONUÇ'!$B$6:$H$1069,6,0)),"",VLOOKUP($D174,'FERDİ SONUÇ'!$B$6:$H$1069,6,0))</f>
        <v/>
      </c>
      <c r="H174" s="38" t="str">
        <f>IF(OR(F174="",G174="DQ", G174="DNF", G174="DNS", G174=""),"-",VLOOKUP(D174,'FERDİ SONUÇ'!$B$6:$H$1069,7,0))</f>
        <v>-</v>
      </c>
      <c r="I174" s="38" t="str">
        <f>IF(OR(F174="",F174="F",G174="DQ", G174="DNF", G174="DNS", G174=""),"-",VLOOKUP(D174,'FERDİ SONUÇ'!$B$6:$H$1069,7,0))</f>
        <v>-</v>
      </c>
      <c r="J174" s="40" t="str">
        <f>IF(ISERROR(SMALL(I174:I179,1)),"-",SMALL(I174:I179,1))</f>
        <v>-</v>
      </c>
      <c r="K174" s="105"/>
      <c r="L174" s="105"/>
      <c r="M174" s="105"/>
      <c r="N174" s="105"/>
      <c r="O174" s="35"/>
      <c r="BE174" s="42">
        <v>1168</v>
      </c>
    </row>
    <row r="175" spans="1:57" ht="15" customHeight="1" x14ac:dyDescent="0.2">
      <c r="B175" s="43"/>
      <c r="C175" s="45"/>
      <c r="D175" s="151"/>
      <c r="E175" s="46" t="str">
        <f>IF(ISERROR(VLOOKUP($D175,'START LİSTE'!$B$6:$G$1027,2,0)),"",VLOOKUP($D175,'START LİSTE'!$B$6:$G$1027,2,0))</f>
        <v/>
      </c>
      <c r="F175" s="47" t="str">
        <f>IF(ISERROR(VLOOKUP($D175,'START LİSTE'!$B$6:$G$1027,4,0)),"",VLOOKUP($D175,'START LİSTE'!$B$6:$G$1027,4,0))</f>
        <v/>
      </c>
      <c r="G175" s="121" t="str">
        <f>IF(ISERROR(VLOOKUP($D175,'FERDİ SONUÇ'!$B$6:$H$1069,6,0)),"",VLOOKUP($D175,'FERDİ SONUÇ'!$B$6:$H$1069,6,0))</f>
        <v/>
      </c>
      <c r="H175" s="47" t="str">
        <f>IF(OR(F175="",G175="DQ", G175="DNF", G175="DNS", G175=""),"-",VLOOKUP(D175,'FERDİ SONUÇ'!$B$6:$H$1069,7,0))</f>
        <v>-</v>
      </c>
      <c r="I175" s="47" t="str">
        <f>IF(OR(F175="",F175="F",G175="DQ", G175="DNF", G175="DNS", G175=""),"-",VLOOKUP(D175,'FERDİ SONUÇ'!$B$6:$H$1069,7,0))</f>
        <v>-</v>
      </c>
      <c r="J175" s="49" t="str">
        <f>IF(ISERROR(SMALL(I174:I179,2)),"-",SMALL(I174:I179,2))</f>
        <v>-</v>
      </c>
      <c r="K175" s="106"/>
      <c r="L175" s="106"/>
      <c r="M175" s="106"/>
      <c r="N175" s="106"/>
      <c r="O175" s="44"/>
      <c r="BE175" s="42">
        <v>1169</v>
      </c>
    </row>
    <row r="176" spans="1:57" ht="15" customHeight="1" x14ac:dyDescent="0.2">
      <c r="A176" s="96" t="str">
        <f>IF(AND(C176&lt;&gt;"",O176&lt;&gt;"DQ"),COUNT(O$6:O$185)-(RANK(O176,O$6:O$185)+COUNTIF(O$6:O176,O176))+2,IF(D174&lt;&gt;"",BE176,""))</f>
        <v/>
      </c>
      <c r="B176" s="96" t="str">
        <f>IF(AND(C176&lt;&gt;"",N176&lt;&gt;"DQ"),COUNT(N$6:N$185)-(RANK(N176,N$6:N$185)+COUNTIF(N$6:N176,N176))+2,IF(D174&lt;&gt;"",BE176,""))</f>
        <v/>
      </c>
      <c r="C176" s="45" t="str">
        <f>IF(ISERROR(VLOOKUP(D174,'START LİSTE'!$B$6:$G$1027,3,0)),"",VLOOKUP(D174,'START LİSTE'!$B$6:$G$1027,3,0))</f>
        <v/>
      </c>
      <c r="D176" s="151"/>
      <c r="E176" s="46" t="str">
        <f>IF(ISERROR(VLOOKUP($D176,'START LİSTE'!$B$6:$G$1027,2,0)),"",VLOOKUP($D176,'START LİSTE'!$B$6:$G$1027,2,0))</f>
        <v/>
      </c>
      <c r="F176" s="47" t="str">
        <f>IF(ISERROR(VLOOKUP($D176,'START LİSTE'!$B$6:$G$1027,4,0)),"",VLOOKUP($D176,'START LİSTE'!$B$6:$G$1027,4,0))</f>
        <v/>
      </c>
      <c r="G176" s="121" t="str">
        <f>IF(ISERROR(VLOOKUP($D176,'FERDİ SONUÇ'!$B$6:$H$1069,6,0)),"",VLOOKUP($D176,'FERDİ SONUÇ'!$B$6:$H$1069,6,0))</f>
        <v/>
      </c>
      <c r="H176" s="47" t="str">
        <f>IF(OR(F176="",G176="DQ", G176="DNF", G176="DNS", G176=""),"-",VLOOKUP(D176,'FERDİ SONUÇ'!$B$6:$H$1069,7,0))</f>
        <v>-</v>
      </c>
      <c r="I176" s="47" t="str">
        <f>IF(OR(F176="",F176="F",G176="DQ", G176="DNF", G176="DNS", G176=""),"-",VLOOKUP(D176,'FERDİ SONUÇ'!$B$6:$H$1069,7,0))</f>
        <v>-</v>
      </c>
      <c r="J176" s="49" t="str">
        <f>IF(ISERROR(SMALL(I174:I179,3)),"-",SMALL(I174:I179,3))</f>
        <v>-</v>
      </c>
      <c r="K176" s="106"/>
      <c r="L176" s="106"/>
      <c r="M176" s="106"/>
      <c r="N176" s="108" t="str">
        <f>IFERROR(IF(C176="","",IF(OR(J174="-",J175="-",J176="-",J177="-"),"DQ",SUM(J174,J175,J176,J177)))+(J177*0.0001),"DQ")</f>
        <v>DQ</v>
      </c>
      <c r="O176" s="108" t="str">
        <f>IF(C176="","",IF(OR(K176="DQ",L176="DQ",M176="DQ",N176="DQ"),"DQ",SUM(K176,L176,M176,N176)))</f>
        <v/>
      </c>
      <c r="BE176" s="42">
        <v>1170</v>
      </c>
    </row>
    <row r="177" spans="1:57" ht="15" customHeight="1" x14ac:dyDescent="0.2">
      <c r="B177" s="43"/>
      <c r="C177" s="45"/>
      <c r="D177" s="151"/>
      <c r="E177" s="46" t="str">
        <f>IF(ISERROR(VLOOKUP($D177,'START LİSTE'!$B$6:$G$1027,2,0)),"",VLOOKUP($D177,'START LİSTE'!$B$6:$G$1027,2,0))</f>
        <v/>
      </c>
      <c r="F177" s="47" t="str">
        <f>IF(ISERROR(VLOOKUP($D177,'START LİSTE'!$B$6:$G$1027,4,0)),"",VLOOKUP($D177,'START LİSTE'!$B$6:$G$1027,4,0))</f>
        <v/>
      </c>
      <c r="G177" s="121" t="str">
        <f>IF(ISERROR(VLOOKUP($D177,'FERDİ SONUÇ'!$B$6:$H$1069,6,0)),"",VLOOKUP($D177,'FERDİ SONUÇ'!$B$6:$H$1069,6,0))</f>
        <v/>
      </c>
      <c r="H177" s="47" t="str">
        <f>IF(OR(F177="",G177="DQ", G177="DNF", G177="DNS", G177=""),"-",VLOOKUP(D177,'FERDİ SONUÇ'!$B$6:$H$1069,7,0))</f>
        <v>-</v>
      </c>
      <c r="I177" s="47" t="str">
        <f>IF(OR(F177="",F177="F",G177="DQ", G177="DNF", G177="DNS", G177=""),"-",VLOOKUP(D177,'FERDİ SONUÇ'!$B$6:$H$1069,7,0))</f>
        <v>-</v>
      </c>
      <c r="J177" s="49" t="str">
        <f>IF(ISERROR(SMALL(I174:I179,4)),"-",SMALL(I174:I179,4))</f>
        <v>-</v>
      </c>
      <c r="K177" s="106"/>
      <c r="L177" s="106"/>
      <c r="M177" s="106"/>
      <c r="N177" s="106"/>
      <c r="O177" s="44"/>
      <c r="BE177" s="42">
        <v>1171</v>
      </c>
    </row>
    <row r="178" spans="1:57" ht="15" customHeight="1" x14ac:dyDescent="0.2">
      <c r="B178" s="43"/>
      <c r="C178" s="45"/>
      <c r="D178" s="151"/>
      <c r="E178" s="46" t="str">
        <f>IF(ISERROR(VLOOKUP($D178,'START LİSTE'!$B$6:$G$1027,2,0)),"",VLOOKUP($D178,'START LİSTE'!$B$6:$G$1027,2,0))</f>
        <v/>
      </c>
      <c r="F178" s="47" t="str">
        <f>IF(ISERROR(VLOOKUP($D178,'START LİSTE'!$B$6:$G$1027,4,0)),"",VLOOKUP($D178,'START LİSTE'!$B$6:$G$1027,4,0))</f>
        <v/>
      </c>
      <c r="G178" s="121" t="str">
        <f>IF(ISERROR(VLOOKUP($D178,'FERDİ SONUÇ'!$B$6:$H$1069,6,0)),"",VLOOKUP($D178,'FERDİ SONUÇ'!$B$6:$H$1069,6,0))</f>
        <v/>
      </c>
      <c r="H178" s="47" t="str">
        <f>IF(OR(F178="",G178="DQ", G178="DNF", G178="DNS", G178=""),"-",VLOOKUP(D178,'FERDİ SONUÇ'!$B$6:$H$1069,7,0))</f>
        <v>-</v>
      </c>
      <c r="I178" s="47" t="str">
        <f>IF(OR(F178="",F178="F",G178="DQ", G178="DNF", G178="DNS", G178=""),"-",VLOOKUP(D178,'FERDİ SONUÇ'!$B$6:$H$1069,7,0))</f>
        <v>-</v>
      </c>
      <c r="J178" s="49" t="str">
        <f>IF(ISERROR(SMALL(I174:I179,5)),"-",SMALL(I174:I179,5))</f>
        <v>-</v>
      </c>
      <c r="K178" s="106"/>
      <c r="L178" s="106"/>
      <c r="M178" s="106"/>
      <c r="N178" s="106"/>
      <c r="O178" s="44"/>
      <c r="BE178" s="42">
        <v>1172</v>
      </c>
    </row>
    <row r="179" spans="1:57" ht="15" customHeight="1" x14ac:dyDescent="0.2">
      <c r="B179" s="50"/>
      <c r="C179" s="52"/>
      <c r="D179" s="152"/>
      <c r="E179" s="53" t="str">
        <f>IF(ISERROR(VLOOKUP($D179,'START LİSTE'!$B$6:$G$1027,2,0)),"",VLOOKUP($D179,'START LİSTE'!$B$6:$G$1027,2,0))</f>
        <v/>
      </c>
      <c r="F179" s="54" t="str">
        <f>IF(ISERROR(VLOOKUP($D179,'START LİSTE'!$B$6:$G$1027,4,0)),"",VLOOKUP($D179,'START LİSTE'!$B$6:$G$1027,4,0))</f>
        <v/>
      </c>
      <c r="G179" s="122" t="str">
        <f>IF(ISERROR(VLOOKUP($D179,'FERDİ SONUÇ'!$B$6:$H$1069,6,0)),"",VLOOKUP($D179,'FERDİ SONUÇ'!$B$6:$H$1069,6,0))</f>
        <v/>
      </c>
      <c r="H179" s="54" t="str">
        <f>IF(OR(F179="",G179="DQ", G179="DNF", G179="DNS", G179=""),"-",VLOOKUP(D179,'FERDİ SONUÇ'!$B$6:$H$1069,7,0))</f>
        <v>-</v>
      </c>
      <c r="I179" s="54" t="str">
        <f>IF(OR(F179="",F179="F",G179="DQ", G179="DNF", G179="DNS", G179=""),"-",VLOOKUP(D179,'FERDİ SONUÇ'!$B$6:$H$1069,7,0))</f>
        <v>-</v>
      </c>
      <c r="J179" s="56" t="str">
        <f>IF(ISERROR(SMALL(I174:I179,6)),"-",SMALL(I174:I179,6))</f>
        <v>-</v>
      </c>
      <c r="K179" s="107"/>
      <c r="L179" s="107"/>
      <c r="M179" s="107"/>
      <c r="N179" s="107"/>
      <c r="O179" s="51"/>
      <c r="BE179" s="42">
        <v>1173</v>
      </c>
    </row>
    <row r="180" spans="1:57" ht="15" customHeight="1" x14ac:dyDescent="0.2">
      <c r="B180" s="34"/>
      <c r="C180" s="36"/>
      <c r="D180" s="153"/>
      <c r="E180" s="37" t="str">
        <f>IF(ISERROR(VLOOKUP($D180,'START LİSTE'!$B$6:$G$1027,2,0)),"",VLOOKUP($D180,'START LİSTE'!$B$6:$G$1027,2,0))</f>
        <v/>
      </c>
      <c r="F180" s="38" t="str">
        <f>IF(ISERROR(VLOOKUP($D180,'START LİSTE'!$B$6:$G$1027,4,0)),"",VLOOKUP($D180,'START LİSTE'!$B$6:$G$1027,4,0))</f>
        <v/>
      </c>
      <c r="G180" s="120" t="str">
        <f>IF(ISERROR(VLOOKUP($D180,'FERDİ SONUÇ'!$B$6:$H$1069,6,0)),"",VLOOKUP($D180,'FERDİ SONUÇ'!$B$6:$H$1069,6,0))</f>
        <v/>
      </c>
      <c r="H180" s="38" t="str">
        <f>IF(OR(F180="",G180="DQ", G180="DNF", G180="DNS", G180=""),"-",VLOOKUP(D180,'FERDİ SONUÇ'!$B$6:$H$1069,7,0))</f>
        <v>-</v>
      </c>
      <c r="I180" s="38" t="str">
        <f>IF(OR(F180="",F180="F",G180="DQ", G180="DNF", G180="DNS", G180=""),"-",VLOOKUP(D180,'FERDİ SONUÇ'!$B$6:$H$1069,7,0))</f>
        <v>-</v>
      </c>
      <c r="J180" s="40" t="str">
        <f>IF(ISERROR(SMALL(I180:I185,1)),"-",SMALL(I180:I185,1))</f>
        <v>-</v>
      </c>
      <c r="K180" s="105"/>
      <c r="L180" s="105"/>
      <c r="M180" s="105"/>
      <c r="N180" s="105"/>
      <c r="O180" s="35"/>
      <c r="BE180" s="42">
        <v>1174</v>
      </c>
    </row>
    <row r="181" spans="1:57" ht="15" customHeight="1" x14ac:dyDescent="0.2">
      <c r="B181" s="43"/>
      <c r="C181" s="45"/>
      <c r="D181" s="151"/>
      <c r="E181" s="46" t="str">
        <f>IF(ISERROR(VLOOKUP($D181,'START LİSTE'!$B$6:$G$1027,2,0)),"",VLOOKUP($D181,'START LİSTE'!$B$6:$G$1027,2,0))</f>
        <v/>
      </c>
      <c r="F181" s="47" t="str">
        <f>IF(ISERROR(VLOOKUP($D181,'START LİSTE'!$B$6:$G$1027,4,0)),"",VLOOKUP($D181,'START LİSTE'!$B$6:$G$1027,4,0))</f>
        <v/>
      </c>
      <c r="G181" s="121" t="str">
        <f>IF(ISERROR(VLOOKUP($D181,'FERDİ SONUÇ'!$B$6:$H$1069,6,0)),"",VLOOKUP($D181,'FERDİ SONUÇ'!$B$6:$H$1069,6,0))</f>
        <v/>
      </c>
      <c r="H181" s="47" t="str">
        <f>IF(OR(F181="",G181="DQ", G181="DNF", G181="DNS", G181=""),"-",VLOOKUP(D181,'FERDİ SONUÇ'!$B$6:$H$1069,7,0))</f>
        <v>-</v>
      </c>
      <c r="I181" s="47" t="str">
        <f>IF(OR(F181="",F181="F",G181="DQ", G181="DNF", G181="DNS", G181=""),"-",VLOOKUP(D181,'FERDİ SONUÇ'!$B$6:$H$1069,7,0))</f>
        <v>-</v>
      </c>
      <c r="J181" s="49" t="str">
        <f>IF(ISERROR(SMALL(I180:I185,2)),"-",SMALL(I180:I185,2))</f>
        <v>-</v>
      </c>
      <c r="K181" s="106"/>
      <c r="L181" s="106"/>
      <c r="M181" s="106"/>
      <c r="N181" s="106"/>
      <c r="O181" s="44"/>
      <c r="BE181" s="42">
        <v>1175</v>
      </c>
    </row>
    <row r="182" spans="1:57" ht="15" customHeight="1" x14ac:dyDescent="0.2">
      <c r="A182" s="96" t="str">
        <f>IF(AND(C182&lt;&gt;"",O182&lt;&gt;"DQ"),COUNT(O$6:O$185)-(RANK(O182,O$6:O$185)+COUNTIF(O$6:O182,O182))+2,IF(D180&lt;&gt;"",BE182,""))</f>
        <v/>
      </c>
      <c r="B182" s="96" t="str">
        <f>IF(AND(C182&lt;&gt;"",N182&lt;&gt;"DQ"),COUNT(N$6:N$185)-(RANK(N182,N$6:N$185)+COUNTIF(N$6:N182,N182))+2,IF(D180&lt;&gt;"",BE182,""))</f>
        <v/>
      </c>
      <c r="C182" s="45" t="str">
        <f>IF(ISERROR(VLOOKUP(D180,'START LİSTE'!$B$6:$G$1027,3,0)),"",VLOOKUP(D180,'START LİSTE'!$B$6:$G$1027,3,0))</f>
        <v/>
      </c>
      <c r="D182" s="151"/>
      <c r="E182" s="46" t="str">
        <f>IF(ISERROR(VLOOKUP($D182,'START LİSTE'!$B$6:$G$1027,2,0)),"",VLOOKUP($D182,'START LİSTE'!$B$6:$G$1027,2,0))</f>
        <v/>
      </c>
      <c r="F182" s="47" t="str">
        <f>IF(ISERROR(VLOOKUP($D182,'START LİSTE'!$B$6:$G$1027,4,0)),"",VLOOKUP($D182,'START LİSTE'!$B$6:$G$1027,4,0))</f>
        <v/>
      </c>
      <c r="G182" s="121" t="str">
        <f>IF(ISERROR(VLOOKUP($D182,'FERDİ SONUÇ'!$B$6:$H$1069,6,0)),"",VLOOKUP($D182,'FERDİ SONUÇ'!$B$6:$H$1069,6,0))</f>
        <v/>
      </c>
      <c r="H182" s="47" t="str">
        <f>IF(OR(F182="",G182="DQ", G182="DNF", G182="DNS", G182=""),"-",VLOOKUP(D182,'FERDİ SONUÇ'!$B$6:$H$1069,7,0))</f>
        <v>-</v>
      </c>
      <c r="I182" s="47" t="str">
        <f>IF(OR(F182="",F182="F",G182="DQ", G182="DNF", G182="DNS", G182=""),"-",VLOOKUP(D182,'FERDİ SONUÇ'!$B$6:$H$1069,7,0))</f>
        <v>-</v>
      </c>
      <c r="J182" s="49" t="str">
        <f>IF(ISERROR(SMALL(I180:I185,3)),"-",SMALL(I180:I185,3))</f>
        <v>-</v>
      </c>
      <c r="K182" s="106"/>
      <c r="L182" s="106"/>
      <c r="M182" s="106"/>
      <c r="N182" s="108" t="str">
        <f>IFERROR(IF(C182="","",IF(OR(J180="-",J181="-",J182="-",J183="-"),"DQ",SUM(J180,J181,J182,J183)))+(J183*0.0001),"DQ")</f>
        <v>DQ</v>
      </c>
      <c r="O182" s="108" t="str">
        <f>IF(C182="","",IF(OR(K182="DQ",L182="DQ",M182="DQ",N182="DQ"),"DQ",SUM(K182,L182,M182,N182)))</f>
        <v/>
      </c>
      <c r="BE182" s="42">
        <v>1176</v>
      </c>
    </row>
    <row r="183" spans="1:57" ht="15" customHeight="1" x14ac:dyDescent="0.2">
      <c r="B183" s="43"/>
      <c r="C183" s="45"/>
      <c r="D183" s="151"/>
      <c r="E183" s="46" t="str">
        <f>IF(ISERROR(VLOOKUP($D183,'START LİSTE'!$B$6:$G$1027,2,0)),"",VLOOKUP($D183,'START LİSTE'!$B$6:$G$1027,2,0))</f>
        <v/>
      </c>
      <c r="F183" s="47" t="str">
        <f>IF(ISERROR(VLOOKUP($D183,'START LİSTE'!$B$6:$G$1027,4,0)),"",VLOOKUP($D183,'START LİSTE'!$B$6:$G$1027,4,0))</f>
        <v/>
      </c>
      <c r="G183" s="121" t="str">
        <f>IF(ISERROR(VLOOKUP($D183,'FERDİ SONUÇ'!$B$6:$H$1069,6,0)),"",VLOOKUP($D183,'FERDİ SONUÇ'!$B$6:$H$1069,6,0))</f>
        <v/>
      </c>
      <c r="H183" s="47" t="str">
        <f>IF(OR(F183="",G183="DQ", G183="DNF", G183="DNS", G183=""),"-",VLOOKUP(D183,'FERDİ SONUÇ'!$B$6:$H$1069,7,0))</f>
        <v>-</v>
      </c>
      <c r="I183" s="47" t="str">
        <f>IF(OR(F183="",F183="F",G183="DQ", G183="DNF", G183="DNS", G183=""),"-",VLOOKUP(D183,'FERDİ SONUÇ'!$B$6:$H$1069,7,0))</f>
        <v>-</v>
      </c>
      <c r="J183" s="49" t="str">
        <f>IF(ISERROR(SMALL(I180:I185,4)),"-",SMALL(I180:I185,4))</f>
        <v>-</v>
      </c>
      <c r="K183" s="106"/>
      <c r="L183" s="106"/>
      <c r="M183" s="106"/>
      <c r="N183" s="106"/>
      <c r="O183" s="44"/>
      <c r="BE183" s="42">
        <v>1177</v>
      </c>
    </row>
    <row r="184" spans="1:57" ht="15" customHeight="1" x14ac:dyDescent="0.2">
      <c r="B184" s="43"/>
      <c r="C184" s="45"/>
      <c r="D184" s="151"/>
      <c r="E184" s="46" t="str">
        <f>IF(ISERROR(VLOOKUP($D184,'START LİSTE'!$B$6:$G$1027,2,0)),"",VLOOKUP($D184,'START LİSTE'!$B$6:$G$1027,2,0))</f>
        <v/>
      </c>
      <c r="F184" s="47" t="str">
        <f>IF(ISERROR(VLOOKUP($D184,'START LİSTE'!$B$6:$G$1027,4,0)),"",VLOOKUP($D184,'START LİSTE'!$B$6:$G$1027,4,0))</f>
        <v/>
      </c>
      <c r="G184" s="121" t="str">
        <f>IF(ISERROR(VLOOKUP($D184,'FERDİ SONUÇ'!$B$6:$H$1069,6,0)),"",VLOOKUP($D184,'FERDİ SONUÇ'!$B$6:$H$1069,6,0))</f>
        <v/>
      </c>
      <c r="H184" s="47" t="str">
        <f>IF(OR(F184="",G184="DQ", G184="DNF", G184="DNS", G184=""),"-",VLOOKUP(D184,'FERDİ SONUÇ'!$B$6:$H$1069,7,0))</f>
        <v>-</v>
      </c>
      <c r="I184" s="47" t="str">
        <f>IF(OR(F184="",F184="F",G184="DQ", G184="DNF", G184="DNS", G184=""),"-",VLOOKUP(D184,'FERDİ SONUÇ'!$B$6:$H$1069,7,0))</f>
        <v>-</v>
      </c>
      <c r="J184" s="49" t="str">
        <f>IF(ISERROR(SMALL(I180:I185,5)),"-",SMALL(I180:I185,5))</f>
        <v>-</v>
      </c>
      <c r="K184" s="106"/>
      <c r="L184" s="106"/>
      <c r="M184" s="106"/>
      <c r="N184" s="106"/>
      <c r="O184" s="44"/>
      <c r="BE184" s="42">
        <v>1178</v>
      </c>
    </row>
    <row r="185" spans="1:57" ht="15" customHeight="1" x14ac:dyDescent="0.2">
      <c r="B185" s="50"/>
      <c r="C185" s="52"/>
      <c r="D185" s="152"/>
      <c r="E185" s="53" t="str">
        <f>IF(ISERROR(VLOOKUP($D185,'START LİSTE'!$B$6:$G$1027,2,0)),"",VLOOKUP($D185,'START LİSTE'!$B$6:$G$1027,2,0))</f>
        <v/>
      </c>
      <c r="F185" s="54" t="str">
        <f>IF(ISERROR(VLOOKUP($D185,'START LİSTE'!$B$6:$G$1027,4,0)),"",VLOOKUP($D185,'START LİSTE'!$B$6:$G$1027,4,0))</f>
        <v/>
      </c>
      <c r="G185" s="122" t="str">
        <f>IF(ISERROR(VLOOKUP($D185,'FERDİ SONUÇ'!$B$6:$H$1069,6,0)),"",VLOOKUP($D185,'FERDİ SONUÇ'!$B$6:$H$1069,6,0))</f>
        <v/>
      </c>
      <c r="H185" s="54" t="str">
        <f>IF(OR(F185="",G185="DQ", G185="DNF", G185="DNS", G185=""),"-",VLOOKUP(D185,'FERDİ SONUÇ'!$B$6:$H$1069,7,0))</f>
        <v>-</v>
      </c>
      <c r="I185" s="54" t="str">
        <f>IF(OR(F185="",F185="F",G185="DQ", G185="DNF", G185="DNS", G185=""),"-",VLOOKUP(D185,'FERDİ SONUÇ'!$B$6:$H$1069,7,0))</f>
        <v>-</v>
      </c>
      <c r="J185" s="56" t="str">
        <f>IF(ISERROR(SMALL(I180:I185,6)),"-",SMALL(I180:I185,6))</f>
        <v>-</v>
      </c>
      <c r="K185" s="107"/>
      <c r="L185" s="107"/>
      <c r="M185" s="107"/>
      <c r="N185" s="107"/>
      <c r="O185" s="51"/>
      <c r="BE185" s="42">
        <v>1179</v>
      </c>
    </row>
    <row r="186" spans="1:57" x14ac:dyDescent="0.2">
      <c r="BE186" s="42"/>
    </row>
    <row r="187" spans="1:57" x14ac:dyDescent="0.2">
      <c r="BE187" s="42"/>
    </row>
    <row r="188" spans="1:57" x14ac:dyDescent="0.2">
      <c r="BE188" s="42"/>
    </row>
    <row r="189" spans="1:57" x14ac:dyDescent="0.2">
      <c r="BE189" s="42"/>
    </row>
    <row r="190" spans="1:57" x14ac:dyDescent="0.2">
      <c r="BE190" s="42"/>
    </row>
    <row r="191" spans="1:57" x14ac:dyDescent="0.2">
      <c r="BE191" s="42"/>
    </row>
    <row r="192" spans="1:57" x14ac:dyDescent="0.2">
      <c r="BE192" s="42"/>
    </row>
    <row r="193" spans="57:57" x14ac:dyDescent="0.2">
      <c r="BE193" s="42"/>
    </row>
    <row r="194" spans="57:57" x14ac:dyDescent="0.2">
      <c r="BE194" s="42"/>
    </row>
    <row r="195" spans="57:57" x14ac:dyDescent="0.2">
      <c r="BE195" s="42"/>
    </row>
    <row r="196" spans="57:57" x14ac:dyDescent="0.2">
      <c r="BE196" s="42"/>
    </row>
    <row r="197" spans="57:57" x14ac:dyDescent="0.2">
      <c r="BE197" s="42"/>
    </row>
    <row r="198" spans="57:57" x14ac:dyDescent="0.2">
      <c r="BE198" s="42"/>
    </row>
    <row r="199" spans="57:57" x14ac:dyDescent="0.2">
      <c r="BE199" s="42"/>
    </row>
    <row r="200" spans="57:57" x14ac:dyDescent="0.2">
      <c r="BE200" s="42"/>
    </row>
    <row r="201" spans="57:57" x14ac:dyDescent="0.2">
      <c r="BE201" s="42"/>
    </row>
    <row r="202" spans="57:57" x14ac:dyDescent="0.2">
      <c r="BE202" s="42"/>
    </row>
    <row r="203" spans="57:57" x14ac:dyDescent="0.2">
      <c r="BE203" s="42"/>
    </row>
    <row r="204" spans="57:57" x14ac:dyDescent="0.2">
      <c r="BE204" s="42"/>
    </row>
    <row r="205" spans="57:57" x14ac:dyDescent="0.2">
      <c r="BE205" s="42"/>
    </row>
    <row r="206" spans="57:57" x14ac:dyDescent="0.2">
      <c r="BE206" s="42"/>
    </row>
    <row r="207" spans="57:57" x14ac:dyDescent="0.2">
      <c r="BE207" s="42"/>
    </row>
    <row r="208" spans="57:57" x14ac:dyDescent="0.2">
      <c r="BE208" s="42"/>
    </row>
    <row r="209" spans="57:57" x14ac:dyDescent="0.2">
      <c r="BE209" s="42"/>
    </row>
    <row r="210" spans="57:57" x14ac:dyDescent="0.2">
      <c r="BE210" s="42"/>
    </row>
    <row r="211" spans="57:57" x14ac:dyDescent="0.2">
      <c r="BE211" s="42"/>
    </row>
    <row r="212" spans="57:57" x14ac:dyDescent="0.2">
      <c r="BE212" s="42"/>
    </row>
  </sheetData>
  <sheetProtection formatCells="0" formatColumns="0" formatRows="0" insertColumns="0" insertRows="0" insertHyperlinks="0" deleteColumns="0" deleteRows="0" sort="0" autoFilter="0" pivotTables="0"/>
  <mergeCells count="5">
    <mergeCell ref="G4:O4"/>
    <mergeCell ref="B1:O1"/>
    <mergeCell ref="B2:O2"/>
    <mergeCell ref="B3:O3"/>
    <mergeCell ref="D4:E4"/>
  </mergeCells>
  <phoneticPr fontId="3" type="noConversion"/>
  <conditionalFormatting sqref="C5">
    <cfRule type="duplicateValues" dxfId="1774" priority="1747" stopIfTrue="1"/>
  </conditionalFormatting>
  <conditionalFormatting sqref="O6:O185">
    <cfRule type="duplicateValues" dxfId="1773" priority="1738" stopIfTrue="1"/>
  </conditionalFormatting>
  <conditionalFormatting sqref="B6:B7 B9:B185">
    <cfRule type="cellIs" dxfId="1772" priority="1737" operator="greaterThan">
      <formula>1000</formula>
    </cfRule>
  </conditionalFormatting>
  <conditionalFormatting sqref="B8">
    <cfRule type="cellIs" dxfId="1771" priority="1736" operator="greaterThan">
      <formula>1000</formula>
    </cfRule>
  </conditionalFormatting>
  <conditionalFormatting sqref="B8">
    <cfRule type="cellIs" dxfId="1770" priority="1735" operator="greaterThan">
      <formula>1000</formula>
    </cfRule>
  </conditionalFormatting>
  <conditionalFormatting sqref="B8">
    <cfRule type="cellIs" dxfId="1769" priority="1734" operator="greaterThan">
      <formula>1000</formula>
    </cfRule>
  </conditionalFormatting>
  <conditionalFormatting sqref="B14">
    <cfRule type="cellIs" dxfId="1768" priority="1733" operator="greaterThan">
      <formula>1000</formula>
    </cfRule>
  </conditionalFormatting>
  <conditionalFormatting sqref="B14">
    <cfRule type="cellIs" dxfId="1767" priority="1732" operator="greaterThan">
      <formula>1000</formula>
    </cfRule>
  </conditionalFormatting>
  <conditionalFormatting sqref="B14">
    <cfRule type="cellIs" dxfId="1766" priority="1731" operator="greaterThan">
      <formula>1000</formula>
    </cfRule>
  </conditionalFormatting>
  <conditionalFormatting sqref="B20">
    <cfRule type="cellIs" dxfId="1765" priority="1730" operator="greaterThan">
      <formula>1000</formula>
    </cfRule>
  </conditionalFormatting>
  <conditionalFormatting sqref="B20">
    <cfRule type="cellIs" dxfId="1764" priority="1729" operator="greaterThan">
      <formula>1000</formula>
    </cfRule>
  </conditionalFormatting>
  <conditionalFormatting sqref="B20">
    <cfRule type="cellIs" dxfId="1763" priority="1728" operator="greaterThan">
      <formula>1000</formula>
    </cfRule>
  </conditionalFormatting>
  <conditionalFormatting sqref="B26">
    <cfRule type="cellIs" dxfId="1762" priority="1727" operator="greaterThan">
      <formula>1000</formula>
    </cfRule>
  </conditionalFormatting>
  <conditionalFormatting sqref="B26">
    <cfRule type="cellIs" dxfId="1761" priority="1726" operator="greaterThan">
      <formula>1000</formula>
    </cfRule>
  </conditionalFormatting>
  <conditionalFormatting sqref="B26">
    <cfRule type="cellIs" dxfId="1760" priority="1725" operator="greaterThan">
      <formula>1000</formula>
    </cfRule>
  </conditionalFormatting>
  <conditionalFormatting sqref="B32">
    <cfRule type="cellIs" dxfId="1759" priority="1724" operator="greaterThan">
      <formula>1000</formula>
    </cfRule>
  </conditionalFormatting>
  <conditionalFormatting sqref="B32">
    <cfRule type="cellIs" dxfId="1758" priority="1723" operator="greaterThan">
      <formula>1000</formula>
    </cfRule>
  </conditionalFormatting>
  <conditionalFormatting sqref="B32">
    <cfRule type="cellIs" dxfId="1757" priority="1722" operator="greaterThan">
      <formula>1000</formula>
    </cfRule>
  </conditionalFormatting>
  <conditionalFormatting sqref="B38">
    <cfRule type="cellIs" dxfId="1756" priority="1721" operator="greaterThan">
      <formula>1000</formula>
    </cfRule>
  </conditionalFormatting>
  <conditionalFormatting sqref="B38">
    <cfRule type="cellIs" dxfId="1755" priority="1720" operator="greaterThan">
      <formula>1000</formula>
    </cfRule>
  </conditionalFormatting>
  <conditionalFormatting sqref="B38">
    <cfRule type="cellIs" dxfId="1754" priority="1719" operator="greaterThan">
      <formula>1000</formula>
    </cfRule>
  </conditionalFormatting>
  <conditionalFormatting sqref="B44">
    <cfRule type="cellIs" dxfId="1753" priority="1718" operator="greaterThan">
      <formula>1000</formula>
    </cfRule>
  </conditionalFormatting>
  <conditionalFormatting sqref="B44">
    <cfRule type="cellIs" dxfId="1752" priority="1717" operator="greaterThan">
      <formula>1000</formula>
    </cfRule>
  </conditionalFormatting>
  <conditionalFormatting sqref="B44">
    <cfRule type="cellIs" dxfId="1751" priority="1716" operator="greaterThan">
      <formula>1000</formula>
    </cfRule>
  </conditionalFormatting>
  <conditionalFormatting sqref="B50">
    <cfRule type="cellIs" dxfId="1750" priority="1715" operator="greaterThan">
      <formula>1000</formula>
    </cfRule>
  </conditionalFormatting>
  <conditionalFormatting sqref="B50">
    <cfRule type="cellIs" dxfId="1749" priority="1714" operator="greaterThan">
      <formula>1000</formula>
    </cfRule>
  </conditionalFormatting>
  <conditionalFormatting sqref="B50">
    <cfRule type="cellIs" dxfId="1748" priority="1713" operator="greaterThan">
      <formula>1000</formula>
    </cfRule>
  </conditionalFormatting>
  <conditionalFormatting sqref="B56">
    <cfRule type="cellIs" dxfId="1747" priority="1712" operator="greaterThan">
      <formula>1000</formula>
    </cfRule>
  </conditionalFormatting>
  <conditionalFormatting sqref="B56">
    <cfRule type="cellIs" dxfId="1746" priority="1711" operator="greaterThan">
      <formula>1000</formula>
    </cfRule>
  </conditionalFormatting>
  <conditionalFormatting sqref="B56">
    <cfRule type="cellIs" dxfId="1745" priority="1710" operator="greaterThan">
      <formula>1000</formula>
    </cfRule>
  </conditionalFormatting>
  <conditionalFormatting sqref="B62">
    <cfRule type="cellIs" dxfId="1744" priority="1709" operator="greaterThan">
      <formula>1000</formula>
    </cfRule>
  </conditionalFormatting>
  <conditionalFormatting sqref="B62">
    <cfRule type="cellIs" dxfId="1743" priority="1708" operator="greaterThan">
      <formula>1000</formula>
    </cfRule>
  </conditionalFormatting>
  <conditionalFormatting sqref="B62">
    <cfRule type="cellIs" dxfId="1742" priority="1707" operator="greaterThan">
      <formula>1000</formula>
    </cfRule>
  </conditionalFormatting>
  <conditionalFormatting sqref="B68">
    <cfRule type="cellIs" dxfId="1741" priority="1706" operator="greaterThan">
      <formula>1000</formula>
    </cfRule>
  </conditionalFormatting>
  <conditionalFormatting sqref="B68">
    <cfRule type="cellIs" dxfId="1740" priority="1705" operator="greaterThan">
      <formula>1000</formula>
    </cfRule>
  </conditionalFormatting>
  <conditionalFormatting sqref="B68">
    <cfRule type="cellIs" dxfId="1739" priority="1704" operator="greaterThan">
      <formula>1000</formula>
    </cfRule>
  </conditionalFormatting>
  <conditionalFormatting sqref="B74">
    <cfRule type="cellIs" dxfId="1738" priority="1703" operator="greaterThan">
      <formula>1000</formula>
    </cfRule>
  </conditionalFormatting>
  <conditionalFormatting sqref="B74">
    <cfRule type="cellIs" dxfId="1737" priority="1702" operator="greaterThan">
      <formula>1000</formula>
    </cfRule>
  </conditionalFormatting>
  <conditionalFormatting sqref="B74">
    <cfRule type="cellIs" dxfId="1736" priority="1701" operator="greaterThan">
      <formula>1000</formula>
    </cfRule>
  </conditionalFormatting>
  <conditionalFormatting sqref="B80">
    <cfRule type="cellIs" dxfId="1735" priority="1700" operator="greaterThan">
      <formula>1000</formula>
    </cfRule>
  </conditionalFormatting>
  <conditionalFormatting sqref="B80">
    <cfRule type="cellIs" dxfId="1734" priority="1699" operator="greaterThan">
      <formula>1000</formula>
    </cfRule>
  </conditionalFormatting>
  <conditionalFormatting sqref="B80">
    <cfRule type="cellIs" dxfId="1733" priority="1698" operator="greaterThan">
      <formula>1000</formula>
    </cfRule>
  </conditionalFormatting>
  <conditionalFormatting sqref="B86">
    <cfRule type="cellIs" dxfId="1732" priority="1697" operator="greaterThan">
      <formula>1000</formula>
    </cfRule>
  </conditionalFormatting>
  <conditionalFormatting sqref="B86">
    <cfRule type="cellIs" dxfId="1731" priority="1696" operator="greaterThan">
      <formula>1000</formula>
    </cfRule>
  </conditionalFormatting>
  <conditionalFormatting sqref="B86">
    <cfRule type="cellIs" dxfId="1730" priority="1695" operator="greaterThan">
      <formula>1000</formula>
    </cfRule>
  </conditionalFormatting>
  <conditionalFormatting sqref="B92">
    <cfRule type="cellIs" dxfId="1729" priority="1694" operator="greaterThan">
      <formula>1000</formula>
    </cfRule>
  </conditionalFormatting>
  <conditionalFormatting sqref="B92">
    <cfRule type="cellIs" dxfId="1728" priority="1693" operator="greaterThan">
      <formula>1000</formula>
    </cfRule>
  </conditionalFormatting>
  <conditionalFormatting sqref="B92">
    <cfRule type="cellIs" dxfId="1727" priority="1692" operator="greaterThan">
      <formula>1000</formula>
    </cfRule>
  </conditionalFormatting>
  <conditionalFormatting sqref="B98">
    <cfRule type="cellIs" dxfId="1726" priority="1691" operator="greaterThan">
      <formula>1000</formula>
    </cfRule>
  </conditionalFormatting>
  <conditionalFormatting sqref="B98">
    <cfRule type="cellIs" dxfId="1725" priority="1690" operator="greaterThan">
      <formula>1000</formula>
    </cfRule>
  </conditionalFormatting>
  <conditionalFormatting sqref="B98">
    <cfRule type="cellIs" dxfId="1724" priority="1689" operator="greaterThan">
      <formula>1000</formula>
    </cfRule>
  </conditionalFormatting>
  <conditionalFormatting sqref="B104">
    <cfRule type="cellIs" dxfId="1723" priority="1688" operator="greaterThan">
      <formula>1000</formula>
    </cfRule>
  </conditionalFormatting>
  <conditionalFormatting sqref="B104">
    <cfRule type="cellIs" dxfId="1722" priority="1687" operator="greaterThan">
      <formula>1000</formula>
    </cfRule>
  </conditionalFormatting>
  <conditionalFormatting sqref="B104">
    <cfRule type="cellIs" dxfId="1721" priority="1686" operator="greaterThan">
      <formula>1000</formula>
    </cfRule>
  </conditionalFormatting>
  <conditionalFormatting sqref="B110">
    <cfRule type="cellIs" dxfId="1720" priority="1685" operator="greaterThan">
      <formula>1000</formula>
    </cfRule>
  </conditionalFormatting>
  <conditionalFormatting sqref="B110">
    <cfRule type="cellIs" dxfId="1719" priority="1684" operator="greaterThan">
      <formula>1000</formula>
    </cfRule>
  </conditionalFormatting>
  <conditionalFormatting sqref="B110">
    <cfRule type="cellIs" dxfId="1718" priority="1683" operator="greaterThan">
      <formula>1000</formula>
    </cfRule>
  </conditionalFormatting>
  <conditionalFormatting sqref="O8">
    <cfRule type="duplicateValues" dxfId="1717" priority="1681"/>
    <cfRule type="duplicateValues" dxfId="1716" priority="1682" stopIfTrue="1"/>
  </conditionalFormatting>
  <conditionalFormatting sqref="O8">
    <cfRule type="duplicateValues" dxfId="1715" priority="1680" stopIfTrue="1"/>
  </conditionalFormatting>
  <conditionalFormatting sqref="O8">
    <cfRule type="duplicateValues" dxfId="1714" priority="1679" stopIfTrue="1"/>
  </conditionalFormatting>
  <conditionalFormatting sqref="O8">
    <cfRule type="duplicateValues" dxfId="1713" priority="1678" stopIfTrue="1"/>
  </conditionalFormatting>
  <conditionalFormatting sqref="O8">
    <cfRule type="duplicateValues" dxfId="1712" priority="1677" stopIfTrue="1"/>
  </conditionalFormatting>
  <conditionalFormatting sqref="O8">
    <cfRule type="duplicateValues" dxfId="1711" priority="1676" stopIfTrue="1"/>
  </conditionalFormatting>
  <conditionalFormatting sqref="O8">
    <cfRule type="duplicateValues" dxfId="1710" priority="1675" stopIfTrue="1"/>
  </conditionalFormatting>
  <conditionalFormatting sqref="O8">
    <cfRule type="duplicateValues" dxfId="1709" priority="1674" stopIfTrue="1"/>
  </conditionalFormatting>
  <conditionalFormatting sqref="O14">
    <cfRule type="duplicateValues" dxfId="1708" priority="1672"/>
    <cfRule type="duplicateValues" dxfId="1707" priority="1673" stopIfTrue="1"/>
  </conditionalFormatting>
  <conditionalFormatting sqref="O14">
    <cfRule type="duplicateValues" dxfId="1706" priority="1671" stopIfTrue="1"/>
  </conditionalFormatting>
  <conditionalFormatting sqref="O14">
    <cfRule type="duplicateValues" dxfId="1705" priority="1670" stopIfTrue="1"/>
  </conditionalFormatting>
  <conditionalFormatting sqref="O14">
    <cfRule type="duplicateValues" dxfId="1704" priority="1669" stopIfTrue="1"/>
  </conditionalFormatting>
  <conditionalFormatting sqref="O14">
    <cfRule type="duplicateValues" dxfId="1703" priority="1668" stopIfTrue="1"/>
  </conditionalFormatting>
  <conditionalFormatting sqref="O14">
    <cfRule type="duplicateValues" dxfId="1702" priority="1667" stopIfTrue="1"/>
  </conditionalFormatting>
  <conditionalFormatting sqref="O14">
    <cfRule type="duplicateValues" dxfId="1701" priority="1666" stopIfTrue="1"/>
  </conditionalFormatting>
  <conditionalFormatting sqref="O14">
    <cfRule type="duplicateValues" dxfId="1700" priority="1665" stopIfTrue="1"/>
  </conditionalFormatting>
  <conditionalFormatting sqref="O20">
    <cfRule type="duplicateValues" dxfId="1699" priority="1663"/>
    <cfRule type="duplicateValues" dxfId="1698" priority="1664" stopIfTrue="1"/>
  </conditionalFormatting>
  <conditionalFormatting sqref="O20">
    <cfRule type="duplicateValues" dxfId="1697" priority="1662" stopIfTrue="1"/>
  </conditionalFormatting>
  <conditionalFormatting sqref="O20">
    <cfRule type="duplicateValues" dxfId="1696" priority="1661" stopIfTrue="1"/>
  </conditionalFormatting>
  <conditionalFormatting sqref="O20">
    <cfRule type="duplicateValues" dxfId="1695" priority="1660" stopIfTrue="1"/>
  </conditionalFormatting>
  <conditionalFormatting sqref="O20">
    <cfRule type="duplicateValues" dxfId="1694" priority="1659" stopIfTrue="1"/>
  </conditionalFormatting>
  <conditionalFormatting sqref="O20">
    <cfRule type="duplicateValues" dxfId="1693" priority="1658" stopIfTrue="1"/>
  </conditionalFormatting>
  <conditionalFormatting sqref="O20">
    <cfRule type="duplicateValues" dxfId="1692" priority="1657" stopIfTrue="1"/>
  </conditionalFormatting>
  <conditionalFormatting sqref="O20">
    <cfRule type="duplicateValues" dxfId="1691" priority="1656" stopIfTrue="1"/>
  </conditionalFormatting>
  <conditionalFormatting sqref="O26">
    <cfRule type="duplicateValues" dxfId="1690" priority="1654"/>
    <cfRule type="duplicateValues" dxfId="1689" priority="1655" stopIfTrue="1"/>
  </conditionalFormatting>
  <conditionalFormatting sqref="O26">
    <cfRule type="duplicateValues" dxfId="1688" priority="1653" stopIfTrue="1"/>
  </conditionalFormatting>
  <conditionalFormatting sqref="O26">
    <cfRule type="duplicateValues" dxfId="1687" priority="1652" stopIfTrue="1"/>
  </conditionalFormatting>
  <conditionalFormatting sqref="O26">
    <cfRule type="duplicateValues" dxfId="1686" priority="1651" stopIfTrue="1"/>
  </conditionalFormatting>
  <conditionalFormatting sqref="O26">
    <cfRule type="duplicateValues" dxfId="1685" priority="1650" stopIfTrue="1"/>
  </conditionalFormatting>
  <conditionalFormatting sqref="O26">
    <cfRule type="duplicateValues" dxfId="1684" priority="1649" stopIfTrue="1"/>
  </conditionalFormatting>
  <conditionalFormatting sqref="O26">
    <cfRule type="duplicateValues" dxfId="1683" priority="1648" stopIfTrue="1"/>
  </conditionalFormatting>
  <conditionalFormatting sqref="O26">
    <cfRule type="duplicateValues" dxfId="1682" priority="1647" stopIfTrue="1"/>
  </conditionalFormatting>
  <conditionalFormatting sqref="O32">
    <cfRule type="duplicateValues" dxfId="1681" priority="1645"/>
    <cfRule type="duplicateValues" dxfId="1680" priority="1646" stopIfTrue="1"/>
  </conditionalFormatting>
  <conditionalFormatting sqref="O32">
    <cfRule type="duplicateValues" dxfId="1679" priority="1644" stopIfTrue="1"/>
  </conditionalFormatting>
  <conditionalFormatting sqref="O32">
    <cfRule type="duplicateValues" dxfId="1678" priority="1643" stopIfTrue="1"/>
  </conditionalFormatting>
  <conditionalFormatting sqref="O32">
    <cfRule type="duplicateValues" dxfId="1677" priority="1642" stopIfTrue="1"/>
  </conditionalFormatting>
  <conditionalFormatting sqref="O32">
    <cfRule type="duplicateValues" dxfId="1676" priority="1641" stopIfTrue="1"/>
  </conditionalFormatting>
  <conditionalFormatting sqref="O32">
    <cfRule type="duplicateValues" dxfId="1675" priority="1640" stopIfTrue="1"/>
  </conditionalFormatting>
  <conditionalFormatting sqref="O32">
    <cfRule type="duplicateValues" dxfId="1674" priority="1639" stopIfTrue="1"/>
  </conditionalFormatting>
  <conditionalFormatting sqref="O32">
    <cfRule type="duplicateValues" dxfId="1673" priority="1638" stopIfTrue="1"/>
  </conditionalFormatting>
  <conditionalFormatting sqref="O38">
    <cfRule type="duplicateValues" dxfId="1672" priority="1636"/>
    <cfRule type="duplicateValues" dxfId="1671" priority="1637" stopIfTrue="1"/>
  </conditionalFormatting>
  <conditionalFormatting sqref="O38">
    <cfRule type="duplicateValues" dxfId="1670" priority="1635" stopIfTrue="1"/>
  </conditionalFormatting>
  <conditionalFormatting sqref="O38">
    <cfRule type="duplicateValues" dxfId="1669" priority="1634" stopIfTrue="1"/>
  </conditionalFormatting>
  <conditionalFormatting sqref="O38">
    <cfRule type="duplicateValues" dxfId="1668" priority="1633" stopIfTrue="1"/>
  </conditionalFormatting>
  <conditionalFormatting sqref="O38">
    <cfRule type="duplicateValues" dxfId="1667" priority="1632" stopIfTrue="1"/>
  </conditionalFormatting>
  <conditionalFormatting sqref="O38">
    <cfRule type="duplicateValues" dxfId="1666" priority="1631" stopIfTrue="1"/>
  </conditionalFormatting>
  <conditionalFormatting sqref="O38">
    <cfRule type="duplicateValues" dxfId="1665" priority="1630" stopIfTrue="1"/>
  </conditionalFormatting>
  <conditionalFormatting sqref="O38">
    <cfRule type="duplicateValues" dxfId="1664" priority="1629" stopIfTrue="1"/>
  </conditionalFormatting>
  <conditionalFormatting sqref="O32">
    <cfRule type="duplicateValues" dxfId="1663" priority="1627"/>
    <cfRule type="duplicateValues" dxfId="1662" priority="1628" stopIfTrue="1"/>
  </conditionalFormatting>
  <conditionalFormatting sqref="O32">
    <cfRule type="duplicateValues" dxfId="1661" priority="1626" stopIfTrue="1"/>
  </conditionalFormatting>
  <conditionalFormatting sqref="O32">
    <cfRule type="duplicateValues" dxfId="1660" priority="1625" stopIfTrue="1"/>
  </conditionalFormatting>
  <conditionalFormatting sqref="O32">
    <cfRule type="duplicateValues" dxfId="1659" priority="1624" stopIfTrue="1"/>
  </conditionalFormatting>
  <conditionalFormatting sqref="O32">
    <cfRule type="duplicateValues" dxfId="1658" priority="1623" stopIfTrue="1"/>
  </conditionalFormatting>
  <conditionalFormatting sqref="O32">
    <cfRule type="duplicateValues" dxfId="1657" priority="1622" stopIfTrue="1"/>
  </conditionalFormatting>
  <conditionalFormatting sqref="O32">
    <cfRule type="duplicateValues" dxfId="1656" priority="1621" stopIfTrue="1"/>
  </conditionalFormatting>
  <conditionalFormatting sqref="O32">
    <cfRule type="duplicateValues" dxfId="1655" priority="1620" stopIfTrue="1"/>
  </conditionalFormatting>
  <conditionalFormatting sqref="O26">
    <cfRule type="duplicateValues" dxfId="1654" priority="1618"/>
    <cfRule type="duplicateValues" dxfId="1653" priority="1619" stopIfTrue="1"/>
  </conditionalFormatting>
  <conditionalFormatting sqref="O26">
    <cfRule type="duplicateValues" dxfId="1652" priority="1617" stopIfTrue="1"/>
  </conditionalFormatting>
  <conditionalFormatting sqref="O26">
    <cfRule type="duplicateValues" dxfId="1651" priority="1616" stopIfTrue="1"/>
  </conditionalFormatting>
  <conditionalFormatting sqref="O26">
    <cfRule type="duplicateValues" dxfId="1650" priority="1615" stopIfTrue="1"/>
  </conditionalFormatting>
  <conditionalFormatting sqref="O26">
    <cfRule type="duplicateValues" dxfId="1649" priority="1614" stopIfTrue="1"/>
  </conditionalFormatting>
  <conditionalFormatting sqref="O26">
    <cfRule type="duplicateValues" dxfId="1648" priority="1613" stopIfTrue="1"/>
  </conditionalFormatting>
  <conditionalFormatting sqref="O26">
    <cfRule type="duplicateValues" dxfId="1647" priority="1612" stopIfTrue="1"/>
  </conditionalFormatting>
  <conditionalFormatting sqref="O26">
    <cfRule type="duplicateValues" dxfId="1646" priority="1611" stopIfTrue="1"/>
  </conditionalFormatting>
  <conditionalFormatting sqref="O20">
    <cfRule type="duplicateValues" dxfId="1645" priority="1609"/>
    <cfRule type="duplicateValues" dxfId="1644" priority="1610" stopIfTrue="1"/>
  </conditionalFormatting>
  <conditionalFormatting sqref="O20">
    <cfRule type="duplicateValues" dxfId="1643" priority="1608" stopIfTrue="1"/>
  </conditionalFormatting>
  <conditionalFormatting sqref="O20">
    <cfRule type="duplicateValues" dxfId="1642" priority="1607" stopIfTrue="1"/>
  </conditionalFormatting>
  <conditionalFormatting sqref="O20">
    <cfRule type="duplicateValues" dxfId="1641" priority="1606" stopIfTrue="1"/>
  </conditionalFormatting>
  <conditionalFormatting sqref="O20">
    <cfRule type="duplicateValues" dxfId="1640" priority="1605" stopIfTrue="1"/>
  </conditionalFormatting>
  <conditionalFormatting sqref="O20">
    <cfRule type="duplicateValues" dxfId="1639" priority="1604" stopIfTrue="1"/>
  </conditionalFormatting>
  <conditionalFormatting sqref="O20">
    <cfRule type="duplicateValues" dxfId="1638" priority="1603" stopIfTrue="1"/>
  </conditionalFormatting>
  <conditionalFormatting sqref="O20">
    <cfRule type="duplicateValues" dxfId="1637" priority="1602" stopIfTrue="1"/>
  </conditionalFormatting>
  <conditionalFormatting sqref="O14">
    <cfRule type="duplicateValues" dxfId="1636" priority="1600"/>
    <cfRule type="duplicateValues" dxfId="1635" priority="1601" stopIfTrue="1"/>
  </conditionalFormatting>
  <conditionalFormatting sqref="O14">
    <cfRule type="duplicateValues" dxfId="1634" priority="1599" stopIfTrue="1"/>
  </conditionalFormatting>
  <conditionalFormatting sqref="O14">
    <cfRule type="duplicateValues" dxfId="1633" priority="1598" stopIfTrue="1"/>
  </conditionalFormatting>
  <conditionalFormatting sqref="O14">
    <cfRule type="duplicateValues" dxfId="1632" priority="1597" stopIfTrue="1"/>
  </conditionalFormatting>
  <conditionalFormatting sqref="O14">
    <cfRule type="duplicateValues" dxfId="1631" priority="1596" stopIfTrue="1"/>
  </conditionalFormatting>
  <conditionalFormatting sqref="O14">
    <cfRule type="duplicateValues" dxfId="1630" priority="1595" stopIfTrue="1"/>
  </conditionalFormatting>
  <conditionalFormatting sqref="O14">
    <cfRule type="duplicateValues" dxfId="1629" priority="1594" stopIfTrue="1"/>
  </conditionalFormatting>
  <conditionalFormatting sqref="O14">
    <cfRule type="duplicateValues" dxfId="1628" priority="1593" stopIfTrue="1"/>
  </conditionalFormatting>
  <conditionalFormatting sqref="O8">
    <cfRule type="duplicateValues" dxfId="1627" priority="1591"/>
    <cfRule type="duplicateValues" dxfId="1626" priority="1592" stopIfTrue="1"/>
  </conditionalFormatting>
  <conditionalFormatting sqref="O8">
    <cfRule type="duplicateValues" dxfId="1625" priority="1590" stopIfTrue="1"/>
  </conditionalFormatting>
  <conditionalFormatting sqref="O8">
    <cfRule type="duplicateValues" dxfId="1624" priority="1589" stopIfTrue="1"/>
  </conditionalFormatting>
  <conditionalFormatting sqref="O8">
    <cfRule type="duplicateValues" dxfId="1623" priority="1588" stopIfTrue="1"/>
  </conditionalFormatting>
  <conditionalFormatting sqref="O8">
    <cfRule type="duplicateValues" dxfId="1622" priority="1587" stopIfTrue="1"/>
  </conditionalFormatting>
  <conditionalFormatting sqref="O8">
    <cfRule type="duplicateValues" dxfId="1621" priority="1586" stopIfTrue="1"/>
  </conditionalFormatting>
  <conditionalFormatting sqref="O8">
    <cfRule type="duplicateValues" dxfId="1620" priority="1585" stopIfTrue="1"/>
  </conditionalFormatting>
  <conditionalFormatting sqref="O8">
    <cfRule type="duplicateValues" dxfId="1619" priority="1584" stopIfTrue="1"/>
  </conditionalFormatting>
  <conditionalFormatting sqref="O44">
    <cfRule type="duplicateValues" dxfId="1618" priority="1582"/>
    <cfRule type="duplicateValues" dxfId="1617" priority="1583" stopIfTrue="1"/>
  </conditionalFormatting>
  <conditionalFormatting sqref="O44">
    <cfRule type="duplicateValues" dxfId="1616" priority="1581" stopIfTrue="1"/>
  </conditionalFormatting>
  <conditionalFormatting sqref="O44">
    <cfRule type="duplicateValues" dxfId="1615" priority="1580" stopIfTrue="1"/>
  </conditionalFormatting>
  <conditionalFormatting sqref="O44">
    <cfRule type="duplicateValues" dxfId="1614" priority="1579" stopIfTrue="1"/>
  </conditionalFormatting>
  <conditionalFormatting sqref="O44">
    <cfRule type="duplicateValues" dxfId="1613" priority="1578" stopIfTrue="1"/>
  </conditionalFormatting>
  <conditionalFormatting sqref="O44">
    <cfRule type="duplicateValues" dxfId="1612" priority="1577" stopIfTrue="1"/>
  </conditionalFormatting>
  <conditionalFormatting sqref="O44">
    <cfRule type="duplicateValues" dxfId="1611" priority="1576" stopIfTrue="1"/>
  </conditionalFormatting>
  <conditionalFormatting sqref="O44">
    <cfRule type="duplicateValues" dxfId="1610" priority="1575" stopIfTrue="1"/>
  </conditionalFormatting>
  <conditionalFormatting sqref="O50">
    <cfRule type="duplicateValues" dxfId="1609" priority="1573"/>
    <cfRule type="duplicateValues" dxfId="1608" priority="1574" stopIfTrue="1"/>
  </conditionalFormatting>
  <conditionalFormatting sqref="O50">
    <cfRule type="duplicateValues" dxfId="1607" priority="1572" stopIfTrue="1"/>
  </conditionalFormatting>
  <conditionalFormatting sqref="O50">
    <cfRule type="duplicateValues" dxfId="1606" priority="1571" stopIfTrue="1"/>
  </conditionalFormatting>
  <conditionalFormatting sqref="O50">
    <cfRule type="duplicateValues" dxfId="1605" priority="1570" stopIfTrue="1"/>
  </conditionalFormatting>
  <conditionalFormatting sqref="O50">
    <cfRule type="duplicateValues" dxfId="1604" priority="1569" stopIfTrue="1"/>
  </conditionalFormatting>
  <conditionalFormatting sqref="O50">
    <cfRule type="duplicateValues" dxfId="1603" priority="1568" stopIfTrue="1"/>
  </conditionalFormatting>
  <conditionalFormatting sqref="O50">
    <cfRule type="duplicateValues" dxfId="1602" priority="1567" stopIfTrue="1"/>
  </conditionalFormatting>
  <conditionalFormatting sqref="O50">
    <cfRule type="duplicateValues" dxfId="1601" priority="1566" stopIfTrue="1"/>
  </conditionalFormatting>
  <conditionalFormatting sqref="O56">
    <cfRule type="duplicateValues" dxfId="1600" priority="1564"/>
    <cfRule type="duplicateValues" dxfId="1599" priority="1565" stopIfTrue="1"/>
  </conditionalFormatting>
  <conditionalFormatting sqref="O56">
    <cfRule type="duplicateValues" dxfId="1598" priority="1563" stopIfTrue="1"/>
  </conditionalFormatting>
  <conditionalFormatting sqref="O56">
    <cfRule type="duplicateValues" dxfId="1597" priority="1562" stopIfTrue="1"/>
  </conditionalFormatting>
  <conditionalFormatting sqref="O56">
    <cfRule type="duplicateValues" dxfId="1596" priority="1561" stopIfTrue="1"/>
  </conditionalFormatting>
  <conditionalFormatting sqref="O56">
    <cfRule type="duplicateValues" dxfId="1595" priority="1560" stopIfTrue="1"/>
  </conditionalFormatting>
  <conditionalFormatting sqref="O56">
    <cfRule type="duplicateValues" dxfId="1594" priority="1559" stopIfTrue="1"/>
  </conditionalFormatting>
  <conditionalFormatting sqref="O56">
    <cfRule type="duplicateValues" dxfId="1593" priority="1558" stopIfTrue="1"/>
  </conditionalFormatting>
  <conditionalFormatting sqref="O56">
    <cfRule type="duplicateValues" dxfId="1592" priority="1557" stopIfTrue="1"/>
  </conditionalFormatting>
  <conditionalFormatting sqref="O62">
    <cfRule type="duplicateValues" dxfId="1591" priority="1555"/>
    <cfRule type="duplicateValues" dxfId="1590" priority="1556" stopIfTrue="1"/>
  </conditionalFormatting>
  <conditionalFormatting sqref="O62">
    <cfRule type="duplicateValues" dxfId="1589" priority="1554" stopIfTrue="1"/>
  </conditionalFormatting>
  <conditionalFormatting sqref="O62">
    <cfRule type="duplicateValues" dxfId="1588" priority="1553" stopIfTrue="1"/>
  </conditionalFormatting>
  <conditionalFormatting sqref="O62">
    <cfRule type="duplicateValues" dxfId="1587" priority="1552" stopIfTrue="1"/>
  </conditionalFormatting>
  <conditionalFormatting sqref="O62">
    <cfRule type="duplicateValues" dxfId="1586" priority="1551" stopIfTrue="1"/>
  </conditionalFormatting>
  <conditionalFormatting sqref="O62">
    <cfRule type="duplicateValues" dxfId="1585" priority="1550" stopIfTrue="1"/>
  </conditionalFormatting>
  <conditionalFormatting sqref="O62">
    <cfRule type="duplicateValues" dxfId="1584" priority="1549" stopIfTrue="1"/>
  </conditionalFormatting>
  <conditionalFormatting sqref="O62">
    <cfRule type="duplicateValues" dxfId="1583" priority="1548" stopIfTrue="1"/>
  </conditionalFormatting>
  <conditionalFormatting sqref="O68">
    <cfRule type="duplicateValues" dxfId="1582" priority="1546"/>
    <cfRule type="duplicateValues" dxfId="1581" priority="1547" stopIfTrue="1"/>
  </conditionalFormatting>
  <conditionalFormatting sqref="O68">
    <cfRule type="duplicateValues" dxfId="1580" priority="1545" stopIfTrue="1"/>
  </conditionalFormatting>
  <conditionalFormatting sqref="O68">
    <cfRule type="duplicateValues" dxfId="1579" priority="1544" stopIfTrue="1"/>
  </conditionalFormatting>
  <conditionalFormatting sqref="O68">
    <cfRule type="duplicateValues" dxfId="1578" priority="1543" stopIfTrue="1"/>
  </conditionalFormatting>
  <conditionalFormatting sqref="O68">
    <cfRule type="duplicateValues" dxfId="1577" priority="1542" stopIfTrue="1"/>
  </conditionalFormatting>
  <conditionalFormatting sqref="O68">
    <cfRule type="duplicateValues" dxfId="1576" priority="1541" stopIfTrue="1"/>
  </conditionalFormatting>
  <conditionalFormatting sqref="O68">
    <cfRule type="duplicateValues" dxfId="1575" priority="1540" stopIfTrue="1"/>
  </conditionalFormatting>
  <conditionalFormatting sqref="O68">
    <cfRule type="duplicateValues" dxfId="1574" priority="1539" stopIfTrue="1"/>
  </conditionalFormatting>
  <conditionalFormatting sqref="O74">
    <cfRule type="duplicateValues" dxfId="1573" priority="1537"/>
    <cfRule type="duplicateValues" dxfId="1572" priority="1538" stopIfTrue="1"/>
  </conditionalFormatting>
  <conditionalFormatting sqref="O74">
    <cfRule type="duplicateValues" dxfId="1571" priority="1536" stopIfTrue="1"/>
  </conditionalFormatting>
  <conditionalFormatting sqref="O74">
    <cfRule type="duplicateValues" dxfId="1570" priority="1535" stopIfTrue="1"/>
  </conditionalFormatting>
  <conditionalFormatting sqref="O74">
    <cfRule type="duplicateValues" dxfId="1569" priority="1534" stopIfTrue="1"/>
  </conditionalFormatting>
  <conditionalFormatting sqref="O74">
    <cfRule type="duplicateValues" dxfId="1568" priority="1533" stopIfTrue="1"/>
  </conditionalFormatting>
  <conditionalFormatting sqref="O74">
    <cfRule type="duplicateValues" dxfId="1567" priority="1532" stopIfTrue="1"/>
  </conditionalFormatting>
  <conditionalFormatting sqref="O74">
    <cfRule type="duplicateValues" dxfId="1566" priority="1531" stopIfTrue="1"/>
  </conditionalFormatting>
  <conditionalFormatting sqref="O74">
    <cfRule type="duplicateValues" dxfId="1565" priority="1530" stopIfTrue="1"/>
  </conditionalFormatting>
  <conditionalFormatting sqref="O80">
    <cfRule type="duplicateValues" dxfId="1564" priority="1528"/>
    <cfRule type="duplicateValues" dxfId="1563" priority="1529" stopIfTrue="1"/>
  </conditionalFormatting>
  <conditionalFormatting sqref="O80">
    <cfRule type="duplicateValues" dxfId="1562" priority="1527" stopIfTrue="1"/>
  </conditionalFormatting>
  <conditionalFormatting sqref="O80">
    <cfRule type="duplicateValues" dxfId="1561" priority="1526" stopIfTrue="1"/>
  </conditionalFormatting>
  <conditionalFormatting sqref="O80">
    <cfRule type="duplicateValues" dxfId="1560" priority="1525" stopIfTrue="1"/>
  </conditionalFormatting>
  <conditionalFormatting sqref="O80">
    <cfRule type="duplicateValues" dxfId="1559" priority="1524" stopIfTrue="1"/>
  </conditionalFormatting>
  <conditionalFormatting sqref="O80">
    <cfRule type="duplicateValues" dxfId="1558" priority="1523" stopIfTrue="1"/>
  </conditionalFormatting>
  <conditionalFormatting sqref="O80">
    <cfRule type="duplicateValues" dxfId="1557" priority="1522" stopIfTrue="1"/>
  </conditionalFormatting>
  <conditionalFormatting sqref="O80">
    <cfRule type="duplicateValues" dxfId="1556" priority="1521" stopIfTrue="1"/>
  </conditionalFormatting>
  <conditionalFormatting sqref="O86">
    <cfRule type="duplicateValues" dxfId="1555" priority="1519"/>
    <cfRule type="duplicateValues" dxfId="1554" priority="1520" stopIfTrue="1"/>
  </conditionalFormatting>
  <conditionalFormatting sqref="O86">
    <cfRule type="duplicateValues" dxfId="1553" priority="1518" stopIfTrue="1"/>
  </conditionalFormatting>
  <conditionalFormatting sqref="O86">
    <cfRule type="duplicateValues" dxfId="1552" priority="1517" stopIfTrue="1"/>
  </conditionalFormatting>
  <conditionalFormatting sqref="O86">
    <cfRule type="duplicateValues" dxfId="1551" priority="1516" stopIfTrue="1"/>
  </conditionalFormatting>
  <conditionalFormatting sqref="O86">
    <cfRule type="duplicateValues" dxfId="1550" priority="1515" stopIfTrue="1"/>
  </conditionalFormatting>
  <conditionalFormatting sqref="O86">
    <cfRule type="duplicateValues" dxfId="1549" priority="1514" stopIfTrue="1"/>
  </conditionalFormatting>
  <conditionalFormatting sqref="O86">
    <cfRule type="duplicateValues" dxfId="1548" priority="1513" stopIfTrue="1"/>
  </conditionalFormatting>
  <conditionalFormatting sqref="O86">
    <cfRule type="duplicateValues" dxfId="1547" priority="1512" stopIfTrue="1"/>
  </conditionalFormatting>
  <conditionalFormatting sqref="O92">
    <cfRule type="duplicateValues" dxfId="1546" priority="1510"/>
    <cfRule type="duplicateValues" dxfId="1545" priority="1511" stopIfTrue="1"/>
  </conditionalFormatting>
  <conditionalFormatting sqref="O92">
    <cfRule type="duplicateValues" dxfId="1544" priority="1509" stopIfTrue="1"/>
  </conditionalFormatting>
  <conditionalFormatting sqref="O92">
    <cfRule type="duplicateValues" dxfId="1543" priority="1508" stopIfTrue="1"/>
  </conditionalFormatting>
  <conditionalFormatting sqref="O92">
    <cfRule type="duplicateValues" dxfId="1542" priority="1507" stopIfTrue="1"/>
  </conditionalFormatting>
  <conditionalFormatting sqref="O92">
    <cfRule type="duplicateValues" dxfId="1541" priority="1506" stopIfTrue="1"/>
  </conditionalFormatting>
  <conditionalFormatting sqref="O92">
    <cfRule type="duplicateValues" dxfId="1540" priority="1505" stopIfTrue="1"/>
  </conditionalFormatting>
  <conditionalFormatting sqref="O92">
    <cfRule type="duplicateValues" dxfId="1539" priority="1504" stopIfTrue="1"/>
  </conditionalFormatting>
  <conditionalFormatting sqref="O92">
    <cfRule type="duplicateValues" dxfId="1538" priority="1503" stopIfTrue="1"/>
  </conditionalFormatting>
  <conditionalFormatting sqref="O98">
    <cfRule type="duplicateValues" dxfId="1537" priority="1501"/>
    <cfRule type="duplicateValues" dxfId="1536" priority="1502" stopIfTrue="1"/>
  </conditionalFormatting>
  <conditionalFormatting sqref="O98">
    <cfRule type="duplicateValues" dxfId="1535" priority="1500" stopIfTrue="1"/>
  </conditionalFormatting>
  <conditionalFormatting sqref="O98">
    <cfRule type="duplicateValues" dxfId="1534" priority="1499" stopIfTrue="1"/>
  </conditionalFormatting>
  <conditionalFormatting sqref="O98">
    <cfRule type="duplicateValues" dxfId="1533" priority="1498" stopIfTrue="1"/>
  </conditionalFormatting>
  <conditionalFormatting sqref="O98">
    <cfRule type="duplicateValues" dxfId="1532" priority="1497" stopIfTrue="1"/>
  </conditionalFormatting>
  <conditionalFormatting sqref="O98">
    <cfRule type="duplicateValues" dxfId="1531" priority="1496" stopIfTrue="1"/>
  </conditionalFormatting>
  <conditionalFormatting sqref="O98">
    <cfRule type="duplicateValues" dxfId="1530" priority="1495" stopIfTrue="1"/>
  </conditionalFormatting>
  <conditionalFormatting sqref="O98">
    <cfRule type="duplicateValues" dxfId="1529" priority="1494" stopIfTrue="1"/>
  </conditionalFormatting>
  <conditionalFormatting sqref="O104">
    <cfRule type="duplicateValues" dxfId="1528" priority="1492"/>
    <cfRule type="duplicateValues" dxfId="1527" priority="1493" stopIfTrue="1"/>
  </conditionalFormatting>
  <conditionalFormatting sqref="O104">
    <cfRule type="duplicateValues" dxfId="1526" priority="1491" stopIfTrue="1"/>
  </conditionalFormatting>
  <conditionalFormatting sqref="O104">
    <cfRule type="duplicateValues" dxfId="1525" priority="1490" stopIfTrue="1"/>
  </conditionalFormatting>
  <conditionalFormatting sqref="O104">
    <cfRule type="duplicateValues" dxfId="1524" priority="1489" stopIfTrue="1"/>
  </conditionalFormatting>
  <conditionalFormatting sqref="O104">
    <cfRule type="duplicateValues" dxfId="1523" priority="1488" stopIfTrue="1"/>
  </conditionalFormatting>
  <conditionalFormatting sqref="O104">
    <cfRule type="duplicateValues" dxfId="1522" priority="1487" stopIfTrue="1"/>
  </conditionalFormatting>
  <conditionalFormatting sqref="O104">
    <cfRule type="duplicateValues" dxfId="1521" priority="1486" stopIfTrue="1"/>
  </conditionalFormatting>
  <conditionalFormatting sqref="O104">
    <cfRule type="duplicateValues" dxfId="1520" priority="1485" stopIfTrue="1"/>
  </conditionalFormatting>
  <conditionalFormatting sqref="O110">
    <cfRule type="duplicateValues" dxfId="1519" priority="1483"/>
    <cfRule type="duplicateValues" dxfId="1518" priority="1484" stopIfTrue="1"/>
  </conditionalFormatting>
  <conditionalFormatting sqref="O110">
    <cfRule type="duplicateValues" dxfId="1517" priority="1482" stopIfTrue="1"/>
  </conditionalFormatting>
  <conditionalFormatting sqref="O110">
    <cfRule type="duplicateValues" dxfId="1516" priority="1481" stopIfTrue="1"/>
  </conditionalFormatting>
  <conditionalFormatting sqref="O110">
    <cfRule type="duplicateValues" dxfId="1515" priority="1480" stopIfTrue="1"/>
  </conditionalFormatting>
  <conditionalFormatting sqref="O110">
    <cfRule type="duplicateValues" dxfId="1514" priority="1479" stopIfTrue="1"/>
  </conditionalFormatting>
  <conditionalFormatting sqref="O110">
    <cfRule type="duplicateValues" dxfId="1513" priority="1478" stopIfTrue="1"/>
  </conditionalFormatting>
  <conditionalFormatting sqref="O110">
    <cfRule type="duplicateValues" dxfId="1512" priority="1477" stopIfTrue="1"/>
  </conditionalFormatting>
  <conditionalFormatting sqref="O110">
    <cfRule type="duplicateValues" dxfId="1511" priority="1476" stopIfTrue="1"/>
  </conditionalFormatting>
  <conditionalFormatting sqref="O116">
    <cfRule type="duplicateValues" dxfId="1510" priority="1474"/>
    <cfRule type="duplicateValues" dxfId="1509" priority="1475" stopIfTrue="1"/>
  </conditionalFormatting>
  <conditionalFormatting sqref="O116">
    <cfRule type="duplicateValues" dxfId="1508" priority="1473" stopIfTrue="1"/>
  </conditionalFormatting>
  <conditionalFormatting sqref="O116">
    <cfRule type="duplicateValues" dxfId="1507" priority="1472" stopIfTrue="1"/>
  </conditionalFormatting>
  <conditionalFormatting sqref="O116">
    <cfRule type="duplicateValues" dxfId="1506" priority="1471" stopIfTrue="1"/>
  </conditionalFormatting>
  <conditionalFormatting sqref="O116">
    <cfRule type="duplicateValues" dxfId="1505" priority="1470" stopIfTrue="1"/>
  </conditionalFormatting>
  <conditionalFormatting sqref="O116">
    <cfRule type="duplicateValues" dxfId="1504" priority="1469" stopIfTrue="1"/>
  </conditionalFormatting>
  <conditionalFormatting sqref="O116">
    <cfRule type="duplicateValues" dxfId="1503" priority="1468" stopIfTrue="1"/>
  </conditionalFormatting>
  <conditionalFormatting sqref="O116">
    <cfRule type="duplicateValues" dxfId="1502" priority="1467" stopIfTrue="1"/>
  </conditionalFormatting>
  <conditionalFormatting sqref="O122">
    <cfRule type="duplicateValues" dxfId="1501" priority="1465"/>
    <cfRule type="duplicateValues" dxfId="1500" priority="1466" stopIfTrue="1"/>
  </conditionalFormatting>
  <conditionalFormatting sqref="O122">
    <cfRule type="duplicateValues" dxfId="1499" priority="1464" stopIfTrue="1"/>
  </conditionalFormatting>
  <conditionalFormatting sqref="O122">
    <cfRule type="duplicateValues" dxfId="1498" priority="1463" stopIfTrue="1"/>
  </conditionalFormatting>
  <conditionalFormatting sqref="O122">
    <cfRule type="duplicateValues" dxfId="1497" priority="1462" stopIfTrue="1"/>
  </conditionalFormatting>
  <conditionalFormatting sqref="O122">
    <cfRule type="duplicateValues" dxfId="1496" priority="1461" stopIfTrue="1"/>
  </conditionalFormatting>
  <conditionalFormatting sqref="O122">
    <cfRule type="duplicateValues" dxfId="1495" priority="1460" stopIfTrue="1"/>
  </conditionalFormatting>
  <conditionalFormatting sqref="O122">
    <cfRule type="duplicateValues" dxfId="1494" priority="1459" stopIfTrue="1"/>
  </conditionalFormatting>
  <conditionalFormatting sqref="O122">
    <cfRule type="duplicateValues" dxfId="1493" priority="1458" stopIfTrue="1"/>
  </conditionalFormatting>
  <conditionalFormatting sqref="O128">
    <cfRule type="duplicateValues" dxfId="1492" priority="1456"/>
    <cfRule type="duplicateValues" dxfId="1491" priority="1457" stopIfTrue="1"/>
  </conditionalFormatting>
  <conditionalFormatting sqref="O128">
    <cfRule type="duplicateValues" dxfId="1490" priority="1455" stopIfTrue="1"/>
  </conditionalFormatting>
  <conditionalFormatting sqref="O128">
    <cfRule type="duplicateValues" dxfId="1489" priority="1454" stopIfTrue="1"/>
  </conditionalFormatting>
  <conditionalFormatting sqref="O128">
    <cfRule type="duplicateValues" dxfId="1488" priority="1453" stopIfTrue="1"/>
  </conditionalFormatting>
  <conditionalFormatting sqref="O128">
    <cfRule type="duplicateValues" dxfId="1487" priority="1452" stopIfTrue="1"/>
  </conditionalFormatting>
  <conditionalFormatting sqref="O128">
    <cfRule type="duplicateValues" dxfId="1486" priority="1451" stopIfTrue="1"/>
  </conditionalFormatting>
  <conditionalFormatting sqref="O128">
    <cfRule type="duplicateValues" dxfId="1485" priority="1450" stopIfTrue="1"/>
  </conditionalFormatting>
  <conditionalFormatting sqref="O128">
    <cfRule type="duplicateValues" dxfId="1484" priority="1449" stopIfTrue="1"/>
  </conditionalFormatting>
  <conditionalFormatting sqref="O134">
    <cfRule type="duplicateValues" dxfId="1483" priority="1447"/>
    <cfRule type="duplicateValues" dxfId="1482" priority="1448" stopIfTrue="1"/>
  </conditionalFormatting>
  <conditionalFormatting sqref="O134">
    <cfRule type="duplicateValues" dxfId="1481" priority="1446" stopIfTrue="1"/>
  </conditionalFormatting>
  <conditionalFormatting sqref="O134">
    <cfRule type="duplicateValues" dxfId="1480" priority="1445" stopIfTrue="1"/>
  </conditionalFormatting>
  <conditionalFormatting sqref="O134">
    <cfRule type="duplicateValues" dxfId="1479" priority="1444" stopIfTrue="1"/>
  </conditionalFormatting>
  <conditionalFormatting sqref="O134">
    <cfRule type="duplicateValues" dxfId="1478" priority="1443" stopIfTrue="1"/>
  </conditionalFormatting>
  <conditionalFormatting sqref="O134">
    <cfRule type="duplicateValues" dxfId="1477" priority="1442" stopIfTrue="1"/>
  </conditionalFormatting>
  <conditionalFormatting sqref="O134">
    <cfRule type="duplicateValues" dxfId="1476" priority="1441" stopIfTrue="1"/>
  </conditionalFormatting>
  <conditionalFormatting sqref="O134">
    <cfRule type="duplicateValues" dxfId="1475" priority="1440" stopIfTrue="1"/>
  </conditionalFormatting>
  <conditionalFormatting sqref="O140">
    <cfRule type="duplicateValues" dxfId="1474" priority="1438"/>
    <cfRule type="duplicateValues" dxfId="1473" priority="1439" stopIfTrue="1"/>
  </conditionalFormatting>
  <conditionalFormatting sqref="O140">
    <cfRule type="duplicateValues" dxfId="1472" priority="1437" stopIfTrue="1"/>
  </conditionalFormatting>
  <conditionalFormatting sqref="O140">
    <cfRule type="duplicateValues" dxfId="1471" priority="1436" stopIfTrue="1"/>
  </conditionalFormatting>
  <conditionalFormatting sqref="O140">
    <cfRule type="duplicateValues" dxfId="1470" priority="1435" stopIfTrue="1"/>
  </conditionalFormatting>
  <conditionalFormatting sqref="O140">
    <cfRule type="duplicateValues" dxfId="1469" priority="1434" stopIfTrue="1"/>
  </conditionalFormatting>
  <conditionalFormatting sqref="O140">
    <cfRule type="duplicateValues" dxfId="1468" priority="1433" stopIfTrue="1"/>
  </conditionalFormatting>
  <conditionalFormatting sqref="O140">
    <cfRule type="duplicateValues" dxfId="1467" priority="1432" stopIfTrue="1"/>
  </conditionalFormatting>
  <conditionalFormatting sqref="O140">
    <cfRule type="duplicateValues" dxfId="1466" priority="1431" stopIfTrue="1"/>
  </conditionalFormatting>
  <conditionalFormatting sqref="O146">
    <cfRule type="duplicateValues" dxfId="1465" priority="1429"/>
    <cfRule type="duplicateValues" dxfId="1464" priority="1430" stopIfTrue="1"/>
  </conditionalFormatting>
  <conditionalFormatting sqref="O146">
    <cfRule type="duplicateValues" dxfId="1463" priority="1428" stopIfTrue="1"/>
  </conditionalFormatting>
  <conditionalFormatting sqref="O146">
    <cfRule type="duplicateValues" dxfId="1462" priority="1427" stopIfTrue="1"/>
  </conditionalFormatting>
  <conditionalFormatting sqref="O146">
    <cfRule type="duplicateValues" dxfId="1461" priority="1426" stopIfTrue="1"/>
  </conditionalFormatting>
  <conditionalFormatting sqref="O146">
    <cfRule type="duplicateValues" dxfId="1460" priority="1425" stopIfTrue="1"/>
  </conditionalFormatting>
  <conditionalFormatting sqref="O146">
    <cfRule type="duplicateValues" dxfId="1459" priority="1424" stopIfTrue="1"/>
  </conditionalFormatting>
  <conditionalFormatting sqref="O146">
    <cfRule type="duplicateValues" dxfId="1458" priority="1423" stopIfTrue="1"/>
  </conditionalFormatting>
  <conditionalFormatting sqref="O146">
    <cfRule type="duplicateValues" dxfId="1457" priority="1422" stopIfTrue="1"/>
  </conditionalFormatting>
  <conditionalFormatting sqref="O152">
    <cfRule type="duplicateValues" dxfId="1456" priority="1420"/>
    <cfRule type="duplicateValues" dxfId="1455" priority="1421" stopIfTrue="1"/>
  </conditionalFormatting>
  <conditionalFormatting sqref="O152">
    <cfRule type="duplicateValues" dxfId="1454" priority="1419" stopIfTrue="1"/>
  </conditionalFormatting>
  <conditionalFormatting sqref="O152">
    <cfRule type="duplicateValues" dxfId="1453" priority="1418" stopIfTrue="1"/>
  </conditionalFormatting>
  <conditionalFormatting sqref="O152">
    <cfRule type="duplicateValues" dxfId="1452" priority="1417" stopIfTrue="1"/>
  </conditionalFormatting>
  <conditionalFormatting sqref="O152">
    <cfRule type="duplicateValues" dxfId="1451" priority="1416" stopIfTrue="1"/>
  </conditionalFormatting>
  <conditionalFormatting sqref="O152">
    <cfRule type="duplicateValues" dxfId="1450" priority="1415" stopIfTrue="1"/>
  </conditionalFormatting>
  <conditionalFormatting sqref="O152">
    <cfRule type="duplicateValues" dxfId="1449" priority="1414" stopIfTrue="1"/>
  </conditionalFormatting>
  <conditionalFormatting sqref="O152">
    <cfRule type="duplicateValues" dxfId="1448" priority="1413" stopIfTrue="1"/>
  </conditionalFormatting>
  <conditionalFormatting sqref="O158">
    <cfRule type="duplicateValues" dxfId="1447" priority="1411"/>
    <cfRule type="duplicateValues" dxfId="1446" priority="1412" stopIfTrue="1"/>
  </conditionalFormatting>
  <conditionalFormatting sqref="O158">
    <cfRule type="duplicateValues" dxfId="1445" priority="1410" stopIfTrue="1"/>
  </conditionalFormatting>
  <conditionalFormatting sqref="O158">
    <cfRule type="duplicateValues" dxfId="1444" priority="1409" stopIfTrue="1"/>
  </conditionalFormatting>
  <conditionalFormatting sqref="O158">
    <cfRule type="duplicateValues" dxfId="1443" priority="1408" stopIfTrue="1"/>
  </conditionalFormatting>
  <conditionalFormatting sqref="O158">
    <cfRule type="duplicateValues" dxfId="1442" priority="1407" stopIfTrue="1"/>
  </conditionalFormatting>
  <conditionalFormatting sqref="O158">
    <cfRule type="duplicateValues" dxfId="1441" priority="1406" stopIfTrue="1"/>
  </conditionalFormatting>
  <conditionalFormatting sqref="O158">
    <cfRule type="duplicateValues" dxfId="1440" priority="1405" stopIfTrue="1"/>
  </conditionalFormatting>
  <conditionalFormatting sqref="O158">
    <cfRule type="duplicateValues" dxfId="1439" priority="1404" stopIfTrue="1"/>
  </conditionalFormatting>
  <conditionalFormatting sqref="O164">
    <cfRule type="duplicateValues" dxfId="1438" priority="1402"/>
    <cfRule type="duplicateValues" dxfId="1437" priority="1403" stopIfTrue="1"/>
  </conditionalFormatting>
  <conditionalFormatting sqref="O164">
    <cfRule type="duplicateValues" dxfId="1436" priority="1401" stopIfTrue="1"/>
  </conditionalFormatting>
  <conditionalFormatting sqref="O164">
    <cfRule type="duplicateValues" dxfId="1435" priority="1400" stopIfTrue="1"/>
  </conditionalFormatting>
  <conditionalFormatting sqref="O164">
    <cfRule type="duplicateValues" dxfId="1434" priority="1399" stopIfTrue="1"/>
  </conditionalFormatting>
  <conditionalFormatting sqref="O164">
    <cfRule type="duplicateValues" dxfId="1433" priority="1398" stopIfTrue="1"/>
  </conditionalFormatting>
  <conditionalFormatting sqref="O164">
    <cfRule type="duplicateValues" dxfId="1432" priority="1397" stopIfTrue="1"/>
  </conditionalFormatting>
  <conditionalFormatting sqref="O164">
    <cfRule type="duplicateValues" dxfId="1431" priority="1396" stopIfTrue="1"/>
  </conditionalFormatting>
  <conditionalFormatting sqref="O164">
    <cfRule type="duplicateValues" dxfId="1430" priority="1395" stopIfTrue="1"/>
  </conditionalFormatting>
  <conditionalFormatting sqref="O170">
    <cfRule type="duplicateValues" dxfId="1429" priority="1393"/>
    <cfRule type="duplicateValues" dxfId="1428" priority="1394" stopIfTrue="1"/>
  </conditionalFormatting>
  <conditionalFormatting sqref="O170">
    <cfRule type="duplicateValues" dxfId="1427" priority="1392" stopIfTrue="1"/>
  </conditionalFormatting>
  <conditionalFormatting sqref="O170">
    <cfRule type="duplicateValues" dxfId="1426" priority="1391" stopIfTrue="1"/>
  </conditionalFormatting>
  <conditionalFormatting sqref="O170">
    <cfRule type="duplicateValues" dxfId="1425" priority="1390" stopIfTrue="1"/>
  </conditionalFormatting>
  <conditionalFormatting sqref="O170">
    <cfRule type="duplicateValues" dxfId="1424" priority="1389" stopIfTrue="1"/>
  </conditionalFormatting>
  <conditionalFormatting sqref="O170">
    <cfRule type="duplicateValues" dxfId="1423" priority="1388" stopIfTrue="1"/>
  </conditionalFormatting>
  <conditionalFormatting sqref="O170">
    <cfRule type="duplicateValues" dxfId="1422" priority="1387" stopIfTrue="1"/>
  </conditionalFormatting>
  <conditionalFormatting sqref="O170">
    <cfRule type="duplicateValues" dxfId="1421" priority="1386" stopIfTrue="1"/>
  </conditionalFormatting>
  <conditionalFormatting sqref="O176">
    <cfRule type="duplicateValues" dxfId="1420" priority="1384"/>
    <cfRule type="duplicateValues" dxfId="1419" priority="1385" stopIfTrue="1"/>
  </conditionalFormatting>
  <conditionalFormatting sqref="O176">
    <cfRule type="duplicateValues" dxfId="1418" priority="1383" stopIfTrue="1"/>
  </conditionalFormatting>
  <conditionalFormatting sqref="O176">
    <cfRule type="duplicateValues" dxfId="1417" priority="1382" stopIfTrue="1"/>
  </conditionalFormatting>
  <conditionalFormatting sqref="O176">
    <cfRule type="duplicateValues" dxfId="1416" priority="1381" stopIfTrue="1"/>
  </conditionalFormatting>
  <conditionalFormatting sqref="O176">
    <cfRule type="duplicateValues" dxfId="1415" priority="1380" stopIfTrue="1"/>
  </conditionalFormatting>
  <conditionalFormatting sqref="O176">
    <cfRule type="duplicateValues" dxfId="1414" priority="1379" stopIfTrue="1"/>
  </conditionalFormatting>
  <conditionalFormatting sqref="O176">
    <cfRule type="duplicateValues" dxfId="1413" priority="1378" stopIfTrue="1"/>
  </conditionalFormatting>
  <conditionalFormatting sqref="O176">
    <cfRule type="duplicateValues" dxfId="1412" priority="1377" stopIfTrue="1"/>
  </conditionalFormatting>
  <conditionalFormatting sqref="O182">
    <cfRule type="duplicateValues" dxfId="1411" priority="1375"/>
    <cfRule type="duplicateValues" dxfId="1410" priority="1376" stopIfTrue="1"/>
  </conditionalFormatting>
  <conditionalFormatting sqref="O182">
    <cfRule type="duplicateValues" dxfId="1409" priority="1374" stopIfTrue="1"/>
  </conditionalFormatting>
  <conditionalFormatting sqref="O182">
    <cfRule type="duplicateValues" dxfId="1408" priority="1373" stopIfTrue="1"/>
  </conditionalFormatting>
  <conditionalFormatting sqref="O182">
    <cfRule type="duplicateValues" dxfId="1407" priority="1372" stopIfTrue="1"/>
  </conditionalFormatting>
  <conditionalFormatting sqref="O182">
    <cfRule type="duplicateValues" dxfId="1406" priority="1371" stopIfTrue="1"/>
  </conditionalFormatting>
  <conditionalFormatting sqref="O182">
    <cfRule type="duplicateValues" dxfId="1405" priority="1370" stopIfTrue="1"/>
  </conditionalFormatting>
  <conditionalFormatting sqref="O182">
    <cfRule type="duplicateValues" dxfId="1404" priority="1369" stopIfTrue="1"/>
  </conditionalFormatting>
  <conditionalFormatting sqref="O182">
    <cfRule type="duplicateValues" dxfId="1403" priority="1368" stopIfTrue="1"/>
  </conditionalFormatting>
  <conditionalFormatting sqref="B110">
    <cfRule type="cellIs" dxfId="1402" priority="1367" operator="greaterThan">
      <formula>1000</formula>
    </cfRule>
  </conditionalFormatting>
  <conditionalFormatting sqref="B110">
    <cfRule type="cellIs" dxfId="1401" priority="1366" operator="greaterThan">
      <formula>1000</formula>
    </cfRule>
  </conditionalFormatting>
  <conditionalFormatting sqref="B110">
    <cfRule type="cellIs" dxfId="1400" priority="1365" operator="greaterThan">
      <formula>1000</formula>
    </cfRule>
  </conditionalFormatting>
  <conditionalFormatting sqref="B116">
    <cfRule type="cellIs" dxfId="1399" priority="1364" operator="greaterThan">
      <formula>1000</formula>
    </cfRule>
  </conditionalFormatting>
  <conditionalFormatting sqref="B116">
    <cfRule type="cellIs" dxfId="1398" priority="1363" operator="greaterThan">
      <formula>1000</formula>
    </cfRule>
  </conditionalFormatting>
  <conditionalFormatting sqref="B116">
    <cfRule type="cellIs" dxfId="1397" priority="1362" operator="greaterThan">
      <formula>1000</formula>
    </cfRule>
  </conditionalFormatting>
  <conditionalFormatting sqref="B122">
    <cfRule type="cellIs" dxfId="1396" priority="1361" operator="greaterThan">
      <formula>1000</formula>
    </cfRule>
  </conditionalFormatting>
  <conditionalFormatting sqref="B122">
    <cfRule type="cellIs" dxfId="1395" priority="1360" operator="greaterThan">
      <formula>1000</formula>
    </cfRule>
  </conditionalFormatting>
  <conditionalFormatting sqref="B122">
    <cfRule type="cellIs" dxfId="1394" priority="1359" operator="greaterThan">
      <formula>1000</formula>
    </cfRule>
  </conditionalFormatting>
  <conditionalFormatting sqref="B128">
    <cfRule type="cellIs" dxfId="1393" priority="1358" operator="greaterThan">
      <formula>1000</formula>
    </cfRule>
  </conditionalFormatting>
  <conditionalFormatting sqref="B128">
    <cfRule type="cellIs" dxfId="1392" priority="1357" operator="greaterThan">
      <formula>1000</formula>
    </cfRule>
  </conditionalFormatting>
  <conditionalFormatting sqref="B128">
    <cfRule type="cellIs" dxfId="1391" priority="1356" operator="greaterThan">
      <formula>1000</formula>
    </cfRule>
  </conditionalFormatting>
  <conditionalFormatting sqref="B134">
    <cfRule type="cellIs" dxfId="1390" priority="1355" operator="greaterThan">
      <formula>1000</formula>
    </cfRule>
  </conditionalFormatting>
  <conditionalFormatting sqref="B134">
    <cfRule type="cellIs" dxfId="1389" priority="1354" operator="greaterThan">
      <formula>1000</formula>
    </cfRule>
  </conditionalFormatting>
  <conditionalFormatting sqref="B134">
    <cfRule type="cellIs" dxfId="1388" priority="1353" operator="greaterThan">
      <formula>1000</formula>
    </cfRule>
  </conditionalFormatting>
  <conditionalFormatting sqref="B140">
    <cfRule type="cellIs" dxfId="1387" priority="1352" operator="greaterThan">
      <formula>1000</formula>
    </cfRule>
  </conditionalFormatting>
  <conditionalFormatting sqref="B140">
    <cfRule type="cellIs" dxfId="1386" priority="1351" operator="greaterThan">
      <formula>1000</formula>
    </cfRule>
  </conditionalFormatting>
  <conditionalFormatting sqref="B140">
    <cfRule type="cellIs" dxfId="1385" priority="1350" operator="greaterThan">
      <formula>1000</formula>
    </cfRule>
  </conditionalFormatting>
  <conditionalFormatting sqref="B146">
    <cfRule type="cellIs" dxfId="1384" priority="1349" operator="greaterThan">
      <formula>1000</formula>
    </cfRule>
  </conditionalFormatting>
  <conditionalFormatting sqref="B146">
    <cfRule type="cellIs" dxfId="1383" priority="1348" operator="greaterThan">
      <formula>1000</formula>
    </cfRule>
  </conditionalFormatting>
  <conditionalFormatting sqref="B146">
    <cfRule type="cellIs" dxfId="1382" priority="1347" operator="greaterThan">
      <formula>1000</formula>
    </cfRule>
  </conditionalFormatting>
  <conditionalFormatting sqref="B152">
    <cfRule type="cellIs" dxfId="1381" priority="1346" operator="greaterThan">
      <formula>1000</formula>
    </cfRule>
  </conditionalFormatting>
  <conditionalFormatting sqref="B152">
    <cfRule type="cellIs" dxfId="1380" priority="1345" operator="greaterThan">
      <formula>1000</formula>
    </cfRule>
  </conditionalFormatting>
  <conditionalFormatting sqref="B152">
    <cfRule type="cellIs" dxfId="1379" priority="1344" operator="greaterThan">
      <formula>1000</formula>
    </cfRule>
  </conditionalFormatting>
  <conditionalFormatting sqref="B158">
    <cfRule type="cellIs" dxfId="1378" priority="1343" operator="greaterThan">
      <formula>1000</formula>
    </cfRule>
  </conditionalFormatting>
  <conditionalFormatting sqref="B158">
    <cfRule type="cellIs" dxfId="1377" priority="1342" operator="greaterThan">
      <formula>1000</formula>
    </cfRule>
  </conditionalFormatting>
  <conditionalFormatting sqref="B158">
    <cfRule type="cellIs" dxfId="1376" priority="1341" operator="greaterThan">
      <formula>1000</formula>
    </cfRule>
  </conditionalFormatting>
  <conditionalFormatting sqref="B164">
    <cfRule type="cellIs" dxfId="1375" priority="1340" operator="greaterThan">
      <formula>1000</formula>
    </cfRule>
  </conditionalFormatting>
  <conditionalFormatting sqref="B164">
    <cfRule type="cellIs" dxfId="1374" priority="1339" operator="greaterThan">
      <formula>1000</formula>
    </cfRule>
  </conditionalFormatting>
  <conditionalFormatting sqref="B164">
    <cfRule type="cellIs" dxfId="1373" priority="1338" operator="greaterThan">
      <formula>1000</formula>
    </cfRule>
  </conditionalFormatting>
  <conditionalFormatting sqref="B170">
    <cfRule type="cellIs" dxfId="1372" priority="1337" operator="greaterThan">
      <formula>1000</formula>
    </cfRule>
  </conditionalFormatting>
  <conditionalFormatting sqref="B170">
    <cfRule type="cellIs" dxfId="1371" priority="1336" operator="greaterThan">
      <formula>1000</formula>
    </cfRule>
  </conditionalFormatting>
  <conditionalFormatting sqref="B170">
    <cfRule type="cellIs" dxfId="1370" priority="1335" operator="greaterThan">
      <formula>1000</formula>
    </cfRule>
  </conditionalFormatting>
  <conditionalFormatting sqref="B176">
    <cfRule type="cellIs" dxfId="1369" priority="1334" operator="greaterThan">
      <formula>1000</formula>
    </cfRule>
  </conditionalFormatting>
  <conditionalFormatting sqref="B176">
    <cfRule type="cellIs" dxfId="1368" priority="1333" operator="greaterThan">
      <formula>1000</formula>
    </cfRule>
  </conditionalFormatting>
  <conditionalFormatting sqref="B176">
    <cfRule type="cellIs" dxfId="1367" priority="1332" operator="greaterThan">
      <formula>1000</formula>
    </cfRule>
  </conditionalFormatting>
  <conditionalFormatting sqref="B182">
    <cfRule type="cellIs" dxfId="1366" priority="1331" operator="greaterThan">
      <formula>1000</formula>
    </cfRule>
  </conditionalFormatting>
  <conditionalFormatting sqref="B182">
    <cfRule type="cellIs" dxfId="1365" priority="1330" operator="greaterThan">
      <formula>1000</formula>
    </cfRule>
  </conditionalFormatting>
  <conditionalFormatting sqref="B182">
    <cfRule type="cellIs" dxfId="1364" priority="1329" operator="greaterThan">
      <formula>1000</formula>
    </cfRule>
  </conditionalFormatting>
  <conditionalFormatting sqref="B8">
    <cfRule type="cellIs" dxfId="1363" priority="1328" operator="greaterThan">
      <formula>1000</formula>
    </cfRule>
  </conditionalFormatting>
  <conditionalFormatting sqref="A8">
    <cfRule type="cellIs" dxfId="1362" priority="1327" operator="greaterThan">
      <formula>1000</formula>
    </cfRule>
  </conditionalFormatting>
  <conditionalFormatting sqref="A8">
    <cfRule type="cellIs" dxfId="1361" priority="1326" operator="greaterThan">
      <formula>1000</formula>
    </cfRule>
  </conditionalFormatting>
  <conditionalFormatting sqref="A8">
    <cfRule type="cellIs" dxfId="1360" priority="1325" operator="greaterThan">
      <formula>1000</formula>
    </cfRule>
  </conditionalFormatting>
  <conditionalFormatting sqref="N8">
    <cfRule type="duplicateValues" dxfId="1359" priority="1324" stopIfTrue="1"/>
  </conditionalFormatting>
  <conditionalFormatting sqref="N8">
    <cfRule type="duplicateValues" dxfId="1358" priority="1322"/>
    <cfRule type="duplicateValues" dxfId="1357" priority="1323" stopIfTrue="1"/>
  </conditionalFormatting>
  <conditionalFormatting sqref="N8">
    <cfRule type="duplicateValues" dxfId="1356" priority="1321" stopIfTrue="1"/>
  </conditionalFormatting>
  <conditionalFormatting sqref="N8">
    <cfRule type="duplicateValues" dxfId="1355" priority="1320" stopIfTrue="1"/>
  </conditionalFormatting>
  <conditionalFormatting sqref="N8">
    <cfRule type="duplicateValues" dxfId="1354" priority="1319" stopIfTrue="1"/>
  </conditionalFormatting>
  <conditionalFormatting sqref="N8">
    <cfRule type="duplicateValues" dxfId="1353" priority="1318" stopIfTrue="1"/>
  </conditionalFormatting>
  <conditionalFormatting sqref="N8">
    <cfRule type="duplicateValues" dxfId="1352" priority="1317" stopIfTrue="1"/>
  </conditionalFormatting>
  <conditionalFormatting sqref="N8">
    <cfRule type="duplicateValues" dxfId="1351" priority="1316" stopIfTrue="1"/>
  </conditionalFormatting>
  <conditionalFormatting sqref="N8">
    <cfRule type="duplicateValues" dxfId="1350" priority="1315" stopIfTrue="1"/>
  </conditionalFormatting>
  <conditionalFormatting sqref="N8">
    <cfRule type="duplicateValues" dxfId="1349" priority="1313"/>
    <cfRule type="duplicateValues" dxfId="1348" priority="1314" stopIfTrue="1"/>
  </conditionalFormatting>
  <conditionalFormatting sqref="N8">
    <cfRule type="duplicateValues" dxfId="1347" priority="1312" stopIfTrue="1"/>
  </conditionalFormatting>
  <conditionalFormatting sqref="N8">
    <cfRule type="duplicateValues" dxfId="1346" priority="1311" stopIfTrue="1"/>
  </conditionalFormatting>
  <conditionalFormatting sqref="N8">
    <cfRule type="duplicateValues" dxfId="1345" priority="1310" stopIfTrue="1"/>
  </conditionalFormatting>
  <conditionalFormatting sqref="N8">
    <cfRule type="duplicateValues" dxfId="1344" priority="1309" stopIfTrue="1"/>
  </conditionalFormatting>
  <conditionalFormatting sqref="N8">
    <cfRule type="duplicateValues" dxfId="1343" priority="1308" stopIfTrue="1"/>
  </conditionalFormatting>
  <conditionalFormatting sqref="N8">
    <cfRule type="duplicateValues" dxfId="1342" priority="1307" stopIfTrue="1"/>
  </conditionalFormatting>
  <conditionalFormatting sqref="N8">
    <cfRule type="duplicateValues" dxfId="1341" priority="1306" stopIfTrue="1"/>
  </conditionalFormatting>
  <conditionalFormatting sqref="N14">
    <cfRule type="duplicateValues" dxfId="1340" priority="1305" stopIfTrue="1"/>
  </conditionalFormatting>
  <conditionalFormatting sqref="N14">
    <cfRule type="duplicateValues" dxfId="1339" priority="1303"/>
    <cfRule type="duplicateValues" dxfId="1338" priority="1304" stopIfTrue="1"/>
  </conditionalFormatting>
  <conditionalFormatting sqref="N14">
    <cfRule type="duplicateValues" dxfId="1337" priority="1302" stopIfTrue="1"/>
  </conditionalFormatting>
  <conditionalFormatting sqref="N14">
    <cfRule type="duplicateValues" dxfId="1336" priority="1301" stopIfTrue="1"/>
  </conditionalFormatting>
  <conditionalFormatting sqref="N14">
    <cfRule type="duplicateValues" dxfId="1335" priority="1300" stopIfTrue="1"/>
  </conditionalFormatting>
  <conditionalFormatting sqref="N14">
    <cfRule type="duplicateValues" dxfId="1334" priority="1299" stopIfTrue="1"/>
  </conditionalFormatting>
  <conditionalFormatting sqref="N14">
    <cfRule type="duplicateValues" dxfId="1333" priority="1298" stopIfTrue="1"/>
  </conditionalFormatting>
  <conditionalFormatting sqref="N14">
    <cfRule type="duplicateValues" dxfId="1332" priority="1297" stopIfTrue="1"/>
  </conditionalFormatting>
  <conditionalFormatting sqref="N14">
    <cfRule type="duplicateValues" dxfId="1331" priority="1296" stopIfTrue="1"/>
  </conditionalFormatting>
  <conditionalFormatting sqref="N14">
    <cfRule type="duplicateValues" dxfId="1330" priority="1294"/>
    <cfRule type="duplicateValues" dxfId="1329" priority="1295" stopIfTrue="1"/>
  </conditionalFormatting>
  <conditionalFormatting sqref="N14">
    <cfRule type="duplicateValues" dxfId="1328" priority="1293" stopIfTrue="1"/>
  </conditionalFormatting>
  <conditionalFormatting sqref="N14">
    <cfRule type="duplicateValues" dxfId="1327" priority="1292" stopIfTrue="1"/>
  </conditionalFormatting>
  <conditionalFormatting sqref="N14">
    <cfRule type="duplicateValues" dxfId="1326" priority="1291" stopIfTrue="1"/>
  </conditionalFormatting>
  <conditionalFormatting sqref="N14">
    <cfRule type="duplicateValues" dxfId="1325" priority="1290" stopIfTrue="1"/>
  </conditionalFormatting>
  <conditionalFormatting sqref="N14">
    <cfRule type="duplicateValues" dxfId="1324" priority="1289" stopIfTrue="1"/>
  </conditionalFormatting>
  <conditionalFormatting sqref="N14">
    <cfRule type="duplicateValues" dxfId="1323" priority="1288" stopIfTrue="1"/>
  </conditionalFormatting>
  <conditionalFormatting sqref="N14">
    <cfRule type="duplicateValues" dxfId="1322" priority="1287" stopIfTrue="1"/>
  </conditionalFormatting>
  <conditionalFormatting sqref="N20">
    <cfRule type="duplicateValues" dxfId="1321" priority="1286" stopIfTrue="1"/>
  </conditionalFormatting>
  <conditionalFormatting sqref="N20">
    <cfRule type="duplicateValues" dxfId="1320" priority="1284"/>
    <cfRule type="duplicateValues" dxfId="1319" priority="1285" stopIfTrue="1"/>
  </conditionalFormatting>
  <conditionalFormatting sqref="N20">
    <cfRule type="duplicateValues" dxfId="1318" priority="1283" stopIfTrue="1"/>
  </conditionalFormatting>
  <conditionalFormatting sqref="N20">
    <cfRule type="duplicateValues" dxfId="1317" priority="1282" stopIfTrue="1"/>
  </conditionalFormatting>
  <conditionalFormatting sqref="N20">
    <cfRule type="duplicateValues" dxfId="1316" priority="1281" stopIfTrue="1"/>
  </conditionalFormatting>
  <conditionalFormatting sqref="N20">
    <cfRule type="duplicateValues" dxfId="1315" priority="1280" stopIfTrue="1"/>
  </conditionalFormatting>
  <conditionalFormatting sqref="N20">
    <cfRule type="duplicateValues" dxfId="1314" priority="1279" stopIfTrue="1"/>
  </conditionalFormatting>
  <conditionalFormatting sqref="N20">
    <cfRule type="duplicateValues" dxfId="1313" priority="1278" stopIfTrue="1"/>
  </conditionalFormatting>
  <conditionalFormatting sqref="N20">
    <cfRule type="duplicateValues" dxfId="1312" priority="1277" stopIfTrue="1"/>
  </conditionalFormatting>
  <conditionalFormatting sqref="N20">
    <cfRule type="duplicateValues" dxfId="1311" priority="1275"/>
    <cfRule type="duplicateValues" dxfId="1310" priority="1276" stopIfTrue="1"/>
  </conditionalFormatting>
  <conditionalFormatting sqref="N20">
    <cfRule type="duplicateValues" dxfId="1309" priority="1274" stopIfTrue="1"/>
  </conditionalFormatting>
  <conditionalFormatting sqref="N20">
    <cfRule type="duplicateValues" dxfId="1308" priority="1273" stopIfTrue="1"/>
  </conditionalFormatting>
  <conditionalFormatting sqref="N20">
    <cfRule type="duplicateValues" dxfId="1307" priority="1272" stopIfTrue="1"/>
  </conditionalFormatting>
  <conditionalFormatting sqref="N20">
    <cfRule type="duplicateValues" dxfId="1306" priority="1271" stopIfTrue="1"/>
  </conditionalFormatting>
  <conditionalFormatting sqref="N20">
    <cfRule type="duplicateValues" dxfId="1305" priority="1270" stopIfTrue="1"/>
  </conditionalFormatting>
  <conditionalFormatting sqref="N20">
    <cfRule type="duplicateValues" dxfId="1304" priority="1269" stopIfTrue="1"/>
  </conditionalFormatting>
  <conditionalFormatting sqref="N20">
    <cfRule type="duplicateValues" dxfId="1303" priority="1268" stopIfTrue="1"/>
  </conditionalFormatting>
  <conditionalFormatting sqref="N26">
    <cfRule type="duplicateValues" dxfId="1302" priority="1267" stopIfTrue="1"/>
  </conditionalFormatting>
  <conditionalFormatting sqref="N26">
    <cfRule type="duplicateValues" dxfId="1301" priority="1265"/>
    <cfRule type="duplicateValues" dxfId="1300" priority="1266" stopIfTrue="1"/>
  </conditionalFormatting>
  <conditionalFormatting sqref="N26">
    <cfRule type="duplicateValues" dxfId="1299" priority="1264" stopIfTrue="1"/>
  </conditionalFormatting>
  <conditionalFormatting sqref="N26">
    <cfRule type="duplicateValues" dxfId="1298" priority="1263" stopIfTrue="1"/>
  </conditionalFormatting>
  <conditionalFormatting sqref="N26">
    <cfRule type="duplicateValues" dxfId="1297" priority="1262" stopIfTrue="1"/>
  </conditionalFormatting>
  <conditionalFormatting sqref="N26">
    <cfRule type="duplicateValues" dxfId="1296" priority="1261" stopIfTrue="1"/>
  </conditionalFormatting>
  <conditionalFormatting sqref="N26">
    <cfRule type="duplicateValues" dxfId="1295" priority="1260" stopIfTrue="1"/>
  </conditionalFormatting>
  <conditionalFormatting sqref="N26">
    <cfRule type="duplicateValues" dxfId="1294" priority="1259" stopIfTrue="1"/>
  </conditionalFormatting>
  <conditionalFormatting sqref="N26">
    <cfRule type="duplicateValues" dxfId="1293" priority="1258" stopIfTrue="1"/>
  </conditionalFormatting>
  <conditionalFormatting sqref="N26">
    <cfRule type="duplicateValues" dxfId="1292" priority="1256"/>
    <cfRule type="duplicateValues" dxfId="1291" priority="1257" stopIfTrue="1"/>
  </conditionalFormatting>
  <conditionalFormatting sqref="N26">
    <cfRule type="duplicateValues" dxfId="1290" priority="1255" stopIfTrue="1"/>
  </conditionalFormatting>
  <conditionalFormatting sqref="N26">
    <cfRule type="duplicateValues" dxfId="1289" priority="1254" stopIfTrue="1"/>
  </conditionalFormatting>
  <conditionalFormatting sqref="N26">
    <cfRule type="duplicateValues" dxfId="1288" priority="1253" stopIfTrue="1"/>
  </conditionalFormatting>
  <conditionalFormatting sqref="N26">
    <cfRule type="duplicateValues" dxfId="1287" priority="1252" stopIfTrue="1"/>
  </conditionalFormatting>
  <conditionalFormatting sqref="N26">
    <cfRule type="duplicateValues" dxfId="1286" priority="1251" stopIfTrue="1"/>
  </conditionalFormatting>
  <conditionalFormatting sqref="N26">
    <cfRule type="duplicateValues" dxfId="1285" priority="1250" stopIfTrue="1"/>
  </conditionalFormatting>
  <conditionalFormatting sqref="N26">
    <cfRule type="duplicateValues" dxfId="1284" priority="1249" stopIfTrue="1"/>
  </conditionalFormatting>
  <conditionalFormatting sqref="N32">
    <cfRule type="duplicateValues" dxfId="1283" priority="1248" stopIfTrue="1"/>
  </conditionalFormatting>
  <conditionalFormatting sqref="N32">
    <cfRule type="duplicateValues" dxfId="1282" priority="1246"/>
    <cfRule type="duplicateValues" dxfId="1281" priority="1247" stopIfTrue="1"/>
  </conditionalFormatting>
  <conditionalFormatting sqref="N32">
    <cfRule type="duplicateValues" dxfId="1280" priority="1245" stopIfTrue="1"/>
  </conditionalFormatting>
  <conditionalFormatting sqref="N32">
    <cfRule type="duplicateValues" dxfId="1279" priority="1244" stopIfTrue="1"/>
  </conditionalFormatting>
  <conditionalFormatting sqref="N32">
    <cfRule type="duplicateValues" dxfId="1278" priority="1243" stopIfTrue="1"/>
  </conditionalFormatting>
  <conditionalFormatting sqref="N32">
    <cfRule type="duplicateValues" dxfId="1277" priority="1242" stopIfTrue="1"/>
  </conditionalFormatting>
  <conditionalFormatting sqref="N32">
    <cfRule type="duplicateValues" dxfId="1276" priority="1241" stopIfTrue="1"/>
  </conditionalFormatting>
  <conditionalFormatting sqref="N32">
    <cfRule type="duplicateValues" dxfId="1275" priority="1240" stopIfTrue="1"/>
  </conditionalFormatting>
  <conditionalFormatting sqref="N32">
    <cfRule type="duplicateValues" dxfId="1274" priority="1239" stopIfTrue="1"/>
  </conditionalFormatting>
  <conditionalFormatting sqref="N32">
    <cfRule type="duplicateValues" dxfId="1273" priority="1237"/>
    <cfRule type="duplicateValues" dxfId="1272" priority="1238" stopIfTrue="1"/>
  </conditionalFormatting>
  <conditionalFormatting sqref="N32">
    <cfRule type="duplicateValues" dxfId="1271" priority="1236" stopIfTrue="1"/>
  </conditionalFormatting>
  <conditionalFormatting sqref="N32">
    <cfRule type="duplicateValues" dxfId="1270" priority="1235" stopIfTrue="1"/>
  </conditionalFormatting>
  <conditionalFormatting sqref="N32">
    <cfRule type="duplicateValues" dxfId="1269" priority="1234" stopIfTrue="1"/>
  </conditionalFormatting>
  <conditionalFormatting sqref="N32">
    <cfRule type="duplicateValues" dxfId="1268" priority="1233" stopIfTrue="1"/>
  </conditionalFormatting>
  <conditionalFormatting sqref="N32">
    <cfRule type="duplicateValues" dxfId="1267" priority="1232" stopIfTrue="1"/>
  </conditionalFormatting>
  <conditionalFormatting sqref="N32">
    <cfRule type="duplicateValues" dxfId="1266" priority="1231" stopIfTrue="1"/>
  </conditionalFormatting>
  <conditionalFormatting sqref="N32">
    <cfRule type="duplicateValues" dxfId="1265" priority="1230" stopIfTrue="1"/>
  </conditionalFormatting>
  <conditionalFormatting sqref="N38">
    <cfRule type="duplicateValues" dxfId="1264" priority="1229" stopIfTrue="1"/>
  </conditionalFormatting>
  <conditionalFormatting sqref="N38">
    <cfRule type="duplicateValues" dxfId="1263" priority="1227"/>
    <cfRule type="duplicateValues" dxfId="1262" priority="1228" stopIfTrue="1"/>
  </conditionalFormatting>
  <conditionalFormatting sqref="N38">
    <cfRule type="duplicateValues" dxfId="1261" priority="1226" stopIfTrue="1"/>
  </conditionalFormatting>
  <conditionalFormatting sqref="N38">
    <cfRule type="duplicateValues" dxfId="1260" priority="1225" stopIfTrue="1"/>
  </conditionalFormatting>
  <conditionalFormatting sqref="N38">
    <cfRule type="duplicateValues" dxfId="1259" priority="1224" stopIfTrue="1"/>
  </conditionalFormatting>
  <conditionalFormatting sqref="N38">
    <cfRule type="duplicateValues" dxfId="1258" priority="1223" stopIfTrue="1"/>
  </conditionalFormatting>
  <conditionalFormatting sqref="N38">
    <cfRule type="duplicateValues" dxfId="1257" priority="1222" stopIfTrue="1"/>
  </conditionalFormatting>
  <conditionalFormatting sqref="N38">
    <cfRule type="duplicateValues" dxfId="1256" priority="1221" stopIfTrue="1"/>
  </conditionalFormatting>
  <conditionalFormatting sqref="N38">
    <cfRule type="duplicateValues" dxfId="1255" priority="1220" stopIfTrue="1"/>
  </conditionalFormatting>
  <conditionalFormatting sqref="N38">
    <cfRule type="duplicateValues" dxfId="1254" priority="1218"/>
    <cfRule type="duplicateValues" dxfId="1253" priority="1219" stopIfTrue="1"/>
  </conditionalFormatting>
  <conditionalFormatting sqref="N38">
    <cfRule type="duplicateValues" dxfId="1252" priority="1217" stopIfTrue="1"/>
  </conditionalFormatting>
  <conditionalFormatting sqref="N38">
    <cfRule type="duplicateValues" dxfId="1251" priority="1216" stopIfTrue="1"/>
  </conditionalFormatting>
  <conditionalFormatting sqref="N38">
    <cfRule type="duplicateValues" dxfId="1250" priority="1215" stopIfTrue="1"/>
  </conditionalFormatting>
  <conditionalFormatting sqref="N38">
    <cfRule type="duplicateValues" dxfId="1249" priority="1214" stopIfTrue="1"/>
  </conditionalFormatting>
  <conditionalFormatting sqref="N38">
    <cfRule type="duplicateValues" dxfId="1248" priority="1213" stopIfTrue="1"/>
  </conditionalFormatting>
  <conditionalFormatting sqref="N38">
    <cfRule type="duplicateValues" dxfId="1247" priority="1212" stopIfTrue="1"/>
  </conditionalFormatting>
  <conditionalFormatting sqref="N38">
    <cfRule type="duplicateValues" dxfId="1246" priority="1211" stopIfTrue="1"/>
  </conditionalFormatting>
  <conditionalFormatting sqref="N44">
    <cfRule type="duplicateValues" dxfId="1245" priority="1210" stopIfTrue="1"/>
  </conditionalFormatting>
  <conditionalFormatting sqref="N44">
    <cfRule type="duplicateValues" dxfId="1244" priority="1208"/>
    <cfRule type="duplicateValues" dxfId="1243" priority="1209" stopIfTrue="1"/>
  </conditionalFormatting>
  <conditionalFormatting sqref="N44">
    <cfRule type="duplicateValues" dxfId="1242" priority="1207" stopIfTrue="1"/>
  </conditionalFormatting>
  <conditionalFormatting sqref="N44">
    <cfRule type="duplicateValues" dxfId="1241" priority="1206" stopIfTrue="1"/>
  </conditionalFormatting>
  <conditionalFormatting sqref="N44">
    <cfRule type="duplicateValues" dxfId="1240" priority="1205" stopIfTrue="1"/>
  </conditionalFormatting>
  <conditionalFormatting sqref="N44">
    <cfRule type="duplicateValues" dxfId="1239" priority="1204" stopIfTrue="1"/>
  </conditionalFormatting>
  <conditionalFormatting sqref="N44">
    <cfRule type="duplicateValues" dxfId="1238" priority="1203" stopIfTrue="1"/>
  </conditionalFormatting>
  <conditionalFormatting sqref="N44">
    <cfRule type="duplicateValues" dxfId="1237" priority="1202" stopIfTrue="1"/>
  </conditionalFormatting>
  <conditionalFormatting sqref="N44">
    <cfRule type="duplicateValues" dxfId="1236" priority="1201" stopIfTrue="1"/>
  </conditionalFormatting>
  <conditionalFormatting sqref="N44">
    <cfRule type="duplicateValues" dxfId="1235" priority="1199"/>
    <cfRule type="duplicateValues" dxfId="1234" priority="1200" stopIfTrue="1"/>
  </conditionalFormatting>
  <conditionalFormatting sqref="N44">
    <cfRule type="duplicateValues" dxfId="1233" priority="1198" stopIfTrue="1"/>
  </conditionalFormatting>
  <conditionalFormatting sqref="N44">
    <cfRule type="duplicateValues" dxfId="1232" priority="1197" stopIfTrue="1"/>
  </conditionalFormatting>
  <conditionalFormatting sqref="N44">
    <cfRule type="duplicateValues" dxfId="1231" priority="1196" stopIfTrue="1"/>
  </conditionalFormatting>
  <conditionalFormatting sqref="N44">
    <cfRule type="duplicateValues" dxfId="1230" priority="1195" stopIfTrue="1"/>
  </conditionalFormatting>
  <conditionalFormatting sqref="N44">
    <cfRule type="duplicateValues" dxfId="1229" priority="1194" stopIfTrue="1"/>
  </conditionalFormatting>
  <conditionalFormatting sqref="N44">
    <cfRule type="duplicateValues" dxfId="1228" priority="1193" stopIfTrue="1"/>
  </conditionalFormatting>
  <conditionalFormatting sqref="N44">
    <cfRule type="duplicateValues" dxfId="1227" priority="1192" stopIfTrue="1"/>
  </conditionalFormatting>
  <conditionalFormatting sqref="N50">
    <cfRule type="duplicateValues" dxfId="1226" priority="1191" stopIfTrue="1"/>
  </conditionalFormatting>
  <conditionalFormatting sqref="N50">
    <cfRule type="duplicateValues" dxfId="1225" priority="1189"/>
    <cfRule type="duplicateValues" dxfId="1224" priority="1190" stopIfTrue="1"/>
  </conditionalFormatting>
  <conditionalFormatting sqref="N50">
    <cfRule type="duplicateValues" dxfId="1223" priority="1188" stopIfTrue="1"/>
  </conditionalFormatting>
  <conditionalFormatting sqref="N50">
    <cfRule type="duplicateValues" dxfId="1222" priority="1187" stopIfTrue="1"/>
  </conditionalFormatting>
  <conditionalFormatting sqref="N50">
    <cfRule type="duplicateValues" dxfId="1221" priority="1186" stopIfTrue="1"/>
  </conditionalFormatting>
  <conditionalFormatting sqref="N50">
    <cfRule type="duplicateValues" dxfId="1220" priority="1185" stopIfTrue="1"/>
  </conditionalFormatting>
  <conditionalFormatting sqref="N50">
    <cfRule type="duplicateValues" dxfId="1219" priority="1184" stopIfTrue="1"/>
  </conditionalFormatting>
  <conditionalFormatting sqref="N50">
    <cfRule type="duplicateValues" dxfId="1218" priority="1183" stopIfTrue="1"/>
  </conditionalFormatting>
  <conditionalFormatting sqref="N50">
    <cfRule type="duplicateValues" dxfId="1217" priority="1182" stopIfTrue="1"/>
  </conditionalFormatting>
  <conditionalFormatting sqref="N50">
    <cfRule type="duplicateValues" dxfId="1216" priority="1180"/>
    <cfRule type="duplicateValues" dxfId="1215" priority="1181" stopIfTrue="1"/>
  </conditionalFormatting>
  <conditionalFormatting sqref="N50">
    <cfRule type="duplicateValues" dxfId="1214" priority="1179" stopIfTrue="1"/>
  </conditionalFormatting>
  <conditionalFormatting sqref="N50">
    <cfRule type="duplicateValues" dxfId="1213" priority="1178" stopIfTrue="1"/>
  </conditionalFormatting>
  <conditionalFormatting sqref="N50">
    <cfRule type="duplicateValues" dxfId="1212" priority="1177" stopIfTrue="1"/>
  </conditionalFormatting>
  <conditionalFormatting sqref="N50">
    <cfRule type="duplicateValues" dxfId="1211" priority="1176" stopIfTrue="1"/>
  </conditionalFormatting>
  <conditionalFormatting sqref="N50">
    <cfRule type="duplicateValues" dxfId="1210" priority="1175" stopIfTrue="1"/>
  </conditionalFormatting>
  <conditionalFormatting sqref="N50">
    <cfRule type="duplicateValues" dxfId="1209" priority="1174" stopIfTrue="1"/>
  </conditionalFormatting>
  <conditionalFormatting sqref="N50">
    <cfRule type="duplicateValues" dxfId="1208" priority="1173" stopIfTrue="1"/>
  </conditionalFormatting>
  <conditionalFormatting sqref="N26">
    <cfRule type="duplicateValues" dxfId="1207" priority="1172" stopIfTrue="1"/>
  </conditionalFormatting>
  <conditionalFormatting sqref="N26">
    <cfRule type="duplicateValues" dxfId="1206" priority="1170"/>
    <cfRule type="duplicateValues" dxfId="1205" priority="1171" stopIfTrue="1"/>
  </conditionalFormatting>
  <conditionalFormatting sqref="N26">
    <cfRule type="duplicateValues" dxfId="1204" priority="1169" stopIfTrue="1"/>
  </conditionalFormatting>
  <conditionalFormatting sqref="N26">
    <cfRule type="duplicateValues" dxfId="1203" priority="1168" stopIfTrue="1"/>
  </conditionalFormatting>
  <conditionalFormatting sqref="N26">
    <cfRule type="duplicateValues" dxfId="1202" priority="1167" stopIfTrue="1"/>
  </conditionalFormatting>
  <conditionalFormatting sqref="N26">
    <cfRule type="duplicateValues" dxfId="1201" priority="1166" stopIfTrue="1"/>
  </conditionalFormatting>
  <conditionalFormatting sqref="N26">
    <cfRule type="duplicateValues" dxfId="1200" priority="1165" stopIfTrue="1"/>
  </conditionalFormatting>
  <conditionalFormatting sqref="N26">
    <cfRule type="duplicateValues" dxfId="1199" priority="1164" stopIfTrue="1"/>
  </conditionalFormatting>
  <conditionalFormatting sqref="N26">
    <cfRule type="duplicateValues" dxfId="1198" priority="1163" stopIfTrue="1"/>
  </conditionalFormatting>
  <conditionalFormatting sqref="N26">
    <cfRule type="duplicateValues" dxfId="1197" priority="1161"/>
    <cfRule type="duplicateValues" dxfId="1196" priority="1162" stopIfTrue="1"/>
  </conditionalFormatting>
  <conditionalFormatting sqref="N26">
    <cfRule type="duplicateValues" dxfId="1195" priority="1160" stopIfTrue="1"/>
  </conditionalFormatting>
  <conditionalFormatting sqref="N26">
    <cfRule type="duplicateValues" dxfId="1194" priority="1159" stopIfTrue="1"/>
  </conditionalFormatting>
  <conditionalFormatting sqref="N26">
    <cfRule type="duplicateValues" dxfId="1193" priority="1158" stopIfTrue="1"/>
  </conditionalFormatting>
  <conditionalFormatting sqref="N26">
    <cfRule type="duplicateValues" dxfId="1192" priority="1157" stopIfTrue="1"/>
  </conditionalFormatting>
  <conditionalFormatting sqref="N26">
    <cfRule type="duplicateValues" dxfId="1191" priority="1156" stopIfTrue="1"/>
  </conditionalFormatting>
  <conditionalFormatting sqref="N26">
    <cfRule type="duplicateValues" dxfId="1190" priority="1155" stopIfTrue="1"/>
  </conditionalFormatting>
  <conditionalFormatting sqref="N26">
    <cfRule type="duplicateValues" dxfId="1189" priority="1154" stopIfTrue="1"/>
  </conditionalFormatting>
  <conditionalFormatting sqref="N32">
    <cfRule type="duplicateValues" dxfId="1188" priority="1153" stopIfTrue="1"/>
  </conditionalFormatting>
  <conditionalFormatting sqref="N32">
    <cfRule type="duplicateValues" dxfId="1187" priority="1151"/>
    <cfRule type="duplicateValues" dxfId="1186" priority="1152" stopIfTrue="1"/>
  </conditionalFormatting>
  <conditionalFormatting sqref="N32">
    <cfRule type="duplicateValues" dxfId="1185" priority="1150" stopIfTrue="1"/>
  </conditionalFormatting>
  <conditionalFormatting sqref="N32">
    <cfRule type="duplicateValues" dxfId="1184" priority="1149" stopIfTrue="1"/>
  </conditionalFormatting>
  <conditionalFormatting sqref="N32">
    <cfRule type="duplicateValues" dxfId="1183" priority="1148" stopIfTrue="1"/>
  </conditionalFormatting>
  <conditionalFormatting sqref="N32">
    <cfRule type="duplicateValues" dxfId="1182" priority="1147" stopIfTrue="1"/>
  </conditionalFormatting>
  <conditionalFormatting sqref="N32">
    <cfRule type="duplicateValues" dxfId="1181" priority="1146" stopIfTrue="1"/>
  </conditionalFormatting>
  <conditionalFormatting sqref="N32">
    <cfRule type="duplicateValues" dxfId="1180" priority="1145" stopIfTrue="1"/>
  </conditionalFormatting>
  <conditionalFormatting sqref="N32">
    <cfRule type="duplicateValues" dxfId="1179" priority="1144" stopIfTrue="1"/>
  </conditionalFormatting>
  <conditionalFormatting sqref="N32">
    <cfRule type="duplicateValues" dxfId="1178" priority="1142"/>
    <cfRule type="duplicateValues" dxfId="1177" priority="1143" stopIfTrue="1"/>
  </conditionalFormatting>
  <conditionalFormatting sqref="N32">
    <cfRule type="duplicateValues" dxfId="1176" priority="1141" stopIfTrue="1"/>
  </conditionalFormatting>
  <conditionalFormatting sqref="N32">
    <cfRule type="duplicateValues" dxfId="1175" priority="1140" stopIfTrue="1"/>
  </conditionalFormatting>
  <conditionalFormatting sqref="N32">
    <cfRule type="duplicateValues" dxfId="1174" priority="1139" stopIfTrue="1"/>
  </conditionalFormatting>
  <conditionalFormatting sqref="N32">
    <cfRule type="duplicateValues" dxfId="1173" priority="1138" stopIfTrue="1"/>
  </conditionalFormatting>
  <conditionalFormatting sqref="N32">
    <cfRule type="duplicateValues" dxfId="1172" priority="1137" stopIfTrue="1"/>
  </conditionalFormatting>
  <conditionalFormatting sqref="N32">
    <cfRule type="duplicateValues" dxfId="1171" priority="1136" stopIfTrue="1"/>
  </conditionalFormatting>
  <conditionalFormatting sqref="N32">
    <cfRule type="duplicateValues" dxfId="1170" priority="1135" stopIfTrue="1"/>
  </conditionalFormatting>
  <conditionalFormatting sqref="N38">
    <cfRule type="duplicateValues" dxfId="1169" priority="1134" stopIfTrue="1"/>
  </conditionalFormatting>
  <conditionalFormatting sqref="N38">
    <cfRule type="duplicateValues" dxfId="1168" priority="1132"/>
    <cfRule type="duplicateValues" dxfId="1167" priority="1133" stopIfTrue="1"/>
  </conditionalFormatting>
  <conditionalFormatting sqref="N38">
    <cfRule type="duplicateValues" dxfId="1166" priority="1131" stopIfTrue="1"/>
  </conditionalFormatting>
  <conditionalFormatting sqref="N38">
    <cfRule type="duplicateValues" dxfId="1165" priority="1130" stopIfTrue="1"/>
  </conditionalFormatting>
  <conditionalFormatting sqref="N38">
    <cfRule type="duplicateValues" dxfId="1164" priority="1129" stopIfTrue="1"/>
  </conditionalFormatting>
  <conditionalFormatting sqref="N38">
    <cfRule type="duplicateValues" dxfId="1163" priority="1128" stopIfTrue="1"/>
  </conditionalFormatting>
  <conditionalFormatting sqref="N38">
    <cfRule type="duplicateValues" dxfId="1162" priority="1127" stopIfTrue="1"/>
  </conditionalFormatting>
  <conditionalFormatting sqref="N38">
    <cfRule type="duplicateValues" dxfId="1161" priority="1126" stopIfTrue="1"/>
  </conditionalFormatting>
  <conditionalFormatting sqref="N38">
    <cfRule type="duplicateValues" dxfId="1160" priority="1125" stopIfTrue="1"/>
  </conditionalFormatting>
  <conditionalFormatting sqref="N38">
    <cfRule type="duplicateValues" dxfId="1159" priority="1123"/>
    <cfRule type="duplicateValues" dxfId="1158" priority="1124" stopIfTrue="1"/>
  </conditionalFormatting>
  <conditionalFormatting sqref="N38">
    <cfRule type="duplicateValues" dxfId="1157" priority="1122" stopIfTrue="1"/>
  </conditionalFormatting>
  <conditionalFormatting sqref="N38">
    <cfRule type="duplicateValues" dxfId="1156" priority="1121" stopIfTrue="1"/>
  </conditionalFormatting>
  <conditionalFormatting sqref="N38">
    <cfRule type="duplicateValues" dxfId="1155" priority="1120" stopIfTrue="1"/>
  </conditionalFormatting>
  <conditionalFormatting sqref="N38">
    <cfRule type="duplicateValues" dxfId="1154" priority="1119" stopIfTrue="1"/>
  </conditionalFormatting>
  <conditionalFormatting sqref="N38">
    <cfRule type="duplicateValues" dxfId="1153" priority="1118" stopIfTrue="1"/>
  </conditionalFormatting>
  <conditionalFormatting sqref="N38">
    <cfRule type="duplicateValues" dxfId="1152" priority="1117" stopIfTrue="1"/>
  </conditionalFormatting>
  <conditionalFormatting sqref="N38">
    <cfRule type="duplicateValues" dxfId="1151" priority="1116" stopIfTrue="1"/>
  </conditionalFormatting>
  <conditionalFormatting sqref="N44">
    <cfRule type="duplicateValues" dxfId="1150" priority="1115" stopIfTrue="1"/>
  </conditionalFormatting>
  <conditionalFormatting sqref="N44">
    <cfRule type="duplicateValues" dxfId="1149" priority="1113"/>
    <cfRule type="duplicateValues" dxfId="1148" priority="1114" stopIfTrue="1"/>
  </conditionalFormatting>
  <conditionalFormatting sqref="N44">
    <cfRule type="duplicateValues" dxfId="1147" priority="1112" stopIfTrue="1"/>
  </conditionalFormatting>
  <conditionalFormatting sqref="N44">
    <cfRule type="duplicateValues" dxfId="1146" priority="1111" stopIfTrue="1"/>
  </conditionalFormatting>
  <conditionalFormatting sqref="N44">
    <cfRule type="duplicateValues" dxfId="1145" priority="1110" stopIfTrue="1"/>
  </conditionalFormatting>
  <conditionalFormatting sqref="N44">
    <cfRule type="duplicateValues" dxfId="1144" priority="1109" stopIfTrue="1"/>
  </conditionalFormatting>
  <conditionalFormatting sqref="N44">
    <cfRule type="duplicateValues" dxfId="1143" priority="1108" stopIfTrue="1"/>
  </conditionalFormatting>
  <conditionalFormatting sqref="N44">
    <cfRule type="duplicateValues" dxfId="1142" priority="1107" stopIfTrue="1"/>
  </conditionalFormatting>
  <conditionalFormatting sqref="N44">
    <cfRule type="duplicateValues" dxfId="1141" priority="1106" stopIfTrue="1"/>
  </conditionalFormatting>
  <conditionalFormatting sqref="N44">
    <cfRule type="duplicateValues" dxfId="1140" priority="1104"/>
    <cfRule type="duplicateValues" dxfId="1139" priority="1105" stopIfTrue="1"/>
  </conditionalFormatting>
  <conditionalFormatting sqref="N44">
    <cfRule type="duplicateValues" dxfId="1138" priority="1103" stopIfTrue="1"/>
  </conditionalFormatting>
  <conditionalFormatting sqref="N44">
    <cfRule type="duplicateValues" dxfId="1137" priority="1102" stopIfTrue="1"/>
  </conditionalFormatting>
  <conditionalFormatting sqref="N44">
    <cfRule type="duplicateValues" dxfId="1136" priority="1101" stopIfTrue="1"/>
  </conditionalFormatting>
  <conditionalFormatting sqref="N44">
    <cfRule type="duplicateValues" dxfId="1135" priority="1100" stopIfTrue="1"/>
  </conditionalFormatting>
  <conditionalFormatting sqref="N44">
    <cfRule type="duplicateValues" dxfId="1134" priority="1099" stopIfTrue="1"/>
  </conditionalFormatting>
  <conditionalFormatting sqref="N44">
    <cfRule type="duplicateValues" dxfId="1133" priority="1098" stopIfTrue="1"/>
  </conditionalFormatting>
  <conditionalFormatting sqref="N44">
    <cfRule type="duplicateValues" dxfId="1132" priority="1097" stopIfTrue="1"/>
  </conditionalFormatting>
  <conditionalFormatting sqref="N50">
    <cfRule type="duplicateValues" dxfId="1131" priority="1096" stopIfTrue="1"/>
  </conditionalFormatting>
  <conditionalFormatting sqref="N50">
    <cfRule type="duplicateValues" dxfId="1130" priority="1094"/>
    <cfRule type="duplicateValues" dxfId="1129" priority="1095" stopIfTrue="1"/>
  </conditionalFormatting>
  <conditionalFormatting sqref="N50">
    <cfRule type="duplicateValues" dxfId="1128" priority="1093" stopIfTrue="1"/>
  </conditionalFormatting>
  <conditionalFormatting sqref="N50">
    <cfRule type="duplicateValues" dxfId="1127" priority="1092" stopIfTrue="1"/>
  </conditionalFormatting>
  <conditionalFormatting sqref="N50">
    <cfRule type="duplicateValues" dxfId="1126" priority="1091" stopIfTrue="1"/>
  </conditionalFormatting>
  <conditionalFormatting sqref="N50">
    <cfRule type="duplicateValues" dxfId="1125" priority="1090" stopIfTrue="1"/>
  </conditionalFormatting>
  <conditionalFormatting sqref="N50">
    <cfRule type="duplicateValues" dxfId="1124" priority="1089" stopIfTrue="1"/>
  </conditionalFormatting>
  <conditionalFormatting sqref="N50">
    <cfRule type="duplicateValues" dxfId="1123" priority="1088" stopIfTrue="1"/>
  </conditionalFormatting>
  <conditionalFormatting sqref="N50">
    <cfRule type="duplicateValues" dxfId="1122" priority="1087" stopIfTrue="1"/>
  </conditionalFormatting>
  <conditionalFormatting sqref="N50">
    <cfRule type="duplicateValues" dxfId="1121" priority="1085"/>
    <cfRule type="duplicateValues" dxfId="1120" priority="1086" stopIfTrue="1"/>
  </conditionalFormatting>
  <conditionalFormatting sqref="N50">
    <cfRule type="duplicateValues" dxfId="1119" priority="1084" stopIfTrue="1"/>
  </conditionalFormatting>
  <conditionalFormatting sqref="N50">
    <cfRule type="duplicateValues" dxfId="1118" priority="1083" stopIfTrue="1"/>
  </conditionalFormatting>
  <conditionalFormatting sqref="N50">
    <cfRule type="duplicateValues" dxfId="1117" priority="1082" stopIfTrue="1"/>
  </conditionalFormatting>
  <conditionalFormatting sqref="N50">
    <cfRule type="duplicateValues" dxfId="1116" priority="1081" stopIfTrue="1"/>
  </conditionalFormatting>
  <conditionalFormatting sqref="N50">
    <cfRule type="duplicateValues" dxfId="1115" priority="1080" stopIfTrue="1"/>
  </conditionalFormatting>
  <conditionalFormatting sqref="N50">
    <cfRule type="duplicateValues" dxfId="1114" priority="1079" stopIfTrue="1"/>
  </conditionalFormatting>
  <conditionalFormatting sqref="N50">
    <cfRule type="duplicateValues" dxfId="1113" priority="1078" stopIfTrue="1"/>
  </conditionalFormatting>
  <conditionalFormatting sqref="N56">
    <cfRule type="duplicateValues" dxfId="1112" priority="1077" stopIfTrue="1"/>
  </conditionalFormatting>
  <conditionalFormatting sqref="N56">
    <cfRule type="duplicateValues" dxfId="1111" priority="1075"/>
    <cfRule type="duplicateValues" dxfId="1110" priority="1076" stopIfTrue="1"/>
  </conditionalFormatting>
  <conditionalFormatting sqref="N56">
    <cfRule type="duplicateValues" dxfId="1109" priority="1074" stopIfTrue="1"/>
  </conditionalFormatting>
  <conditionalFormatting sqref="N56">
    <cfRule type="duplicateValues" dxfId="1108" priority="1073" stopIfTrue="1"/>
  </conditionalFormatting>
  <conditionalFormatting sqref="N56">
    <cfRule type="duplicateValues" dxfId="1107" priority="1072" stopIfTrue="1"/>
  </conditionalFormatting>
  <conditionalFormatting sqref="N56">
    <cfRule type="duplicateValues" dxfId="1106" priority="1071" stopIfTrue="1"/>
  </conditionalFormatting>
  <conditionalFormatting sqref="N56">
    <cfRule type="duplicateValues" dxfId="1105" priority="1070" stopIfTrue="1"/>
  </conditionalFormatting>
  <conditionalFormatting sqref="N56">
    <cfRule type="duplicateValues" dxfId="1104" priority="1069" stopIfTrue="1"/>
  </conditionalFormatting>
  <conditionalFormatting sqref="N56">
    <cfRule type="duplicateValues" dxfId="1103" priority="1068" stopIfTrue="1"/>
  </conditionalFormatting>
  <conditionalFormatting sqref="N56">
    <cfRule type="duplicateValues" dxfId="1102" priority="1066"/>
    <cfRule type="duplicateValues" dxfId="1101" priority="1067" stopIfTrue="1"/>
  </conditionalFormatting>
  <conditionalFormatting sqref="N56">
    <cfRule type="duplicateValues" dxfId="1100" priority="1065" stopIfTrue="1"/>
  </conditionalFormatting>
  <conditionalFormatting sqref="N56">
    <cfRule type="duplicateValues" dxfId="1099" priority="1064" stopIfTrue="1"/>
  </conditionalFormatting>
  <conditionalFormatting sqref="N56">
    <cfRule type="duplicateValues" dxfId="1098" priority="1063" stopIfTrue="1"/>
  </conditionalFormatting>
  <conditionalFormatting sqref="N56">
    <cfRule type="duplicateValues" dxfId="1097" priority="1062" stopIfTrue="1"/>
  </conditionalFormatting>
  <conditionalFormatting sqref="N56">
    <cfRule type="duplicateValues" dxfId="1096" priority="1061" stopIfTrue="1"/>
  </conditionalFormatting>
  <conditionalFormatting sqref="N56">
    <cfRule type="duplicateValues" dxfId="1095" priority="1060" stopIfTrue="1"/>
  </conditionalFormatting>
  <conditionalFormatting sqref="N56">
    <cfRule type="duplicateValues" dxfId="1094" priority="1059" stopIfTrue="1"/>
  </conditionalFormatting>
  <conditionalFormatting sqref="N62">
    <cfRule type="duplicateValues" dxfId="1093" priority="1058" stopIfTrue="1"/>
  </conditionalFormatting>
  <conditionalFormatting sqref="N62">
    <cfRule type="duplicateValues" dxfId="1092" priority="1056"/>
    <cfRule type="duplicateValues" dxfId="1091" priority="1057" stopIfTrue="1"/>
  </conditionalFormatting>
  <conditionalFormatting sqref="N62">
    <cfRule type="duplicateValues" dxfId="1090" priority="1055" stopIfTrue="1"/>
  </conditionalFormatting>
  <conditionalFormatting sqref="N62">
    <cfRule type="duplicateValues" dxfId="1089" priority="1054" stopIfTrue="1"/>
  </conditionalFormatting>
  <conditionalFormatting sqref="N62">
    <cfRule type="duplicateValues" dxfId="1088" priority="1053" stopIfTrue="1"/>
  </conditionalFormatting>
  <conditionalFormatting sqref="N62">
    <cfRule type="duplicateValues" dxfId="1087" priority="1052" stopIfTrue="1"/>
  </conditionalFormatting>
  <conditionalFormatting sqref="N62">
    <cfRule type="duplicateValues" dxfId="1086" priority="1051" stopIfTrue="1"/>
  </conditionalFormatting>
  <conditionalFormatting sqref="N62">
    <cfRule type="duplicateValues" dxfId="1085" priority="1050" stopIfTrue="1"/>
  </conditionalFormatting>
  <conditionalFormatting sqref="N62">
    <cfRule type="duplicateValues" dxfId="1084" priority="1049" stopIfTrue="1"/>
  </conditionalFormatting>
  <conditionalFormatting sqref="N62">
    <cfRule type="duplicateValues" dxfId="1083" priority="1047"/>
    <cfRule type="duplicateValues" dxfId="1082" priority="1048" stopIfTrue="1"/>
  </conditionalFormatting>
  <conditionalFormatting sqref="N62">
    <cfRule type="duplicateValues" dxfId="1081" priority="1046" stopIfTrue="1"/>
  </conditionalFormatting>
  <conditionalFormatting sqref="N62">
    <cfRule type="duplicateValues" dxfId="1080" priority="1045" stopIfTrue="1"/>
  </conditionalFormatting>
  <conditionalFormatting sqref="N62">
    <cfRule type="duplicateValues" dxfId="1079" priority="1044" stopIfTrue="1"/>
  </conditionalFormatting>
  <conditionalFormatting sqref="N62">
    <cfRule type="duplicateValues" dxfId="1078" priority="1043" stopIfTrue="1"/>
  </conditionalFormatting>
  <conditionalFormatting sqref="N62">
    <cfRule type="duplicateValues" dxfId="1077" priority="1042" stopIfTrue="1"/>
  </conditionalFormatting>
  <conditionalFormatting sqref="N62">
    <cfRule type="duplicateValues" dxfId="1076" priority="1041" stopIfTrue="1"/>
  </conditionalFormatting>
  <conditionalFormatting sqref="N62">
    <cfRule type="duplicateValues" dxfId="1075" priority="1040" stopIfTrue="1"/>
  </conditionalFormatting>
  <conditionalFormatting sqref="N68">
    <cfRule type="duplicateValues" dxfId="1074" priority="1039" stopIfTrue="1"/>
  </conditionalFormatting>
  <conditionalFormatting sqref="N68">
    <cfRule type="duplicateValues" dxfId="1073" priority="1037"/>
    <cfRule type="duplicateValues" dxfId="1072" priority="1038" stopIfTrue="1"/>
  </conditionalFormatting>
  <conditionalFormatting sqref="N68">
    <cfRule type="duplicateValues" dxfId="1071" priority="1036" stopIfTrue="1"/>
  </conditionalFormatting>
  <conditionalFormatting sqref="N68">
    <cfRule type="duplicateValues" dxfId="1070" priority="1035" stopIfTrue="1"/>
  </conditionalFormatting>
  <conditionalFormatting sqref="N68">
    <cfRule type="duplicateValues" dxfId="1069" priority="1034" stopIfTrue="1"/>
  </conditionalFormatting>
  <conditionalFormatting sqref="N68">
    <cfRule type="duplicateValues" dxfId="1068" priority="1033" stopIfTrue="1"/>
  </conditionalFormatting>
  <conditionalFormatting sqref="N68">
    <cfRule type="duplicateValues" dxfId="1067" priority="1032" stopIfTrue="1"/>
  </conditionalFormatting>
  <conditionalFormatting sqref="N68">
    <cfRule type="duplicateValues" dxfId="1066" priority="1031" stopIfTrue="1"/>
  </conditionalFormatting>
  <conditionalFormatting sqref="N68">
    <cfRule type="duplicateValues" dxfId="1065" priority="1030" stopIfTrue="1"/>
  </conditionalFormatting>
  <conditionalFormatting sqref="N68">
    <cfRule type="duplicateValues" dxfId="1064" priority="1028"/>
    <cfRule type="duplicateValues" dxfId="1063" priority="1029" stopIfTrue="1"/>
  </conditionalFormatting>
  <conditionalFormatting sqref="N68">
    <cfRule type="duplicateValues" dxfId="1062" priority="1027" stopIfTrue="1"/>
  </conditionalFormatting>
  <conditionalFormatting sqref="N68">
    <cfRule type="duplicateValues" dxfId="1061" priority="1026" stopIfTrue="1"/>
  </conditionalFormatting>
  <conditionalFormatting sqref="N68">
    <cfRule type="duplicateValues" dxfId="1060" priority="1025" stopIfTrue="1"/>
  </conditionalFormatting>
  <conditionalFormatting sqref="N68">
    <cfRule type="duplicateValues" dxfId="1059" priority="1024" stopIfTrue="1"/>
  </conditionalFormatting>
  <conditionalFormatting sqref="N68">
    <cfRule type="duplicateValues" dxfId="1058" priority="1023" stopIfTrue="1"/>
  </conditionalFormatting>
  <conditionalFormatting sqref="N68">
    <cfRule type="duplicateValues" dxfId="1057" priority="1022" stopIfTrue="1"/>
  </conditionalFormatting>
  <conditionalFormatting sqref="N68">
    <cfRule type="duplicateValues" dxfId="1056" priority="1021" stopIfTrue="1"/>
  </conditionalFormatting>
  <conditionalFormatting sqref="N74">
    <cfRule type="duplicateValues" dxfId="1055" priority="1020" stopIfTrue="1"/>
  </conditionalFormatting>
  <conditionalFormatting sqref="N74">
    <cfRule type="duplicateValues" dxfId="1054" priority="1018"/>
    <cfRule type="duplicateValues" dxfId="1053" priority="1019" stopIfTrue="1"/>
  </conditionalFormatting>
  <conditionalFormatting sqref="N74">
    <cfRule type="duplicateValues" dxfId="1052" priority="1017" stopIfTrue="1"/>
  </conditionalFormatting>
  <conditionalFormatting sqref="N74">
    <cfRule type="duplicateValues" dxfId="1051" priority="1016" stopIfTrue="1"/>
  </conditionalFormatting>
  <conditionalFormatting sqref="N74">
    <cfRule type="duplicateValues" dxfId="1050" priority="1015" stopIfTrue="1"/>
  </conditionalFormatting>
  <conditionalFormatting sqref="N74">
    <cfRule type="duplicateValues" dxfId="1049" priority="1014" stopIfTrue="1"/>
  </conditionalFormatting>
  <conditionalFormatting sqref="N74">
    <cfRule type="duplicateValues" dxfId="1048" priority="1013" stopIfTrue="1"/>
  </conditionalFormatting>
  <conditionalFormatting sqref="N74">
    <cfRule type="duplicateValues" dxfId="1047" priority="1012" stopIfTrue="1"/>
  </conditionalFormatting>
  <conditionalFormatting sqref="N74">
    <cfRule type="duplicateValues" dxfId="1046" priority="1011" stopIfTrue="1"/>
  </conditionalFormatting>
  <conditionalFormatting sqref="N74">
    <cfRule type="duplicateValues" dxfId="1045" priority="1009"/>
    <cfRule type="duplicateValues" dxfId="1044" priority="1010" stopIfTrue="1"/>
  </conditionalFormatting>
  <conditionalFormatting sqref="N74">
    <cfRule type="duplicateValues" dxfId="1043" priority="1008" stopIfTrue="1"/>
  </conditionalFormatting>
  <conditionalFormatting sqref="N74">
    <cfRule type="duplicateValues" dxfId="1042" priority="1007" stopIfTrue="1"/>
  </conditionalFormatting>
  <conditionalFormatting sqref="N74">
    <cfRule type="duplicateValues" dxfId="1041" priority="1006" stopIfTrue="1"/>
  </conditionalFormatting>
  <conditionalFormatting sqref="N74">
    <cfRule type="duplicateValues" dxfId="1040" priority="1005" stopIfTrue="1"/>
  </conditionalFormatting>
  <conditionalFormatting sqref="N74">
    <cfRule type="duplicateValues" dxfId="1039" priority="1004" stopIfTrue="1"/>
  </conditionalFormatting>
  <conditionalFormatting sqref="N74">
    <cfRule type="duplicateValues" dxfId="1038" priority="1003" stopIfTrue="1"/>
  </conditionalFormatting>
  <conditionalFormatting sqref="N74">
    <cfRule type="duplicateValues" dxfId="1037" priority="1002" stopIfTrue="1"/>
  </conditionalFormatting>
  <conditionalFormatting sqref="N80">
    <cfRule type="duplicateValues" dxfId="1036" priority="1001" stopIfTrue="1"/>
  </conditionalFormatting>
  <conditionalFormatting sqref="N80">
    <cfRule type="duplicateValues" dxfId="1035" priority="999"/>
    <cfRule type="duplicateValues" dxfId="1034" priority="1000" stopIfTrue="1"/>
  </conditionalFormatting>
  <conditionalFormatting sqref="N80">
    <cfRule type="duplicateValues" dxfId="1033" priority="998" stopIfTrue="1"/>
  </conditionalFormatting>
  <conditionalFormatting sqref="N80">
    <cfRule type="duplicateValues" dxfId="1032" priority="997" stopIfTrue="1"/>
  </conditionalFormatting>
  <conditionalFormatting sqref="N80">
    <cfRule type="duplicateValues" dxfId="1031" priority="996" stopIfTrue="1"/>
  </conditionalFormatting>
  <conditionalFormatting sqref="N80">
    <cfRule type="duplicateValues" dxfId="1030" priority="995" stopIfTrue="1"/>
  </conditionalFormatting>
  <conditionalFormatting sqref="N80">
    <cfRule type="duplicateValues" dxfId="1029" priority="994" stopIfTrue="1"/>
  </conditionalFormatting>
  <conditionalFormatting sqref="N80">
    <cfRule type="duplicateValues" dxfId="1028" priority="993" stopIfTrue="1"/>
  </conditionalFormatting>
  <conditionalFormatting sqref="N80">
    <cfRule type="duplicateValues" dxfId="1027" priority="992" stopIfTrue="1"/>
  </conditionalFormatting>
  <conditionalFormatting sqref="N80">
    <cfRule type="duplicateValues" dxfId="1026" priority="990"/>
    <cfRule type="duplicateValues" dxfId="1025" priority="991" stopIfTrue="1"/>
  </conditionalFormatting>
  <conditionalFormatting sqref="N80">
    <cfRule type="duplicateValues" dxfId="1024" priority="989" stopIfTrue="1"/>
  </conditionalFormatting>
  <conditionalFormatting sqref="N80">
    <cfRule type="duplicateValues" dxfId="1023" priority="988" stopIfTrue="1"/>
  </conditionalFormatting>
  <conditionalFormatting sqref="N80">
    <cfRule type="duplicateValues" dxfId="1022" priority="987" stopIfTrue="1"/>
  </conditionalFormatting>
  <conditionalFormatting sqref="N80">
    <cfRule type="duplicateValues" dxfId="1021" priority="986" stopIfTrue="1"/>
  </conditionalFormatting>
  <conditionalFormatting sqref="N80">
    <cfRule type="duplicateValues" dxfId="1020" priority="985" stopIfTrue="1"/>
  </conditionalFormatting>
  <conditionalFormatting sqref="N80">
    <cfRule type="duplicateValues" dxfId="1019" priority="984" stopIfTrue="1"/>
  </conditionalFormatting>
  <conditionalFormatting sqref="N80">
    <cfRule type="duplicateValues" dxfId="1018" priority="983" stopIfTrue="1"/>
  </conditionalFormatting>
  <conditionalFormatting sqref="N86">
    <cfRule type="duplicateValues" dxfId="1017" priority="982" stopIfTrue="1"/>
  </conditionalFormatting>
  <conditionalFormatting sqref="N86">
    <cfRule type="duplicateValues" dxfId="1016" priority="980"/>
    <cfRule type="duplicateValues" dxfId="1015" priority="981" stopIfTrue="1"/>
  </conditionalFormatting>
  <conditionalFormatting sqref="N86">
    <cfRule type="duplicateValues" dxfId="1014" priority="979" stopIfTrue="1"/>
  </conditionalFormatting>
  <conditionalFormatting sqref="N86">
    <cfRule type="duplicateValues" dxfId="1013" priority="978" stopIfTrue="1"/>
  </conditionalFormatting>
  <conditionalFormatting sqref="N86">
    <cfRule type="duplicateValues" dxfId="1012" priority="977" stopIfTrue="1"/>
  </conditionalFormatting>
  <conditionalFormatting sqref="N86">
    <cfRule type="duplicateValues" dxfId="1011" priority="976" stopIfTrue="1"/>
  </conditionalFormatting>
  <conditionalFormatting sqref="N86">
    <cfRule type="duplicateValues" dxfId="1010" priority="975" stopIfTrue="1"/>
  </conditionalFormatting>
  <conditionalFormatting sqref="N86">
    <cfRule type="duplicateValues" dxfId="1009" priority="974" stopIfTrue="1"/>
  </conditionalFormatting>
  <conditionalFormatting sqref="N86">
    <cfRule type="duplicateValues" dxfId="1008" priority="973" stopIfTrue="1"/>
  </conditionalFormatting>
  <conditionalFormatting sqref="N86">
    <cfRule type="duplicateValues" dxfId="1007" priority="971"/>
    <cfRule type="duplicateValues" dxfId="1006" priority="972" stopIfTrue="1"/>
  </conditionalFormatting>
  <conditionalFormatting sqref="N86">
    <cfRule type="duplicateValues" dxfId="1005" priority="970" stopIfTrue="1"/>
  </conditionalFormatting>
  <conditionalFormatting sqref="N86">
    <cfRule type="duplicateValues" dxfId="1004" priority="969" stopIfTrue="1"/>
  </conditionalFormatting>
  <conditionalFormatting sqref="N86">
    <cfRule type="duplicateValues" dxfId="1003" priority="968" stopIfTrue="1"/>
  </conditionalFormatting>
  <conditionalFormatting sqref="N86">
    <cfRule type="duplicateValues" dxfId="1002" priority="967" stopIfTrue="1"/>
  </conditionalFormatting>
  <conditionalFormatting sqref="N86">
    <cfRule type="duplicateValues" dxfId="1001" priority="966" stopIfTrue="1"/>
  </conditionalFormatting>
  <conditionalFormatting sqref="N86">
    <cfRule type="duplicateValues" dxfId="1000" priority="965" stopIfTrue="1"/>
  </conditionalFormatting>
  <conditionalFormatting sqref="N86">
    <cfRule type="duplicateValues" dxfId="999" priority="964" stopIfTrue="1"/>
  </conditionalFormatting>
  <conditionalFormatting sqref="N92">
    <cfRule type="duplicateValues" dxfId="998" priority="963" stopIfTrue="1"/>
  </conditionalFormatting>
  <conditionalFormatting sqref="N92">
    <cfRule type="duplicateValues" dxfId="997" priority="961"/>
    <cfRule type="duplicateValues" dxfId="996" priority="962" stopIfTrue="1"/>
  </conditionalFormatting>
  <conditionalFormatting sqref="N92">
    <cfRule type="duplicateValues" dxfId="995" priority="960" stopIfTrue="1"/>
  </conditionalFormatting>
  <conditionalFormatting sqref="N92">
    <cfRule type="duplicateValues" dxfId="994" priority="959" stopIfTrue="1"/>
  </conditionalFormatting>
  <conditionalFormatting sqref="N92">
    <cfRule type="duplicateValues" dxfId="993" priority="958" stopIfTrue="1"/>
  </conditionalFormatting>
  <conditionalFormatting sqref="N92">
    <cfRule type="duplicateValues" dxfId="992" priority="957" stopIfTrue="1"/>
  </conditionalFormatting>
  <conditionalFormatting sqref="N92">
    <cfRule type="duplicateValues" dxfId="991" priority="956" stopIfTrue="1"/>
  </conditionalFormatting>
  <conditionalFormatting sqref="N92">
    <cfRule type="duplicateValues" dxfId="990" priority="955" stopIfTrue="1"/>
  </conditionalFormatting>
  <conditionalFormatting sqref="N92">
    <cfRule type="duplicateValues" dxfId="989" priority="954" stopIfTrue="1"/>
  </conditionalFormatting>
  <conditionalFormatting sqref="N92">
    <cfRule type="duplicateValues" dxfId="988" priority="952"/>
    <cfRule type="duplicateValues" dxfId="987" priority="953" stopIfTrue="1"/>
  </conditionalFormatting>
  <conditionalFormatting sqref="N92">
    <cfRule type="duplicateValues" dxfId="986" priority="951" stopIfTrue="1"/>
  </conditionalFormatting>
  <conditionalFormatting sqref="N92">
    <cfRule type="duplicateValues" dxfId="985" priority="950" stopIfTrue="1"/>
  </conditionalFormatting>
  <conditionalFormatting sqref="N92">
    <cfRule type="duplicateValues" dxfId="984" priority="949" stopIfTrue="1"/>
  </conditionalFormatting>
  <conditionalFormatting sqref="N92">
    <cfRule type="duplicateValues" dxfId="983" priority="948" stopIfTrue="1"/>
  </conditionalFormatting>
  <conditionalFormatting sqref="N92">
    <cfRule type="duplicateValues" dxfId="982" priority="947" stopIfTrue="1"/>
  </conditionalFormatting>
  <conditionalFormatting sqref="N92">
    <cfRule type="duplicateValues" dxfId="981" priority="946" stopIfTrue="1"/>
  </conditionalFormatting>
  <conditionalFormatting sqref="N92">
    <cfRule type="duplicateValues" dxfId="980" priority="945" stopIfTrue="1"/>
  </conditionalFormatting>
  <conditionalFormatting sqref="N98">
    <cfRule type="duplicateValues" dxfId="979" priority="944" stopIfTrue="1"/>
  </conditionalFormatting>
  <conditionalFormatting sqref="N98">
    <cfRule type="duplicateValues" dxfId="978" priority="942"/>
    <cfRule type="duplicateValues" dxfId="977" priority="943" stopIfTrue="1"/>
  </conditionalFormatting>
  <conditionalFormatting sqref="N98">
    <cfRule type="duplicateValues" dxfId="976" priority="941" stopIfTrue="1"/>
  </conditionalFormatting>
  <conditionalFormatting sqref="N98">
    <cfRule type="duplicateValues" dxfId="975" priority="940" stopIfTrue="1"/>
  </conditionalFormatting>
  <conditionalFormatting sqref="N98">
    <cfRule type="duplicateValues" dxfId="974" priority="939" stopIfTrue="1"/>
  </conditionalFormatting>
  <conditionalFormatting sqref="N98">
    <cfRule type="duplicateValues" dxfId="973" priority="938" stopIfTrue="1"/>
  </conditionalFormatting>
  <conditionalFormatting sqref="N98">
    <cfRule type="duplicateValues" dxfId="972" priority="937" stopIfTrue="1"/>
  </conditionalFormatting>
  <conditionalFormatting sqref="N98">
    <cfRule type="duplicateValues" dxfId="971" priority="936" stopIfTrue="1"/>
  </conditionalFormatting>
  <conditionalFormatting sqref="N98">
    <cfRule type="duplicateValues" dxfId="970" priority="935" stopIfTrue="1"/>
  </conditionalFormatting>
  <conditionalFormatting sqref="N98">
    <cfRule type="duplicateValues" dxfId="969" priority="933"/>
    <cfRule type="duplicateValues" dxfId="968" priority="934" stopIfTrue="1"/>
  </conditionalFormatting>
  <conditionalFormatting sqref="N98">
    <cfRule type="duplicateValues" dxfId="967" priority="932" stopIfTrue="1"/>
  </conditionalFormatting>
  <conditionalFormatting sqref="N98">
    <cfRule type="duplicateValues" dxfId="966" priority="931" stopIfTrue="1"/>
  </conditionalFormatting>
  <conditionalFormatting sqref="N98">
    <cfRule type="duplicateValues" dxfId="965" priority="930" stopIfTrue="1"/>
  </conditionalFormatting>
  <conditionalFormatting sqref="N98">
    <cfRule type="duplicateValues" dxfId="964" priority="929" stopIfTrue="1"/>
  </conditionalFormatting>
  <conditionalFormatting sqref="N98">
    <cfRule type="duplicateValues" dxfId="963" priority="928" stopIfTrue="1"/>
  </conditionalFormatting>
  <conditionalFormatting sqref="N98">
    <cfRule type="duplicateValues" dxfId="962" priority="927" stopIfTrue="1"/>
  </conditionalFormatting>
  <conditionalFormatting sqref="N98">
    <cfRule type="duplicateValues" dxfId="961" priority="926" stopIfTrue="1"/>
  </conditionalFormatting>
  <conditionalFormatting sqref="N104">
    <cfRule type="duplicateValues" dxfId="960" priority="925" stopIfTrue="1"/>
  </conditionalFormatting>
  <conditionalFormatting sqref="N104">
    <cfRule type="duplicateValues" dxfId="959" priority="923"/>
    <cfRule type="duplicateValues" dxfId="958" priority="924" stopIfTrue="1"/>
  </conditionalFormatting>
  <conditionalFormatting sqref="N104">
    <cfRule type="duplicateValues" dxfId="957" priority="922" stopIfTrue="1"/>
  </conditionalFormatting>
  <conditionalFormatting sqref="N104">
    <cfRule type="duplicateValues" dxfId="956" priority="921" stopIfTrue="1"/>
  </conditionalFormatting>
  <conditionalFormatting sqref="N104">
    <cfRule type="duplicateValues" dxfId="955" priority="920" stopIfTrue="1"/>
  </conditionalFormatting>
  <conditionalFormatting sqref="N104">
    <cfRule type="duplicateValues" dxfId="954" priority="919" stopIfTrue="1"/>
  </conditionalFormatting>
  <conditionalFormatting sqref="N104">
    <cfRule type="duplicateValues" dxfId="953" priority="918" stopIfTrue="1"/>
  </conditionalFormatting>
  <conditionalFormatting sqref="N104">
    <cfRule type="duplicateValues" dxfId="952" priority="917" stopIfTrue="1"/>
  </conditionalFormatting>
  <conditionalFormatting sqref="N104">
    <cfRule type="duplicateValues" dxfId="951" priority="916" stopIfTrue="1"/>
  </conditionalFormatting>
  <conditionalFormatting sqref="N104">
    <cfRule type="duplicateValues" dxfId="950" priority="914"/>
    <cfRule type="duplicateValues" dxfId="949" priority="915" stopIfTrue="1"/>
  </conditionalFormatting>
  <conditionalFormatting sqref="N104">
    <cfRule type="duplicateValues" dxfId="948" priority="913" stopIfTrue="1"/>
  </conditionalFormatting>
  <conditionalFormatting sqref="N104">
    <cfRule type="duplicateValues" dxfId="947" priority="912" stopIfTrue="1"/>
  </conditionalFormatting>
  <conditionalFormatting sqref="N104">
    <cfRule type="duplicateValues" dxfId="946" priority="911" stopIfTrue="1"/>
  </conditionalFormatting>
  <conditionalFormatting sqref="N104">
    <cfRule type="duplicateValues" dxfId="945" priority="910" stopIfTrue="1"/>
  </conditionalFormatting>
  <conditionalFormatting sqref="N104">
    <cfRule type="duplicateValues" dxfId="944" priority="909" stopIfTrue="1"/>
  </conditionalFormatting>
  <conditionalFormatting sqref="N104">
    <cfRule type="duplicateValues" dxfId="943" priority="908" stopIfTrue="1"/>
  </conditionalFormatting>
  <conditionalFormatting sqref="N104">
    <cfRule type="duplicateValues" dxfId="942" priority="907" stopIfTrue="1"/>
  </conditionalFormatting>
  <conditionalFormatting sqref="N110">
    <cfRule type="duplicateValues" dxfId="941" priority="906" stopIfTrue="1"/>
  </conditionalFormatting>
  <conditionalFormatting sqref="N110">
    <cfRule type="duplicateValues" dxfId="940" priority="904"/>
    <cfRule type="duplicateValues" dxfId="939" priority="905" stopIfTrue="1"/>
  </conditionalFormatting>
  <conditionalFormatting sqref="N110">
    <cfRule type="duplicateValues" dxfId="938" priority="903" stopIfTrue="1"/>
  </conditionalFormatting>
  <conditionalFormatting sqref="N110">
    <cfRule type="duplicateValues" dxfId="937" priority="902" stopIfTrue="1"/>
  </conditionalFormatting>
  <conditionalFormatting sqref="N110">
    <cfRule type="duplicateValues" dxfId="936" priority="901" stopIfTrue="1"/>
  </conditionalFormatting>
  <conditionalFormatting sqref="N110">
    <cfRule type="duplicateValues" dxfId="935" priority="900" stopIfTrue="1"/>
  </conditionalFormatting>
  <conditionalFormatting sqref="N110">
    <cfRule type="duplicateValues" dxfId="934" priority="899" stopIfTrue="1"/>
  </conditionalFormatting>
  <conditionalFormatting sqref="N110">
    <cfRule type="duplicateValues" dxfId="933" priority="898" stopIfTrue="1"/>
  </conditionalFormatting>
  <conditionalFormatting sqref="N110">
    <cfRule type="duplicateValues" dxfId="932" priority="897" stopIfTrue="1"/>
  </conditionalFormatting>
  <conditionalFormatting sqref="N110">
    <cfRule type="duplicateValues" dxfId="931" priority="895"/>
    <cfRule type="duplicateValues" dxfId="930" priority="896" stopIfTrue="1"/>
  </conditionalFormatting>
  <conditionalFormatting sqref="N110">
    <cfRule type="duplicateValues" dxfId="929" priority="894" stopIfTrue="1"/>
  </conditionalFormatting>
  <conditionalFormatting sqref="N110">
    <cfRule type="duplicateValues" dxfId="928" priority="893" stopIfTrue="1"/>
  </conditionalFormatting>
  <conditionalFormatting sqref="N110">
    <cfRule type="duplicateValues" dxfId="927" priority="892" stopIfTrue="1"/>
  </conditionalFormatting>
  <conditionalFormatting sqref="N110">
    <cfRule type="duplicateValues" dxfId="926" priority="891" stopIfTrue="1"/>
  </conditionalFormatting>
  <conditionalFormatting sqref="N110">
    <cfRule type="duplicateValues" dxfId="925" priority="890" stopIfTrue="1"/>
  </conditionalFormatting>
  <conditionalFormatting sqref="N110">
    <cfRule type="duplicateValues" dxfId="924" priority="889" stopIfTrue="1"/>
  </conditionalFormatting>
  <conditionalFormatting sqref="N110">
    <cfRule type="duplicateValues" dxfId="923" priority="888" stopIfTrue="1"/>
  </conditionalFormatting>
  <conditionalFormatting sqref="N116">
    <cfRule type="duplicateValues" dxfId="922" priority="887" stopIfTrue="1"/>
  </conditionalFormatting>
  <conditionalFormatting sqref="N116">
    <cfRule type="duplicateValues" dxfId="921" priority="885"/>
    <cfRule type="duplicateValues" dxfId="920" priority="886" stopIfTrue="1"/>
  </conditionalFormatting>
  <conditionalFormatting sqref="N116">
    <cfRule type="duplicateValues" dxfId="919" priority="884" stopIfTrue="1"/>
  </conditionalFormatting>
  <conditionalFormatting sqref="N116">
    <cfRule type="duplicateValues" dxfId="918" priority="883" stopIfTrue="1"/>
  </conditionalFormatting>
  <conditionalFormatting sqref="N116">
    <cfRule type="duplicateValues" dxfId="917" priority="882" stopIfTrue="1"/>
  </conditionalFormatting>
  <conditionalFormatting sqref="N116">
    <cfRule type="duplicateValues" dxfId="916" priority="881" stopIfTrue="1"/>
  </conditionalFormatting>
  <conditionalFormatting sqref="N116">
    <cfRule type="duplicateValues" dxfId="915" priority="880" stopIfTrue="1"/>
  </conditionalFormatting>
  <conditionalFormatting sqref="N116">
    <cfRule type="duplicateValues" dxfId="914" priority="879" stopIfTrue="1"/>
  </conditionalFormatting>
  <conditionalFormatting sqref="N116">
    <cfRule type="duplicateValues" dxfId="913" priority="878" stopIfTrue="1"/>
  </conditionalFormatting>
  <conditionalFormatting sqref="N116">
    <cfRule type="duplicateValues" dxfId="912" priority="876"/>
    <cfRule type="duplicateValues" dxfId="911" priority="877" stopIfTrue="1"/>
  </conditionalFormatting>
  <conditionalFormatting sqref="N116">
    <cfRule type="duplicateValues" dxfId="910" priority="875" stopIfTrue="1"/>
  </conditionalFormatting>
  <conditionalFormatting sqref="N116">
    <cfRule type="duplicateValues" dxfId="909" priority="874" stopIfTrue="1"/>
  </conditionalFormatting>
  <conditionalFormatting sqref="N116">
    <cfRule type="duplicateValues" dxfId="908" priority="873" stopIfTrue="1"/>
  </conditionalFormatting>
  <conditionalFormatting sqref="N116">
    <cfRule type="duplicateValues" dxfId="907" priority="872" stopIfTrue="1"/>
  </conditionalFormatting>
  <conditionalFormatting sqref="N116">
    <cfRule type="duplicateValues" dxfId="906" priority="871" stopIfTrue="1"/>
  </conditionalFormatting>
  <conditionalFormatting sqref="N116">
    <cfRule type="duplicateValues" dxfId="905" priority="870" stopIfTrue="1"/>
  </conditionalFormatting>
  <conditionalFormatting sqref="N116">
    <cfRule type="duplicateValues" dxfId="904" priority="869" stopIfTrue="1"/>
  </conditionalFormatting>
  <conditionalFormatting sqref="N122">
    <cfRule type="duplicateValues" dxfId="903" priority="868" stopIfTrue="1"/>
  </conditionalFormatting>
  <conditionalFormatting sqref="N122">
    <cfRule type="duplicateValues" dxfId="902" priority="866"/>
    <cfRule type="duplicateValues" dxfId="901" priority="867" stopIfTrue="1"/>
  </conditionalFormatting>
  <conditionalFormatting sqref="N122">
    <cfRule type="duplicateValues" dxfId="900" priority="865" stopIfTrue="1"/>
  </conditionalFormatting>
  <conditionalFormatting sqref="N122">
    <cfRule type="duplicateValues" dxfId="899" priority="864" stopIfTrue="1"/>
  </conditionalFormatting>
  <conditionalFormatting sqref="N122">
    <cfRule type="duplicateValues" dxfId="898" priority="863" stopIfTrue="1"/>
  </conditionalFormatting>
  <conditionalFormatting sqref="N122">
    <cfRule type="duplicateValues" dxfId="897" priority="862" stopIfTrue="1"/>
  </conditionalFormatting>
  <conditionalFormatting sqref="N122">
    <cfRule type="duplicateValues" dxfId="896" priority="861" stopIfTrue="1"/>
  </conditionalFormatting>
  <conditionalFormatting sqref="N122">
    <cfRule type="duplicateValues" dxfId="895" priority="860" stopIfTrue="1"/>
  </conditionalFormatting>
  <conditionalFormatting sqref="N122">
    <cfRule type="duplicateValues" dxfId="894" priority="859" stopIfTrue="1"/>
  </conditionalFormatting>
  <conditionalFormatting sqref="N122">
    <cfRule type="duplicateValues" dxfId="893" priority="857"/>
    <cfRule type="duplicateValues" dxfId="892" priority="858" stopIfTrue="1"/>
  </conditionalFormatting>
  <conditionalFormatting sqref="N122">
    <cfRule type="duplicateValues" dxfId="891" priority="856" stopIfTrue="1"/>
  </conditionalFormatting>
  <conditionalFormatting sqref="N122">
    <cfRule type="duplicateValues" dxfId="890" priority="855" stopIfTrue="1"/>
  </conditionalFormatting>
  <conditionalFormatting sqref="N122">
    <cfRule type="duplicateValues" dxfId="889" priority="854" stopIfTrue="1"/>
  </conditionalFormatting>
  <conditionalFormatting sqref="N122">
    <cfRule type="duplicateValues" dxfId="888" priority="853" stopIfTrue="1"/>
  </conditionalFormatting>
  <conditionalFormatting sqref="N122">
    <cfRule type="duplicateValues" dxfId="887" priority="852" stopIfTrue="1"/>
  </conditionalFormatting>
  <conditionalFormatting sqref="N122">
    <cfRule type="duplicateValues" dxfId="886" priority="851" stopIfTrue="1"/>
  </conditionalFormatting>
  <conditionalFormatting sqref="N122">
    <cfRule type="duplicateValues" dxfId="885" priority="850" stopIfTrue="1"/>
  </conditionalFormatting>
  <conditionalFormatting sqref="N128">
    <cfRule type="duplicateValues" dxfId="884" priority="849" stopIfTrue="1"/>
  </conditionalFormatting>
  <conditionalFormatting sqref="N128">
    <cfRule type="duplicateValues" dxfId="883" priority="847"/>
    <cfRule type="duplicateValues" dxfId="882" priority="848" stopIfTrue="1"/>
  </conditionalFormatting>
  <conditionalFormatting sqref="N128">
    <cfRule type="duplicateValues" dxfId="881" priority="846" stopIfTrue="1"/>
  </conditionalFormatting>
  <conditionalFormatting sqref="N128">
    <cfRule type="duplicateValues" dxfId="880" priority="845" stopIfTrue="1"/>
  </conditionalFormatting>
  <conditionalFormatting sqref="N128">
    <cfRule type="duplicateValues" dxfId="879" priority="844" stopIfTrue="1"/>
  </conditionalFormatting>
  <conditionalFormatting sqref="N128">
    <cfRule type="duplicateValues" dxfId="878" priority="843" stopIfTrue="1"/>
  </conditionalFormatting>
  <conditionalFormatting sqref="N128">
    <cfRule type="duplicateValues" dxfId="877" priority="842" stopIfTrue="1"/>
  </conditionalFormatting>
  <conditionalFormatting sqref="N128">
    <cfRule type="duplicateValues" dxfId="876" priority="841" stopIfTrue="1"/>
  </conditionalFormatting>
  <conditionalFormatting sqref="N128">
    <cfRule type="duplicateValues" dxfId="875" priority="840" stopIfTrue="1"/>
  </conditionalFormatting>
  <conditionalFormatting sqref="N128">
    <cfRule type="duplicateValues" dxfId="874" priority="838"/>
    <cfRule type="duplicateValues" dxfId="873" priority="839" stopIfTrue="1"/>
  </conditionalFormatting>
  <conditionalFormatting sqref="N128">
    <cfRule type="duplicateValues" dxfId="872" priority="837" stopIfTrue="1"/>
  </conditionalFormatting>
  <conditionalFormatting sqref="N128">
    <cfRule type="duplicateValues" dxfId="871" priority="836" stopIfTrue="1"/>
  </conditionalFormatting>
  <conditionalFormatting sqref="N128">
    <cfRule type="duplicateValues" dxfId="870" priority="835" stopIfTrue="1"/>
  </conditionalFormatting>
  <conditionalFormatting sqref="N128">
    <cfRule type="duplicateValues" dxfId="869" priority="834" stopIfTrue="1"/>
  </conditionalFormatting>
  <conditionalFormatting sqref="N128">
    <cfRule type="duplicateValues" dxfId="868" priority="833" stopIfTrue="1"/>
  </conditionalFormatting>
  <conditionalFormatting sqref="N128">
    <cfRule type="duplicateValues" dxfId="867" priority="832" stopIfTrue="1"/>
  </conditionalFormatting>
  <conditionalFormatting sqref="N128">
    <cfRule type="duplicateValues" dxfId="866" priority="831" stopIfTrue="1"/>
  </conditionalFormatting>
  <conditionalFormatting sqref="N134">
    <cfRule type="duplicateValues" dxfId="865" priority="830" stopIfTrue="1"/>
  </conditionalFormatting>
  <conditionalFormatting sqref="N134">
    <cfRule type="duplicateValues" dxfId="864" priority="828"/>
    <cfRule type="duplicateValues" dxfId="863" priority="829" stopIfTrue="1"/>
  </conditionalFormatting>
  <conditionalFormatting sqref="N134">
    <cfRule type="duplicateValues" dxfId="862" priority="827" stopIfTrue="1"/>
  </conditionalFormatting>
  <conditionalFormatting sqref="N134">
    <cfRule type="duplicateValues" dxfId="861" priority="826" stopIfTrue="1"/>
  </conditionalFormatting>
  <conditionalFormatting sqref="N134">
    <cfRule type="duplicateValues" dxfId="860" priority="825" stopIfTrue="1"/>
  </conditionalFormatting>
  <conditionalFormatting sqref="N134">
    <cfRule type="duplicateValues" dxfId="859" priority="824" stopIfTrue="1"/>
  </conditionalFormatting>
  <conditionalFormatting sqref="N134">
    <cfRule type="duplicateValues" dxfId="858" priority="823" stopIfTrue="1"/>
  </conditionalFormatting>
  <conditionalFormatting sqref="N134">
    <cfRule type="duplicateValues" dxfId="857" priority="822" stopIfTrue="1"/>
  </conditionalFormatting>
  <conditionalFormatting sqref="N134">
    <cfRule type="duplicateValues" dxfId="856" priority="821" stopIfTrue="1"/>
  </conditionalFormatting>
  <conditionalFormatting sqref="N134">
    <cfRule type="duplicateValues" dxfId="855" priority="819"/>
    <cfRule type="duplicateValues" dxfId="854" priority="820" stopIfTrue="1"/>
  </conditionalFormatting>
  <conditionalFormatting sqref="N134">
    <cfRule type="duplicateValues" dxfId="853" priority="818" stopIfTrue="1"/>
  </conditionalFormatting>
  <conditionalFormatting sqref="N134">
    <cfRule type="duplicateValues" dxfId="852" priority="817" stopIfTrue="1"/>
  </conditionalFormatting>
  <conditionalFormatting sqref="N134">
    <cfRule type="duplicateValues" dxfId="851" priority="816" stopIfTrue="1"/>
  </conditionalFormatting>
  <conditionalFormatting sqref="N134">
    <cfRule type="duplicateValues" dxfId="850" priority="815" stopIfTrue="1"/>
  </conditionalFormatting>
  <conditionalFormatting sqref="N134">
    <cfRule type="duplicateValues" dxfId="849" priority="814" stopIfTrue="1"/>
  </conditionalFormatting>
  <conditionalFormatting sqref="N134">
    <cfRule type="duplicateValues" dxfId="848" priority="813" stopIfTrue="1"/>
  </conditionalFormatting>
  <conditionalFormatting sqref="N134">
    <cfRule type="duplicateValues" dxfId="847" priority="812" stopIfTrue="1"/>
  </conditionalFormatting>
  <conditionalFormatting sqref="N140">
    <cfRule type="duplicateValues" dxfId="846" priority="811" stopIfTrue="1"/>
  </conditionalFormatting>
  <conditionalFormatting sqref="N140">
    <cfRule type="duplicateValues" dxfId="845" priority="809"/>
    <cfRule type="duplicateValues" dxfId="844" priority="810" stopIfTrue="1"/>
  </conditionalFormatting>
  <conditionalFormatting sqref="N140">
    <cfRule type="duplicateValues" dxfId="843" priority="808" stopIfTrue="1"/>
  </conditionalFormatting>
  <conditionalFormatting sqref="N140">
    <cfRule type="duplicateValues" dxfId="842" priority="807" stopIfTrue="1"/>
  </conditionalFormatting>
  <conditionalFormatting sqref="N140">
    <cfRule type="duplicateValues" dxfId="841" priority="806" stopIfTrue="1"/>
  </conditionalFormatting>
  <conditionalFormatting sqref="N140">
    <cfRule type="duplicateValues" dxfId="840" priority="805" stopIfTrue="1"/>
  </conditionalFormatting>
  <conditionalFormatting sqref="N140">
    <cfRule type="duplicateValues" dxfId="839" priority="804" stopIfTrue="1"/>
  </conditionalFormatting>
  <conditionalFormatting sqref="N140">
    <cfRule type="duplicateValues" dxfId="838" priority="803" stopIfTrue="1"/>
  </conditionalFormatting>
  <conditionalFormatting sqref="N140">
    <cfRule type="duplicateValues" dxfId="837" priority="802" stopIfTrue="1"/>
  </conditionalFormatting>
  <conditionalFormatting sqref="N140">
    <cfRule type="duplicateValues" dxfId="836" priority="800"/>
    <cfRule type="duplicateValues" dxfId="835" priority="801" stopIfTrue="1"/>
  </conditionalFormatting>
  <conditionalFormatting sqref="N140">
    <cfRule type="duplicateValues" dxfId="834" priority="799" stopIfTrue="1"/>
  </conditionalFormatting>
  <conditionalFormatting sqref="N140">
    <cfRule type="duplicateValues" dxfId="833" priority="798" stopIfTrue="1"/>
  </conditionalFormatting>
  <conditionalFormatting sqref="N140">
    <cfRule type="duplicateValues" dxfId="832" priority="797" stopIfTrue="1"/>
  </conditionalFormatting>
  <conditionalFormatting sqref="N140">
    <cfRule type="duplicateValues" dxfId="831" priority="796" stopIfTrue="1"/>
  </conditionalFormatting>
  <conditionalFormatting sqref="N140">
    <cfRule type="duplicateValues" dxfId="830" priority="795" stopIfTrue="1"/>
  </conditionalFormatting>
  <conditionalFormatting sqref="N140">
    <cfRule type="duplicateValues" dxfId="829" priority="794" stopIfTrue="1"/>
  </conditionalFormatting>
  <conditionalFormatting sqref="N140">
    <cfRule type="duplicateValues" dxfId="828" priority="793" stopIfTrue="1"/>
  </conditionalFormatting>
  <conditionalFormatting sqref="N146">
    <cfRule type="duplicateValues" dxfId="827" priority="792" stopIfTrue="1"/>
  </conditionalFormatting>
  <conditionalFormatting sqref="N146">
    <cfRule type="duplicateValues" dxfId="826" priority="790"/>
    <cfRule type="duplicateValues" dxfId="825" priority="791" stopIfTrue="1"/>
  </conditionalFormatting>
  <conditionalFormatting sqref="N146">
    <cfRule type="duplicateValues" dxfId="824" priority="789" stopIfTrue="1"/>
  </conditionalFormatting>
  <conditionalFormatting sqref="N146">
    <cfRule type="duplicateValues" dxfId="823" priority="788" stopIfTrue="1"/>
  </conditionalFormatting>
  <conditionalFormatting sqref="N146">
    <cfRule type="duplicateValues" dxfId="822" priority="787" stopIfTrue="1"/>
  </conditionalFormatting>
  <conditionalFormatting sqref="N146">
    <cfRule type="duplicateValues" dxfId="821" priority="786" stopIfTrue="1"/>
  </conditionalFormatting>
  <conditionalFormatting sqref="N146">
    <cfRule type="duplicateValues" dxfId="820" priority="785" stopIfTrue="1"/>
  </conditionalFormatting>
  <conditionalFormatting sqref="N146">
    <cfRule type="duplicateValues" dxfId="819" priority="784" stopIfTrue="1"/>
  </conditionalFormatting>
  <conditionalFormatting sqref="N146">
    <cfRule type="duplicateValues" dxfId="818" priority="783" stopIfTrue="1"/>
  </conditionalFormatting>
  <conditionalFormatting sqref="N146">
    <cfRule type="duplicateValues" dxfId="817" priority="781"/>
    <cfRule type="duplicateValues" dxfId="816" priority="782" stopIfTrue="1"/>
  </conditionalFormatting>
  <conditionalFormatting sqref="N146">
    <cfRule type="duplicateValues" dxfId="815" priority="780" stopIfTrue="1"/>
  </conditionalFormatting>
  <conditionalFormatting sqref="N146">
    <cfRule type="duplicateValues" dxfId="814" priority="779" stopIfTrue="1"/>
  </conditionalFormatting>
  <conditionalFormatting sqref="N146">
    <cfRule type="duplicateValues" dxfId="813" priority="778" stopIfTrue="1"/>
  </conditionalFormatting>
  <conditionalFormatting sqref="N146">
    <cfRule type="duplicateValues" dxfId="812" priority="777" stopIfTrue="1"/>
  </conditionalFormatting>
  <conditionalFormatting sqref="N146">
    <cfRule type="duplicateValues" dxfId="811" priority="776" stopIfTrue="1"/>
  </conditionalFormatting>
  <conditionalFormatting sqref="N146">
    <cfRule type="duplicateValues" dxfId="810" priority="775" stopIfTrue="1"/>
  </conditionalFormatting>
  <conditionalFormatting sqref="N146">
    <cfRule type="duplicateValues" dxfId="809" priority="774" stopIfTrue="1"/>
  </conditionalFormatting>
  <conditionalFormatting sqref="N152">
    <cfRule type="duplicateValues" dxfId="808" priority="773" stopIfTrue="1"/>
  </conditionalFormatting>
  <conditionalFormatting sqref="N152">
    <cfRule type="duplicateValues" dxfId="807" priority="771"/>
    <cfRule type="duplicateValues" dxfId="806" priority="772" stopIfTrue="1"/>
  </conditionalFormatting>
  <conditionalFormatting sqref="N152">
    <cfRule type="duplicateValues" dxfId="805" priority="770" stopIfTrue="1"/>
  </conditionalFormatting>
  <conditionalFormatting sqref="N152">
    <cfRule type="duplicateValues" dxfId="804" priority="769" stopIfTrue="1"/>
  </conditionalFormatting>
  <conditionalFormatting sqref="N152">
    <cfRule type="duplicateValues" dxfId="803" priority="768" stopIfTrue="1"/>
  </conditionalFormatting>
  <conditionalFormatting sqref="N152">
    <cfRule type="duplicateValues" dxfId="802" priority="767" stopIfTrue="1"/>
  </conditionalFormatting>
  <conditionalFormatting sqref="N152">
    <cfRule type="duplicateValues" dxfId="801" priority="766" stopIfTrue="1"/>
  </conditionalFormatting>
  <conditionalFormatting sqref="N152">
    <cfRule type="duplicateValues" dxfId="800" priority="765" stopIfTrue="1"/>
  </conditionalFormatting>
  <conditionalFormatting sqref="N152">
    <cfRule type="duplicateValues" dxfId="799" priority="764" stopIfTrue="1"/>
  </conditionalFormatting>
  <conditionalFormatting sqref="N152">
    <cfRule type="duplicateValues" dxfId="798" priority="762"/>
    <cfRule type="duplicateValues" dxfId="797" priority="763" stopIfTrue="1"/>
  </conditionalFormatting>
  <conditionalFormatting sqref="N152">
    <cfRule type="duplicateValues" dxfId="796" priority="761" stopIfTrue="1"/>
  </conditionalFormatting>
  <conditionalFormatting sqref="N152">
    <cfRule type="duplicateValues" dxfId="795" priority="760" stopIfTrue="1"/>
  </conditionalFormatting>
  <conditionalFormatting sqref="N152">
    <cfRule type="duplicateValues" dxfId="794" priority="759" stopIfTrue="1"/>
  </conditionalFormatting>
  <conditionalFormatting sqref="N152">
    <cfRule type="duplicateValues" dxfId="793" priority="758" stopIfTrue="1"/>
  </conditionalFormatting>
  <conditionalFormatting sqref="N152">
    <cfRule type="duplicateValues" dxfId="792" priority="757" stopIfTrue="1"/>
  </conditionalFormatting>
  <conditionalFormatting sqref="N152">
    <cfRule type="duplicateValues" dxfId="791" priority="756" stopIfTrue="1"/>
  </conditionalFormatting>
  <conditionalFormatting sqref="N152">
    <cfRule type="duplicateValues" dxfId="790" priority="755" stopIfTrue="1"/>
  </conditionalFormatting>
  <conditionalFormatting sqref="N158">
    <cfRule type="duplicateValues" dxfId="789" priority="754" stopIfTrue="1"/>
  </conditionalFormatting>
  <conditionalFormatting sqref="N158">
    <cfRule type="duplicateValues" dxfId="788" priority="752"/>
    <cfRule type="duplicateValues" dxfId="787" priority="753" stopIfTrue="1"/>
  </conditionalFormatting>
  <conditionalFormatting sqref="N158">
    <cfRule type="duplicateValues" dxfId="786" priority="751" stopIfTrue="1"/>
  </conditionalFormatting>
  <conditionalFormatting sqref="N158">
    <cfRule type="duplicateValues" dxfId="785" priority="750" stopIfTrue="1"/>
  </conditionalFormatting>
  <conditionalFormatting sqref="N158">
    <cfRule type="duplicateValues" dxfId="784" priority="749" stopIfTrue="1"/>
  </conditionalFormatting>
  <conditionalFormatting sqref="N158">
    <cfRule type="duplicateValues" dxfId="783" priority="748" stopIfTrue="1"/>
  </conditionalFormatting>
  <conditionalFormatting sqref="N158">
    <cfRule type="duplicateValues" dxfId="782" priority="747" stopIfTrue="1"/>
  </conditionalFormatting>
  <conditionalFormatting sqref="N158">
    <cfRule type="duplicateValues" dxfId="781" priority="746" stopIfTrue="1"/>
  </conditionalFormatting>
  <conditionalFormatting sqref="N158">
    <cfRule type="duplicateValues" dxfId="780" priority="745" stopIfTrue="1"/>
  </conditionalFormatting>
  <conditionalFormatting sqref="N158">
    <cfRule type="duplicateValues" dxfId="779" priority="743"/>
    <cfRule type="duplicateValues" dxfId="778" priority="744" stopIfTrue="1"/>
  </conditionalFormatting>
  <conditionalFormatting sqref="N158">
    <cfRule type="duplicateValues" dxfId="777" priority="742" stopIfTrue="1"/>
  </conditionalFormatting>
  <conditionalFormatting sqref="N158">
    <cfRule type="duplicateValues" dxfId="776" priority="741" stopIfTrue="1"/>
  </conditionalFormatting>
  <conditionalFormatting sqref="N158">
    <cfRule type="duplicateValues" dxfId="775" priority="740" stopIfTrue="1"/>
  </conditionalFormatting>
  <conditionalFormatting sqref="N158">
    <cfRule type="duplicateValues" dxfId="774" priority="739" stopIfTrue="1"/>
  </conditionalFormatting>
  <conditionalFormatting sqref="N158">
    <cfRule type="duplicateValues" dxfId="773" priority="738" stopIfTrue="1"/>
  </conditionalFormatting>
  <conditionalFormatting sqref="N158">
    <cfRule type="duplicateValues" dxfId="772" priority="737" stopIfTrue="1"/>
  </conditionalFormatting>
  <conditionalFormatting sqref="N158">
    <cfRule type="duplicateValues" dxfId="771" priority="736" stopIfTrue="1"/>
  </conditionalFormatting>
  <conditionalFormatting sqref="N164">
    <cfRule type="duplicateValues" dxfId="770" priority="735" stopIfTrue="1"/>
  </conditionalFormatting>
  <conditionalFormatting sqref="N164">
    <cfRule type="duplicateValues" dxfId="769" priority="733"/>
    <cfRule type="duplicateValues" dxfId="768" priority="734" stopIfTrue="1"/>
  </conditionalFormatting>
  <conditionalFormatting sqref="N164">
    <cfRule type="duplicateValues" dxfId="767" priority="732" stopIfTrue="1"/>
  </conditionalFormatting>
  <conditionalFormatting sqref="N164">
    <cfRule type="duplicateValues" dxfId="766" priority="731" stopIfTrue="1"/>
  </conditionalFormatting>
  <conditionalFormatting sqref="N164">
    <cfRule type="duplicateValues" dxfId="765" priority="730" stopIfTrue="1"/>
  </conditionalFormatting>
  <conditionalFormatting sqref="N164">
    <cfRule type="duplicateValues" dxfId="764" priority="729" stopIfTrue="1"/>
  </conditionalFormatting>
  <conditionalFormatting sqref="N164">
    <cfRule type="duplicateValues" dxfId="763" priority="728" stopIfTrue="1"/>
  </conditionalFormatting>
  <conditionalFormatting sqref="N164">
    <cfRule type="duplicateValues" dxfId="762" priority="727" stopIfTrue="1"/>
  </conditionalFormatting>
  <conditionalFormatting sqref="N164">
    <cfRule type="duplicateValues" dxfId="761" priority="726" stopIfTrue="1"/>
  </conditionalFormatting>
  <conditionalFormatting sqref="N164">
    <cfRule type="duplicateValues" dxfId="760" priority="724"/>
    <cfRule type="duplicateValues" dxfId="759" priority="725" stopIfTrue="1"/>
  </conditionalFormatting>
  <conditionalFormatting sqref="N164">
    <cfRule type="duplicateValues" dxfId="758" priority="723" stopIfTrue="1"/>
  </conditionalFormatting>
  <conditionalFormatting sqref="N164">
    <cfRule type="duplicateValues" dxfId="757" priority="722" stopIfTrue="1"/>
  </conditionalFormatting>
  <conditionalFormatting sqref="N164">
    <cfRule type="duplicateValues" dxfId="756" priority="721" stopIfTrue="1"/>
  </conditionalFormatting>
  <conditionalFormatting sqref="N164">
    <cfRule type="duplicateValues" dxfId="755" priority="720" stopIfTrue="1"/>
  </conditionalFormatting>
  <conditionalFormatting sqref="N164">
    <cfRule type="duplicateValues" dxfId="754" priority="719" stopIfTrue="1"/>
  </conditionalFormatting>
  <conditionalFormatting sqref="N164">
    <cfRule type="duplicateValues" dxfId="753" priority="718" stopIfTrue="1"/>
  </conditionalFormatting>
  <conditionalFormatting sqref="N164">
    <cfRule type="duplicateValues" dxfId="752" priority="717" stopIfTrue="1"/>
  </conditionalFormatting>
  <conditionalFormatting sqref="N170">
    <cfRule type="duplicateValues" dxfId="751" priority="716" stopIfTrue="1"/>
  </conditionalFormatting>
  <conditionalFormatting sqref="N170">
    <cfRule type="duplicateValues" dxfId="750" priority="714"/>
    <cfRule type="duplicateValues" dxfId="749" priority="715" stopIfTrue="1"/>
  </conditionalFormatting>
  <conditionalFormatting sqref="N170">
    <cfRule type="duplicateValues" dxfId="748" priority="713" stopIfTrue="1"/>
  </conditionalFormatting>
  <conditionalFormatting sqref="N170">
    <cfRule type="duplicateValues" dxfId="747" priority="712" stopIfTrue="1"/>
  </conditionalFormatting>
  <conditionalFormatting sqref="N170">
    <cfRule type="duplicateValues" dxfId="746" priority="711" stopIfTrue="1"/>
  </conditionalFormatting>
  <conditionalFormatting sqref="N170">
    <cfRule type="duplicateValues" dxfId="745" priority="710" stopIfTrue="1"/>
  </conditionalFormatting>
  <conditionalFormatting sqref="N170">
    <cfRule type="duplicateValues" dxfId="744" priority="709" stopIfTrue="1"/>
  </conditionalFormatting>
  <conditionalFormatting sqref="N170">
    <cfRule type="duplicateValues" dxfId="743" priority="708" stopIfTrue="1"/>
  </conditionalFormatting>
  <conditionalFormatting sqref="N170">
    <cfRule type="duplicateValues" dxfId="742" priority="707" stopIfTrue="1"/>
  </conditionalFormatting>
  <conditionalFormatting sqref="N170">
    <cfRule type="duplicateValues" dxfId="741" priority="705"/>
    <cfRule type="duplicateValues" dxfId="740" priority="706" stopIfTrue="1"/>
  </conditionalFormatting>
  <conditionalFormatting sqref="N170">
    <cfRule type="duplicateValues" dxfId="739" priority="704" stopIfTrue="1"/>
  </conditionalFormatting>
  <conditionalFormatting sqref="N170">
    <cfRule type="duplicateValues" dxfId="738" priority="703" stopIfTrue="1"/>
  </conditionalFormatting>
  <conditionalFormatting sqref="N170">
    <cfRule type="duplicateValues" dxfId="737" priority="702" stopIfTrue="1"/>
  </conditionalFormatting>
  <conditionalFormatting sqref="N170">
    <cfRule type="duplicateValues" dxfId="736" priority="701" stopIfTrue="1"/>
  </conditionalFormatting>
  <conditionalFormatting sqref="N170">
    <cfRule type="duplicateValues" dxfId="735" priority="700" stopIfTrue="1"/>
  </conditionalFormatting>
  <conditionalFormatting sqref="N170">
    <cfRule type="duplicateValues" dxfId="734" priority="699" stopIfTrue="1"/>
  </conditionalFormatting>
  <conditionalFormatting sqref="N170">
    <cfRule type="duplicateValues" dxfId="733" priority="698" stopIfTrue="1"/>
  </conditionalFormatting>
  <conditionalFormatting sqref="N176">
    <cfRule type="duplicateValues" dxfId="732" priority="697" stopIfTrue="1"/>
  </conditionalFormatting>
  <conditionalFormatting sqref="N176">
    <cfRule type="duplicateValues" dxfId="731" priority="695"/>
    <cfRule type="duplicateValues" dxfId="730" priority="696" stopIfTrue="1"/>
  </conditionalFormatting>
  <conditionalFormatting sqref="N176">
    <cfRule type="duplicateValues" dxfId="729" priority="694" stopIfTrue="1"/>
  </conditionalFormatting>
  <conditionalFormatting sqref="N176">
    <cfRule type="duplicateValues" dxfId="728" priority="693" stopIfTrue="1"/>
  </conditionalFormatting>
  <conditionalFormatting sqref="N176">
    <cfRule type="duplicateValues" dxfId="727" priority="692" stopIfTrue="1"/>
  </conditionalFormatting>
  <conditionalFormatting sqref="N176">
    <cfRule type="duplicateValues" dxfId="726" priority="691" stopIfTrue="1"/>
  </conditionalFormatting>
  <conditionalFormatting sqref="N176">
    <cfRule type="duplicateValues" dxfId="725" priority="690" stopIfTrue="1"/>
  </conditionalFormatting>
  <conditionalFormatting sqref="N176">
    <cfRule type="duplicateValues" dxfId="724" priority="689" stopIfTrue="1"/>
  </conditionalFormatting>
  <conditionalFormatting sqref="N176">
    <cfRule type="duplicateValues" dxfId="723" priority="688" stopIfTrue="1"/>
  </conditionalFormatting>
  <conditionalFormatting sqref="N176">
    <cfRule type="duplicateValues" dxfId="722" priority="686"/>
    <cfRule type="duplicateValues" dxfId="721" priority="687" stopIfTrue="1"/>
  </conditionalFormatting>
  <conditionalFormatting sqref="N176">
    <cfRule type="duplicateValues" dxfId="720" priority="685" stopIfTrue="1"/>
  </conditionalFormatting>
  <conditionalFormatting sqref="N176">
    <cfRule type="duplicateValues" dxfId="719" priority="684" stopIfTrue="1"/>
  </conditionalFormatting>
  <conditionalFormatting sqref="N176">
    <cfRule type="duplicateValues" dxfId="718" priority="683" stopIfTrue="1"/>
  </conditionalFormatting>
  <conditionalFormatting sqref="N176">
    <cfRule type="duplicateValues" dxfId="717" priority="682" stopIfTrue="1"/>
  </conditionalFormatting>
  <conditionalFormatting sqref="N176">
    <cfRule type="duplicateValues" dxfId="716" priority="681" stopIfTrue="1"/>
  </conditionalFormatting>
  <conditionalFormatting sqref="N176">
    <cfRule type="duplicateValues" dxfId="715" priority="680" stopIfTrue="1"/>
  </conditionalFormatting>
  <conditionalFormatting sqref="N176">
    <cfRule type="duplicateValues" dxfId="714" priority="679" stopIfTrue="1"/>
  </conditionalFormatting>
  <conditionalFormatting sqref="N182">
    <cfRule type="duplicateValues" dxfId="713" priority="678" stopIfTrue="1"/>
  </conditionalFormatting>
  <conditionalFormatting sqref="N182">
    <cfRule type="duplicateValues" dxfId="712" priority="676"/>
    <cfRule type="duplicateValues" dxfId="711" priority="677" stopIfTrue="1"/>
  </conditionalFormatting>
  <conditionalFormatting sqref="N182">
    <cfRule type="duplicateValues" dxfId="710" priority="675" stopIfTrue="1"/>
  </conditionalFormatting>
  <conditionalFormatting sqref="N182">
    <cfRule type="duplicateValues" dxfId="709" priority="674" stopIfTrue="1"/>
  </conditionalFormatting>
  <conditionalFormatting sqref="N182">
    <cfRule type="duplicateValues" dxfId="708" priority="673" stopIfTrue="1"/>
  </conditionalFormatting>
  <conditionalFormatting sqref="N182">
    <cfRule type="duplicateValues" dxfId="707" priority="672" stopIfTrue="1"/>
  </conditionalFormatting>
  <conditionalFormatting sqref="N182">
    <cfRule type="duplicateValues" dxfId="706" priority="671" stopIfTrue="1"/>
  </conditionalFormatting>
  <conditionalFormatting sqref="N182">
    <cfRule type="duplicateValues" dxfId="705" priority="670" stopIfTrue="1"/>
  </conditionalFormatting>
  <conditionalFormatting sqref="N182">
    <cfRule type="duplicateValues" dxfId="704" priority="669" stopIfTrue="1"/>
  </conditionalFormatting>
  <conditionalFormatting sqref="N182">
    <cfRule type="duplicateValues" dxfId="703" priority="667"/>
    <cfRule type="duplicateValues" dxfId="702" priority="668" stopIfTrue="1"/>
  </conditionalFormatting>
  <conditionalFormatting sqref="N182">
    <cfRule type="duplicateValues" dxfId="701" priority="666" stopIfTrue="1"/>
  </conditionalFormatting>
  <conditionalFormatting sqref="N182">
    <cfRule type="duplicateValues" dxfId="700" priority="665" stopIfTrue="1"/>
  </conditionalFormatting>
  <conditionalFormatting sqref="N182">
    <cfRule type="duplicateValues" dxfId="699" priority="664" stopIfTrue="1"/>
  </conditionalFormatting>
  <conditionalFormatting sqref="N182">
    <cfRule type="duplicateValues" dxfId="698" priority="663" stopIfTrue="1"/>
  </conditionalFormatting>
  <conditionalFormatting sqref="N182">
    <cfRule type="duplicateValues" dxfId="697" priority="662" stopIfTrue="1"/>
  </conditionalFormatting>
  <conditionalFormatting sqref="N182">
    <cfRule type="duplicateValues" dxfId="696" priority="661" stopIfTrue="1"/>
  </conditionalFormatting>
  <conditionalFormatting sqref="N182">
    <cfRule type="duplicateValues" dxfId="695" priority="660" stopIfTrue="1"/>
  </conditionalFormatting>
  <conditionalFormatting sqref="B14">
    <cfRule type="cellIs" dxfId="694" priority="659" operator="greaterThan">
      <formula>1000</formula>
    </cfRule>
  </conditionalFormatting>
  <conditionalFormatting sqref="B14">
    <cfRule type="cellIs" dxfId="693" priority="658" operator="greaterThan">
      <formula>1000</formula>
    </cfRule>
  </conditionalFormatting>
  <conditionalFormatting sqref="B14">
    <cfRule type="cellIs" dxfId="692" priority="657" operator="greaterThan">
      <formula>1000</formula>
    </cfRule>
  </conditionalFormatting>
  <conditionalFormatting sqref="B14">
    <cfRule type="cellIs" dxfId="691" priority="656" operator="greaterThan">
      <formula>1000</formula>
    </cfRule>
  </conditionalFormatting>
  <conditionalFormatting sqref="B20">
    <cfRule type="cellIs" dxfId="690" priority="655" operator="greaterThan">
      <formula>1000</formula>
    </cfRule>
  </conditionalFormatting>
  <conditionalFormatting sqref="B20">
    <cfRule type="cellIs" dxfId="689" priority="654" operator="greaterThan">
      <formula>1000</formula>
    </cfRule>
  </conditionalFormatting>
  <conditionalFormatting sqref="B20">
    <cfRule type="cellIs" dxfId="688" priority="653" operator="greaterThan">
      <formula>1000</formula>
    </cfRule>
  </conditionalFormatting>
  <conditionalFormatting sqref="B20">
    <cfRule type="cellIs" dxfId="687" priority="652" operator="greaterThan">
      <formula>1000</formula>
    </cfRule>
  </conditionalFormatting>
  <conditionalFormatting sqref="B26">
    <cfRule type="cellIs" dxfId="686" priority="651" operator="greaterThan">
      <formula>1000</formula>
    </cfRule>
  </conditionalFormatting>
  <conditionalFormatting sqref="B26">
    <cfRule type="cellIs" dxfId="685" priority="650" operator="greaterThan">
      <formula>1000</formula>
    </cfRule>
  </conditionalFormatting>
  <conditionalFormatting sqref="B26">
    <cfRule type="cellIs" dxfId="684" priority="649" operator="greaterThan">
      <formula>1000</formula>
    </cfRule>
  </conditionalFormatting>
  <conditionalFormatting sqref="B26">
    <cfRule type="cellIs" dxfId="683" priority="648" operator="greaterThan">
      <formula>1000</formula>
    </cfRule>
  </conditionalFormatting>
  <conditionalFormatting sqref="B32">
    <cfRule type="cellIs" dxfId="682" priority="647" operator="greaterThan">
      <formula>1000</formula>
    </cfRule>
  </conditionalFormatting>
  <conditionalFormatting sqref="B32">
    <cfRule type="cellIs" dxfId="681" priority="646" operator="greaterThan">
      <formula>1000</formula>
    </cfRule>
  </conditionalFormatting>
  <conditionalFormatting sqref="B32">
    <cfRule type="cellIs" dxfId="680" priority="645" operator="greaterThan">
      <formula>1000</formula>
    </cfRule>
  </conditionalFormatting>
  <conditionalFormatting sqref="B32">
    <cfRule type="cellIs" dxfId="679" priority="644" operator="greaterThan">
      <formula>1000</formula>
    </cfRule>
  </conditionalFormatting>
  <conditionalFormatting sqref="B38">
    <cfRule type="cellIs" dxfId="678" priority="643" operator="greaterThan">
      <formula>1000</formula>
    </cfRule>
  </conditionalFormatting>
  <conditionalFormatting sqref="B38">
    <cfRule type="cellIs" dxfId="677" priority="642" operator="greaterThan">
      <formula>1000</formula>
    </cfRule>
  </conditionalFormatting>
  <conditionalFormatting sqref="B38">
    <cfRule type="cellIs" dxfId="676" priority="641" operator="greaterThan">
      <formula>1000</formula>
    </cfRule>
  </conditionalFormatting>
  <conditionalFormatting sqref="B38">
    <cfRule type="cellIs" dxfId="675" priority="640" operator="greaterThan">
      <formula>1000</formula>
    </cfRule>
  </conditionalFormatting>
  <conditionalFormatting sqref="B44">
    <cfRule type="cellIs" dxfId="674" priority="639" operator="greaterThan">
      <formula>1000</formula>
    </cfRule>
  </conditionalFormatting>
  <conditionalFormatting sqref="B44">
    <cfRule type="cellIs" dxfId="673" priority="638" operator="greaterThan">
      <formula>1000</formula>
    </cfRule>
  </conditionalFormatting>
  <conditionalFormatting sqref="B44">
    <cfRule type="cellIs" dxfId="672" priority="637" operator="greaterThan">
      <formula>1000</formula>
    </cfRule>
  </conditionalFormatting>
  <conditionalFormatting sqref="B44">
    <cfRule type="cellIs" dxfId="671" priority="636" operator="greaterThan">
      <formula>1000</formula>
    </cfRule>
  </conditionalFormatting>
  <conditionalFormatting sqref="B14">
    <cfRule type="cellIs" dxfId="670" priority="635" operator="greaterThan">
      <formula>1000</formula>
    </cfRule>
  </conditionalFormatting>
  <conditionalFormatting sqref="B14">
    <cfRule type="cellIs" dxfId="669" priority="634" operator="greaterThan">
      <formula>1000</formula>
    </cfRule>
  </conditionalFormatting>
  <conditionalFormatting sqref="B14">
    <cfRule type="cellIs" dxfId="668" priority="633" operator="greaterThan">
      <formula>1000</formula>
    </cfRule>
  </conditionalFormatting>
  <conditionalFormatting sqref="B14">
    <cfRule type="cellIs" dxfId="667" priority="632" operator="greaterThan">
      <formula>1000</formula>
    </cfRule>
  </conditionalFormatting>
  <conditionalFormatting sqref="B20">
    <cfRule type="cellIs" dxfId="666" priority="631" operator="greaterThan">
      <formula>1000</formula>
    </cfRule>
  </conditionalFormatting>
  <conditionalFormatting sqref="B20">
    <cfRule type="cellIs" dxfId="665" priority="630" operator="greaterThan">
      <formula>1000</formula>
    </cfRule>
  </conditionalFormatting>
  <conditionalFormatting sqref="B20">
    <cfRule type="cellIs" dxfId="664" priority="629" operator="greaterThan">
      <formula>1000</formula>
    </cfRule>
  </conditionalFormatting>
  <conditionalFormatting sqref="B20">
    <cfRule type="cellIs" dxfId="663" priority="628" operator="greaterThan">
      <formula>1000</formula>
    </cfRule>
  </conditionalFormatting>
  <conditionalFormatting sqref="B26">
    <cfRule type="cellIs" dxfId="662" priority="627" operator="greaterThan">
      <formula>1000</formula>
    </cfRule>
  </conditionalFormatting>
  <conditionalFormatting sqref="B26">
    <cfRule type="cellIs" dxfId="661" priority="626" operator="greaterThan">
      <formula>1000</formula>
    </cfRule>
  </conditionalFormatting>
  <conditionalFormatting sqref="B26">
    <cfRule type="cellIs" dxfId="660" priority="625" operator="greaterThan">
      <formula>1000</formula>
    </cfRule>
  </conditionalFormatting>
  <conditionalFormatting sqref="B26">
    <cfRule type="cellIs" dxfId="659" priority="624" operator="greaterThan">
      <formula>1000</formula>
    </cfRule>
  </conditionalFormatting>
  <conditionalFormatting sqref="B32">
    <cfRule type="cellIs" dxfId="658" priority="623" operator="greaterThan">
      <formula>1000</formula>
    </cfRule>
  </conditionalFormatting>
  <conditionalFormatting sqref="B32">
    <cfRule type="cellIs" dxfId="657" priority="622" operator="greaterThan">
      <formula>1000</formula>
    </cfRule>
  </conditionalFormatting>
  <conditionalFormatting sqref="B32">
    <cfRule type="cellIs" dxfId="656" priority="621" operator="greaterThan">
      <formula>1000</formula>
    </cfRule>
  </conditionalFormatting>
  <conditionalFormatting sqref="B32">
    <cfRule type="cellIs" dxfId="655" priority="620" operator="greaterThan">
      <formula>1000</formula>
    </cfRule>
  </conditionalFormatting>
  <conditionalFormatting sqref="B38">
    <cfRule type="cellIs" dxfId="654" priority="619" operator="greaterThan">
      <formula>1000</formula>
    </cfRule>
  </conditionalFormatting>
  <conditionalFormatting sqref="B38">
    <cfRule type="cellIs" dxfId="653" priority="618" operator="greaterThan">
      <formula>1000</formula>
    </cfRule>
  </conditionalFormatting>
  <conditionalFormatting sqref="B38">
    <cfRule type="cellIs" dxfId="652" priority="617" operator="greaterThan">
      <formula>1000</formula>
    </cfRule>
  </conditionalFormatting>
  <conditionalFormatting sqref="B38">
    <cfRule type="cellIs" dxfId="651" priority="616" operator="greaterThan">
      <formula>1000</formula>
    </cfRule>
  </conditionalFormatting>
  <conditionalFormatting sqref="B44">
    <cfRule type="cellIs" dxfId="650" priority="615" operator="greaterThan">
      <formula>1000</formula>
    </cfRule>
  </conditionalFormatting>
  <conditionalFormatting sqref="B44">
    <cfRule type="cellIs" dxfId="649" priority="614" operator="greaterThan">
      <formula>1000</formula>
    </cfRule>
  </conditionalFormatting>
  <conditionalFormatting sqref="B44">
    <cfRule type="cellIs" dxfId="648" priority="613" operator="greaterThan">
      <formula>1000</formula>
    </cfRule>
  </conditionalFormatting>
  <conditionalFormatting sqref="B44">
    <cfRule type="cellIs" dxfId="647" priority="612" operator="greaterThan">
      <formula>1000</formula>
    </cfRule>
  </conditionalFormatting>
  <conditionalFormatting sqref="B50">
    <cfRule type="cellIs" dxfId="646" priority="611" operator="greaterThan">
      <formula>1000</formula>
    </cfRule>
  </conditionalFormatting>
  <conditionalFormatting sqref="B50">
    <cfRule type="cellIs" dxfId="645" priority="610" operator="greaterThan">
      <formula>1000</formula>
    </cfRule>
  </conditionalFormatting>
  <conditionalFormatting sqref="B50">
    <cfRule type="cellIs" dxfId="644" priority="609" operator="greaterThan">
      <formula>1000</formula>
    </cfRule>
  </conditionalFormatting>
  <conditionalFormatting sqref="B50">
    <cfRule type="cellIs" dxfId="643" priority="608" operator="greaterThan">
      <formula>1000</formula>
    </cfRule>
  </conditionalFormatting>
  <conditionalFormatting sqref="B56">
    <cfRule type="cellIs" dxfId="642" priority="607" operator="greaterThan">
      <formula>1000</formula>
    </cfRule>
  </conditionalFormatting>
  <conditionalFormatting sqref="B56">
    <cfRule type="cellIs" dxfId="641" priority="606" operator="greaterThan">
      <formula>1000</formula>
    </cfRule>
  </conditionalFormatting>
  <conditionalFormatting sqref="B56">
    <cfRule type="cellIs" dxfId="640" priority="605" operator="greaterThan">
      <formula>1000</formula>
    </cfRule>
  </conditionalFormatting>
  <conditionalFormatting sqref="B56">
    <cfRule type="cellIs" dxfId="639" priority="604" operator="greaterThan">
      <formula>1000</formula>
    </cfRule>
  </conditionalFormatting>
  <conditionalFormatting sqref="B62">
    <cfRule type="cellIs" dxfId="638" priority="603" operator="greaterThan">
      <formula>1000</formula>
    </cfRule>
  </conditionalFormatting>
  <conditionalFormatting sqref="B62">
    <cfRule type="cellIs" dxfId="637" priority="602" operator="greaterThan">
      <formula>1000</formula>
    </cfRule>
  </conditionalFormatting>
  <conditionalFormatting sqref="B62">
    <cfRule type="cellIs" dxfId="636" priority="601" operator="greaterThan">
      <formula>1000</formula>
    </cfRule>
  </conditionalFormatting>
  <conditionalFormatting sqref="B62">
    <cfRule type="cellIs" dxfId="635" priority="600" operator="greaterThan">
      <formula>1000</formula>
    </cfRule>
  </conditionalFormatting>
  <conditionalFormatting sqref="B68">
    <cfRule type="cellIs" dxfId="634" priority="599" operator="greaterThan">
      <formula>1000</formula>
    </cfRule>
  </conditionalFormatting>
  <conditionalFormatting sqref="B68">
    <cfRule type="cellIs" dxfId="633" priority="598" operator="greaterThan">
      <formula>1000</formula>
    </cfRule>
  </conditionalFormatting>
  <conditionalFormatting sqref="B68">
    <cfRule type="cellIs" dxfId="632" priority="597" operator="greaterThan">
      <formula>1000</formula>
    </cfRule>
  </conditionalFormatting>
  <conditionalFormatting sqref="B68">
    <cfRule type="cellIs" dxfId="631" priority="596" operator="greaterThan">
      <formula>1000</formula>
    </cfRule>
  </conditionalFormatting>
  <conditionalFormatting sqref="B74">
    <cfRule type="cellIs" dxfId="630" priority="595" operator="greaterThan">
      <formula>1000</formula>
    </cfRule>
  </conditionalFormatting>
  <conditionalFormatting sqref="B74">
    <cfRule type="cellIs" dxfId="629" priority="594" operator="greaterThan">
      <formula>1000</formula>
    </cfRule>
  </conditionalFormatting>
  <conditionalFormatting sqref="B74">
    <cfRule type="cellIs" dxfId="628" priority="593" operator="greaterThan">
      <formula>1000</formula>
    </cfRule>
  </conditionalFormatting>
  <conditionalFormatting sqref="B74">
    <cfRule type="cellIs" dxfId="627" priority="592" operator="greaterThan">
      <formula>1000</formula>
    </cfRule>
  </conditionalFormatting>
  <conditionalFormatting sqref="B80">
    <cfRule type="cellIs" dxfId="626" priority="591" operator="greaterThan">
      <formula>1000</formula>
    </cfRule>
  </conditionalFormatting>
  <conditionalFormatting sqref="B80">
    <cfRule type="cellIs" dxfId="625" priority="590" operator="greaterThan">
      <formula>1000</formula>
    </cfRule>
  </conditionalFormatting>
  <conditionalFormatting sqref="B80">
    <cfRule type="cellIs" dxfId="624" priority="589" operator="greaterThan">
      <formula>1000</formula>
    </cfRule>
  </conditionalFormatting>
  <conditionalFormatting sqref="B80">
    <cfRule type="cellIs" dxfId="623" priority="588" operator="greaterThan">
      <formula>1000</formula>
    </cfRule>
  </conditionalFormatting>
  <conditionalFormatting sqref="B86">
    <cfRule type="cellIs" dxfId="622" priority="587" operator="greaterThan">
      <formula>1000</formula>
    </cfRule>
  </conditionalFormatting>
  <conditionalFormatting sqref="B86">
    <cfRule type="cellIs" dxfId="621" priority="586" operator="greaterThan">
      <formula>1000</formula>
    </cfRule>
  </conditionalFormatting>
  <conditionalFormatting sqref="B86">
    <cfRule type="cellIs" dxfId="620" priority="585" operator="greaterThan">
      <formula>1000</formula>
    </cfRule>
  </conditionalFormatting>
  <conditionalFormatting sqref="B86">
    <cfRule type="cellIs" dxfId="619" priority="584" operator="greaterThan">
      <formula>1000</formula>
    </cfRule>
  </conditionalFormatting>
  <conditionalFormatting sqref="B92">
    <cfRule type="cellIs" dxfId="618" priority="583" operator="greaterThan">
      <formula>1000</formula>
    </cfRule>
  </conditionalFormatting>
  <conditionalFormatting sqref="B92">
    <cfRule type="cellIs" dxfId="617" priority="582" operator="greaterThan">
      <formula>1000</formula>
    </cfRule>
  </conditionalFormatting>
  <conditionalFormatting sqref="B92">
    <cfRule type="cellIs" dxfId="616" priority="581" operator="greaterThan">
      <formula>1000</formula>
    </cfRule>
  </conditionalFormatting>
  <conditionalFormatting sqref="B92">
    <cfRule type="cellIs" dxfId="615" priority="580" operator="greaterThan">
      <formula>1000</formula>
    </cfRule>
  </conditionalFormatting>
  <conditionalFormatting sqref="B98">
    <cfRule type="cellIs" dxfId="614" priority="579" operator="greaterThan">
      <formula>1000</formula>
    </cfRule>
  </conditionalFormatting>
  <conditionalFormatting sqref="B98">
    <cfRule type="cellIs" dxfId="613" priority="578" operator="greaterThan">
      <formula>1000</formula>
    </cfRule>
  </conditionalFormatting>
  <conditionalFormatting sqref="B98">
    <cfRule type="cellIs" dxfId="612" priority="577" operator="greaterThan">
      <formula>1000</formula>
    </cfRule>
  </conditionalFormatting>
  <conditionalFormatting sqref="B98">
    <cfRule type="cellIs" dxfId="611" priority="576" operator="greaterThan">
      <formula>1000</formula>
    </cfRule>
  </conditionalFormatting>
  <conditionalFormatting sqref="B104">
    <cfRule type="cellIs" dxfId="610" priority="575" operator="greaterThan">
      <formula>1000</formula>
    </cfRule>
  </conditionalFormatting>
  <conditionalFormatting sqref="B104">
    <cfRule type="cellIs" dxfId="609" priority="574" operator="greaterThan">
      <formula>1000</formula>
    </cfRule>
  </conditionalFormatting>
  <conditionalFormatting sqref="B104">
    <cfRule type="cellIs" dxfId="608" priority="573" operator="greaterThan">
      <formula>1000</formula>
    </cfRule>
  </conditionalFormatting>
  <conditionalFormatting sqref="B104">
    <cfRule type="cellIs" dxfId="607" priority="572" operator="greaterThan">
      <formula>1000</formula>
    </cfRule>
  </conditionalFormatting>
  <conditionalFormatting sqref="B110">
    <cfRule type="cellIs" dxfId="606" priority="571" operator="greaterThan">
      <formula>1000</formula>
    </cfRule>
  </conditionalFormatting>
  <conditionalFormatting sqref="B110">
    <cfRule type="cellIs" dxfId="605" priority="570" operator="greaterThan">
      <formula>1000</formula>
    </cfRule>
  </conditionalFormatting>
  <conditionalFormatting sqref="B110">
    <cfRule type="cellIs" dxfId="604" priority="569" operator="greaterThan">
      <formula>1000</formula>
    </cfRule>
  </conditionalFormatting>
  <conditionalFormatting sqref="B110">
    <cfRule type="cellIs" dxfId="603" priority="568" operator="greaterThan">
      <formula>1000</formula>
    </cfRule>
  </conditionalFormatting>
  <conditionalFormatting sqref="B116">
    <cfRule type="cellIs" dxfId="602" priority="567" operator="greaterThan">
      <formula>1000</formula>
    </cfRule>
  </conditionalFormatting>
  <conditionalFormatting sqref="B116">
    <cfRule type="cellIs" dxfId="601" priority="566" operator="greaterThan">
      <formula>1000</formula>
    </cfRule>
  </conditionalFormatting>
  <conditionalFormatting sqref="B116">
    <cfRule type="cellIs" dxfId="600" priority="565" operator="greaterThan">
      <formula>1000</formula>
    </cfRule>
  </conditionalFormatting>
  <conditionalFormatting sqref="B116">
    <cfRule type="cellIs" dxfId="599" priority="564" operator="greaterThan">
      <formula>1000</formula>
    </cfRule>
  </conditionalFormatting>
  <conditionalFormatting sqref="B122">
    <cfRule type="cellIs" dxfId="598" priority="563" operator="greaterThan">
      <formula>1000</formula>
    </cfRule>
  </conditionalFormatting>
  <conditionalFormatting sqref="B122">
    <cfRule type="cellIs" dxfId="597" priority="562" operator="greaterThan">
      <formula>1000</formula>
    </cfRule>
  </conditionalFormatting>
  <conditionalFormatting sqref="B122">
    <cfRule type="cellIs" dxfId="596" priority="561" operator="greaterThan">
      <formula>1000</formula>
    </cfRule>
  </conditionalFormatting>
  <conditionalFormatting sqref="B122">
    <cfRule type="cellIs" dxfId="595" priority="560" operator="greaterThan">
      <formula>1000</formula>
    </cfRule>
  </conditionalFormatting>
  <conditionalFormatting sqref="B128">
    <cfRule type="cellIs" dxfId="594" priority="559" operator="greaterThan">
      <formula>1000</formula>
    </cfRule>
  </conditionalFormatting>
  <conditionalFormatting sqref="B128">
    <cfRule type="cellIs" dxfId="593" priority="558" operator="greaterThan">
      <formula>1000</formula>
    </cfRule>
  </conditionalFormatting>
  <conditionalFormatting sqref="B128">
    <cfRule type="cellIs" dxfId="592" priority="557" operator="greaterThan">
      <formula>1000</formula>
    </cfRule>
  </conditionalFormatting>
  <conditionalFormatting sqref="B128">
    <cfRule type="cellIs" dxfId="591" priority="556" operator="greaterThan">
      <formula>1000</formula>
    </cfRule>
  </conditionalFormatting>
  <conditionalFormatting sqref="B134">
    <cfRule type="cellIs" dxfId="590" priority="555" operator="greaterThan">
      <formula>1000</formula>
    </cfRule>
  </conditionalFormatting>
  <conditionalFormatting sqref="B134">
    <cfRule type="cellIs" dxfId="589" priority="554" operator="greaterThan">
      <formula>1000</formula>
    </cfRule>
  </conditionalFormatting>
  <conditionalFormatting sqref="B134">
    <cfRule type="cellIs" dxfId="588" priority="553" operator="greaterThan">
      <formula>1000</formula>
    </cfRule>
  </conditionalFormatting>
  <conditionalFormatting sqref="B134">
    <cfRule type="cellIs" dxfId="587" priority="552" operator="greaterThan">
      <formula>1000</formula>
    </cfRule>
  </conditionalFormatting>
  <conditionalFormatting sqref="B140">
    <cfRule type="cellIs" dxfId="586" priority="551" operator="greaterThan">
      <formula>1000</formula>
    </cfRule>
  </conditionalFormatting>
  <conditionalFormatting sqref="B140">
    <cfRule type="cellIs" dxfId="585" priority="550" operator="greaterThan">
      <formula>1000</formula>
    </cfRule>
  </conditionalFormatting>
  <conditionalFormatting sqref="B140">
    <cfRule type="cellIs" dxfId="584" priority="549" operator="greaterThan">
      <formula>1000</formula>
    </cfRule>
  </conditionalFormatting>
  <conditionalFormatting sqref="B140">
    <cfRule type="cellIs" dxfId="583" priority="548" operator="greaterThan">
      <formula>1000</formula>
    </cfRule>
  </conditionalFormatting>
  <conditionalFormatting sqref="B146">
    <cfRule type="cellIs" dxfId="582" priority="547" operator="greaterThan">
      <formula>1000</formula>
    </cfRule>
  </conditionalFormatting>
  <conditionalFormatting sqref="B146">
    <cfRule type="cellIs" dxfId="581" priority="546" operator="greaterThan">
      <formula>1000</formula>
    </cfRule>
  </conditionalFormatting>
  <conditionalFormatting sqref="B146">
    <cfRule type="cellIs" dxfId="580" priority="545" operator="greaterThan">
      <formula>1000</formula>
    </cfRule>
  </conditionalFormatting>
  <conditionalFormatting sqref="B146">
    <cfRule type="cellIs" dxfId="579" priority="544" operator="greaterThan">
      <formula>1000</formula>
    </cfRule>
  </conditionalFormatting>
  <conditionalFormatting sqref="B152">
    <cfRule type="cellIs" dxfId="578" priority="543" operator="greaterThan">
      <formula>1000</formula>
    </cfRule>
  </conditionalFormatting>
  <conditionalFormatting sqref="B152">
    <cfRule type="cellIs" dxfId="577" priority="542" operator="greaterThan">
      <formula>1000</formula>
    </cfRule>
  </conditionalFormatting>
  <conditionalFormatting sqref="B152">
    <cfRule type="cellIs" dxfId="576" priority="541" operator="greaterThan">
      <formula>1000</formula>
    </cfRule>
  </conditionalFormatting>
  <conditionalFormatting sqref="B152">
    <cfRule type="cellIs" dxfId="575" priority="540" operator="greaterThan">
      <formula>1000</formula>
    </cfRule>
  </conditionalFormatting>
  <conditionalFormatting sqref="B158">
    <cfRule type="cellIs" dxfId="574" priority="539" operator="greaterThan">
      <formula>1000</formula>
    </cfRule>
  </conditionalFormatting>
  <conditionalFormatting sqref="B158">
    <cfRule type="cellIs" dxfId="573" priority="538" operator="greaterThan">
      <formula>1000</formula>
    </cfRule>
  </conditionalFormatting>
  <conditionalFormatting sqref="B158">
    <cfRule type="cellIs" dxfId="572" priority="537" operator="greaterThan">
      <formula>1000</formula>
    </cfRule>
  </conditionalFormatting>
  <conditionalFormatting sqref="B158">
    <cfRule type="cellIs" dxfId="571" priority="536" operator="greaterThan">
      <formula>1000</formula>
    </cfRule>
  </conditionalFormatting>
  <conditionalFormatting sqref="B164">
    <cfRule type="cellIs" dxfId="570" priority="535" operator="greaterThan">
      <formula>1000</formula>
    </cfRule>
  </conditionalFormatting>
  <conditionalFormatting sqref="B164">
    <cfRule type="cellIs" dxfId="569" priority="534" operator="greaterThan">
      <formula>1000</formula>
    </cfRule>
  </conditionalFormatting>
  <conditionalFormatting sqref="B164">
    <cfRule type="cellIs" dxfId="568" priority="533" operator="greaterThan">
      <formula>1000</formula>
    </cfRule>
  </conditionalFormatting>
  <conditionalFormatting sqref="B164">
    <cfRule type="cellIs" dxfId="567" priority="532" operator="greaterThan">
      <formula>1000</formula>
    </cfRule>
  </conditionalFormatting>
  <conditionalFormatting sqref="B170">
    <cfRule type="cellIs" dxfId="566" priority="531" operator="greaterThan">
      <formula>1000</formula>
    </cfRule>
  </conditionalFormatting>
  <conditionalFormatting sqref="B170">
    <cfRule type="cellIs" dxfId="565" priority="530" operator="greaterThan">
      <formula>1000</formula>
    </cfRule>
  </conditionalFormatting>
  <conditionalFormatting sqref="B170">
    <cfRule type="cellIs" dxfId="564" priority="529" operator="greaterThan">
      <formula>1000</formula>
    </cfRule>
  </conditionalFormatting>
  <conditionalFormatting sqref="B170">
    <cfRule type="cellIs" dxfId="563" priority="528" operator="greaterThan">
      <formula>1000</formula>
    </cfRule>
  </conditionalFormatting>
  <conditionalFormatting sqref="B176">
    <cfRule type="cellIs" dxfId="562" priority="527" operator="greaterThan">
      <formula>1000</formula>
    </cfRule>
  </conditionalFormatting>
  <conditionalFormatting sqref="B176">
    <cfRule type="cellIs" dxfId="561" priority="526" operator="greaterThan">
      <formula>1000</formula>
    </cfRule>
  </conditionalFormatting>
  <conditionalFormatting sqref="B176">
    <cfRule type="cellIs" dxfId="560" priority="525" operator="greaterThan">
      <formula>1000</formula>
    </cfRule>
  </conditionalFormatting>
  <conditionalFormatting sqref="B176">
    <cfRule type="cellIs" dxfId="559" priority="524" operator="greaterThan">
      <formula>1000</formula>
    </cfRule>
  </conditionalFormatting>
  <conditionalFormatting sqref="B182">
    <cfRule type="cellIs" dxfId="558" priority="523" operator="greaterThan">
      <formula>1000</formula>
    </cfRule>
  </conditionalFormatting>
  <conditionalFormatting sqref="B182">
    <cfRule type="cellIs" dxfId="557" priority="522" operator="greaterThan">
      <formula>1000</formula>
    </cfRule>
  </conditionalFormatting>
  <conditionalFormatting sqref="B182">
    <cfRule type="cellIs" dxfId="556" priority="521" operator="greaterThan">
      <formula>1000</formula>
    </cfRule>
  </conditionalFormatting>
  <conditionalFormatting sqref="B182">
    <cfRule type="cellIs" dxfId="555" priority="520" operator="greaterThan">
      <formula>1000</formula>
    </cfRule>
  </conditionalFormatting>
  <conditionalFormatting sqref="A14">
    <cfRule type="cellIs" dxfId="554" priority="519" operator="greaterThan">
      <formula>1000</formula>
    </cfRule>
  </conditionalFormatting>
  <conditionalFormatting sqref="A14">
    <cfRule type="cellIs" dxfId="553" priority="518" operator="greaterThan">
      <formula>1000</formula>
    </cfRule>
  </conditionalFormatting>
  <conditionalFormatting sqref="A14">
    <cfRule type="cellIs" dxfId="552" priority="517" operator="greaterThan">
      <formula>1000</formula>
    </cfRule>
  </conditionalFormatting>
  <conditionalFormatting sqref="A20">
    <cfRule type="cellIs" dxfId="551" priority="516" operator="greaterThan">
      <formula>1000</formula>
    </cfRule>
  </conditionalFormatting>
  <conditionalFormatting sqref="A20">
    <cfRule type="cellIs" dxfId="550" priority="515" operator="greaterThan">
      <formula>1000</formula>
    </cfRule>
  </conditionalFormatting>
  <conditionalFormatting sqref="A20">
    <cfRule type="cellIs" dxfId="549" priority="514" operator="greaterThan">
      <formula>1000</formula>
    </cfRule>
  </conditionalFormatting>
  <conditionalFormatting sqref="A26">
    <cfRule type="cellIs" dxfId="548" priority="513" operator="greaterThan">
      <formula>1000</formula>
    </cfRule>
  </conditionalFormatting>
  <conditionalFormatting sqref="A26">
    <cfRule type="cellIs" dxfId="547" priority="512" operator="greaterThan">
      <formula>1000</formula>
    </cfRule>
  </conditionalFormatting>
  <conditionalFormatting sqref="A26">
    <cfRule type="cellIs" dxfId="546" priority="511" operator="greaterThan">
      <formula>1000</formula>
    </cfRule>
  </conditionalFormatting>
  <conditionalFormatting sqref="A32">
    <cfRule type="cellIs" dxfId="545" priority="510" operator="greaterThan">
      <formula>1000</formula>
    </cfRule>
  </conditionalFormatting>
  <conditionalFormatting sqref="A32">
    <cfRule type="cellIs" dxfId="544" priority="509" operator="greaterThan">
      <formula>1000</formula>
    </cfRule>
  </conditionalFormatting>
  <conditionalFormatting sqref="A32">
    <cfRule type="cellIs" dxfId="543" priority="508" operator="greaterThan">
      <formula>1000</formula>
    </cfRule>
  </conditionalFormatting>
  <conditionalFormatting sqref="A38">
    <cfRule type="cellIs" dxfId="542" priority="507" operator="greaterThan">
      <formula>1000</formula>
    </cfRule>
  </conditionalFormatting>
  <conditionalFormatting sqref="A38">
    <cfRule type="cellIs" dxfId="541" priority="506" operator="greaterThan">
      <formula>1000</formula>
    </cfRule>
  </conditionalFormatting>
  <conditionalFormatting sqref="A38">
    <cfRule type="cellIs" dxfId="540" priority="505" operator="greaterThan">
      <formula>1000</formula>
    </cfRule>
  </conditionalFormatting>
  <conditionalFormatting sqref="A44">
    <cfRule type="cellIs" dxfId="539" priority="504" operator="greaterThan">
      <formula>1000</formula>
    </cfRule>
  </conditionalFormatting>
  <conditionalFormatting sqref="A44">
    <cfRule type="cellIs" dxfId="538" priority="503" operator="greaterThan">
      <formula>1000</formula>
    </cfRule>
  </conditionalFormatting>
  <conditionalFormatting sqref="A44">
    <cfRule type="cellIs" dxfId="537" priority="502" operator="greaterThan">
      <formula>1000</formula>
    </cfRule>
  </conditionalFormatting>
  <conditionalFormatting sqref="A50">
    <cfRule type="cellIs" dxfId="536" priority="501" operator="greaterThan">
      <formula>1000</formula>
    </cfRule>
  </conditionalFormatting>
  <conditionalFormatting sqref="A50">
    <cfRule type="cellIs" dxfId="535" priority="500" operator="greaterThan">
      <formula>1000</formula>
    </cfRule>
  </conditionalFormatting>
  <conditionalFormatting sqref="A50">
    <cfRule type="cellIs" dxfId="534" priority="499" operator="greaterThan">
      <formula>1000</formula>
    </cfRule>
  </conditionalFormatting>
  <conditionalFormatting sqref="A56">
    <cfRule type="cellIs" dxfId="533" priority="498" operator="greaterThan">
      <formula>1000</formula>
    </cfRule>
  </conditionalFormatting>
  <conditionalFormatting sqref="A56">
    <cfRule type="cellIs" dxfId="532" priority="497" operator="greaterThan">
      <formula>1000</formula>
    </cfRule>
  </conditionalFormatting>
  <conditionalFormatting sqref="A56">
    <cfRule type="cellIs" dxfId="531" priority="496" operator="greaterThan">
      <formula>1000</formula>
    </cfRule>
  </conditionalFormatting>
  <conditionalFormatting sqref="A62">
    <cfRule type="cellIs" dxfId="530" priority="495" operator="greaterThan">
      <formula>1000</formula>
    </cfRule>
  </conditionalFormatting>
  <conditionalFormatting sqref="A62">
    <cfRule type="cellIs" dxfId="529" priority="494" operator="greaterThan">
      <formula>1000</formula>
    </cfRule>
  </conditionalFormatting>
  <conditionalFormatting sqref="A62">
    <cfRule type="cellIs" dxfId="528" priority="493" operator="greaterThan">
      <formula>1000</formula>
    </cfRule>
  </conditionalFormatting>
  <conditionalFormatting sqref="A68">
    <cfRule type="cellIs" dxfId="527" priority="492" operator="greaterThan">
      <formula>1000</formula>
    </cfRule>
  </conditionalFormatting>
  <conditionalFormatting sqref="A68">
    <cfRule type="cellIs" dxfId="526" priority="491" operator="greaterThan">
      <formula>1000</formula>
    </cfRule>
  </conditionalFormatting>
  <conditionalFormatting sqref="A68">
    <cfRule type="cellIs" dxfId="525" priority="490" operator="greaterThan">
      <formula>1000</formula>
    </cfRule>
  </conditionalFormatting>
  <conditionalFormatting sqref="A74">
    <cfRule type="cellIs" dxfId="524" priority="489" operator="greaterThan">
      <formula>1000</formula>
    </cfRule>
  </conditionalFormatting>
  <conditionalFormatting sqref="A74">
    <cfRule type="cellIs" dxfId="523" priority="488" operator="greaterThan">
      <formula>1000</formula>
    </cfRule>
  </conditionalFormatting>
  <conditionalFormatting sqref="A74">
    <cfRule type="cellIs" dxfId="522" priority="487" operator="greaterThan">
      <formula>1000</formula>
    </cfRule>
  </conditionalFormatting>
  <conditionalFormatting sqref="A80">
    <cfRule type="cellIs" dxfId="521" priority="486" operator="greaterThan">
      <formula>1000</formula>
    </cfRule>
  </conditionalFormatting>
  <conditionalFormatting sqref="A80">
    <cfRule type="cellIs" dxfId="520" priority="485" operator="greaterThan">
      <formula>1000</formula>
    </cfRule>
  </conditionalFormatting>
  <conditionalFormatting sqref="A80">
    <cfRule type="cellIs" dxfId="519" priority="484" operator="greaterThan">
      <formula>1000</formula>
    </cfRule>
  </conditionalFormatting>
  <conditionalFormatting sqref="A86">
    <cfRule type="cellIs" dxfId="518" priority="483" operator="greaterThan">
      <formula>1000</formula>
    </cfRule>
  </conditionalFormatting>
  <conditionalFormatting sqref="A86">
    <cfRule type="cellIs" dxfId="517" priority="482" operator="greaterThan">
      <formula>1000</formula>
    </cfRule>
  </conditionalFormatting>
  <conditionalFormatting sqref="A86">
    <cfRule type="cellIs" dxfId="516" priority="481" operator="greaterThan">
      <formula>1000</formula>
    </cfRule>
  </conditionalFormatting>
  <conditionalFormatting sqref="A92">
    <cfRule type="cellIs" dxfId="515" priority="480" operator="greaterThan">
      <formula>1000</formula>
    </cfRule>
  </conditionalFormatting>
  <conditionalFormatting sqref="A92">
    <cfRule type="cellIs" dxfId="514" priority="479" operator="greaterThan">
      <formula>1000</formula>
    </cfRule>
  </conditionalFormatting>
  <conditionalFormatting sqref="A92">
    <cfRule type="cellIs" dxfId="513" priority="478" operator="greaterThan">
      <formula>1000</formula>
    </cfRule>
  </conditionalFormatting>
  <conditionalFormatting sqref="A98">
    <cfRule type="cellIs" dxfId="512" priority="477" operator="greaterThan">
      <formula>1000</formula>
    </cfRule>
  </conditionalFormatting>
  <conditionalFormatting sqref="A98">
    <cfRule type="cellIs" dxfId="511" priority="476" operator="greaterThan">
      <formula>1000</formula>
    </cfRule>
  </conditionalFormatting>
  <conditionalFormatting sqref="A98">
    <cfRule type="cellIs" dxfId="510" priority="475" operator="greaterThan">
      <formula>1000</formula>
    </cfRule>
  </conditionalFormatting>
  <conditionalFormatting sqref="A104">
    <cfRule type="cellIs" dxfId="509" priority="474" operator="greaterThan">
      <formula>1000</formula>
    </cfRule>
  </conditionalFormatting>
  <conditionalFormatting sqref="A104">
    <cfRule type="cellIs" dxfId="508" priority="473" operator="greaterThan">
      <formula>1000</formula>
    </cfRule>
  </conditionalFormatting>
  <conditionalFormatting sqref="A104">
    <cfRule type="cellIs" dxfId="507" priority="472" operator="greaterThan">
      <formula>1000</formula>
    </cfRule>
  </conditionalFormatting>
  <conditionalFormatting sqref="A110">
    <cfRule type="cellIs" dxfId="506" priority="471" operator="greaterThan">
      <formula>1000</formula>
    </cfRule>
  </conditionalFormatting>
  <conditionalFormatting sqref="A110">
    <cfRule type="cellIs" dxfId="505" priority="470" operator="greaterThan">
      <formula>1000</formula>
    </cfRule>
  </conditionalFormatting>
  <conditionalFormatting sqref="A110">
    <cfRule type="cellIs" dxfId="504" priority="469" operator="greaterThan">
      <formula>1000</formula>
    </cfRule>
  </conditionalFormatting>
  <conditionalFormatting sqref="A116">
    <cfRule type="cellIs" dxfId="503" priority="468" operator="greaterThan">
      <formula>1000</formula>
    </cfRule>
  </conditionalFormatting>
  <conditionalFormatting sqref="A116">
    <cfRule type="cellIs" dxfId="502" priority="467" operator="greaterThan">
      <formula>1000</formula>
    </cfRule>
  </conditionalFormatting>
  <conditionalFormatting sqref="A116">
    <cfRule type="cellIs" dxfId="501" priority="466" operator="greaterThan">
      <formula>1000</formula>
    </cfRule>
  </conditionalFormatting>
  <conditionalFormatting sqref="A122">
    <cfRule type="cellIs" dxfId="500" priority="465" operator="greaterThan">
      <formula>1000</formula>
    </cfRule>
  </conditionalFormatting>
  <conditionalFormatting sqref="A122">
    <cfRule type="cellIs" dxfId="499" priority="464" operator="greaterThan">
      <formula>1000</formula>
    </cfRule>
  </conditionalFormatting>
  <conditionalFormatting sqref="A122">
    <cfRule type="cellIs" dxfId="498" priority="463" operator="greaterThan">
      <formula>1000</formula>
    </cfRule>
  </conditionalFormatting>
  <conditionalFormatting sqref="A128">
    <cfRule type="cellIs" dxfId="497" priority="462" operator="greaterThan">
      <formula>1000</formula>
    </cfRule>
  </conditionalFormatting>
  <conditionalFormatting sqref="A128">
    <cfRule type="cellIs" dxfId="496" priority="461" operator="greaterThan">
      <formula>1000</formula>
    </cfRule>
  </conditionalFormatting>
  <conditionalFormatting sqref="A128">
    <cfRule type="cellIs" dxfId="495" priority="460" operator="greaterThan">
      <formula>1000</formula>
    </cfRule>
  </conditionalFormatting>
  <conditionalFormatting sqref="A134">
    <cfRule type="cellIs" dxfId="494" priority="459" operator="greaterThan">
      <formula>1000</formula>
    </cfRule>
  </conditionalFormatting>
  <conditionalFormatting sqref="A134">
    <cfRule type="cellIs" dxfId="493" priority="458" operator="greaterThan">
      <formula>1000</formula>
    </cfRule>
  </conditionalFormatting>
  <conditionalFormatting sqref="A134">
    <cfRule type="cellIs" dxfId="492" priority="457" operator="greaterThan">
      <formula>1000</formula>
    </cfRule>
  </conditionalFormatting>
  <conditionalFormatting sqref="A140">
    <cfRule type="cellIs" dxfId="491" priority="456" operator="greaterThan">
      <formula>1000</formula>
    </cfRule>
  </conditionalFormatting>
  <conditionalFormatting sqref="A140">
    <cfRule type="cellIs" dxfId="490" priority="455" operator="greaterThan">
      <formula>1000</formula>
    </cfRule>
  </conditionalFormatting>
  <conditionalFormatting sqref="A140">
    <cfRule type="cellIs" dxfId="489" priority="454" operator="greaterThan">
      <formula>1000</formula>
    </cfRule>
  </conditionalFormatting>
  <conditionalFormatting sqref="A146">
    <cfRule type="cellIs" dxfId="488" priority="453" operator="greaterThan">
      <formula>1000</formula>
    </cfRule>
  </conditionalFormatting>
  <conditionalFormatting sqref="A146">
    <cfRule type="cellIs" dxfId="487" priority="452" operator="greaterThan">
      <formula>1000</formula>
    </cfRule>
  </conditionalFormatting>
  <conditionalFormatting sqref="A146">
    <cfRule type="cellIs" dxfId="486" priority="451" operator="greaterThan">
      <formula>1000</formula>
    </cfRule>
  </conditionalFormatting>
  <conditionalFormatting sqref="A152">
    <cfRule type="cellIs" dxfId="485" priority="450" operator="greaterThan">
      <formula>1000</formula>
    </cfRule>
  </conditionalFormatting>
  <conditionalFormatting sqref="A152">
    <cfRule type="cellIs" dxfId="484" priority="449" operator="greaterThan">
      <formula>1000</formula>
    </cfRule>
  </conditionalFormatting>
  <conditionalFormatting sqref="A152">
    <cfRule type="cellIs" dxfId="483" priority="448" operator="greaterThan">
      <formula>1000</formula>
    </cfRule>
  </conditionalFormatting>
  <conditionalFormatting sqref="A158">
    <cfRule type="cellIs" dxfId="482" priority="447" operator="greaterThan">
      <formula>1000</formula>
    </cfRule>
  </conditionalFormatting>
  <conditionalFormatting sqref="A158">
    <cfRule type="cellIs" dxfId="481" priority="446" operator="greaterThan">
      <formula>1000</formula>
    </cfRule>
  </conditionalFormatting>
  <conditionalFormatting sqref="A158">
    <cfRule type="cellIs" dxfId="480" priority="445" operator="greaterThan">
      <formula>1000</formula>
    </cfRule>
  </conditionalFormatting>
  <conditionalFormatting sqref="A164">
    <cfRule type="cellIs" dxfId="479" priority="444" operator="greaterThan">
      <formula>1000</formula>
    </cfRule>
  </conditionalFormatting>
  <conditionalFormatting sqref="A164">
    <cfRule type="cellIs" dxfId="478" priority="443" operator="greaterThan">
      <formula>1000</formula>
    </cfRule>
  </conditionalFormatting>
  <conditionalFormatting sqref="A164">
    <cfRule type="cellIs" dxfId="477" priority="442" operator="greaterThan">
      <formula>1000</formula>
    </cfRule>
  </conditionalFormatting>
  <conditionalFormatting sqref="A170">
    <cfRule type="cellIs" dxfId="476" priority="441" operator="greaterThan">
      <formula>1000</formula>
    </cfRule>
  </conditionalFormatting>
  <conditionalFormatting sqref="A170">
    <cfRule type="cellIs" dxfId="475" priority="440" operator="greaterThan">
      <formula>1000</formula>
    </cfRule>
  </conditionalFormatting>
  <conditionalFormatting sqref="A170">
    <cfRule type="cellIs" dxfId="474" priority="439" operator="greaterThan">
      <formula>1000</formula>
    </cfRule>
  </conditionalFormatting>
  <conditionalFormatting sqref="A176">
    <cfRule type="cellIs" dxfId="473" priority="438" operator="greaterThan">
      <formula>1000</formula>
    </cfRule>
  </conditionalFormatting>
  <conditionalFormatting sqref="A176">
    <cfRule type="cellIs" dxfId="472" priority="437" operator="greaterThan">
      <formula>1000</formula>
    </cfRule>
  </conditionalFormatting>
  <conditionalFormatting sqref="A176">
    <cfRule type="cellIs" dxfId="471" priority="436" operator="greaterThan">
      <formula>1000</formula>
    </cfRule>
  </conditionalFormatting>
  <conditionalFormatting sqref="A182">
    <cfRule type="cellIs" dxfId="470" priority="435" operator="greaterThan">
      <formula>1000</formula>
    </cfRule>
  </conditionalFormatting>
  <conditionalFormatting sqref="A182">
    <cfRule type="cellIs" dxfId="469" priority="434" operator="greaterThan">
      <formula>1000</formula>
    </cfRule>
  </conditionalFormatting>
  <conditionalFormatting sqref="A182">
    <cfRule type="cellIs" dxfId="468" priority="433" operator="greaterThan">
      <formula>1000</formula>
    </cfRule>
  </conditionalFormatting>
  <conditionalFormatting sqref="O14">
    <cfRule type="duplicateValues" dxfId="467" priority="431"/>
    <cfRule type="duplicateValues" dxfId="466" priority="432" stopIfTrue="1"/>
  </conditionalFormatting>
  <conditionalFormatting sqref="O14">
    <cfRule type="duplicateValues" dxfId="465" priority="430" stopIfTrue="1"/>
  </conditionalFormatting>
  <conditionalFormatting sqref="O14">
    <cfRule type="duplicateValues" dxfId="464" priority="429" stopIfTrue="1"/>
  </conditionalFormatting>
  <conditionalFormatting sqref="O14">
    <cfRule type="duplicateValues" dxfId="463" priority="428" stopIfTrue="1"/>
  </conditionalFormatting>
  <conditionalFormatting sqref="O14">
    <cfRule type="duplicateValues" dxfId="462" priority="427" stopIfTrue="1"/>
  </conditionalFormatting>
  <conditionalFormatting sqref="O14">
    <cfRule type="duplicateValues" dxfId="461" priority="426" stopIfTrue="1"/>
  </conditionalFormatting>
  <conditionalFormatting sqref="O14">
    <cfRule type="duplicateValues" dxfId="460" priority="425" stopIfTrue="1"/>
  </conditionalFormatting>
  <conditionalFormatting sqref="O14">
    <cfRule type="duplicateValues" dxfId="459" priority="424" stopIfTrue="1"/>
  </conditionalFormatting>
  <conditionalFormatting sqref="O14">
    <cfRule type="duplicateValues" dxfId="458" priority="422"/>
    <cfRule type="duplicateValues" dxfId="457" priority="423" stopIfTrue="1"/>
  </conditionalFormatting>
  <conditionalFormatting sqref="O14">
    <cfRule type="duplicateValues" dxfId="456" priority="421" stopIfTrue="1"/>
  </conditionalFormatting>
  <conditionalFormatting sqref="O14">
    <cfRule type="duplicateValues" dxfId="455" priority="420" stopIfTrue="1"/>
  </conditionalFormatting>
  <conditionalFormatting sqref="O14">
    <cfRule type="duplicateValues" dxfId="454" priority="419" stopIfTrue="1"/>
  </conditionalFormatting>
  <conditionalFormatting sqref="O14">
    <cfRule type="duplicateValues" dxfId="453" priority="418" stopIfTrue="1"/>
  </conditionalFormatting>
  <conditionalFormatting sqref="O14">
    <cfRule type="duplicateValues" dxfId="452" priority="417" stopIfTrue="1"/>
  </conditionalFormatting>
  <conditionalFormatting sqref="O14">
    <cfRule type="duplicateValues" dxfId="451" priority="416" stopIfTrue="1"/>
  </conditionalFormatting>
  <conditionalFormatting sqref="O14">
    <cfRule type="duplicateValues" dxfId="450" priority="415" stopIfTrue="1"/>
  </conditionalFormatting>
  <conditionalFormatting sqref="O20">
    <cfRule type="duplicateValues" dxfId="449" priority="413"/>
    <cfRule type="duplicateValues" dxfId="448" priority="414" stopIfTrue="1"/>
  </conditionalFormatting>
  <conditionalFormatting sqref="O20">
    <cfRule type="duplicateValues" dxfId="447" priority="412" stopIfTrue="1"/>
  </conditionalFormatting>
  <conditionalFormatting sqref="O20">
    <cfRule type="duplicateValues" dxfId="446" priority="411" stopIfTrue="1"/>
  </conditionalFormatting>
  <conditionalFormatting sqref="O20">
    <cfRule type="duplicateValues" dxfId="445" priority="410" stopIfTrue="1"/>
  </conditionalFormatting>
  <conditionalFormatting sqref="O20">
    <cfRule type="duplicateValues" dxfId="444" priority="409" stopIfTrue="1"/>
  </conditionalFormatting>
  <conditionalFormatting sqref="O20">
    <cfRule type="duplicateValues" dxfId="443" priority="408" stopIfTrue="1"/>
  </conditionalFormatting>
  <conditionalFormatting sqref="O20">
    <cfRule type="duplicateValues" dxfId="442" priority="407" stopIfTrue="1"/>
  </conditionalFormatting>
  <conditionalFormatting sqref="O20">
    <cfRule type="duplicateValues" dxfId="441" priority="406" stopIfTrue="1"/>
  </conditionalFormatting>
  <conditionalFormatting sqref="O20">
    <cfRule type="duplicateValues" dxfId="440" priority="404"/>
    <cfRule type="duplicateValues" dxfId="439" priority="405" stopIfTrue="1"/>
  </conditionalFormatting>
  <conditionalFormatting sqref="O20">
    <cfRule type="duplicateValues" dxfId="438" priority="403" stopIfTrue="1"/>
  </conditionalFormatting>
  <conditionalFormatting sqref="O20">
    <cfRule type="duplicateValues" dxfId="437" priority="402" stopIfTrue="1"/>
  </conditionalFormatting>
  <conditionalFormatting sqref="O20">
    <cfRule type="duplicateValues" dxfId="436" priority="401" stopIfTrue="1"/>
  </conditionalFormatting>
  <conditionalFormatting sqref="O20">
    <cfRule type="duplicateValues" dxfId="435" priority="400" stopIfTrue="1"/>
  </conditionalFormatting>
  <conditionalFormatting sqref="O20">
    <cfRule type="duplicateValues" dxfId="434" priority="399" stopIfTrue="1"/>
  </conditionalFormatting>
  <conditionalFormatting sqref="O20">
    <cfRule type="duplicateValues" dxfId="433" priority="398" stopIfTrue="1"/>
  </conditionalFormatting>
  <conditionalFormatting sqref="O20">
    <cfRule type="duplicateValues" dxfId="432" priority="397" stopIfTrue="1"/>
  </conditionalFormatting>
  <conditionalFormatting sqref="O26">
    <cfRule type="duplicateValues" dxfId="431" priority="395"/>
    <cfRule type="duplicateValues" dxfId="430" priority="396" stopIfTrue="1"/>
  </conditionalFormatting>
  <conditionalFormatting sqref="O26">
    <cfRule type="duplicateValues" dxfId="429" priority="394" stopIfTrue="1"/>
  </conditionalFormatting>
  <conditionalFormatting sqref="O26">
    <cfRule type="duplicateValues" dxfId="428" priority="393" stopIfTrue="1"/>
  </conditionalFormatting>
  <conditionalFormatting sqref="O26">
    <cfRule type="duplicateValues" dxfId="427" priority="392" stopIfTrue="1"/>
  </conditionalFormatting>
  <conditionalFormatting sqref="O26">
    <cfRule type="duplicateValues" dxfId="426" priority="391" stopIfTrue="1"/>
  </conditionalFormatting>
  <conditionalFormatting sqref="O26">
    <cfRule type="duplicateValues" dxfId="425" priority="390" stopIfTrue="1"/>
  </conditionalFormatting>
  <conditionalFormatting sqref="O26">
    <cfRule type="duplicateValues" dxfId="424" priority="389" stopIfTrue="1"/>
  </conditionalFormatting>
  <conditionalFormatting sqref="O26">
    <cfRule type="duplicateValues" dxfId="423" priority="388" stopIfTrue="1"/>
  </conditionalFormatting>
  <conditionalFormatting sqref="O26">
    <cfRule type="duplicateValues" dxfId="422" priority="386"/>
    <cfRule type="duplicateValues" dxfId="421" priority="387" stopIfTrue="1"/>
  </conditionalFormatting>
  <conditionalFormatting sqref="O26">
    <cfRule type="duplicateValues" dxfId="420" priority="385" stopIfTrue="1"/>
  </conditionalFormatting>
  <conditionalFormatting sqref="O26">
    <cfRule type="duplicateValues" dxfId="419" priority="384" stopIfTrue="1"/>
  </conditionalFormatting>
  <conditionalFormatting sqref="O26">
    <cfRule type="duplicateValues" dxfId="418" priority="383" stopIfTrue="1"/>
  </conditionalFormatting>
  <conditionalFormatting sqref="O26">
    <cfRule type="duplicateValues" dxfId="417" priority="382" stopIfTrue="1"/>
  </conditionalFormatting>
  <conditionalFormatting sqref="O26">
    <cfRule type="duplicateValues" dxfId="416" priority="381" stopIfTrue="1"/>
  </conditionalFormatting>
  <conditionalFormatting sqref="O26">
    <cfRule type="duplicateValues" dxfId="415" priority="380" stopIfTrue="1"/>
  </conditionalFormatting>
  <conditionalFormatting sqref="O26">
    <cfRule type="duplicateValues" dxfId="414" priority="379" stopIfTrue="1"/>
  </conditionalFormatting>
  <conditionalFormatting sqref="O32">
    <cfRule type="duplicateValues" dxfId="413" priority="377"/>
    <cfRule type="duplicateValues" dxfId="412" priority="378" stopIfTrue="1"/>
  </conditionalFormatting>
  <conditionalFormatting sqref="O32">
    <cfRule type="duplicateValues" dxfId="411" priority="376" stopIfTrue="1"/>
  </conditionalFormatting>
  <conditionalFormatting sqref="O32">
    <cfRule type="duplicateValues" dxfId="410" priority="375" stopIfTrue="1"/>
  </conditionalFormatting>
  <conditionalFormatting sqref="O32">
    <cfRule type="duplicateValues" dxfId="409" priority="374" stopIfTrue="1"/>
  </conditionalFormatting>
  <conditionalFormatting sqref="O32">
    <cfRule type="duplicateValues" dxfId="408" priority="373" stopIfTrue="1"/>
  </conditionalFormatting>
  <conditionalFormatting sqref="O32">
    <cfRule type="duplicateValues" dxfId="407" priority="372" stopIfTrue="1"/>
  </conditionalFormatting>
  <conditionalFormatting sqref="O32">
    <cfRule type="duplicateValues" dxfId="406" priority="371" stopIfTrue="1"/>
  </conditionalFormatting>
  <conditionalFormatting sqref="O32">
    <cfRule type="duplicateValues" dxfId="405" priority="370" stopIfTrue="1"/>
  </conditionalFormatting>
  <conditionalFormatting sqref="O32">
    <cfRule type="duplicateValues" dxfId="404" priority="368"/>
    <cfRule type="duplicateValues" dxfId="403" priority="369" stopIfTrue="1"/>
  </conditionalFormatting>
  <conditionalFormatting sqref="O32">
    <cfRule type="duplicateValues" dxfId="402" priority="367" stopIfTrue="1"/>
  </conditionalFormatting>
  <conditionalFormatting sqref="O32">
    <cfRule type="duplicateValues" dxfId="401" priority="366" stopIfTrue="1"/>
  </conditionalFormatting>
  <conditionalFormatting sqref="O32">
    <cfRule type="duplicateValues" dxfId="400" priority="365" stopIfTrue="1"/>
  </conditionalFormatting>
  <conditionalFormatting sqref="O32">
    <cfRule type="duplicateValues" dxfId="399" priority="364" stopIfTrue="1"/>
  </conditionalFormatting>
  <conditionalFormatting sqref="O32">
    <cfRule type="duplicateValues" dxfId="398" priority="363" stopIfTrue="1"/>
  </conditionalFormatting>
  <conditionalFormatting sqref="O32">
    <cfRule type="duplicateValues" dxfId="397" priority="362" stopIfTrue="1"/>
  </conditionalFormatting>
  <conditionalFormatting sqref="O32">
    <cfRule type="duplicateValues" dxfId="396" priority="361" stopIfTrue="1"/>
  </conditionalFormatting>
  <conditionalFormatting sqref="O38">
    <cfRule type="duplicateValues" dxfId="395" priority="359"/>
    <cfRule type="duplicateValues" dxfId="394" priority="360" stopIfTrue="1"/>
  </conditionalFormatting>
  <conditionalFormatting sqref="O38">
    <cfRule type="duplicateValues" dxfId="393" priority="358" stopIfTrue="1"/>
  </conditionalFormatting>
  <conditionalFormatting sqref="O38">
    <cfRule type="duplicateValues" dxfId="392" priority="357" stopIfTrue="1"/>
  </conditionalFormatting>
  <conditionalFormatting sqref="O38">
    <cfRule type="duplicateValues" dxfId="391" priority="356" stopIfTrue="1"/>
  </conditionalFormatting>
  <conditionalFormatting sqref="O38">
    <cfRule type="duplicateValues" dxfId="390" priority="355" stopIfTrue="1"/>
  </conditionalFormatting>
  <conditionalFormatting sqref="O38">
    <cfRule type="duplicateValues" dxfId="389" priority="354" stopIfTrue="1"/>
  </conditionalFormatting>
  <conditionalFormatting sqref="O38">
    <cfRule type="duplicateValues" dxfId="388" priority="353" stopIfTrue="1"/>
  </conditionalFormatting>
  <conditionalFormatting sqref="O38">
    <cfRule type="duplicateValues" dxfId="387" priority="352" stopIfTrue="1"/>
  </conditionalFormatting>
  <conditionalFormatting sqref="O38">
    <cfRule type="duplicateValues" dxfId="386" priority="350"/>
    <cfRule type="duplicateValues" dxfId="385" priority="351" stopIfTrue="1"/>
  </conditionalFormatting>
  <conditionalFormatting sqref="O38">
    <cfRule type="duplicateValues" dxfId="384" priority="349" stopIfTrue="1"/>
  </conditionalFormatting>
  <conditionalFormatting sqref="O38">
    <cfRule type="duplicateValues" dxfId="383" priority="348" stopIfTrue="1"/>
  </conditionalFormatting>
  <conditionalFormatting sqref="O38">
    <cfRule type="duplicateValues" dxfId="382" priority="347" stopIfTrue="1"/>
  </conditionalFormatting>
  <conditionalFormatting sqref="O38">
    <cfRule type="duplicateValues" dxfId="381" priority="346" stopIfTrue="1"/>
  </conditionalFormatting>
  <conditionalFormatting sqref="O38">
    <cfRule type="duplicateValues" dxfId="380" priority="345" stopIfTrue="1"/>
  </conditionalFormatting>
  <conditionalFormatting sqref="O38">
    <cfRule type="duplicateValues" dxfId="379" priority="344" stopIfTrue="1"/>
  </conditionalFormatting>
  <conditionalFormatting sqref="O38">
    <cfRule type="duplicateValues" dxfId="378" priority="343" stopIfTrue="1"/>
  </conditionalFormatting>
  <conditionalFormatting sqref="O44">
    <cfRule type="duplicateValues" dxfId="377" priority="341"/>
    <cfRule type="duplicateValues" dxfId="376" priority="342" stopIfTrue="1"/>
  </conditionalFormatting>
  <conditionalFormatting sqref="O44">
    <cfRule type="duplicateValues" dxfId="375" priority="340" stopIfTrue="1"/>
  </conditionalFormatting>
  <conditionalFormatting sqref="O44">
    <cfRule type="duplicateValues" dxfId="374" priority="339" stopIfTrue="1"/>
  </conditionalFormatting>
  <conditionalFormatting sqref="O44">
    <cfRule type="duplicateValues" dxfId="373" priority="338" stopIfTrue="1"/>
  </conditionalFormatting>
  <conditionalFormatting sqref="O44">
    <cfRule type="duplicateValues" dxfId="372" priority="337" stopIfTrue="1"/>
  </conditionalFormatting>
  <conditionalFormatting sqref="O44">
    <cfRule type="duplicateValues" dxfId="371" priority="336" stopIfTrue="1"/>
  </conditionalFormatting>
  <conditionalFormatting sqref="O44">
    <cfRule type="duplicateValues" dxfId="370" priority="335" stopIfTrue="1"/>
  </conditionalFormatting>
  <conditionalFormatting sqref="O44">
    <cfRule type="duplicateValues" dxfId="369" priority="334" stopIfTrue="1"/>
  </conditionalFormatting>
  <conditionalFormatting sqref="O44">
    <cfRule type="duplicateValues" dxfId="368" priority="332"/>
    <cfRule type="duplicateValues" dxfId="367" priority="333" stopIfTrue="1"/>
  </conditionalFormatting>
  <conditionalFormatting sqref="O44">
    <cfRule type="duplicateValues" dxfId="366" priority="331" stopIfTrue="1"/>
  </conditionalFormatting>
  <conditionalFormatting sqref="O44">
    <cfRule type="duplicateValues" dxfId="365" priority="330" stopIfTrue="1"/>
  </conditionalFormatting>
  <conditionalFormatting sqref="O44">
    <cfRule type="duplicateValues" dxfId="364" priority="329" stopIfTrue="1"/>
  </conditionalFormatting>
  <conditionalFormatting sqref="O44">
    <cfRule type="duplicateValues" dxfId="363" priority="328" stopIfTrue="1"/>
  </conditionalFormatting>
  <conditionalFormatting sqref="O44">
    <cfRule type="duplicateValues" dxfId="362" priority="327" stopIfTrue="1"/>
  </conditionalFormatting>
  <conditionalFormatting sqref="O44">
    <cfRule type="duplicateValues" dxfId="361" priority="326" stopIfTrue="1"/>
  </conditionalFormatting>
  <conditionalFormatting sqref="O44">
    <cfRule type="duplicateValues" dxfId="360" priority="325" stopIfTrue="1"/>
  </conditionalFormatting>
  <conditionalFormatting sqref="O50">
    <cfRule type="duplicateValues" dxfId="359" priority="323"/>
    <cfRule type="duplicateValues" dxfId="358" priority="324" stopIfTrue="1"/>
  </conditionalFormatting>
  <conditionalFormatting sqref="O50">
    <cfRule type="duplicateValues" dxfId="357" priority="322" stopIfTrue="1"/>
  </conditionalFormatting>
  <conditionalFormatting sqref="O50">
    <cfRule type="duplicateValues" dxfId="356" priority="321" stopIfTrue="1"/>
  </conditionalFormatting>
  <conditionalFormatting sqref="O50">
    <cfRule type="duplicateValues" dxfId="355" priority="320" stopIfTrue="1"/>
  </conditionalFormatting>
  <conditionalFormatting sqref="O50">
    <cfRule type="duplicateValues" dxfId="354" priority="319" stopIfTrue="1"/>
  </conditionalFormatting>
  <conditionalFormatting sqref="O50">
    <cfRule type="duplicateValues" dxfId="353" priority="318" stopIfTrue="1"/>
  </conditionalFormatting>
  <conditionalFormatting sqref="O50">
    <cfRule type="duplicateValues" dxfId="352" priority="317" stopIfTrue="1"/>
  </conditionalFormatting>
  <conditionalFormatting sqref="O50">
    <cfRule type="duplicateValues" dxfId="351" priority="316" stopIfTrue="1"/>
  </conditionalFormatting>
  <conditionalFormatting sqref="O50">
    <cfRule type="duplicateValues" dxfId="350" priority="314"/>
    <cfRule type="duplicateValues" dxfId="349" priority="315" stopIfTrue="1"/>
  </conditionalFormatting>
  <conditionalFormatting sqref="O50">
    <cfRule type="duplicateValues" dxfId="348" priority="313" stopIfTrue="1"/>
  </conditionalFormatting>
  <conditionalFormatting sqref="O50">
    <cfRule type="duplicateValues" dxfId="347" priority="312" stopIfTrue="1"/>
  </conditionalFormatting>
  <conditionalFormatting sqref="O50">
    <cfRule type="duplicateValues" dxfId="346" priority="311" stopIfTrue="1"/>
  </conditionalFormatting>
  <conditionalFormatting sqref="O50">
    <cfRule type="duplicateValues" dxfId="345" priority="310" stopIfTrue="1"/>
  </conditionalFormatting>
  <conditionalFormatting sqref="O50">
    <cfRule type="duplicateValues" dxfId="344" priority="309" stopIfTrue="1"/>
  </conditionalFormatting>
  <conditionalFormatting sqref="O50">
    <cfRule type="duplicateValues" dxfId="343" priority="308" stopIfTrue="1"/>
  </conditionalFormatting>
  <conditionalFormatting sqref="O50">
    <cfRule type="duplicateValues" dxfId="342" priority="307" stopIfTrue="1"/>
  </conditionalFormatting>
  <conditionalFormatting sqref="O56">
    <cfRule type="duplicateValues" dxfId="341" priority="305"/>
    <cfRule type="duplicateValues" dxfId="340" priority="306" stopIfTrue="1"/>
  </conditionalFormatting>
  <conditionalFormatting sqref="O56">
    <cfRule type="duplicateValues" dxfId="339" priority="304" stopIfTrue="1"/>
  </conditionalFormatting>
  <conditionalFormatting sqref="O56">
    <cfRule type="duplicateValues" dxfId="338" priority="303" stopIfTrue="1"/>
  </conditionalFormatting>
  <conditionalFormatting sqref="O56">
    <cfRule type="duplicateValues" dxfId="337" priority="302" stopIfTrue="1"/>
  </conditionalFormatting>
  <conditionalFormatting sqref="O56">
    <cfRule type="duplicateValues" dxfId="336" priority="301" stopIfTrue="1"/>
  </conditionalFormatting>
  <conditionalFormatting sqref="O56">
    <cfRule type="duplicateValues" dxfId="335" priority="300" stopIfTrue="1"/>
  </conditionalFormatting>
  <conditionalFormatting sqref="O56">
    <cfRule type="duplicateValues" dxfId="334" priority="299" stopIfTrue="1"/>
  </conditionalFormatting>
  <conditionalFormatting sqref="O56">
    <cfRule type="duplicateValues" dxfId="333" priority="298" stopIfTrue="1"/>
  </conditionalFormatting>
  <conditionalFormatting sqref="O56">
    <cfRule type="duplicateValues" dxfId="332" priority="296"/>
    <cfRule type="duplicateValues" dxfId="331" priority="297" stopIfTrue="1"/>
  </conditionalFormatting>
  <conditionalFormatting sqref="O56">
    <cfRule type="duplicateValues" dxfId="330" priority="295" stopIfTrue="1"/>
  </conditionalFormatting>
  <conditionalFormatting sqref="O56">
    <cfRule type="duplicateValues" dxfId="329" priority="294" stopIfTrue="1"/>
  </conditionalFormatting>
  <conditionalFormatting sqref="O56">
    <cfRule type="duplicateValues" dxfId="328" priority="293" stopIfTrue="1"/>
  </conditionalFormatting>
  <conditionalFormatting sqref="O56">
    <cfRule type="duplicateValues" dxfId="327" priority="292" stopIfTrue="1"/>
  </conditionalFormatting>
  <conditionalFormatting sqref="O56">
    <cfRule type="duplicateValues" dxfId="326" priority="291" stopIfTrue="1"/>
  </conditionalFormatting>
  <conditionalFormatting sqref="O56">
    <cfRule type="duplicateValues" dxfId="325" priority="290" stopIfTrue="1"/>
  </conditionalFormatting>
  <conditionalFormatting sqref="O56">
    <cfRule type="duplicateValues" dxfId="324" priority="289" stopIfTrue="1"/>
  </conditionalFormatting>
  <conditionalFormatting sqref="O62">
    <cfRule type="duplicateValues" dxfId="323" priority="287"/>
    <cfRule type="duplicateValues" dxfId="322" priority="288" stopIfTrue="1"/>
  </conditionalFormatting>
  <conditionalFormatting sqref="O62">
    <cfRule type="duplicateValues" dxfId="321" priority="286" stopIfTrue="1"/>
  </conditionalFormatting>
  <conditionalFormatting sqref="O62">
    <cfRule type="duplicateValues" dxfId="320" priority="285" stopIfTrue="1"/>
  </conditionalFormatting>
  <conditionalFormatting sqref="O62">
    <cfRule type="duplicateValues" dxfId="319" priority="284" stopIfTrue="1"/>
  </conditionalFormatting>
  <conditionalFormatting sqref="O62">
    <cfRule type="duplicateValues" dxfId="318" priority="283" stopIfTrue="1"/>
  </conditionalFormatting>
  <conditionalFormatting sqref="O62">
    <cfRule type="duplicateValues" dxfId="317" priority="282" stopIfTrue="1"/>
  </conditionalFormatting>
  <conditionalFormatting sqref="O62">
    <cfRule type="duplicateValues" dxfId="316" priority="281" stopIfTrue="1"/>
  </conditionalFormatting>
  <conditionalFormatting sqref="O62">
    <cfRule type="duplicateValues" dxfId="315" priority="280" stopIfTrue="1"/>
  </conditionalFormatting>
  <conditionalFormatting sqref="O62">
    <cfRule type="duplicateValues" dxfId="314" priority="278"/>
    <cfRule type="duplicateValues" dxfId="313" priority="279" stopIfTrue="1"/>
  </conditionalFormatting>
  <conditionalFormatting sqref="O62">
    <cfRule type="duplicateValues" dxfId="312" priority="277" stopIfTrue="1"/>
  </conditionalFormatting>
  <conditionalFormatting sqref="O62">
    <cfRule type="duplicateValues" dxfId="311" priority="276" stopIfTrue="1"/>
  </conditionalFormatting>
  <conditionalFormatting sqref="O62">
    <cfRule type="duplicateValues" dxfId="310" priority="275" stopIfTrue="1"/>
  </conditionalFormatting>
  <conditionalFormatting sqref="O62">
    <cfRule type="duplicateValues" dxfId="309" priority="274" stopIfTrue="1"/>
  </conditionalFormatting>
  <conditionalFormatting sqref="O62">
    <cfRule type="duplicateValues" dxfId="308" priority="273" stopIfTrue="1"/>
  </conditionalFormatting>
  <conditionalFormatting sqref="O62">
    <cfRule type="duplicateValues" dxfId="307" priority="272" stopIfTrue="1"/>
  </conditionalFormatting>
  <conditionalFormatting sqref="O62">
    <cfRule type="duplicateValues" dxfId="306" priority="271" stopIfTrue="1"/>
  </conditionalFormatting>
  <conditionalFormatting sqref="O68">
    <cfRule type="duplicateValues" dxfId="305" priority="269"/>
    <cfRule type="duplicateValues" dxfId="304" priority="270" stopIfTrue="1"/>
  </conditionalFormatting>
  <conditionalFormatting sqref="O68">
    <cfRule type="duplicateValues" dxfId="303" priority="268" stopIfTrue="1"/>
  </conditionalFormatting>
  <conditionalFormatting sqref="O68">
    <cfRule type="duplicateValues" dxfId="302" priority="267" stopIfTrue="1"/>
  </conditionalFormatting>
  <conditionalFormatting sqref="O68">
    <cfRule type="duplicateValues" dxfId="301" priority="266" stopIfTrue="1"/>
  </conditionalFormatting>
  <conditionalFormatting sqref="O68">
    <cfRule type="duplicateValues" dxfId="300" priority="265" stopIfTrue="1"/>
  </conditionalFormatting>
  <conditionalFormatting sqref="O68">
    <cfRule type="duplicateValues" dxfId="299" priority="264" stopIfTrue="1"/>
  </conditionalFormatting>
  <conditionalFormatting sqref="O68">
    <cfRule type="duplicateValues" dxfId="298" priority="263" stopIfTrue="1"/>
  </conditionalFormatting>
  <conditionalFormatting sqref="O68">
    <cfRule type="duplicateValues" dxfId="297" priority="262" stopIfTrue="1"/>
  </conditionalFormatting>
  <conditionalFormatting sqref="O68">
    <cfRule type="duplicateValues" dxfId="296" priority="260"/>
    <cfRule type="duplicateValues" dxfId="295" priority="261" stopIfTrue="1"/>
  </conditionalFormatting>
  <conditionalFormatting sqref="O68">
    <cfRule type="duplicateValues" dxfId="294" priority="259" stopIfTrue="1"/>
  </conditionalFormatting>
  <conditionalFormatting sqref="O68">
    <cfRule type="duplicateValues" dxfId="293" priority="258" stopIfTrue="1"/>
  </conditionalFormatting>
  <conditionalFormatting sqref="O68">
    <cfRule type="duplicateValues" dxfId="292" priority="257" stopIfTrue="1"/>
  </conditionalFormatting>
  <conditionalFormatting sqref="O68">
    <cfRule type="duplicateValues" dxfId="291" priority="256" stopIfTrue="1"/>
  </conditionalFormatting>
  <conditionalFormatting sqref="O68">
    <cfRule type="duplicateValues" dxfId="290" priority="255" stopIfTrue="1"/>
  </conditionalFormatting>
  <conditionalFormatting sqref="O68">
    <cfRule type="duplicateValues" dxfId="289" priority="254" stopIfTrue="1"/>
  </conditionalFormatting>
  <conditionalFormatting sqref="O68">
    <cfRule type="duplicateValues" dxfId="288" priority="253" stopIfTrue="1"/>
  </conditionalFormatting>
  <conditionalFormatting sqref="O74">
    <cfRule type="duplicateValues" dxfId="287" priority="251"/>
    <cfRule type="duplicateValues" dxfId="286" priority="252" stopIfTrue="1"/>
  </conditionalFormatting>
  <conditionalFormatting sqref="O74">
    <cfRule type="duplicateValues" dxfId="285" priority="250" stopIfTrue="1"/>
  </conditionalFormatting>
  <conditionalFormatting sqref="O74">
    <cfRule type="duplicateValues" dxfId="284" priority="249" stopIfTrue="1"/>
  </conditionalFormatting>
  <conditionalFormatting sqref="O74">
    <cfRule type="duplicateValues" dxfId="283" priority="248" stopIfTrue="1"/>
  </conditionalFormatting>
  <conditionalFormatting sqref="O74">
    <cfRule type="duplicateValues" dxfId="282" priority="247" stopIfTrue="1"/>
  </conditionalFormatting>
  <conditionalFormatting sqref="O74">
    <cfRule type="duplicateValues" dxfId="281" priority="246" stopIfTrue="1"/>
  </conditionalFormatting>
  <conditionalFormatting sqref="O74">
    <cfRule type="duplicateValues" dxfId="280" priority="245" stopIfTrue="1"/>
  </conditionalFormatting>
  <conditionalFormatting sqref="O74">
    <cfRule type="duplicateValues" dxfId="279" priority="244" stopIfTrue="1"/>
  </conditionalFormatting>
  <conditionalFormatting sqref="O74">
    <cfRule type="duplicateValues" dxfId="278" priority="242"/>
    <cfRule type="duplicateValues" dxfId="277" priority="243" stopIfTrue="1"/>
  </conditionalFormatting>
  <conditionalFormatting sqref="O74">
    <cfRule type="duplicateValues" dxfId="276" priority="241" stopIfTrue="1"/>
  </conditionalFormatting>
  <conditionalFormatting sqref="O74">
    <cfRule type="duplicateValues" dxfId="275" priority="240" stopIfTrue="1"/>
  </conditionalFormatting>
  <conditionalFormatting sqref="O74">
    <cfRule type="duplicateValues" dxfId="274" priority="239" stopIfTrue="1"/>
  </conditionalFormatting>
  <conditionalFormatting sqref="O74">
    <cfRule type="duplicateValues" dxfId="273" priority="238" stopIfTrue="1"/>
  </conditionalFormatting>
  <conditionalFormatting sqref="O74">
    <cfRule type="duplicateValues" dxfId="272" priority="237" stopIfTrue="1"/>
  </conditionalFormatting>
  <conditionalFormatting sqref="O74">
    <cfRule type="duplicateValues" dxfId="271" priority="236" stopIfTrue="1"/>
  </conditionalFormatting>
  <conditionalFormatting sqref="O74">
    <cfRule type="duplicateValues" dxfId="270" priority="235" stopIfTrue="1"/>
  </conditionalFormatting>
  <conditionalFormatting sqref="O80">
    <cfRule type="duplicateValues" dxfId="269" priority="233"/>
    <cfRule type="duplicateValues" dxfId="268" priority="234" stopIfTrue="1"/>
  </conditionalFormatting>
  <conditionalFormatting sqref="O80">
    <cfRule type="duplicateValues" dxfId="267" priority="232" stopIfTrue="1"/>
  </conditionalFormatting>
  <conditionalFormatting sqref="O80">
    <cfRule type="duplicateValues" dxfId="266" priority="231" stopIfTrue="1"/>
  </conditionalFormatting>
  <conditionalFormatting sqref="O80">
    <cfRule type="duplicateValues" dxfId="265" priority="230" stopIfTrue="1"/>
  </conditionalFormatting>
  <conditionalFormatting sqref="O80">
    <cfRule type="duplicateValues" dxfId="264" priority="229" stopIfTrue="1"/>
  </conditionalFormatting>
  <conditionalFormatting sqref="O80">
    <cfRule type="duplicateValues" dxfId="263" priority="228" stopIfTrue="1"/>
  </conditionalFormatting>
  <conditionalFormatting sqref="O80">
    <cfRule type="duplicateValues" dxfId="262" priority="227" stopIfTrue="1"/>
  </conditionalFormatting>
  <conditionalFormatting sqref="O80">
    <cfRule type="duplicateValues" dxfId="261" priority="226" stopIfTrue="1"/>
  </conditionalFormatting>
  <conditionalFormatting sqref="O80">
    <cfRule type="duplicateValues" dxfId="260" priority="224"/>
    <cfRule type="duplicateValues" dxfId="259" priority="225" stopIfTrue="1"/>
  </conditionalFormatting>
  <conditionalFormatting sqref="O80">
    <cfRule type="duplicateValues" dxfId="258" priority="223" stopIfTrue="1"/>
  </conditionalFormatting>
  <conditionalFormatting sqref="O80">
    <cfRule type="duplicateValues" dxfId="257" priority="222" stopIfTrue="1"/>
  </conditionalFormatting>
  <conditionalFormatting sqref="O80">
    <cfRule type="duplicateValues" dxfId="256" priority="221" stopIfTrue="1"/>
  </conditionalFormatting>
  <conditionalFormatting sqref="O80">
    <cfRule type="duplicateValues" dxfId="255" priority="220" stopIfTrue="1"/>
  </conditionalFormatting>
  <conditionalFormatting sqref="O80">
    <cfRule type="duplicateValues" dxfId="254" priority="219" stopIfTrue="1"/>
  </conditionalFormatting>
  <conditionalFormatting sqref="O80">
    <cfRule type="duplicateValues" dxfId="253" priority="218" stopIfTrue="1"/>
  </conditionalFormatting>
  <conditionalFormatting sqref="O80">
    <cfRule type="duplicateValues" dxfId="252" priority="217" stopIfTrue="1"/>
  </conditionalFormatting>
  <conditionalFormatting sqref="O86">
    <cfRule type="duplicateValues" dxfId="251" priority="215"/>
    <cfRule type="duplicateValues" dxfId="250" priority="216" stopIfTrue="1"/>
  </conditionalFormatting>
  <conditionalFormatting sqref="O86">
    <cfRule type="duplicateValues" dxfId="249" priority="214" stopIfTrue="1"/>
  </conditionalFormatting>
  <conditionalFormatting sqref="O86">
    <cfRule type="duplicateValues" dxfId="248" priority="213" stopIfTrue="1"/>
  </conditionalFormatting>
  <conditionalFormatting sqref="O86">
    <cfRule type="duplicateValues" dxfId="247" priority="212" stopIfTrue="1"/>
  </conditionalFormatting>
  <conditionalFormatting sqref="O86">
    <cfRule type="duplicateValues" dxfId="246" priority="211" stopIfTrue="1"/>
  </conditionalFormatting>
  <conditionalFormatting sqref="O86">
    <cfRule type="duplicateValues" dxfId="245" priority="210" stopIfTrue="1"/>
  </conditionalFormatting>
  <conditionalFormatting sqref="O86">
    <cfRule type="duplicateValues" dxfId="244" priority="209" stopIfTrue="1"/>
  </conditionalFormatting>
  <conditionalFormatting sqref="O86">
    <cfRule type="duplicateValues" dxfId="243" priority="208" stopIfTrue="1"/>
  </conditionalFormatting>
  <conditionalFormatting sqref="O86">
    <cfRule type="duplicateValues" dxfId="242" priority="206"/>
    <cfRule type="duplicateValues" dxfId="241" priority="207" stopIfTrue="1"/>
  </conditionalFormatting>
  <conditionalFormatting sqref="O86">
    <cfRule type="duplicateValues" dxfId="240" priority="205" stopIfTrue="1"/>
  </conditionalFormatting>
  <conditionalFormatting sqref="O86">
    <cfRule type="duplicateValues" dxfId="239" priority="204" stopIfTrue="1"/>
  </conditionalFormatting>
  <conditionalFormatting sqref="O86">
    <cfRule type="duplicateValues" dxfId="238" priority="203" stopIfTrue="1"/>
  </conditionalFormatting>
  <conditionalFormatting sqref="O86">
    <cfRule type="duplicateValues" dxfId="237" priority="202" stopIfTrue="1"/>
  </conditionalFormatting>
  <conditionalFormatting sqref="O86">
    <cfRule type="duplicateValues" dxfId="236" priority="201" stopIfTrue="1"/>
  </conditionalFormatting>
  <conditionalFormatting sqref="O86">
    <cfRule type="duplicateValues" dxfId="235" priority="200" stopIfTrue="1"/>
  </conditionalFormatting>
  <conditionalFormatting sqref="O86">
    <cfRule type="duplicateValues" dxfId="234" priority="199" stopIfTrue="1"/>
  </conditionalFormatting>
  <conditionalFormatting sqref="O92">
    <cfRule type="duplicateValues" dxfId="233" priority="197"/>
    <cfRule type="duplicateValues" dxfId="232" priority="198" stopIfTrue="1"/>
  </conditionalFormatting>
  <conditionalFormatting sqref="O92">
    <cfRule type="duplicateValues" dxfId="231" priority="196" stopIfTrue="1"/>
  </conditionalFormatting>
  <conditionalFormatting sqref="O92">
    <cfRule type="duplicateValues" dxfId="230" priority="195" stopIfTrue="1"/>
  </conditionalFormatting>
  <conditionalFormatting sqref="O92">
    <cfRule type="duplicateValues" dxfId="229" priority="194" stopIfTrue="1"/>
  </conditionalFormatting>
  <conditionalFormatting sqref="O92">
    <cfRule type="duplicateValues" dxfId="228" priority="193" stopIfTrue="1"/>
  </conditionalFormatting>
  <conditionalFormatting sqref="O92">
    <cfRule type="duplicateValues" dxfId="227" priority="192" stopIfTrue="1"/>
  </conditionalFormatting>
  <conditionalFormatting sqref="O92">
    <cfRule type="duplicateValues" dxfId="226" priority="191" stopIfTrue="1"/>
  </conditionalFormatting>
  <conditionalFormatting sqref="O92">
    <cfRule type="duplicateValues" dxfId="225" priority="190" stopIfTrue="1"/>
  </conditionalFormatting>
  <conditionalFormatting sqref="O92">
    <cfRule type="duplicateValues" dxfId="224" priority="188"/>
    <cfRule type="duplicateValues" dxfId="223" priority="189" stopIfTrue="1"/>
  </conditionalFormatting>
  <conditionalFormatting sqref="O92">
    <cfRule type="duplicateValues" dxfId="222" priority="187" stopIfTrue="1"/>
  </conditionalFormatting>
  <conditionalFormatting sqref="O92">
    <cfRule type="duplicateValues" dxfId="221" priority="186" stopIfTrue="1"/>
  </conditionalFormatting>
  <conditionalFormatting sqref="O92">
    <cfRule type="duplicateValues" dxfId="220" priority="185" stopIfTrue="1"/>
  </conditionalFormatting>
  <conditionalFormatting sqref="O92">
    <cfRule type="duplicateValues" dxfId="219" priority="184" stopIfTrue="1"/>
  </conditionalFormatting>
  <conditionalFormatting sqref="O92">
    <cfRule type="duplicateValues" dxfId="218" priority="183" stopIfTrue="1"/>
  </conditionalFormatting>
  <conditionalFormatting sqref="O92">
    <cfRule type="duplicateValues" dxfId="217" priority="182" stopIfTrue="1"/>
  </conditionalFormatting>
  <conditionalFormatting sqref="O92">
    <cfRule type="duplicateValues" dxfId="216" priority="181" stopIfTrue="1"/>
  </conditionalFormatting>
  <conditionalFormatting sqref="O98">
    <cfRule type="duplicateValues" dxfId="215" priority="179"/>
    <cfRule type="duplicateValues" dxfId="214" priority="180" stopIfTrue="1"/>
  </conditionalFormatting>
  <conditionalFormatting sqref="O98">
    <cfRule type="duplicateValues" dxfId="213" priority="178" stopIfTrue="1"/>
  </conditionalFormatting>
  <conditionalFormatting sqref="O98">
    <cfRule type="duplicateValues" dxfId="212" priority="177" stopIfTrue="1"/>
  </conditionalFormatting>
  <conditionalFormatting sqref="O98">
    <cfRule type="duplicateValues" dxfId="211" priority="176" stopIfTrue="1"/>
  </conditionalFormatting>
  <conditionalFormatting sqref="O98">
    <cfRule type="duplicateValues" dxfId="210" priority="175" stopIfTrue="1"/>
  </conditionalFormatting>
  <conditionalFormatting sqref="O98">
    <cfRule type="duplicateValues" dxfId="209" priority="174" stopIfTrue="1"/>
  </conditionalFormatting>
  <conditionalFormatting sqref="O98">
    <cfRule type="duplicateValues" dxfId="208" priority="173" stopIfTrue="1"/>
  </conditionalFormatting>
  <conditionalFormatting sqref="O98">
    <cfRule type="duplicateValues" dxfId="207" priority="172" stopIfTrue="1"/>
  </conditionalFormatting>
  <conditionalFormatting sqref="O98">
    <cfRule type="duplicateValues" dxfId="206" priority="170"/>
    <cfRule type="duplicateValues" dxfId="205" priority="171" stopIfTrue="1"/>
  </conditionalFormatting>
  <conditionalFormatting sqref="O98">
    <cfRule type="duplicateValues" dxfId="204" priority="169" stopIfTrue="1"/>
  </conditionalFormatting>
  <conditionalFormatting sqref="O98">
    <cfRule type="duplicateValues" dxfId="203" priority="168" stopIfTrue="1"/>
  </conditionalFormatting>
  <conditionalFormatting sqref="O98">
    <cfRule type="duplicateValues" dxfId="202" priority="167" stopIfTrue="1"/>
  </conditionalFormatting>
  <conditionalFormatting sqref="O98">
    <cfRule type="duplicateValues" dxfId="201" priority="166" stopIfTrue="1"/>
  </conditionalFormatting>
  <conditionalFormatting sqref="O98">
    <cfRule type="duplicateValues" dxfId="200" priority="165" stopIfTrue="1"/>
  </conditionalFormatting>
  <conditionalFormatting sqref="O98">
    <cfRule type="duplicateValues" dxfId="199" priority="164" stopIfTrue="1"/>
  </conditionalFormatting>
  <conditionalFormatting sqref="O98">
    <cfRule type="duplicateValues" dxfId="198" priority="163" stopIfTrue="1"/>
  </conditionalFormatting>
  <conditionalFormatting sqref="O104">
    <cfRule type="duplicateValues" dxfId="197" priority="161"/>
    <cfRule type="duplicateValues" dxfId="196" priority="162" stopIfTrue="1"/>
  </conditionalFormatting>
  <conditionalFormatting sqref="O104">
    <cfRule type="duplicateValues" dxfId="195" priority="160" stopIfTrue="1"/>
  </conditionalFormatting>
  <conditionalFormatting sqref="O104">
    <cfRule type="duplicateValues" dxfId="194" priority="159" stopIfTrue="1"/>
  </conditionalFormatting>
  <conditionalFormatting sqref="O104">
    <cfRule type="duplicateValues" dxfId="193" priority="158" stopIfTrue="1"/>
  </conditionalFormatting>
  <conditionalFormatting sqref="O104">
    <cfRule type="duplicateValues" dxfId="192" priority="157" stopIfTrue="1"/>
  </conditionalFormatting>
  <conditionalFormatting sqref="O104">
    <cfRule type="duplicateValues" dxfId="191" priority="156" stopIfTrue="1"/>
  </conditionalFormatting>
  <conditionalFormatting sqref="O104">
    <cfRule type="duplicateValues" dxfId="190" priority="155" stopIfTrue="1"/>
  </conditionalFormatting>
  <conditionalFormatting sqref="O104">
    <cfRule type="duplicateValues" dxfId="189" priority="154" stopIfTrue="1"/>
  </conditionalFormatting>
  <conditionalFormatting sqref="O104">
    <cfRule type="duplicateValues" dxfId="188" priority="152"/>
    <cfRule type="duplicateValues" dxfId="187" priority="153" stopIfTrue="1"/>
  </conditionalFormatting>
  <conditionalFormatting sqref="O104">
    <cfRule type="duplicateValues" dxfId="186" priority="151" stopIfTrue="1"/>
  </conditionalFormatting>
  <conditionalFormatting sqref="O104">
    <cfRule type="duplicateValues" dxfId="185" priority="150" stopIfTrue="1"/>
  </conditionalFormatting>
  <conditionalFormatting sqref="O104">
    <cfRule type="duplicateValues" dxfId="184" priority="149" stopIfTrue="1"/>
  </conditionalFormatting>
  <conditionalFormatting sqref="O104">
    <cfRule type="duplicateValues" dxfId="183" priority="148" stopIfTrue="1"/>
  </conditionalFormatting>
  <conditionalFormatting sqref="O104">
    <cfRule type="duplicateValues" dxfId="182" priority="147" stopIfTrue="1"/>
  </conditionalFormatting>
  <conditionalFormatting sqref="O104">
    <cfRule type="duplicateValues" dxfId="181" priority="146" stopIfTrue="1"/>
  </conditionalFormatting>
  <conditionalFormatting sqref="O104">
    <cfRule type="duplicateValues" dxfId="180" priority="145" stopIfTrue="1"/>
  </conditionalFormatting>
  <conditionalFormatting sqref="O110">
    <cfRule type="duplicateValues" dxfId="179" priority="143"/>
    <cfRule type="duplicateValues" dxfId="178" priority="144" stopIfTrue="1"/>
  </conditionalFormatting>
  <conditionalFormatting sqref="O110">
    <cfRule type="duplicateValues" dxfId="177" priority="142" stopIfTrue="1"/>
  </conditionalFormatting>
  <conditionalFormatting sqref="O110">
    <cfRule type="duplicateValues" dxfId="176" priority="141" stopIfTrue="1"/>
  </conditionalFormatting>
  <conditionalFormatting sqref="O110">
    <cfRule type="duplicateValues" dxfId="175" priority="140" stopIfTrue="1"/>
  </conditionalFormatting>
  <conditionalFormatting sqref="O110">
    <cfRule type="duplicateValues" dxfId="174" priority="139" stopIfTrue="1"/>
  </conditionalFormatting>
  <conditionalFormatting sqref="O110">
    <cfRule type="duplicateValues" dxfId="173" priority="138" stopIfTrue="1"/>
  </conditionalFormatting>
  <conditionalFormatting sqref="O110">
    <cfRule type="duplicateValues" dxfId="172" priority="137" stopIfTrue="1"/>
  </conditionalFormatting>
  <conditionalFormatting sqref="O110">
    <cfRule type="duplicateValues" dxfId="171" priority="136" stopIfTrue="1"/>
  </conditionalFormatting>
  <conditionalFormatting sqref="O110">
    <cfRule type="duplicateValues" dxfId="170" priority="134"/>
    <cfRule type="duplicateValues" dxfId="169" priority="135" stopIfTrue="1"/>
  </conditionalFormatting>
  <conditionalFormatting sqref="O110">
    <cfRule type="duplicateValues" dxfId="168" priority="133" stopIfTrue="1"/>
  </conditionalFormatting>
  <conditionalFormatting sqref="O110">
    <cfRule type="duplicateValues" dxfId="167" priority="132" stopIfTrue="1"/>
  </conditionalFormatting>
  <conditionalFormatting sqref="O110">
    <cfRule type="duplicateValues" dxfId="166" priority="131" stopIfTrue="1"/>
  </conditionalFormatting>
  <conditionalFormatting sqref="O110">
    <cfRule type="duplicateValues" dxfId="165" priority="130" stopIfTrue="1"/>
  </conditionalFormatting>
  <conditionalFormatting sqref="O110">
    <cfRule type="duplicateValues" dxfId="164" priority="129" stopIfTrue="1"/>
  </conditionalFormatting>
  <conditionalFormatting sqref="O110">
    <cfRule type="duplicateValues" dxfId="163" priority="128" stopIfTrue="1"/>
  </conditionalFormatting>
  <conditionalFormatting sqref="O110">
    <cfRule type="duplicateValues" dxfId="162" priority="127" stopIfTrue="1"/>
  </conditionalFormatting>
  <conditionalFormatting sqref="O116">
    <cfRule type="duplicateValues" dxfId="161" priority="125"/>
    <cfRule type="duplicateValues" dxfId="160" priority="126" stopIfTrue="1"/>
  </conditionalFormatting>
  <conditionalFormatting sqref="O116">
    <cfRule type="duplicateValues" dxfId="159" priority="124" stopIfTrue="1"/>
  </conditionalFormatting>
  <conditionalFormatting sqref="O116">
    <cfRule type="duplicateValues" dxfId="158" priority="123" stopIfTrue="1"/>
  </conditionalFormatting>
  <conditionalFormatting sqref="O116">
    <cfRule type="duplicateValues" dxfId="157" priority="122" stopIfTrue="1"/>
  </conditionalFormatting>
  <conditionalFormatting sqref="O116">
    <cfRule type="duplicateValues" dxfId="156" priority="121" stopIfTrue="1"/>
  </conditionalFormatting>
  <conditionalFormatting sqref="O116">
    <cfRule type="duplicateValues" dxfId="155" priority="120" stopIfTrue="1"/>
  </conditionalFormatting>
  <conditionalFormatting sqref="O116">
    <cfRule type="duplicateValues" dxfId="154" priority="119" stopIfTrue="1"/>
  </conditionalFormatting>
  <conditionalFormatting sqref="O116">
    <cfRule type="duplicateValues" dxfId="153" priority="118" stopIfTrue="1"/>
  </conditionalFormatting>
  <conditionalFormatting sqref="O116">
    <cfRule type="duplicateValues" dxfId="152" priority="116"/>
    <cfRule type="duplicateValues" dxfId="151" priority="117" stopIfTrue="1"/>
  </conditionalFormatting>
  <conditionalFormatting sqref="O116">
    <cfRule type="duplicateValues" dxfId="150" priority="115" stopIfTrue="1"/>
  </conditionalFormatting>
  <conditionalFormatting sqref="O116">
    <cfRule type="duplicateValues" dxfId="149" priority="114" stopIfTrue="1"/>
  </conditionalFormatting>
  <conditionalFormatting sqref="O116">
    <cfRule type="duplicateValues" dxfId="148" priority="113" stopIfTrue="1"/>
  </conditionalFormatting>
  <conditionalFormatting sqref="O116">
    <cfRule type="duplicateValues" dxfId="147" priority="112" stopIfTrue="1"/>
  </conditionalFormatting>
  <conditionalFormatting sqref="O116">
    <cfRule type="duplicateValues" dxfId="146" priority="111" stopIfTrue="1"/>
  </conditionalFormatting>
  <conditionalFormatting sqref="O116">
    <cfRule type="duplicateValues" dxfId="145" priority="110" stopIfTrue="1"/>
  </conditionalFormatting>
  <conditionalFormatting sqref="O116">
    <cfRule type="duplicateValues" dxfId="144" priority="109" stopIfTrue="1"/>
  </conditionalFormatting>
  <conditionalFormatting sqref="O122">
    <cfRule type="duplicateValues" dxfId="143" priority="107"/>
    <cfRule type="duplicateValues" dxfId="142" priority="108" stopIfTrue="1"/>
  </conditionalFormatting>
  <conditionalFormatting sqref="O122">
    <cfRule type="duplicateValues" dxfId="141" priority="106" stopIfTrue="1"/>
  </conditionalFormatting>
  <conditionalFormatting sqref="O122">
    <cfRule type="duplicateValues" dxfId="140" priority="105" stopIfTrue="1"/>
  </conditionalFormatting>
  <conditionalFormatting sqref="O122">
    <cfRule type="duplicateValues" dxfId="139" priority="104" stopIfTrue="1"/>
  </conditionalFormatting>
  <conditionalFormatting sqref="O122">
    <cfRule type="duplicateValues" dxfId="138" priority="103" stopIfTrue="1"/>
  </conditionalFormatting>
  <conditionalFormatting sqref="O122">
    <cfRule type="duplicateValues" dxfId="137" priority="102" stopIfTrue="1"/>
  </conditionalFormatting>
  <conditionalFormatting sqref="O122">
    <cfRule type="duplicateValues" dxfId="136" priority="101" stopIfTrue="1"/>
  </conditionalFormatting>
  <conditionalFormatting sqref="O122">
    <cfRule type="duplicateValues" dxfId="135" priority="100" stopIfTrue="1"/>
  </conditionalFormatting>
  <conditionalFormatting sqref="O122">
    <cfRule type="duplicateValues" dxfId="134" priority="98"/>
    <cfRule type="duplicateValues" dxfId="133" priority="99" stopIfTrue="1"/>
  </conditionalFormatting>
  <conditionalFormatting sqref="O122">
    <cfRule type="duplicateValues" dxfId="132" priority="97" stopIfTrue="1"/>
  </conditionalFormatting>
  <conditionalFormatting sqref="O122">
    <cfRule type="duplicateValues" dxfId="131" priority="96" stopIfTrue="1"/>
  </conditionalFormatting>
  <conditionalFormatting sqref="O122">
    <cfRule type="duplicateValues" dxfId="130" priority="95" stopIfTrue="1"/>
  </conditionalFormatting>
  <conditionalFormatting sqref="O122">
    <cfRule type="duplicateValues" dxfId="129" priority="94" stopIfTrue="1"/>
  </conditionalFormatting>
  <conditionalFormatting sqref="O122">
    <cfRule type="duplicateValues" dxfId="128" priority="93" stopIfTrue="1"/>
  </conditionalFormatting>
  <conditionalFormatting sqref="O122">
    <cfRule type="duplicateValues" dxfId="127" priority="92" stopIfTrue="1"/>
  </conditionalFormatting>
  <conditionalFormatting sqref="O122">
    <cfRule type="duplicateValues" dxfId="126" priority="91" stopIfTrue="1"/>
  </conditionalFormatting>
  <conditionalFormatting sqref="O128">
    <cfRule type="duplicateValues" dxfId="125" priority="89"/>
    <cfRule type="duplicateValues" dxfId="124" priority="90" stopIfTrue="1"/>
  </conditionalFormatting>
  <conditionalFormatting sqref="O128">
    <cfRule type="duplicateValues" dxfId="123" priority="88" stopIfTrue="1"/>
  </conditionalFormatting>
  <conditionalFormatting sqref="O128">
    <cfRule type="duplicateValues" dxfId="122" priority="87" stopIfTrue="1"/>
  </conditionalFormatting>
  <conditionalFormatting sqref="O128">
    <cfRule type="duplicateValues" dxfId="121" priority="86" stopIfTrue="1"/>
  </conditionalFormatting>
  <conditionalFormatting sqref="O128">
    <cfRule type="duplicateValues" dxfId="120" priority="85" stopIfTrue="1"/>
  </conditionalFormatting>
  <conditionalFormatting sqref="O128">
    <cfRule type="duplicateValues" dxfId="119" priority="84" stopIfTrue="1"/>
  </conditionalFormatting>
  <conditionalFormatting sqref="O128">
    <cfRule type="duplicateValues" dxfId="118" priority="83" stopIfTrue="1"/>
  </conditionalFormatting>
  <conditionalFormatting sqref="O128">
    <cfRule type="duplicateValues" dxfId="117" priority="82" stopIfTrue="1"/>
  </conditionalFormatting>
  <conditionalFormatting sqref="O128">
    <cfRule type="duplicateValues" dxfId="116" priority="80"/>
    <cfRule type="duplicateValues" dxfId="115" priority="81" stopIfTrue="1"/>
  </conditionalFormatting>
  <conditionalFormatting sqref="O128">
    <cfRule type="duplicateValues" dxfId="114" priority="79" stopIfTrue="1"/>
  </conditionalFormatting>
  <conditionalFormatting sqref="O128">
    <cfRule type="duplicateValues" dxfId="113" priority="78" stopIfTrue="1"/>
  </conditionalFormatting>
  <conditionalFormatting sqref="O128">
    <cfRule type="duplicateValues" dxfId="112" priority="77" stopIfTrue="1"/>
  </conditionalFormatting>
  <conditionalFormatting sqref="O128">
    <cfRule type="duplicateValues" dxfId="111" priority="76" stopIfTrue="1"/>
  </conditionalFormatting>
  <conditionalFormatting sqref="O128">
    <cfRule type="duplicateValues" dxfId="110" priority="75" stopIfTrue="1"/>
  </conditionalFormatting>
  <conditionalFormatting sqref="O128">
    <cfRule type="duplicateValues" dxfId="109" priority="74" stopIfTrue="1"/>
  </conditionalFormatting>
  <conditionalFormatting sqref="O128">
    <cfRule type="duplicateValues" dxfId="108" priority="73" stopIfTrue="1"/>
  </conditionalFormatting>
  <conditionalFormatting sqref="O134">
    <cfRule type="duplicateValues" dxfId="107" priority="71"/>
    <cfRule type="duplicateValues" dxfId="106" priority="72" stopIfTrue="1"/>
  </conditionalFormatting>
  <conditionalFormatting sqref="O134">
    <cfRule type="duplicateValues" dxfId="105" priority="70" stopIfTrue="1"/>
  </conditionalFormatting>
  <conditionalFormatting sqref="O134">
    <cfRule type="duplicateValues" dxfId="104" priority="69" stopIfTrue="1"/>
  </conditionalFormatting>
  <conditionalFormatting sqref="O134">
    <cfRule type="duplicateValues" dxfId="103" priority="68" stopIfTrue="1"/>
  </conditionalFormatting>
  <conditionalFormatting sqref="O134">
    <cfRule type="duplicateValues" dxfId="102" priority="67" stopIfTrue="1"/>
  </conditionalFormatting>
  <conditionalFormatting sqref="O134">
    <cfRule type="duplicateValues" dxfId="101" priority="66" stopIfTrue="1"/>
  </conditionalFormatting>
  <conditionalFormatting sqref="O134">
    <cfRule type="duplicateValues" dxfId="100" priority="65" stopIfTrue="1"/>
  </conditionalFormatting>
  <conditionalFormatting sqref="O134">
    <cfRule type="duplicateValues" dxfId="99" priority="64" stopIfTrue="1"/>
  </conditionalFormatting>
  <conditionalFormatting sqref="O134">
    <cfRule type="duplicateValues" dxfId="98" priority="62"/>
    <cfRule type="duplicateValues" dxfId="97" priority="63" stopIfTrue="1"/>
  </conditionalFormatting>
  <conditionalFormatting sqref="O134">
    <cfRule type="duplicateValues" dxfId="96" priority="61" stopIfTrue="1"/>
  </conditionalFormatting>
  <conditionalFormatting sqref="O134">
    <cfRule type="duplicateValues" dxfId="95" priority="60" stopIfTrue="1"/>
  </conditionalFormatting>
  <conditionalFormatting sqref="O134">
    <cfRule type="duplicateValues" dxfId="94" priority="59" stopIfTrue="1"/>
  </conditionalFormatting>
  <conditionalFormatting sqref="O134">
    <cfRule type="duplicateValues" dxfId="93" priority="58" stopIfTrue="1"/>
  </conditionalFormatting>
  <conditionalFormatting sqref="O134">
    <cfRule type="duplicateValues" dxfId="92" priority="57" stopIfTrue="1"/>
  </conditionalFormatting>
  <conditionalFormatting sqref="O134">
    <cfRule type="duplicateValues" dxfId="91" priority="56" stopIfTrue="1"/>
  </conditionalFormatting>
  <conditionalFormatting sqref="O134">
    <cfRule type="duplicateValues" dxfId="90" priority="55" stopIfTrue="1"/>
  </conditionalFormatting>
  <conditionalFormatting sqref="O140">
    <cfRule type="duplicateValues" dxfId="89" priority="53"/>
    <cfRule type="duplicateValues" dxfId="88" priority="54" stopIfTrue="1"/>
  </conditionalFormatting>
  <conditionalFormatting sqref="O140">
    <cfRule type="duplicateValues" dxfId="87" priority="52" stopIfTrue="1"/>
  </conditionalFormatting>
  <conditionalFormatting sqref="O140">
    <cfRule type="duplicateValues" dxfId="86" priority="51" stopIfTrue="1"/>
  </conditionalFormatting>
  <conditionalFormatting sqref="O140">
    <cfRule type="duplicateValues" dxfId="85" priority="50" stopIfTrue="1"/>
  </conditionalFormatting>
  <conditionalFormatting sqref="O140">
    <cfRule type="duplicateValues" dxfId="84" priority="49" stopIfTrue="1"/>
  </conditionalFormatting>
  <conditionalFormatting sqref="O140">
    <cfRule type="duplicateValues" dxfId="83" priority="48" stopIfTrue="1"/>
  </conditionalFormatting>
  <conditionalFormatting sqref="O140">
    <cfRule type="duplicateValues" dxfId="82" priority="47" stopIfTrue="1"/>
  </conditionalFormatting>
  <conditionalFormatting sqref="O140">
    <cfRule type="duplicateValues" dxfId="81" priority="46" stopIfTrue="1"/>
  </conditionalFormatting>
  <conditionalFormatting sqref="O140">
    <cfRule type="duplicateValues" dxfId="80" priority="44"/>
    <cfRule type="duplicateValues" dxfId="79" priority="45" stopIfTrue="1"/>
  </conditionalFormatting>
  <conditionalFormatting sqref="O140">
    <cfRule type="duplicateValues" dxfId="78" priority="43" stopIfTrue="1"/>
  </conditionalFormatting>
  <conditionalFormatting sqref="O140">
    <cfRule type="duplicateValues" dxfId="77" priority="42" stopIfTrue="1"/>
  </conditionalFormatting>
  <conditionalFormatting sqref="O140">
    <cfRule type="duplicateValues" dxfId="76" priority="41" stopIfTrue="1"/>
  </conditionalFormatting>
  <conditionalFormatting sqref="O140">
    <cfRule type="duplicateValues" dxfId="75" priority="40" stopIfTrue="1"/>
  </conditionalFormatting>
  <conditionalFormatting sqref="O140">
    <cfRule type="duplicateValues" dxfId="74" priority="39" stopIfTrue="1"/>
  </conditionalFormatting>
  <conditionalFormatting sqref="O140">
    <cfRule type="duplicateValues" dxfId="73" priority="38" stopIfTrue="1"/>
  </conditionalFormatting>
  <conditionalFormatting sqref="O140">
    <cfRule type="duplicateValues" dxfId="72" priority="37" stopIfTrue="1"/>
  </conditionalFormatting>
  <conditionalFormatting sqref="O146">
    <cfRule type="duplicateValues" dxfId="71" priority="35"/>
    <cfRule type="duplicateValues" dxfId="70" priority="36" stopIfTrue="1"/>
  </conditionalFormatting>
  <conditionalFormatting sqref="O146">
    <cfRule type="duplicateValues" dxfId="69" priority="34" stopIfTrue="1"/>
  </conditionalFormatting>
  <conditionalFormatting sqref="O146">
    <cfRule type="duplicateValues" dxfId="68" priority="33" stopIfTrue="1"/>
  </conditionalFormatting>
  <conditionalFormatting sqref="O146">
    <cfRule type="duplicateValues" dxfId="67" priority="32" stopIfTrue="1"/>
  </conditionalFormatting>
  <conditionalFormatting sqref="O146">
    <cfRule type="duplicateValues" dxfId="66" priority="31" stopIfTrue="1"/>
  </conditionalFormatting>
  <conditionalFormatting sqref="O146">
    <cfRule type="duplicateValues" dxfId="65" priority="30" stopIfTrue="1"/>
  </conditionalFormatting>
  <conditionalFormatting sqref="O146">
    <cfRule type="duplicateValues" dxfId="64" priority="29" stopIfTrue="1"/>
  </conditionalFormatting>
  <conditionalFormatting sqref="O146">
    <cfRule type="duplicateValues" dxfId="63" priority="28" stopIfTrue="1"/>
  </conditionalFormatting>
  <conditionalFormatting sqref="O146">
    <cfRule type="duplicateValues" dxfId="62" priority="26"/>
    <cfRule type="duplicateValues" dxfId="61" priority="27" stopIfTrue="1"/>
  </conditionalFormatting>
  <conditionalFormatting sqref="O146">
    <cfRule type="duplicateValues" dxfId="60" priority="25" stopIfTrue="1"/>
  </conditionalFormatting>
  <conditionalFormatting sqref="O146">
    <cfRule type="duplicateValues" dxfId="59" priority="24" stopIfTrue="1"/>
  </conditionalFormatting>
  <conditionalFormatting sqref="O146">
    <cfRule type="duplicateValues" dxfId="58" priority="23" stopIfTrue="1"/>
  </conditionalFormatting>
  <conditionalFormatting sqref="O146">
    <cfRule type="duplicateValues" dxfId="57" priority="22" stopIfTrue="1"/>
  </conditionalFormatting>
  <conditionalFormatting sqref="O146">
    <cfRule type="duplicateValues" dxfId="56" priority="21" stopIfTrue="1"/>
  </conditionalFormatting>
  <conditionalFormatting sqref="O146">
    <cfRule type="duplicateValues" dxfId="55" priority="20" stopIfTrue="1"/>
  </conditionalFormatting>
  <conditionalFormatting sqref="O146">
    <cfRule type="duplicateValues" dxfId="54" priority="19" stopIfTrue="1"/>
  </conditionalFormatting>
  <conditionalFormatting sqref="O152 O158 O164 O170 O176 O182">
    <cfRule type="duplicateValues" dxfId="53" priority="17"/>
    <cfRule type="duplicateValues" dxfId="52" priority="18" stopIfTrue="1"/>
  </conditionalFormatting>
  <conditionalFormatting sqref="O152 O158 O164 O170 O176 O182">
    <cfRule type="duplicateValues" dxfId="51" priority="16" stopIfTrue="1"/>
  </conditionalFormatting>
  <conditionalFormatting sqref="O152 O158 O164 O170 O176 O182">
    <cfRule type="duplicateValues" dxfId="50" priority="15" stopIfTrue="1"/>
  </conditionalFormatting>
  <conditionalFormatting sqref="O152 O158 O164 O170 O176 O182">
    <cfRule type="duplicateValues" dxfId="49" priority="14" stopIfTrue="1"/>
  </conditionalFormatting>
  <conditionalFormatting sqref="O152 O158 O164 O170 O176 O182">
    <cfRule type="duplicateValues" dxfId="48" priority="13" stopIfTrue="1"/>
  </conditionalFormatting>
  <conditionalFormatting sqref="O152 O158 O164 O170 O176 O182">
    <cfRule type="duplicateValues" dxfId="47" priority="12" stopIfTrue="1"/>
  </conditionalFormatting>
  <conditionalFormatting sqref="O152 O158 O164 O170 O176 O182">
    <cfRule type="duplicateValues" dxfId="46" priority="11" stopIfTrue="1"/>
  </conditionalFormatting>
  <conditionalFormatting sqref="O152 O158 O164 O170 O176 O182">
    <cfRule type="duplicateValues" dxfId="45" priority="10" stopIfTrue="1"/>
  </conditionalFormatting>
  <conditionalFormatting sqref="O152 O158 O164 O170 O176 O182">
    <cfRule type="duplicateValues" dxfId="44" priority="8"/>
    <cfRule type="duplicateValues" dxfId="43" priority="9" stopIfTrue="1"/>
  </conditionalFormatting>
  <conditionalFormatting sqref="O152 O158 O164 O170 O176 O182">
    <cfRule type="duplicateValues" dxfId="42" priority="7" stopIfTrue="1"/>
  </conditionalFormatting>
  <conditionalFormatting sqref="O152 O158 O164 O170 O176 O182">
    <cfRule type="duplicateValues" dxfId="41" priority="6" stopIfTrue="1"/>
  </conditionalFormatting>
  <conditionalFormatting sqref="O152 O158 O164 O170 O176 O182">
    <cfRule type="duplicateValues" dxfId="40" priority="5" stopIfTrue="1"/>
  </conditionalFormatting>
  <conditionalFormatting sqref="O152 O158 O164 O170 O176 O182">
    <cfRule type="duplicateValues" dxfId="39" priority="4" stopIfTrue="1"/>
  </conditionalFormatting>
  <conditionalFormatting sqref="O152 O158 O164 O170 O176 O182">
    <cfRule type="duplicateValues" dxfId="38" priority="3" stopIfTrue="1"/>
  </conditionalFormatting>
  <conditionalFormatting sqref="O152 O158 O164 O170 O176 O182">
    <cfRule type="duplicateValues" dxfId="37" priority="2" stopIfTrue="1"/>
  </conditionalFormatting>
  <conditionalFormatting sqref="O152 O158 O164 O170 O176 O182">
    <cfRule type="duplicateValues" dxfId="36" priority="1" stopIfTrue="1"/>
  </conditionalFormatting>
  <printOptions horizontalCentered="1"/>
  <pageMargins left="0.56999999999999995" right="0.12" top="0.55118110236220474" bottom="0.51181102362204722" header="0.39370078740157483" footer="0.39370078740157483"/>
  <pageSetup paperSize="9" scale="74" orientation="portrait" horizontalDpi="300" verticalDpi="300" r:id="rId1"/>
  <headerFooter alignWithMargins="0">
    <oddFooter>&amp;C&amp;P</oddFooter>
  </headerFooter>
  <rowBreaks count="3" manualBreakCount="3">
    <brk id="47" max="14" man="1"/>
    <brk id="95" max="10" man="1"/>
    <brk id="143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K47"/>
  <sheetViews>
    <sheetView view="pageBreakPreview" zoomScale="110" zoomScaleSheetLayoutView="110" workbookViewId="0">
      <selection activeCell="A48" sqref="A48:XFD127"/>
    </sheetView>
  </sheetViews>
  <sheetFormatPr defaultRowHeight="12.75" x14ac:dyDescent="0.2"/>
  <cols>
    <col min="1" max="1" width="6.7109375" style="60" customWidth="1"/>
    <col min="2" max="2" width="30.7109375" style="57" customWidth="1"/>
    <col min="3" max="3" width="6.42578125" style="57" customWidth="1"/>
    <col min="4" max="4" width="26.5703125" style="57" customWidth="1"/>
    <col min="5" max="5" width="7" style="57" hidden="1" customWidth="1"/>
    <col min="6" max="7" width="8.28515625" style="57" customWidth="1"/>
    <col min="8" max="10" width="6.140625" style="57" hidden="1" customWidth="1"/>
    <col min="11" max="11" width="7.28515625" style="60" customWidth="1"/>
    <col min="12" max="16384" width="9.140625" style="57"/>
  </cols>
  <sheetData>
    <row r="1" spans="1:11" s="41" customFormat="1" ht="30" customHeight="1" x14ac:dyDescent="0.2">
      <c r="A1" s="199" t="str">
        <f>KAPAK!A2</f>
        <v>Türkiye Atletizm Federasyonu
İstanbul Atletizm İl Temsilciliği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s="41" customFormat="1" ht="15.75" x14ac:dyDescent="0.2">
      <c r="A2" s="200" t="str">
        <f>KAPAK!B26</f>
        <v>59.Ömer Besim Kır Koşusu ve Kros Ligi 7.Kademesi Yarışmaları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41" customFormat="1" ht="14.25" x14ac:dyDescent="0.2">
      <c r="A3" s="201" t="str">
        <f>KAPAK!B29</f>
        <v>İstanbul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s="41" customFormat="1" ht="16.5" customHeight="1" x14ac:dyDescent="0.2">
      <c r="A4" s="129" t="str">
        <f>KAPAK!B28</f>
        <v>Büyük Erkekler</v>
      </c>
      <c r="B4" s="129"/>
      <c r="C4" s="126" t="str">
        <f>KAPAK!B27</f>
        <v>10 Km.</v>
      </c>
      <c r="D4" s="126"/>
      <c r="E4" s="126"/>
      <c r="F4" s="195">
        <f>KAPAK!B30</f>
        <v>41965.479166666664</v>
      </c>
      <c r="G4" s="195"/>
      <c r="H4" s="195"/>
      <c r="I4" s="195"/>
      <c r="J4" s="195"/>
      <c r="K4" s="195"/>
    </row>
    <row r="5" spans="1:11" s="31" customFormat="1" ht="51.75" customHeight="1" x14ac:dyDescent="0.2">
      <c r="A5" s="136" t="s">
        <v>5</v>
      </c>
      <c r="B5" s="137" t="s">
        <v>18</v>
      </c>
      <c r="C5" s="141" t="s">
        <v>1</v>
      </c>
      <c r="D5" s="137" t="s">
        <v>3</v>
      </c>
      <c r="E5" s="137" t="s">
        <v>8</v>
      </c>
      <c r="F5" s="137" t="s">
        <v>7</v>
      </c>
      <c r="G5" s="142" t="s">
        <v>15</v>
      </c>
      <c r="H5" s="143" t="s">
        <v>20</v>
      </c>
      <c r="I5" s="143" t="s">
        <v>21</v>
      </c>
      <c r="J5" s="143" t="s">
        <v>22</v>
      </c>
      <c r="K5" s="137" t="s">
        <v>6</v>
      </c>
    </row>
    <row r="6" spans="1:11" s="41" customFormat="1" ht="12.75" customHeight="1" x14ac:dyDescent="0.2">
      <c r="A6" s="34"/>
      <c r="B6" s="36"/>
      <c r="C6" s="154">
        <v>171</v>
      </c>
      <c r="D6" s="37" t="s">
        <v>98</v>
      </c>
      <c r="E6" s="38" t="s">
        <v>32</v>
      </c>
      <c r="F6" s="120">
        <v>3006</v>
      </c>
      <c r="G6" s="64">
        <v>5</v>
      </c>
      <c r="H6" s="109"/>
      <c r="I6" s="109"/>
      <c r="J6" s="109"/>
      <c r="K6" s="35"/>
    </row>
    <row r="7" spans="1:11" s="41" customFormat="1" ht="12.75" customHeight="1" x14ac:dyDescent="0.2">
      <c r="A7" s="43"/>
      <c r="B7" s="45"/>
      <c r="C7" s="155">
        <v>172</v>
      </c>
      <c r="D7" s="46" t="s">
        <v>41</v>
      </c>
      <c r="E7" s="47" t="s">
        <v>32</v>
      </c>
      <c r="F7" s="121">
        <v>2959</v>
      </c>
      <c r="G7" s="65">
        <v>3</v>
      </c>
      <c r="H7" s="110"/>
      <c r="I7" s="110"/>
      <c r="J7" s="110"/>
      <c r="K7" s="44"/>
    </row>
    <row r="8" spans="1:11" s="41" customFormat="1" ht="12.75" customHeight="1" x14ac:dyDescent="0.2">
      <c r="A8" s="67">
        <v>1</v>
      </c>
      <c r="B8" s="45" t="s">
        <v>40</v>
      </c>
      <c r="C8" s="155">
        <v>173</v>
      </c>
      <c r="D8" s="46" t="s">
        <v>42</v>
      </c>
      <c r="E8" s="47" t="s">
        <v>32</v>
      </c>
      <c r="F8" s="121">
        <v>3032</v>
      </c>
      <c r="G8" s="65">
        <v>8</v>
      </c>
      <c r="H8" s="112">
        <v>16</v>
      </c>
      <c r="I8" s="112">
        <v>14.000599999999999</v>
      </c>
      <c r="J8" s="112">
        <v>0</v>
      </c>
      <c r="K8" s="112">
        <v>14.000500000000001</v>
      </c>
    </row>
    <row r="9" spans="1:11" s="41" customFormat="1" ht="12.75" customHeight="1" x14ac:dyDescent="0.2">
      <c r="A9" s="43"/>
      <c r="B9" s="45"/>
      <c r="C9" s="155">
        <v>174</v>
      </c>
      <c r="D9" s="46" t="s">
        <v>43</v>
      </c>
      <c r="E9" s="47" t="s">
        <v>32</v>
      </c>
      <c r="F9" s="121">
        <v>3045</v>
      </c>
      <c r="G9" s="65">
        <v>10</v>
      </c>
      <c r="H9" s="110"/>
      <c r="I9" s="110"/>
      <c r="J9" s="110"/>
      <c r="K9" s="44"/>
    </row>
    <row r="10" spans="1:11" s="41" customFormat="1" ht="12.75" customHeight="1" x14ac:dyDescent="0.2">
      <c r="A10" s="43"/>
      <c r="B10" s="45"/>
      <c r="C10" s="155">
        <v>175</v>
      </c>
      <c r="D10" s="46" t="s">
        <v>44</v>
      </c>
      <c r="E10" s="47" t="s">
        <v>32</v>
      </c>
      <c r="F10" s="121">
        <v>2959</v>
      </c>
      <c r="G10" s="65">
        <v>4</v>
      </c>
      <c r="H10" s="110"/>
      <c r="I10" s="110"/>
      <c r="J10" s="110"/>
      <c r="K10" s="44"/>
    </row>
    <row r="11" spans="1:11" s="41" customFormat="1" ht="12.75" customHeight="1" x14ac:dyDescent="0.2">
      <c r="A11" s="50"/>
      <c r="B11" s="52"/>
      <c r="C11" s="156">
        <v>176</v>
      </c>
      <c r="D11" s="53" t="s">
        <v>45</v>
      </c>
      <c r="E11" s="54" t="s">
        <v>32</v>
      </c>
      <c r="F11" s="122">
        <v>2958</v>
      </c>
      <c r="G11" s="66">
        <v>2</v>
      </c>
      <c r="H11" s="111"/>
      <c r="I11" s="111"/>
      <c r="J11" s="111"/>
      <c r="K11" s="51"/>
    </row>
    <row r="12" spans="1:11" ht="12.75" customHeight="1" x14ac:dyDescent="0.2">
      <c r="A12" s="34"/>
      <c r="B12" s="36"/>
      <c r="C12" s="154">
        <v>159</v>
      </c>
      <c r="D12" s="37" t="s">
        <v>46</v>
      </c>
      <c r="E12" s="38" t="s">
        <v>32</v>
      </c>
      <c r="F12" s="120">
        <v>3022</v>
      </c>
      <c r="G12" s="64">
        <v>7</v>
      </c>
      <c r="H12" s="109"/>
      <c r="I12" s="109"/>
      <c r="J12" s="109"/>
      <c r="K12" s="35"/>
    </row>
    <row r="13" spans="1:11" ht="12.75" customHeight="1" x14ac:dyDescent="0.2">
      <c r="A13" s="43"/>
      <c r="B13" s="45"/>
      <c r="C13" s="155">
        <v>160</v>
      </c>
      <c r="D13" s="46" t="s">
        <v>48</v>
      </c>
      <c r="E13" s="47" t="s">
        <v>32</v>
      </c>
      <c r="F13" s="121" t="s">
        <v>122</v>
      </c>
      <c r="G13" s="65" t="s">
        <v>70</v>
      </c>
      <c r="H13" s="110"/>
      <c r="I13" s="110"/>
      <c r="J13" s="110"/>
      <c r="K13" s="44"/>
    </row>
    <row r="14" spans="1:11" ht="12.75" customHeight="1" x14ac:dyDescent="0.2">
      <c r="A14" s="67">
        <v>2</v>
      </c>
      <c r="B14" s="45" t="s">
        <v>47</v>
      </c>
      <c r="C14" s="155">
        <v>161</v>
      </c>
      <c r="D14" s="46" t="s">
        <v>49</v>
      </c>
      <c r="E14" s="47" t="s">
        <v>32</v>
      </c>
      <c r="F14" s="121">
        <v>2949</v>
      </c>
      <c r="G14" s="65">
        <v>1</v>
      </c>
      <c r="H14" s="112">
        <v>20</v>
      </c>
      <c r="I14" s="112">
        <v>29.001199999999997</v>
      </c>
      <c r="J14" s="112">
        <v>0</v>
      </c>
      <c r="K14" s="63">
        <v>32.001300000000001</v>
      </c>
    </row>
    <row r="15" spans="1:11" ht="12.75" customHeight="1" x14ac:dyDescent="0.2">
      <c r="A15" s="43"/>
      <c r="B15" s="45"/>
      <c r="C15" s="155">
        <v>162</v>
      </c>
      <c r="D15" s="46" t="s">
        <v>50</v>
      </c>
      <c r="E15" s="47" t="s">
        <v>32</v>
      </c>
      <c r="F15" s="121" t="s">
        <v>123</v>
      </c>
      <c r="G15" s="65" t="s">
        <v>70</v>
      </c>
      <c r="H15" s="110"/>
      <c r="I15" s="110"/>
      <c r="J15" s="110"/>
      <c r="K15" s="44"/>
    </row>
    <row r="16" spans="1:11" ht="12.75" customHeight="1" x14ac:dyDescent="0.2">
      <c r="A16" s="43"/>
      <c r="B16" s="45"/>
      <c r="C16" s="155">
        <v>163</v>
      </c>
      <c r="D16" s="46" t="s">
        <v>51</v>
      </c>
      <c r="E16" s="47" t="s">
        <v>32</v>
      </c>
      <c r="F16" s="121">
        <v>3055</v>
      </c>
      <c r="G16" s="65">
        <v>11</v>
      </c>
      <c r="H16" s="110"/>
      <c r="I16" s="110"/>
      <c r="J16" s="110"/>
      <c r="K16" s="44"/>
    </row>
    <row r="17" spans="1:11" ht="12.75" customHeight="1" x14ac:dyDescent="0.2">
      <c r="A17" s="50"/>
      <c r="B17" s="52"/>
      <c r="C17" s="156">
        <v>164</v>
      </c>
      <c r="D17" s="53" t="s">
        <v>52</v>
      </c>
      <c r="E17" s="54" t="s">
        <v>32</v>
      </c>
      <c r="F17" s="122">
        <v>3103</v>
      </c>
      <c r="G17" s="66">
        <v>13</v>
      </c>
      <c r="H17" s="111"/>
      <c r="I17" s="111"/>
      <c r="J17" s="111"/>
      <c r="K17" s="51"/>
    </row>
    <row r="18" spans="1:11" ht="12.75" customHeight="1" x14ac:dyDescent="0.2">
      <c r="A18" s="34"/>
      <c r="B18" s="36"/>
      <c r="C18" s="154">
        <v>165</v>
      </c>
      <c r="D18" s="37" t="s">
        <v>30</v>
      </c>
      <c r="E18" s="38" t="s">
        <v>32</v>
      </c>
      <c r="F18" s="120">
        <v>3216</v>
      </c>
      <c r="G18" s="64">
        <v>19</v>
      </c>
      <c r="H18" s="109"/>
      <c r="I18" s="109"/>
      <c r="J18" s="109"/>
      <c r="K18" s="35"/>
    </row>
    <row r="19" spans="1:11" ht="12.75" customHeight="1" x14ac:dyDescent="0.2">
      <c r="A19" s="43"/>
      <c r="B19" s="45"/>
      <c r="C19" s="155">
        <v>166</v>
      </c>
      <c r="D19" s="46" t="s">
        <v>33</v>
      </c>
      <c r="E19" s="47" t="s">
        <v>32</v>
      </c>
      <c r="F19" s="121">
        <v>3149</v>
      </c>
      <c r="G19" s="65">
        <v>14</v>
      </c>
      <c r="H19" s="110"/>
      <c r="I19" s="110"/>
      <c r="J19" s="110"/>
      <c r="K19" s="44"/>
    </row>
    <row r="20" spans="1:11" ht="12.75" customHeight="1" x14ac:dyDescent="0.2">
      <c r="A20" s="67">
        <v>3</v>
      </c>
      <c r="B20" s="45" t="s">
        <v>31</v>
      </c>
      <c r="C20" s="155">
        <v>167</v>
      </c>
      <c r="D20" s="46" t="s">
        <v>34</v>
      </c>
      <c r="E20" s="47" t="s">
        <v>32</v>
      </c>
      <c r="F20" s="121">
        <v>3009</v>
      </c>
      <c r="G20" s="65">
        <v>6</v>
      </c>
      <c r="H20" s="112">
        <v>47</v>
      </c>
      <c r="I20" s="112">
        <v>62.002700000000004</v>
      </c>
      <c r="J20" s="112">
        <v>0</v>
      </c>
      <c r="K20" s="63">
        <v>41.001399999999997</v>
      </c>
    </row>
    <row r="21" spans="1:11" ht="12.75" customHeight="1" x14ac:dyDescent="0.2">
      <c r="A21" s="43"/>
      <c r="B21" s="45"/>
      <c r="C21" s="155">
        <v>168</v>
      </c>
      <c r="D21" s="46" t="s">
        <v>35</v>
      </c>
      <c r="E21" s="47" t="s">
        <v>32</v>
      </c>
      <c r="F21" s="121">
        <v>3101</v>
      </c>
      <c r="G21" s="65">
        <v>12</v>
      </c>
      <c r="H21" s="110"/>
      <c r="I21" s="110"/>
      <c r="J21" s="110"/>
      <c r="K21" s="44"/>
    </row>
    <row r="22" spans="1:11" ht="12.75" customHeight="1" x14ac:dyDescent="0.2">
      <c r="A22" s="43"/>
      <c r="B22" s="45"/>
      <c r="C22" s="155">
        <v>169</v>
      </c>
      <c r="D22" s="46" t="s">
        <v>36</v>
      </c>
      <c r="E22" s="47" t="s">
        <v>32</v>
      </c>
      <c r="F22" s="121">
        <v>3032</v>
      </c>
      <c r="G22" s="65">
        <v>9</v>
      </c>
      <c r="H22" s="110"/>
      <c r="I22" s="110"/>
      <c r="J22" s="110"/>
      <c r="K22" s="44"/>
    </row>
    <row r="23" spans="1:11" ht="12.75" customHeight="1" x14ac:dyDescent="0.2">
      <c r="A23" s="50"/>
      <c r="B23" s="52"/>
      <c r="C23" s="156">
        <v>170</v>
      </c>
      <c r="D23" s="53" t="s">
        <v>37</v>
      </c>
      <c r="E23" s="54" t="s">
        <v>32</v>
      </c>
      <c r="F23" s="122" t="s">
        <v>122</v>
      </c>
      <c r="G23" s="66" t="s">
        <v>70</v>
      </c>
      <c r="H23" s="111"/>
      <c r="I23" s="111"/>
      <c r="J23" s="111"/>
      <c r="K23" s="51"/>
    </row>
    <row r="24" spans="1:11" ht="12.75" customHeight="1" x14ac:dyDescent="0.2">
      <c r="A24" s="34"/>
      <c r="B24" s="36"/>
      <c r="C24" s="154">
        <v>155</v>
      </c>
      <c r="D24" s="37" t="s">
        <v>99</v>
      </c>
      <c r="E24" s="38" t="s">
        <v>32</v>
      </c>
      <c r="F24" s="120">
        <v>3340</v>
      </c>
      <c r="G24" s="40">
        <v>27</v>
      </c>
      <c r="H24" s="109"/>
      <c r="I24" s="109"/>
      <c r="J24" s="109"/>
      <c r="K24" s="35"/>
    </row>
    <row r="25" spans="1:11" ht="12.75" customHeight="1" x14ac:dyDescent="0.2">
      <c r="A25" s="43"/>
      <c r="B25" s="45"/>
      <c r="C25" s="155">
        <v>158</v>
      </c>
      <c r="D25" s="46" t="s">
        <v>54</v>
      </c>
      <c r="E25" s="47" t="s">
        <v>32</v>
      </c>
      <c r="F25" s="121">
        <v>3151</v>
      </c>
      <c r="G25" s="49">
        <v>16</v>
      </c>
      <c r="H25" s="110"/>
      <c r="I25" s="110"/>
      <c r="J25" s="110"/>
      <c r="K25" s="44"/>
    </row>
    <row r="26" spans="1:11" ht="12.75" customHeight="1" x14ac:dyDescent="0.2">
      <c r="A26" s="67">
        <v>4</v>
      </c>
      <c r="B26" s="45" t="s">
        <v>53</v>
      </c>
      <c r="C26" s="155">
        <v>156</v>
      </c>
      <c r="D26" s="46" t="s">
        <v>55</v>
      </c>
      <c r="E26" s="47" t="s">
        <v>32</v>
      </c>
      <c r="F26" s="121">
        <v>3151</v>
      </c>
      <c r="G26" s="49">
        <v>15</v>
      </c>
      <c r="H26" s="112">
        <v>134</v>
      </c>
      <c r="I26" s="112">
        <v>113.00319999999999</v>
      </c>
      <c r="J26" s="112">
        <v>0</v>
      </c>
      <c r="K26" s="63">
        <v>74.002300000000005</v>
      </c>
    </row>
    <row r="27" spans="1:11" ht="12.75" customHeight="1" x14ac:dyDescent="0.2">
      <c r="A27" s="43"/>
      <c r="B27" s="45"/>
      <c r="C27" s="155">
        <v>154</v>
      </c>
      <c r="D27" s="46" t="s">
        <v>56</v>
      </c>
      <c r="E27" s="47" t="s">
        <v>32</v>
      </c>
      <c r="F27" s="121">
        <v>3257</v>
      </c>
      <c r="G27" s="49">
        <v>23</v>
      </c>
      <c r="H27" s="110"/>
      <c r="I27" s="110"/>
      <c r="J27" s="110"/>
      <c r="K27" s="44"/>
    </row>
    <row r="28" spans="1:11" ht="12.75" customHeight="1" x14ac:dyDescent="0.2">
      <c r="A28" s="43"/>
      <c r="B28" s="45"/>
      <c r="C28" s="155">
        <v>327</v>
      </c>
      <c r="D28" s="46" t="s">
        <v>106</v>
      </c>
      <c r="E28" s="47" t="s">
        <v>32</v>
      </c>
      <c r="F28" s="121">
        <v>3228</v>
      </c>
      <c r="G28" s="49">
        <v>20</v>
      </c>
      <c r="H28" s="110"/>
      <c r="I28" s="110"/>
      <c r="J28" s="110"/>
      <c r="K28" s="44"/>
    </row>
    <row r="29" spans="1:11" ht="12.75" customHeight="1" x14ac:dyDescent="0.2">
      <c r="A29" s="50"/>
      <c r="B29" s="52"/>
      <c r="C29" s="156">
        <v>153</v>
      </c>
      <c r="D29" s="53" t="s">
        <v>57</v>
      </c>
      <c r="E29" s="54" t="s">
        <v>32</v>
      </c>
      <c r="F29" s="122">
        <v>3436</v>
      </c>
      <c r="G29" s="56">
        <v>31</v>
      </c>
      <c r="H29" s="111"/>
      <c r="I29" s="111"/>
      <c r="J29" s="111"/>
      <c r="K29" s="51"/>
    </row>
    <row r="30" spans="1:11" ht="12.75" customHeight="1" x14ac:dyDescent="0.2">
      <c r="A30" s="34"/>
      <c r="B30" s="36"/>
      <c r="C30" s="154">
        <v>183</v>
      </c>
      <c r="D30" s="37" t="s">
        <v>58</v>
      </c>
      <c r="E30" s="38" t="s">
        <v>32</v>
      </c>
      <c r="F30" s="120">
        <v>3252</v>
      </c>
      <c r="G30" s="40">
        <v>22</v>
      </c>
      <c r="H30" s="109"/>
      <c r="I30" s="109"/>
      <c r="J30" s="109"/>
      <c r="K30" s="35"/>
    </row>
    <row r="31" spans="1:11" ht="12.75" customHeight="1" x14ac:dyDescent="0.2">
      <c r="A31" s="43"/>
      <c r="B31" s="45"/>
      <c r="C31" s="155">
        <v>184</v>
      </c>
      <c r="D31" s="46" t="s">
        <v>60</v>
      </c>
      <c r="E31" s="47" t="s">
        <v>32</v>
      </c>
      <c r="F31" s="121">
        <v>3319</v>
      </c>
      <c r="G31" s="49">
        <v>24</v>
      </c>
      <c r="H31" s="110"/>
      <c r="I31" s="110"/>
      <c r="J31" s="110"/>
      <c r="K31" s="44"/>
    </row>
    <row r="32" spans="1:11" ht="12.75" customHeight="1" x14ac:dyDescent="0.2">
      <c r="A32" s="67">
        <v>5</v>
      </c>
      <c r="B32" s="45" t="s">
        <v>59</v>
      </c>
      <c r="C32" s="155">
        <v>185</v>
      </c>
      <c r="D32" s="46" t="s">
        <v>61</v>
      </c>
      <c r="E32" s="47" t="s">
        <v>32</v>
      </c>
      <c r="F32" s="121" t="s">
        <v>122</v>
      </c>
      <c r="G32" s="49" t="s">
        <v>70</v>
      </c>
      <c r="H32" s="112">
        <v>130</v>
      </c>
      <c r="I32" s="112">
        <v>101.0033</v>
      </c>
      <c r="J32" s="112">
        <v>0</v>
      </c>
      <c r="K32" s="63">
        <v>100.0029</v>
      </c>
    </row>
    <row r="33" spans="1:11" ht="12.75" customHeight="1" x14ac:dyDescent="0.2">
      <c r="A33" s="43"/>
      <c r="B33" s="45"/>
      <c r="C33" s="155">
        <v>186</v>
      </c>
      <c r="D33" s="46" t="s">
        <v>62</v>
      </c>
      <c r="E33" s="47" t="s">
        <v>32</v>
      </c>
      <c r="F33" s="121">
        <v>3320</v>
      </c>
      <c r="G33" s="49">
        <v>25</v>
      </c>
      <c r="H33" s="110"/>
      <c r="I33" s="110"/>
      <c r="J33" s="110"/>
      <c r="K33" s="44"/>
    </row>
    <row r="34" spans="1:11" ht="12.75" customHeight="1" x14ac:dyDescent="0.2">
      <c r="A34" s="43"/>
      <c r="B34" s="45"/>
      <c r="C34" s="155">
        <v>187</v>
      </c>
      <c r="D34" s="46" t="s">
        <v>63</v>
      </c>
      <c r="E34" s="47" t="s">
        <v>32</v>
      </c>
      <c r="F34" s="121">
        <v>3403</v>
      </c>
      <c r="G34" s="49">
        <v>29</v>
      </c>
      <c r="H34" s="110"/>
      <c r="I34" s="110"/>
      <c r="J34" s="110"/>
      <c r="K34" s="44"/>
    </row>
    <row r="35" spans="1:11" ht="12.75" customHeight="1" x14ac:dyDescent="0.2">
      <c r="A35" s="50"/>
      <c r="B35" s="52"/>
      <c r="C35" s="156">
        <v>188</v>
      </c>
      <c r="D35" s="53" t="s">
        <v>64</v>
      </c>
      <c r="E35" s="54" t="s">
        <v>32</v>
      </c>
      <c r="F35" s="122">
        <v>3515</v>
      </c>
      <c r="G35" s="56">
        <v>33</v>
      </c>
      <c r="H35" s="111"/>
      <c r="I35" s="111"/>
      <c r="J35" s="111"/>
      <c r="K35" s="51"/>
    </row>
    <row r="36" spans="1:11" ht="12.75" customHeight="1" x14ac:dyDescent="0.2">
      <c r="A36" s="34"/>
      <c r="B36" s="36"/>
      <c r="C36" s="154">
        <v>195</v>
      </c>
      <c r="D36" s="37" t="s">
        <v>107</v>
      </c>
      <c r="E36" s="38" t="s">
        <v>32</v>
      </c>
      <c r="F36" s="120" t="s">
        <v>122</v>
      </c>
      <c r="G36" s="40" t="s">
        <v>70</v>
      </c>
      <c r="H36" s="109"/>
      <c r="I36" s="109"/>
      <c r="J36" s="109"/>
      <c r="K36" s="35"/>
    </row>
    <row r="37" spans="1:11" ht="12.75" customHeight="1" x14ac:dyDescent="0.2">
      <c r="A37" s="43"/>
      <c r="B37" s="45"/>
      <c r="C37" s="155">
        <v>196</v>
      </c>
      <c r="D37" s="46" t="s">
        <v>108</v>
      </c>
      <c r="E37" s="47" t="s">
        <v>32</v>
      </c>
      <c r="F37" s="121">
        <v>3210</v>
      </c>
      <c r="G37" s="49">
        <v>18</v>
      </c>
      <c r="H37" s="110"/>
      <c r="I37" s="110"/>
      <c r="J37" s="110"/>
      <c r="K37" s="44"/>
    </row>
    <row r="38" spans="1:11" ht="12.75" customHeight="1" x14ac:dyDescent="0.2">
      <c r="A38" s="67">
        <v>6</v>
      </c>
      <c r="B38" s="45" t="s">
        <v>38</v>
      </c>
      <c r="C38" s="155">
        <v>197</v>
      </c>
      <c r="D38" s="46" t="s">
        <v>109</v>
      </c>
      <c r="E38" s="47" t="s">
        <v>32</v>
      </c>
      <c r="F38" s="121">
        <v>3357</v>
      </c>
      <c r="G38" s="49">
        <v>28</v>
      </c>
      <c r="H38" s="112">
        <v>91</v>
      </c>
      <c r="I38" s="112">
        <v>81.002900000000011</v>
      </c>
      <c r="J38" s="112">
        <v>0</v>
      </c>
      <c r="K38" s="63">
        <v>104.00320000000001</v>
      </c>
    </row>
    <row r="39" spans="1:11" ht="12.75" customHeight="1" x14ac:dyDescent="0.2">
      <c r="A39" s="43"/>
      <c r="B39" s="45"/>
      <c r="C39" s="155">
        <v>198</v>
      </c>
      <c r="D39" s="46" t="s">
        <v>110</v>
      </c>
      <c r="E39" s="47" t="s">
        <v>32</v>
      </c>
      <c r="F39" s="121">
        <v>3321</v>
      </c>
      <c r="G39" s="49">
        <v>26</v>
      </c>
      <c r="H39" s="110"/>
      <c r="I39" s="110"/>
      <c r="J39" s="110"/>
      <c r="K39" s="44"/>
    </row>
    <row r="40" spans="1:11" ht="12.75" customHeight="1" x14ac:dyDescent="0.2">
      <c r="A40" s="43"/>
      <c r="B40" s="45"/>
      <c r="C40" s="155">
        <v>199</v>
      </c>
      <c r="D40" s="46" t="s">
        <v>111</v>
      </c>
      <c r="E40" s="47" t="s">
        <v>32</v>
      </c>
      <c r="F40" s="121">
        <v>3635</v>
      </c>
      <c r="G40" s="49">
        <v>34</v>
      </c>
      <c r="H40" s="110"/>
      <c r="I40" s="110"/>
      <c r="J40" s="110"/>
      <c r="K40" s="44"/>
    </row>
    <row r="41" spans="1:11" ht="12.75" customHeight="1" x14ac:dyDescent="0.2">
      <c r="A41" s="50"/>
      <c r="B41" s="52"/>
      <c r="C41" s="156">
        <v>200</v>
      </c>
      <c r="D41" s="53" t="s">
        <v>112</v>
      </c>
      <c r="E41" s="54" t="s">
        <v>32</v>
      </c>
      <c r="F41" s="122">
        <v>3446</v>
      </c>
      <c r="G41" s="56">
        <v>32</v>
      </c>
      <c r="H41" s="111"/>
      <c r="I41" s="111"/>
      <c r="J41" s="111"/>
      <c r="K41" s="51"/>
    </row>
    <row r="42" spans="1:11" ht="12.75" customHeight="1" x14ac:dyDescent="0.2">
      <c r="A42" s="34"/>
      <c r="B42" s="36"/>
      <c r="C42" s="154">
        <v>342</v>
      </c>
      <c r="D42" s="37" t="s">
        <v>66</v>
      </c>
      <c r="E42" s="38" t="s">
        <v>32</v>
      </c>
      <c r="F42" s="120">
        <v>3155</v>
      </c>
      <c r="G42" s="40">
        <v>17</v>
      </c>
      <c r="H42" s="109"/>
      <c r="I42" s="109"/>
      <c r="J42" s="109"/>
      <c r="K42" s="35"/>
    </row>
    <row r="43" spans="1:11" ht="12.75" customHeight="1" x14ac:dyDescent="0.2">
      <c r="A43" s="43"/>
      <c r="B43" s="45"/>
      <c r="C43" s="155">
        <v>343</v>
      </c>
      <c r="D43" s="46" t="s">
        <v>67</v>
      </c>
      <c r="E43" s="47" t="s">
        <v>32</v>
      </c>
      <c r="F43" s="121">
        <v>3233</v>
      </c>
      <c r="G43" s="49">
        <v>21</v>
      </c>
      <c r="H43" s="110"/>
      <c r="I43" s="110"/>
      <c r="J43" s="110"/>
      <c r="K43" s="44"/>
    </row>
    <row r="44" spans="1:11" ht="12.75" customHeight="1" x14ac:dyDescent="0.2">
      <c r="A44" s="67">
        <v>1038</v>
      </c>
      <c r="B44" s="45" t="s">
        <v>65</v>
      </c>
      <c r="C44" s="155">
        <v>344</v>
      </c>
      <c r="D44" s="46" t="s">
        <v>68</v>
      </c>
      <c r="E44" s="47" t="s">
        <v>32</v>
      </c>
      <c r="F44" s="121" t="s">
        <v>123</v>
      </c>
      <c r="G44" s="49" t="s">
        <v>70</v>
      </c>
      <c r="H44" s="112">
        <v>92</v>
      </c>
      <c r="I44" s="112">
        <v>69.002200000000016</v>
      </c>
      <c r="J44" s="112">
        <v>0</v>
      </c>
      <c r="K44" s="63" t="s">
        <v>125</v>
      </c>
    </row>
    <row r="45" spans="1:11" ht="12.75" customHeight="1" x14ac:dyDescent="0.2">
      <c r="A45" s="43"/>
      <c r="B45" s="45"/>
      <c r="C45" s="155">
        <v>345</v>
      </c>
      <c r="D45" s="46" t="s">
        <v>69</v>
      </c>
      <c r="E45" s="47" t="s">
        <v>32</v>
      </c>
      <c r="F45" s="121">
        <v>3404</v>
      </c>
      <c r="G45" s="49">
        <v>30</v>
      </c>
      <c r="H45" s="110"/>
      <c r="I45" s="110"/>
      <c r="J45" s="110"/>
      <c r="K45" s="44"/>
    </row>
    <row r="46" spans="1:11" ht="12.75" customHeight="1" x14ac:dyDescent="0.2">
      <c r="A46" s="43"/>
      <c r="B46" s="45"/>
      <c r="C46" s="155">
        <v>45</v>
      </c>
      <c r="D46" s="46" t="s">
        <v>70</v>
      </c>
      <c r="E46" s="47" t="s">
        <v>32</v>
      </c>
      <c r="F46" s="121" t="s">
        <v>126</v>
      </c>
      <c r="G46" s="49" t="s">
        <v>70</v>
      </c>
      <c r="H46" s="110"/>
      <c r="I46" s="110"/>
      <c r="J46" s="110"/>
      <c r="K46" s="44"/>
    </row>
    <row r="47" spans="1:11" ht="12.75" customHeight="1" x14ac:dyDescent="0.2">
      <c r="A47" s="50"/>
      <c r="B47" s="52"/>
      <c r="C47" s="156">
        <v>194</v>
      </c>
      <c r="D47" s="53" t="s">
        <v>70</v>
      </c>
      <c r="E47" s="54" t="s">
        <v>32</v>
      </c>
      <c r="F47" s="122" t="s">
        <v>126</v>
      </c>
      <c r="G47" s="56" t="s">
        <v>70</v>
      </c>
      <c r="H47" s="111"/>
      <c r="I47" s="111"/>
      <c r="J47" s="111"/>
      <c r="K47" s="51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35" priority="12" stopIfTrue="1"/>
  </conditionalFormatting>
  <conditionalFormatting sqref="A6:A47">
    <cfRule type="cellIs" dxfId="34" priority="9" operator="greaterThan">
      <formula>1000</formula>
    </cfRule>
    <cfRule type="cellIs" dxfId="33" priority="10" operator="greaterThan">
      <formula>"&gt;1000"</formula>
    </cfRule>
  </conditionalFormatting>
  <conditionalFormatting sqref="H8">
    <cfRule type="duplicateValues" dxfId="32" priority="8" stopIfTrue="1"/>
  </conditionalFormatting>
  <conditionalFormatting sqref="H8">
    <cfRule type="duplicateValues" dxfId="31" priority="7" stopIfTrue="1"/>
  </conditionalFormatting>
  <conditionalFormatting sqref="I8">
    <cfRule type="duplicateValues" dxfId="30" priority="6" stopIfTrue="1"/>
  </conditionalFormatting>
  <conditionalFormatting sqref="J8">
    <cfRule type="duplicateValues" dxfId="29" priority="5" stopIfTrue="1"/>
  </conditionalFormatting>
  <conditionalFormatting sqref="K6:K47">
    <cfRule type="duplicateValues" dxfId="28" priority="1775" stopIfTrue="1"/>
  </conditionalFormatting>
  <conditionalFormatting sqref="H14 H20 H26 H32 H38 H44">
    <cfRule type="duplicateValues" dxfId="27" priority="1776" stopIfTrue="1"/>
  </conditionalFormatting>
  <conditionalFormatting sqref="I14 I20 I26 I32 I38 I44">
    <cfRule type="duplicateValues" dxfId="26" priority="1782" stopIfTrue="1"/>
  </conditionalFormatting>
  <conditionalFormatting sqref="J14 J20 J26 J32 J38 J44">
    <cfRule type="duplicateValues" dxfId="25" priority="1788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ignoredErrors>
    <ignoredError sqref="C1:C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K53"/>
  <sheetViews>
    <sheetView tabSelected="1" view="pageBreakPreview" zoomScale="110" zoomScaleSheetLayoutView="110" workbookViewId="0">
      <selection activeCell="P4" sqref="P4"/>
    </sheetView>
  </sheetViews>
  <sheetFormatPr defaultRowHeight="12.75" x14ac:dyDescent="0.2"/>
  <cols>
    <col min="1" max="1" width="7.140625" style="60" customWidth="1"/>
    <col min="2" max="2" width="30.7109375" style="57" customWidth="1"/>
    <col min="3" max="3" width="9.85546875" style="57" customWidth="1"/>
    <col min="4" max="4" width="26.5703125" style="57" customWidth="1"/>
    <col min="5" max="5" width="7" style="57" hidden="1" customWidth="1"/>
    <col min="6" max="7" width="8.28515625" style="57" customWidth="1"/>
    <col min="8" max="8" width="5.85546875" style="57" customWidth="1"/>
    <col min="9" max="9" width="5.7109375" style="57" customWidth="1"/>
    <col min="10" max="10" width="5.85546875" style="57" customWidth="1"/>
    <col min="11" max="11" width="8.28515625" style="60" customWidth="1"/>
    <col min="12" max="16384" width="9.140625" style="57"/>
  </cols>
  <sheetData>
    <row r="1" spans="1:11" s="41" customFormat="1" ht="30" customHeight="1" x14ac:dyDescent="0.2">
      <c r="A1" s="199" t="str">
        <f>KAPAK!A2</f>
        <v>Türkiye Atletizm Federasyonu
İstanbul Atletizm İl Temsilciliği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s="41" customFormat="1" ht="15.75" x14ac:dyDescent="0.2">
      <c r="A2" s="200" t="str">
        <f>KAPAK!B26</f>
        <v>59.Ömer Besim Kır Koşusu ve Kros Ligi 7.Kademesi Yarışmaları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41" customFormat="1" ht="14.25" x14ac:dyDescent="0.2">
      <c r="A3" s="201" t="str">
        <f>KAPAK!B29</f>
        <v>İstanbul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s="41" customFormat="1" ht="16.5" customHeight="1" x14ac:dyDescent="0.2">
      <c r="A4" s="129" t="str">
        <f>KAPAK!B28</f>
        <v>Büyük Erkekler</v>
      </c>
      <c r="B4" s="129"/>
      <c r="C4" s="126" t="str">
        <f>KAPAK!B27</f>
        <v>10 Km.</v>
      </c>
      <c r="D4" s="126"/>
      <c r="E4" s="126"/>
      <c r="F4" s="195">
        <f>KAPAK!B30</f>
        <v>41965.479166666664</v>
      </c>
      <c r="G4" s="195"/>
      <c r="H4" s="195"/>
      <c r="I4" s="195"/>
      <c r="J4" s="195"/>
      <c r="K4" s="195"/>
    </row>
    <row r="5" spans="1:11" s="31" customFormat="1" ht="56.25" customHeight="1" x14ac:dyDescent="0.2">
      <c r="A5" s="136" t="s">
        <v>5</v>
      </c>
      <c r="B5" s="137" t="s">
        <v>18</v>
      </c>
      <c r="C5" s="141" t="s">
        <v>1</v>
      </c>
      <c r="D5" s="137" t="s">
        <v>3</v>
      </c>
      <c r="E5" s="137" t="s">
        <v>8</v>
      </c>
      <c r="F5" s="137" t="s">
        <v>7</v>
      </c>
      <c r="G5" s="142" t="s">
        <v>15</v>
      </c>
      <c r="H5" s="144" t="s">
        <v>20</v>
      </c>
      <c r="I5" s="144" t="s">
        <v>21</v>
      </c>
      <c r="J5" s="144" t="s">
        <v>22</v>
      </c>
      <c r="K5" s="137" t="s">
        <v>6</v>
      </c>
    </row>
    <row r="6" spans="1:11" s="41" customFormat="1" ht="12.75" customHeight="1" x14ac:dyDescent="0.2">
      <c r="A6" s="34"/>
      <c r="B6" s="36"/>
      <c r="C6" s="154">
        <v>171</v>
      </c>
      <c r="D6" s="37" t="s">
        <v>98</v>
      </c>
      <c r="E6" s="38" t="s">
        <v>32</v>
      </c>
      <c r="F6" s="120">
        <v>3006</v>
      </c>
      <c r="G6" s="64">
        <v>5</v>
      </c>
      <c r="H6" s="109"/>
      <c r="I6" s="109"/>
      <c r="J6" s="109"/>
      <c r="K6" s="35"/>
    </row>
    <row r="7" spans="1:11" s="41" customFormat="1" ht="12.75" customHeight="1" x14ac:dyDescent="0.2">
      <c r="A7" s="43"/>
      <c r="B7" s="45"/>
      <c r="C7" s="155">
        <v>172</v>
      </c>
      <c r="D7" s="46" t="s">
        <v>41</v>
      </c>
      <c r="E7" s="47" t="s">
        <v>32</v>
      </c>
      <c r="F7" s="121">
        <v>2959</v>
      </c>
      <c r="G7" s="65">
        <v>3</v>
      </c>
      <c r="H7" s="110"/>
      <c r="I7" s="110"/>
      <c r="J7" s="110"/>
      <c r="K7" s="44"/>
    </row>
    <row r="8" spans="1:11" s="41" customFormat="1" ht="12.75" customHeight="1" x14ac:dyDescent="0.2">
      <c r="A8" s="67">
        <v>1</v>
      </c>
      <c r="B8" s="45" t="s">
        <v>40</v>
      </c>
      <c r="C8" s="155">
        <v>173</v>
      </c>
      <c r="D8" s="46" t="s">
        <v>42</v>
      </c>
      <c r="E8" s="47" t="s">
        <v>32</v>
      </c>
      <c r="F8" s="121">
        <v>3032</v>
      </c>
      <c r="G8" s="65">
        <v>8</v>
      </c>
      <c r="H8" s="63">
        <v>16</v>
      </c>
      <c r="I8" s="63">
        <v>14.000599999999999</v>
      </c>
      <c r="J8" s="112">
        <v>14.000500000000001</v>
      </c>
      <c r="K8" s="63">
        <v>44.001100000000001</v>
      </c>
    </row>
    <row r="9" spans="1:11" s="41" customFormat="1" ht="12.75" customHeight="1" x14ac:dyDescent="0.2">
      <c r="A9" s="43"/>
      <c r="B9" s="45"/>
      <c r="C9" s="155">
        <v>174</v>
      </c>
      <c r="D9" s="46" t="s">
        <v>43</v>
      </c>
      <c r="E9" s="47" t="s">
        <v>32</v>
      </c>
      <c r="F9" s="121">
        <v>3045</v>
      </c>
      <c r="G9" s="65">
        <v>10</v>
      </c>
      <c r="H9" s="110"/>
      <c r="I9" s="110"/>
      <c r="J9" s="110"/>
      <c r="K9" s="44"/>
    </row>
    <row r="10" spans="1:11" s="41" customFormat="1" ht="12.75" customHeight="1" x14ac:dyDescent="0.2">
      <c r="A10" s="43"/>
      <c r="B10" s="45"/>
      <c r="C10" s="155">
        <v>175</v>
      </c>
      <c r="D10" s="46" t="s">
        <v>44</v>
      </c>
      <c r="E10" s="47" t="s">
        <v>32</v>
      </c>
      <c r="F10" s="121">
        <v>2959</v>
      </c>
      <c r="G10" s="65">
        <v>4</v>
      </c>
      <c r="H10" s="110"/>
      <c r="I10" s="110"/>
      <c r="J10" s="110"/>
      <c r="K10" s="44"/>
    </row>
    <row r="11" spans="1:11" s="41" customFormat="1" ht="12.75" customHeight="1" x14ac:dyDescent="0.2">
      <c r="A11" s="50"/>
      <c r="B11" s="52"/>
      <c r="C11" s="156">
        <v>176</v>
      </c>
      <c r="D11" s="53" t="s">
        <v>45</v>
      </c>
      <c r="E11" s="54" t="s">
        <v>32</v>
      </c>
      <c r="F11" s="122">
        <v>2958</v>
      </c>
      <c r="G11" s="66">
        <v>2</v>
      </c>
      <c r="H11" s="111"/>
      <c r="I11" s="111"/>
      <c r="J11" s="111"/>
      <c r="K11" s="51"/>
    </row>
    <row r="12" spans="1:11" ht="12.75" customHeight="1" x14ac:dyDescent="0.2">
      <c r="A12" s="34"/>
      <c r="B12" s="36"/>
      <c r="C12" s="154">
        <v>159</v>
      </c>
      <c r="D12" s="37" t="s">
        <v>46</v>
      </c>
      <c r="E12" s="38" t="s">
        <v>32</v>
      </c>
      <c r="F12" s="120">
        <v>3022</v>
      </c>
      <c r="G12" s="64">
        <v>7</v>
      </c>
      <c r="H12" s="109"/>
      <c r="I12" s="109"/>
      <c r="J12" s="109"/>
      <c r="K12" s="35"/>
    </row>
    <row r="13" spans="1:11" ht="12.75" customHeight="1" x14ac:dyDescent="0.2">
      <c r="A13" s="43"/>
      <c r="B13" s="45"/>
      <c r="C13" s="155">
        <v>160</v>
      </c>
      <c r="D13" s="46" t="s">
        <v>48</v>
      </c>
      <c r="E13" s="47" t="s">
        <v>32</v>
      </c>
      <c r="F13" s="121" t="s">
        <v>122</v>
      </c>
      <c r="G13" s="65" t="s">
        <v>70</v>
      </c>
      <c r="H13" s="110"/>
      <c r="I13" s="110"/>
      <c r="J13" s="110"/>
      <c r="K13" s="44"/>
    </row>
    <row r="14" spans="1:11" ht="12.75" customHeight="1" x14ac:dyDescent="0.2">
      <c r="A14" s="67">
        <v>2</v>
      </c>
      <c r="B14" s="45" t="s">
        <v>47</v>
      </c>
      <c r="C14" s="155">
        <v>161</v>
      </c>
      <c r="D14" s="46" t="s">
        <v>49</v>
      </c>
      <c r="E14" s="47" t="s">
        <v>32</v>
      </c>
      <c r="F14" s="121">
        <v>2949</v>
      </c>
      <c r="G14" s="65">
        <v>1</v>
      </c>
      <c r="H14" s="63">
        <v>20</v>
      </c>
      <c r="I14" s="63">
        <v>29.001199999999997</v>
      </c>
      <c r="J14" s="112">
        <v>32.001300000000001</v>
      </c>
      <c r="K14" s="63">
        <v>81.002499999999998</v>
      </c>
    </row>
    <row r="15" spans="1:11" ht="12.75" customHeight="1" x14ac:dyDescent="0.2">
      <c r="A15" s="43"/>
      <c r="B15" s="45"/>
      <c r="C15" s="155">
        <v>162</v>
      </c>
      <c r="D15" s="46" t="s">
        <v>50</v>
      </c>
      <c r="E15" s="47" t="s">
        <v>32</v>
      </c>
      <c r="F15" s="121" t="s">
        <v>123</v>
      </c>
      <c r="G15" s="65" t="s">
        <v>70</v>
      </c>
      <c r="H15" s="110"/>
      <c r="I15" s="110"/>
      <c r="J15" s="110"/>
      <c r="K15" s="44"/>
    </row>
    <row r="16" spans="1:11" ht="12.75" customHeight="1" x14ac:dyDescent="0.2">
      <c r="A16" s="43"/>
      <c r="B16" s="45"/>
      <c r="C16" s="155">
        <v>163</v>
      </c>
      <c r="D16" s="46" t="s">
        <v>51</v>
      </c>
      <c r="E16" s="47" t="s">
        <v>32</v>
      </c>
      <c r="F16" s="121">
        <v>3055</v>
      </c>
      <c r="G16" s="65">
        <v>11</v>
      </c>
      <c r="H16" s="110"/>
      <c r="I16" s="110"/>
      <c r="J16" s="110"/>
      <c r="K16" s="44"/>
    </row>
    <row r="17" spans="1:11" ht="12.75" customHeight="1" x14ac:dyDescent="0.2">
      <c r="A17" s="50"/>
      <c r="B17" s="52"/>
      <c r="C17" s="156">
        <v>164</v>
      </c>
      <c r="D17" s="53" t="s">
        <v>52</v>
      </c>
      <c r="E17" s="54" t="s">
        <v>32</v>
      </c>
      <c r="F17" s="122">
        <v>3103</v>
      </c>
      <c r="G17" s="66">
        <v>13</v>
      </c>
      <c r="H17" s="111"/>
      <c r="I17" s="111"/>
      <c r="J17" s="111"/>
      <c r="K17" s="51"/>
    </row>
    <row r="18" spans="1:11" ht="12.75" customHeight="1" x14ac:dyDescent="0.2">
      <c r="A18" s="34"/>
      <c r="B18" s="36"/>
      <c r="C18" s="154">
        <v>165</v>
      </c>
      <c r="D18" s="37" t="s">
        <v>30</v>
      </c>
      <c r="E18" s="38" t="s">
        <v>32</v>
      </c>
      <c r="F18" s="120">
        <v>3216</v>
      </c>
      <c r="G18" s="64">
        <v>19</v>
      </c>
      <c r="H18" s="109"/>
      <c r="I18" s="109"/>
      <c r="J18" s="109"/>
      <c r="K18" s="35"/>
    </row>
    <row r="19" spans="1:11" ht="12.75" customHeight="1" x14ac:dyDescent="0.2">
      <c r="A19" s="43"/>
      <c r="B19" s="45"/>
      <c r="C19" s="155">
        <v>166</v>
      </c>
      <c r="D19" s="46" t="s">
        <v>33</v>
      </c>
      <c r="E19" s="47" t="s">
        <v>32</v>
      </c>
      <c r="F19" s="121">
        <v>3149</v>
      </c>
      <c r="G19" s="65">
        <v>14</v>
      </c>
      <c r="H19" s="110"/>
      <c r="I19" s="110"/>
      <c r="J19" s="110"/>
      <c r="K19" s="44"/>
    </row>
    <row r="20" spans="1:11" ht="12.75" customHeight="1" x14ac:dyDescent="0.2">
      <c r="A20" s="67">
        <v>3</v>
      </c>
      <c r="B20" s="45" t="s">
        <v>31</v>
      </c>
      <c r="C20" s="155">
        <v>167</v>
      </c>
      <c r="D20" s="46" t="s">
        <v>34</v>
      </c>
      <c r="E20" s="47" t="s">
        <v>32</v>
      </c>
      <c r="F20" s="121">
        <v>3009</v>
      </c>
      <c r="G20" s="65">
        <v>6</v>
      </c>
      <c r="H20" s="63">
        <v>47</v>
      </c>
      <c r="I20" s="63">
        <v>62.002700000000004</v>
      </c>
      <c r="J20" s="112">
        <v>41.001399999999997</v>
      </c>
      <c r="K20" s="63">
        <v>150.00409999999999</v>
      </c>
    </row>
    <row r="21" spans="1:11" ht="12.75" customHeight="1" x14ac:dyDescent="0.2">
      <c r="A21" s="43"/>
      <c r="B21" s="45"/>
      <c r="C21" s="155">
        <v>168</v>
      </c>
      <c r="D21" s="46" t="s">
        <v>35</v>
      </c>
      <c r="E21" s="47" t="s">
        <v>32</v>
      </c>
      <c r="F21" s="121">
        <v>3101</v>
      </c>
      <c r="G21" s="65">
        <v>12</v>
      </c>
      <c r="H21" s="110"/>
      <c r="I21" s="110"/>
      <c r="J21" s="110"/>
      <c r="K21" s="44"/>
    </row>
    <row r="22" spans="1:11" ht="12.75" customHeight="1" x14ac:dyDescent="0.2">
      <c r="A22" s="43"/>
      <c r="B22" s="45"/>
      <c r="C22" s="155">
        <v>169</v>
      </c>
      <c r="D22" s="46" t="s">
        <v>36</v>
      </c>
      <c r="E22" s="47" t="s">
        <v>32</v>
      </c>
      <c r="F22" s="121">
        <v>3032</v>
      </c>
      <c r="G22" s="65">
        <v>9</v>
      </c>
      <c r="H22" s="110"/>
      <c r="I22" s="110"/>
      <c r="J22" s="110"/>
      <c r="K22" s="44"/>
    </row>
    <row r="23" spans="1:11" ht="12.75" customHeight="1" x14ac:dyDescent="0.2">
      <c r="A23" s="50"/>
      <c r="B23" s="52"/>
      <c r="C23" s="156">
        <v>170</v>
      </c>
      <c r="D23" s="53" t="s">
        <v>37</v>
      </c>
      <c r="E23" s="54" t="s">
        <v>32</v>
      </c>
      <c r="F23" s="122" t="s">
        <v>122</v>
      </c>
      <c r="G23" s="66" t="s">
        <v>70</v>
      </c>
      <c r="H23" s="111"/>
      <c r="I23" s="111"/>
      <c r="J23" s="111"/>
      <c r="K23" s="51"/>
    </row>
    <row r="24" spans="1:11" ht="12.75" customHeight="1" x14ac:dyDescent="0.2">
      <c r="A24" s="34"/>
      <c r="B24" s="36"/>
      <c r="C24" s="154">
        <v>195</v>
      </c>
      <c r="D24" s="37" t="s">
        <v>107</v>
      </c>
      <c r="E24" s="38" t="s">
        <v>32</v>
      </c>
      <c r="F24" s="120" t="s">
        <v>122</v>
      </c>
      <c r="G24" s="40" t="s">
        <v>70</v>
      </c>
      <c r="H24" s="105"/>
      <c r="I24" s="105"/>
      <c r="J24" s="105"/>
      <c r="K24" s="35"/>
    </row>
    <row r="25" spans="1:11" ht="12.75" customHeight="1" x14ac:dyDescent="0.2">
      <c r="A25" s="43"/>
      <c r="B25" s="45"/>
      <c r="C25" s="155">
        <v>196</v>
      </c>
      <c r="D25" s="46" t="s">
        <v>108</v>
      </c>
      <c r="E25" s="47" t="s">
        <v>32</v>
      </c>
      <c r="F25" s="121">
        <v>3210</v>
      </c>
      <c r="G25" s="49">
        <v>18</v>
      </c>
      <c r="H25" s="106"/>
      <c r="I25" s="106"/>
      <c r="J25" s="106"/>
      <c r="K25" s="44"/>
    </row>
    <row r="26" spans="1:11" ht="12.75" customHeight="1" x14ac:dyDescent="0.2">
      <c r="A26" s="67">
        <v>4</v>
      </c>
      <c r="B26" s="45" t="s">
        <v>38</v>
      </c>
      <c r="C26" s="155">
        <v>197</v>
      </c>
      <c r="D26" s="46" t="s">
        <v>109</v>
      </c>
      <c r="E26" s="47" t="s">
        <v>32</v>
      </c>
      <c r="F26" s="121">
        <v>3357</v>
      </c>
      <c r="G26" s="49">
        <v>28</v>
      </c>
      <c r="H26" s="63">
        <v>91</v>
      </c>
      <c r="I26" s="63">
        <v>81.002900000000011</v>
      </c>
      <c r="J26" s="112">
        <v>104.00320000000001</v>
      </c>
      <c r="K26" s="63">
        <v>276.0061</v>
      </c>
    </row>
    <row r="27" spans="1:11" ht="12.75" customHeight="1" x14ac:dyDescent="0.2">
      <c r="A27" s="43"/>
      <c r="B27" s="45"/>
      <c r="C27" s="155">
        <v>198</v>
      </c>
      <c r="D27" s="46" t="s">
        <v>110</v>
      </c>
      <c r="E27" s="47" t="s">
        <v>32</v>
      </c>
      <c r="F27" s="121">
        <v>3321</v>
      </c>
      <c r="G27" s="49">
        <v>26</v>
      </c>
      <c r="H27" s="106"/>
      <c r="I27" s="106"/>
      <c r="J27" s="106"/>
      <c r="K27" s="44"/>
    </row>
    <row r="28" spans="1:11" ht="12.75" customHeight="1" x14ac:dyDescent="0.2">
      <c r="A28" s="43"/>
      <c r="B28" s="45"/>
      <c r="C28" s="155">
        <v>199</v>
      </c>
      <c r="D28" s="46" t="s">
        <v>111</v>
      </c>
      <c r="E28" s="47" t="s">
        <v>32</v>
      </c>
      <c r="F28" s="121">
        <v>3635</v>
      </c>
      <c r="G28" s="49">
        <v>34</v>
      </c>
      <c r="H28" s="106"/>
      <c r="I28" s="106"/>
      <c r="J28" s="106"/>
      <c r="K28" s="44"/>
    </row>
    <row r="29" spans="1:11" ht="12.75" customHeight="1" x14ac:dyDescent="0.2">
      <c r="A29" s="50"/>
      <c r="B29" s="52"/>
      <c r="C29" s="156">
        <v>200</v>
      </c>
      <c r="D29" s="53" t="s">
        <v>112</v>
      </c>
      <c r="E29" s="54" t="s">
        <v>32</v>
      </c>
      <c r="F29" s="122">
        <v>3446</v>
      </c>
      <c r="G29" s="56">
        <v>32</v>
      </c>
      <c r="H29" s="107"/>
      <c r="I29" s="107"/>
      <c r="J29" s="107"/>
      <c r="K29" s="51"/>
    </row>
    <row r="30" spans="1:11" ht="12.75" customHeight="1" x14ac:dyDescent="0.2">
      <c r="A30" s="34"/>
      <c r="B30" s="36"/>
      <c r="C30" s="154">
        <v>155</v>
      </c>
      <c r="D30" s="37" t="s">
        <v>99</v>
      </c>
      <c r="E30" s="38" t="s">
        <v>32</v>
      </c>
      <c r="F30" s="120">
        <v>3340</v>
      </c>
      <c r="G30" s="40">
        <v>27</v>
      </c>
      <c r="H30" s="105"/>
      <c r="I30" s="105"/>
      <c r="J30" s="105"/>
      <c r="K30" s="35"/>
    </row>
    <row r="31" spans="1:11" ht="12.75" customHeight="1" x14ac:dyDescent="0.2">
      <c r="A31" s="43"/>
      <c r="B31" s="45"/>
      <c r="C31" s="155">
        <v>158</v>
      </c>
      <c r="D31" s="46" t="s">
        <v>54</v>
      </c>
      <c r="E31" s="47" t="s">
        <v>32</v>
      </c>
      <c r="F31" s="121">
        <v>3151</v>
      </c>
      <c r="G31" s="49">
        <v>16</v>
      </c>
      <c r="H31" s="106"/>
      <c r="I31" s="106"/>
      <c r="J31" s="106"/>
      <c r="K31" s="44"/>
    </row>
    <row r="32" spans="1:11" ht="12.75" customHeight="1" x14ac:dyDescent="0.2">
      <c r="A32" s="67">
        <v>5</v>
      </c>
      <c r="B32" s="45" t="s">
        <v>53</v>
      </c>
      <c r="C32" s="155">
        <v>156</v>
      </c>
      <c r="D32" s="46" t="s">
        <v>55</v>
      </c>
      <c r="E32" s="47" t="s">
        <v>32</v>
      </c>
      <c r="F32" s="121">
        <v>3151</v>
      </c>
      <c r="G32" s="49">
        <v>15</v>
      </c>
      <c r="H32" s="63">
        <v>134</v>
      </c>
      <c r="I32" s="63">
        <v>113.00319999999999</v>
      </c>
      <c r="J32" s="112">
        <v>74.002300000000005</v>
      </c>
      <c r="K32" s="63">
        <v>321.00549999999998</v>
      </c>
    </row>
    <row r="33" spans="1:11" ht="12.75" customHeight="1" x14ac:dyDescent="0.2">
      <c r="A33" s="43"/>
      <c r="B33" s="45"/>
      <c r="C33" s="155">
        <v>154</v>
      </c>
      <c r="D33" s="46" t="s">
        <v>56</v>
      </c>
      <c r="E33" s="47" t="s">
        <v>32</v>
      </c>
      <c r="F33" s="121">
        <v>3257</v>
      </c>
      <c r="G33" s="49">
        <v>23</v>
      </c>
      <c r="H33" s="106"/>
      <c r="I33" s="106"/>
      <c r="J33" s="106"/>
      <c r="K33" s="44"/>
    </row>
    <row r="34" spans="1:11" ht="12.75" customHeight="1" x14ac:dyDescent="0.2">
      <c r="A34" s="43"/>
      <c r="B34" s="45"/>
      <c r="C34" s="155">
        <v>327</v>
      </c>
      <c r="D34" s="46" t="s">
        <v>106</v>
      </c>
      <c r="E34" s="47" t="s">
        <v>32</v>
      </c>
      <c r="F34" s="121">
        <v>3228</v>
      </c>
      <c r="G34" s="49">
        <v>20</v>
      </c>
      <c r="H34" s="106"/>
      <c r="I34" s="106"/>
      <c r="J34" s="106"/>
      <c r="K34" s="44"/>
    </row>
    <row r="35" spans="1:11" ht="12.75" customHeight="1" x14ac:dyDescent="0.2">
      <c r="A35" s="50"/>
      <c r="B35" s="52"/>
      <c r="C35" s="156">
        <v>153</v>
      </c>
      <c r="D35" s="53" t="s">
        <v>57</v>
      </c>
      <c r="E35" s="54" t="s">
        <v>32</v>
      </c>
      <c r="F35" s="122">
        <v>3436</v>
      </c>
      <c r="G35" s="56">
        <v>31</v>
      </c>
      <c r="H35" s="107"/>
      <c r="I35" s="107"/>
      <c r="J35" s="107"/>
      <c r="K35" s="51"/>
    </row>
    <row r="36" spans="1:11" ht="12.75" customHeight="1" x14ac:dyDescent="0.2">
      <c r="A36" s="34"/>
      <c r="B36" s="36"/>
      <c r="C36" s="154">
        <v>183</v>
      </c>
      <c r="D36" s="37" t="s">
        <v>58</v>
      </c>
      <c r="E36" s="38" t="s">
        <v>32</v>
      </c>
      <c r="F36" s="120">
        <v>3252</v>
      </c>
      <c r="G36" s="40">
        <v>22</v>
      </c>
      <c r="H36" s="105"/>
      <c r="I36" s="105"/>
      <c r="J36" s="105"/>
      <c r="K36" s="35"/>
    </row>
    <row r="37" spans="1:11" ht="12.75" customHeight="1" x14ac:dyDescent="0.2">
      <c r="A37" s="43"/>
      <c r="B37" s="45"/>
      <c r="C37" s="155">
        <v>184</v>
      </c>
      <c r="D37" s="46" t="s">
        <v>60</v>
      </c>
      <c r="E37" s="47" t="s">
        <v>32</v>
      </c>
      <c r="F37" s="121">
        <v>3319</v>
      </c>
      <c r="G37" s="49">
        <v>24</v>
      </c>
      <c r="H37" s="106"/>
      <c r="I37" s="106"/>
      <c r="J37" s="106"/>
      <c r="K37" s="44"/>
    </row>
    <row r="38" spans="1:11" ht="12.75" customHeight="1" x14ac:dyDescent="0.2">
      <c r="A38" s="67">
        <v>6</v>
      </c>
      <c r="B38" s="45" t="s">
        <v>59</v>
      </c>
      <c r="C38" s="155">
        <v>185</v>
      </c>
      <c r="D38" s="46" t="s">
        <v>61</v>
      </c>
      <c r="E38" s="47" t="s">
        <v>32</v>
      </c>
      <c r="F38" s="121" t="s">
        <v>122</v>
      </c>
      <c r="G38" s="49" t="s">
        <v>70</v>
      </c>
      <c r="H38" s="63">
        <v>130</v>
      </c>
      <c r="I38" s="63">
        <v>101.0033</v>
      </c>
      <c r="J38" s="112">
        <v>100.0029</v>
      </c>
      <c r="K38" s="63">
        <v>331.00619999999998</v>
      </c>
    </row>
    <row r="39" spans="1:11" ht="12.75" customHeight="1" x14ac:dyDescent="0.2">
      <c r="A39" s="43"/>
      <c r="B39" s="45"/>
      <c r="C39" s="155">
        <v>186</v>
      </c>
      <c r="D39" s="46" t="s">
        <v>62</v>
      </c>
      <c r="E39" s="47" t="s">
        <v>32</v>
      </c>
      <c r="F39" s="121">
        <v>3320</v>
      </c>
      <c r="G39" s="49">
        <v>25</v>
      </c>
      <c r="H39" s="106"/>
      <c r="I39" s="106"/>
      <c r="J39" s="106"/>
      <c r="K39" s="44"/>
    </row>
    <row r="40" spans="1:11" ht="12.75" customHeight="1" x14ac:dyDescent="0.2">
      <c r="A40" s="43"/>
      <c r="B40" s="45"/>
      <c r="C40" s="155">
        <v>187</v>
      </c>
      <c r="D40" s="46" t="s">
        <v>63</v>
      </c>
      <c r="E40" s="47" t="s">
        <v>32</v>
      </c>
      <c r="F40" s="121">
        <v>3403</v>
      </c>
      <c r="G40" s="49">
        <v>29</v>
      </c>
      <c r="H40" s="106"/>
      <c r="I40" s="106"/>
      <c r="J40" s="106"/>
      <c r="K40" s="44"/>
    </row>
    <row r="41" spans="1:11" ht="12.75" customHeight="1" x14ac:dyDescent="0.2">
      <c r="A41" s="50"/>
      <c r="B41" s="52"/>
      <c r="C41" s="156">
        <v>188</v>
      </c>
      <c r="D41" s="53" t="s">
        <v>64</v>
      </c>
      <c r="E41" s="54" t="s">
        <v>32</v>
      </c>
      <c r="F41" s="122">
        <v>3515</v>
      </c>
      <c r="G41" s="56">
        <v>33</v>
      </c>
      <c r="H41" s="107"/>
      <c r="I41" s="107"/>
      <c r="J41" s="107"/>
      <c r="K41" s="51"/>
    </row>
    <row r="42" spans="1:11" ht="12.75" customHeight="1" x14ac:dyDescent="0.2">
      <c r="A42" s="220" t="s">
        <v>70</v>
      </c>
      <c r="B42" s="36"/>
      <c r="C42" s="154">
        <v>342</v>
      </c>
      <c r="D42" s="37" t="s">
        <v>66</v>
      </c>
      <c r="E42" s="38" t="s">
        <v>32</v>
      </c>
      <c r="F42" s="120">
        <v>3155</v>
      </c>
      <c r="G42" s="40">
        <v>17</v>
      </c>
      <c r="H42" s="105"/>
      <c r="I42" s="105"/>
      <c r="J42" s="105"/>
      <c r="K42" s="35"/>
    </row>
    <row r="43" spans="1:11" ht="12.75" customHeight="1" x14ac:dyDescent="0.2">
      <c r="A43" s="221"/>
      <c r="B43" s="45"/>
      <c r="C43" s="155">
        <v>343</v>
      </c>
      <c r="D43" s="46" t="s">
        <v>67</v>
      </c>
      <c r="E43" s="47" t="s">
        <v>32</v>
      </c>
      <c r="F43" s="121">
        <v>3233</v>
      </c>
      <c r="G43" s="49">
        <v>21</v>
      </c>
      <c r="H43" s="106"/>
      <c r="I43" s="106"/>
      <c r="J43" s="106"/>
      <c r="K43" s="44"/>
    </row>
    <row r="44" spans="1:11" ht="12.75" customHeight="1" x14ac:dyDescent="0.2">
      <c r="A44" s="221"/>
      <c r="B44" s="45" t="s">
        <v>65</v>
      </c>
      <c r="C44" s="155">
        <v>344</v>
      </c>
      <c r="D44" s="46" t="s">
        <v>68</v>
      </c>
      <c r="E44" s="47" t="s">
        <v>32</v>
      </c>
      <c r="F44" s="121" t="s">
        <v>123</v>
      </c>
      <c r="G44" s="49" t="s">
        <v>70</v>
      </c>
      <c r="H44" s="63">
        <v>92</v>
      </c>
      <c r="I44" s="63">
        <v>69.002200000000016</v>
      </c>
      <c r="J44" s="112" t="s">
        <v>125</v>
      </c>
      <c r="K44" s="63" t="s">
        <v>125</v>
      </c>
    </row>
    <row r="45" spans="1:11" ht="12.75" customHeight="1" x14ac:dyDescent="0.2">
      <c r="A45" s="221"/>
      <c r="B45" s="45"/>
      <c r="C45" s="155">
        <v>345</v>
      </c>
      <c r="D45" s="46" t="s">
        <v>69</v>
      </c>
      <c r="E45" s="47" t="s">
        <v>32</v>
      </c>
      <c r="F45" s="121">
        <v>3404</v>
      </c>
      <c r="G45" s="49">
        <v>30</v>
      </c>
      <c r="H45" s="106"/>
      <c r="I45" s="106"/>
      <c r="J45" s="106"/>
      <c r="K45" s="44"/>
    </row>
    <row r="46" spans="1:11" ht="12.75" customHeight="1" x14ac:dyDescent="0.2">
      <c r="A46" s="221"/>
      <c r="B46" s="45"/>
      <c r="C46" s="155">
        <v>45</v>
      </c>
      <c r="D46" s="46" t="s">
        <v>70</v>
      </c>
      <c r="E46" s="47" t="s">
        <v>32</v>
      </c>
      <c r="F46" s="121" t="s">
        <v>126</v>
      </c>
      <c r="G46" s="49" t="s">
        <v>70</v>
      </c>
      <c r="H46" s="106"/>
      <c r="I46" s="106"/>
      <c r="J46" s="106"/>
      <c r="K46" s="44"/>
    </row>
    <row r="47" spans="1:11" ht="12.75" customHeight="1" x14ac:dyDescent="0.2">
      <c r="A47" s="222"/>
      <c r="B47" s="52"/>
      <c r="C47" s="156">
        <v>194</v>
      </c>
      <c r="D47" s="53" t="s">
        <v>70</v>
      </c>
      <c r="E47" s="54" t="s">
        <v>32</v>
      </c>
      <c r="F47" s="122" t="s">
        <v>126</v>
      </c>
      <c r="G47" s="56" t="s">
        <v>70</v>
      </c>
      <c r="H47" s="107"/>
      <c r="I47" s="107"/>
      <c r="J47" s="107"/>
      <c r="K47" s="51"/>
    </row>
    <row r="48" spans="1:11" ht="18.75" customHeight="1" x14ac:dyDescent="0.2">
      <c r="A48" s="203" t="s">
        <v>70</v>
      </c>
      <c r="B48" s="211" t="s">
        <v>128</v>
      </c>
      <c r="C48" s="214">
        <v>177</v>
      </c>
      <c r="D48" s="215" t="s">
        <v>103</v>
      </c>
      <c r="E48" s="214" t="s">
        <v>32</v>
      </c>
      <c r="F48" s="214" t="s">
        <v>70</v>
      </c>
      <c r="G48" s="214" t="s">
        <v>70</v>
      </c>
      <c r="H48" s="208">
        <v>79</v>
      </c>
      <c r="I48" s="208" t="s">
        <v>125</v>
      </c>
      <c r="J48" s="208" t="s">
        <v>70</v>
      </c>
      <c r="K48" s="206" t="s">
        <v>125</v>
      </c>
    </row>
    <row r="49" spans="1:11" ht="18.75" customHeight="1" x14ac:dyDescent="0.2">
      <c r="A49" s="202"/>
      <c r="B49" s="212"/>
      <c r="C49" s="216">
        <v>178</v>
      </c>
      <c r="D49" s="217" t="s">
        <v>127</v>
      </c>
      <c r="E49" s="216" t="s">
        <v>32</v>
      </c>
      <c r="F49" s="216" t="s">
        <v>70</v>
      </c>
      <c r="G49" s="216" t="s">
        <v>70</v>
      </c>
      <c r="H49" s="209"/>
      <c r="I49" s="209"/>
      <c r="J49" s="209"/>
      <c r="K49" s="205"/>
    </row>
    <row r="50" spans="1:11" ht="18.75" customHeight="1" x14ac:dyDescent="0.2">
      <c r="A50" s="202"/>
      <c r="B50" s="212"/>
      <c r="C50" s="216">
        <v>179</v>
      </c>
      <c r="D50" s="217" t="s">
        <v>129</v>
      </c>
      <c r="E50" s="216" t="s">
        <v>32</v>
      </c>
      <c r="F50" s="216" t="s">
        <v>70</v>
      </c>
      <c r="G50" s="216" t="s">
        <v>70</v>
      </c>
      <c r="H50" s="209"/>
      <c r="I50" s="209"/>
      <c r="J50" s="209"/>
      <c r="K50" s="205"/>
    </row>
    <row r="51" spans="1:11" ht="18.75" customHeight="1" x14ac:dyDescent="0.2">
      <c r="A51" s="202"/>
      <c r="B51" s="212"/>
      <c r="C51" s="216">
        <v>180</v>
      </c>
      <c r="D51" s="217" t="s">
        <v>130</v>
      </c>
      <c r="E51" s="216" t="s">
        <v>32</v>
      </c>
      <c r="F51" s="216" t="s">
        <v>70</v>
      </c>
      <c r="G51" s="216" t="s">
        <v>70</v>
      </c>
      <c r="H51" s="209"/>
      <c r="I51" s="209"/>
      <c r="J51" s="209"/>
      <c r="K51" s="205"/>
    </row>
    <row r="52" spans="1:11" ht="18.75" customHeight="1" x14ac:dyDescent="0.2">
      <c r="A52" s="202"/>
      <c r="B52" s="212"/>
      <c r="C52" s="216">
        <v>181</v>
      </c>
      <c r="D52" s="217" t="s">
        <v>131</v>
      </c>
      <c r="E52" s="216" t="s">
        <v>32</v>
      </c>
      <c r="F52" s="216" t="s">
        <v>70</v>
      </c>
      <c r="G52" s="216" t="s">
        <v>70</v>
      </c>
      <c r="H52" s="209"/>
      <c r="I52" s="209"/>
      <c r="J52" s="209"/>
      <c r="K52" s="205"/>
    </row>
    <row r="53" spans="1:11" ht="18.75" customHeight="1" x14ac:dyDescent="0.2">
      <c r="A53" s="204"/>
      <c r="B53" s="213"/>
      <c r="C53" s="218">
        <v>182</v>
      </c>
      <c r="D53" s="219" t="s">
        <v>132</v>
      </c>
      <c r="E53" s="218" t="s">
        <v>32</v>
      </c>
      <c r="F53" s="218" t="s">
        <v>70</v>
      </c>
      <c r="G53" s="218" t="s">
        <v>70</v>
      </c>
      <c r="H53" s="210"/>
      <c r="I53" s="210"/>
      <c r="J53" s="210"/>
      <c r="K53" s="207"/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K3"/>
    <mergeCell ref="F4:K4"/>
    <mergeCell ref="A48:A53"/>
    <mergeCell ref="B48:B53"/>
    <mergeCell ref="H48:H53"/>
    <mergeCell ref="I48:I53"/>
    <mergeCell ref="J48:J53"/>
    <mergeCell ref="K48:K53"/>
    <mergeCell ref="A42:A47"/>
  </mergeCells>
  <conditionalFormatting sqref="B5">
    <cfRule type="duplicateValues" dxfId="24" priority="37" stopIfTrue="1"/>
  </conditionalFormatting>
  <conditionalFormatting sqref="A6:A42">
    <cfRule type="cellIs" dxfId="23" priority="34" operator="greaterThan">
      <formula>1000</formula>
    </cfRule>
    <cfRule type="cellIs" dxfId="22" priority="35" operator="greaterThan">
      <formula>"&gt;1000"</formula>
    </cfRule>
  </conditionalFormatting>
  <conditionalFormatting sqref="H8">
    <cfRule type="duplicateValues" dxfId="21" priority="33" stopIfTrue="1"/>
  </conditionalFormatting>
  <conditionalFormatting sqref="I8">
    <cfRule type="duplicateValues" dxfId="20" priority="32" stopIfTrue="1"/>
  </conditionalFormatting>
  <conditionalFormatting sqref="J8">
    <cfRule type="duplicateValues" dxfId="19" priority="31" stopIfTrue="1"/>
  </conditionalFormatting>
  <conditionalFormatting sqref="H14">
    <cfRule type="duplicateValues" dxfId="18" priority="30" stopIfTrue="1"/>
  </conditionalFormatting>
  <conditionalFormatting sqref="I14">
    <cfRule type="duplicateValues" dxfId="17" priority="29" stopIfTrue="1"/>
  </conditionalFormatting>
  <conditionalFormatting sqref="J14">
    <cfRule type="duplicateValues" dxfId="16" priority="28" stopIfTrue="1"/>
  </conditionalFormatting>
  <conditionalFormatting sqref="H20">
    <cfRule type="duplicateValues" dxfId="15" priority="27" stopIfTrue="1"/>
  </conditionalFormatting>
  <conditionalFormatting sqref="I20">
    <cfRule type="duplicateValues" dxfId="14" priority="26" stopIfTrue="1"/>
  </conditionalFormatting>
  <conditionalFormatting sqref="J20">
    <cfRule type="duplicateValues" dxfId="13" priority="25" stopIfTrue="1"/>
  </conditionalFormatting>
  <conditionalFormatting sqref="H26">
    <cfRule type="duplicateValues" dxfId="12" priority="24" stopIfTrue="1"/>
  </conditionalFormatting>
  <conditionalFormatting sqref="I26">
    <cfRule type="duplicateValues" dxfId="11" priority="23" stopIfTrue="1"/>
  </conditionalFormatting>
  <conditionalFormatting sqref="J26">
    <cfRule type="duplicateValues" dxfId="10" priority="22" stopIfTrue="1"/>
  </conditionalFormatting>
  <conditionalFormatting sqref="H32">
    <cfRule type="duplicateValues" dxfId="9" priority="21" stopIfTrue="1"/>
  </conditionalFormatting>
  <conditionalFormatting sqref="I32">
    <cfRule type="duplicateValues" dxfId="8" priority="20" stopIfTrue="1"/>
  </conditionalFormatting>
  <conditionalFormatting sqref="J32">
    <cfRule type="duplicateValues" dxfId="7" priority="19" stopIfTrue="1"/>
  </conditionalFormatting>
  <conditionalFormatting sqref="H38">
    <cfRule type="duplicateValues" dxfId="6" priority="18" stopIfTrue="1"/>
  </conditionalFormatting>
  <conditionalFormatting sqref="I38">
    <cfRule type="duplicateValues" dxfId="5" priority="17" stopIfTrue="1"/>
  </conditionalFormatting>
  <conditionalFormatting sqref="J38">
    <cfRule type="duplicateValues" dxfId="4" priority="16" stopIfTrue="1"/>
  </conditionalFormatting>
  <conditionalFormatting sqref="H44">
    <cfRule type="duplicateValues" dxfId="3" priority="15" stopIfTrue="1"/>
  </conditionalFormatting>
  <conditionalFormatting sqref="I44">
    <cfRule type="duplicateValues" dxfId="2" priority="14" stopIfTrue="1"/>
  </conditionalFormatting>
  <conditionalFormatting sqref="J44">
    <cfRule type="duplicateValues" dxfId="1" priority="13" stopIfTrue="1"/>
  </conditionalFormatting>
  <conditionalFormatting sqref="K6:K47">
    <cfRule type="duplicateValues" dxfId="0" priority="1748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KAPAK</vt:lpstr>
      <vt:lpstr>START LİSTE</vt:lpstr>
      <vt:lpstr>FERDİ SONUÇ</vt:lpstr>
      <vt:lpstr>TAKIM KAYIT</vt:lpstr>
      <vt:lpstr>TAKIM SONUÇ</vt:lpstr>
      <vt:lpstr>FİNAL</vt:lpstr>
      <vt:lpstr>'FERDİ SONUÇ'!Yazdırma_Alanı</vt:lpstr>
      <vt:lpstr>FİNAL!Yazdırma_Alanı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FİNAL!Yazdırma_Başlıkları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DELL-BILGISAYAR (dell)</cp:lastModifiedBy>
  <cp:lastPrinted>2014-11-22T10:26:27Z</cp:lastPrinted>
  <dcterms:created xsi:type="dcterms:W3CDTF">2008-08-11T14:10:37Z</dcterms:created>
  <dcterms:modified xsi:type="dcterms:W3CDTF">2014-11-22T12:36:50Z</dcterms:modified>
</cp:coreProperties>
</file>