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250" windowWidth="15480" windowHeight="9405" tabRatio="939"/>
  </bookViews>
  <sheets>
    <sheet name="YARIŞMA BİLGİLERİ" sheetId="68" r:id="rId1"/>
    <sheet name="YARIŞMA PROGRAMI" sheetId="150" r:id="rId2"/>
    <sheet name="KAYIT LİSTESİ" sheetId="262" r:id="rId3"/>
    <sheet name="60M.Seçme" sheetId="236" r:id="rId4"/>
    <sheet name="400m" sheetId="283" r:id="rId5"/>
    <sheet name="Gülle" sheetId="282" r:id="rId6"/>
    <sheet name="YÜKSEK" sheetId="287" r:id="rId7"/>
    <sheet name="1500m" sheetId="284" r:id="rId8"/>
    <sheet name="60M.Final" sheetId="285" r:id="rId9"/>
    <sheet name="UZUN" sheetId="288" r:id="rId10"/>
    <sheet name="60M.Eng.Seçme" sheetId="291" state="hidden" r:id="rId11"/>
    <sheet name="800M" sheetId="289" r:id="rId12"/>
    <sheet name="Sırık" sheetId="270" state="hidden" r:id="rId13"/>
    <sheet name="3000m" sheetId="304" r:id="rId14"/>
    <sheet name="60M.Eng.Final" sheetId="292" r:id="rId15"/>
    <sheet name="ÜÇADIM" sheetId="302" r:id="rId16"/>
    <sheet name="ALMANAK TOPLU SONUÇ" sheetId="268" state="hidden" r:id="rId17"/>
    <sheet name="Sayfa1" sheetId="305" r:id="rId18"/>
  </sheets>
  <definedNames>
    <definedName name="_xlnm._FilterDatabase" localSheetId="2" hidden="1">'KAYIT LİSTESİ'!$A$3:$M$3</definedName>
    <definedName name="Excel_BuiltIn__FilterDatabase_3" localSheetId="2">#REF!</definedName>
    <definedName name="Excel_BuiltIn__FilterDatabase_3">#REF!</definedName>
    <definedName name="_xlnm.Print_Area" localSheetId="7">'1500m'!$A$1:$P$21</definedName>
    <definedName name="_xlnm.Print_Area" localSheetId="13">'3000m'!$A$1:$P$21</definedName>
    <definedName name="_xlnm.Print_Area" localSheetId="4">'400m'!$A$1:$P$23</definedName>
    <definedName name="_xlnm.Print_Area" localSheetId="14">'60M.Eng.Final'!$A$1:$P$17</definedName>
    <definedName name="_xlnm.Print_Area" localSheetId="10">'60M.Eng.Seçme'!$A$1:$P$47</definedName>
    <definedName name="_xlnm.Print_Area" localSheetId="8">'60M.Final'!$A$1:$P$17</definedName>
    <definedName name="_xlnm.Print_Area" localSheetId="3">'60M.Seçme'!$A$1:$P$27</definedName>
    <definedName name="_xlnm.Print_Area" localSheetId="11">'800M'!$A$1:$P$15</definedName>
    <definedName name="_xlnm.Print_Area" localSheetId="5">Gülle!$A$1:$O$29</definedName>
    <definedName name="_xlnm.Print_Area" localSheetId="2">'KAYIT LİSTESİ'!$A$1:$M$72</definedName>
    <definedName name="_xlnm.Print_Area" localSheetId="12">Sırık!$A$1:$BQ$25</definedName>
    <definedName name="_xlnm.Print_Area" localSheetId="9">UZUN!$A$1:$O$29</definedName>
    <definedName name="_xlnm.Print_Area" localSheetId="15">ÜÇADIM!$A$1:$O$29</definedName>
    <definedName name="_xlnm.Print_Area" localSheetId="6">YÜKSEK!$A$1:$BQ$22</definedName>
    <definedName name="_xlnm.Print_Titles" localSheetId="2">'KAYIT LİSTESİ'!$1:$3</definedName>
  </definedNames>
  <calcPr calcId="144525"/>
</workbook>
</file>

<file path=xl/calcChain.xml><?xml version="1.0" encoding="utf-8"?>
<calcChain xmlns="http://schemas.openxmlformats.org/spreadsheetml/2006/main">
  <c r="L513" i="268" l="1"/>
  <c r="N3" i="291"/>
  <c r="O4" i="291"/>
  <c r="N4" i="291"/>
  <c r="I3" i="291"/>
  <c r="D3" i="291"/>
  <c r="F432" i="268"/>
  <c r="F434" i="268"/>
  <c r="F436" i="268"/>
  <c r="F438" i="268"/>
  <c r="F439" i="268"/>
  <c r="F440" i="268"/>
  <c r="F442" i="268"/>
  <c r="F444" i="268"/>
  <c r="F446" i="268"/>
  <c r="F112" i="268"/>
  <c r="F113" i="268"/>
  <c r="F114" i="268"/>
  <c r="F115" i="268"/>
  <c r="F116" i="268"/>
  <c r="F117" i="268"/>
  <c r="F118" i="268"/>
  <c r="F119" i="268"/>
  <c r="F120" i="268"/>
  <c r="F121" i="268"/>
  <c r="F122" i="268"/>
  <c r="F123" i="268"/>
  <c r="F124" i="268"/>
  <c r="F125" i="268"/>
  <c r="F126" i="268"/>
  <c r="F127" i="268"/>
  <c r="F128" i="268"/>
  <c r="F129" i="268"/>
  <c r="F130" i="268"/>
  <c r="F131" i="268"/>
  <c r="F132" i="268"/>
  <c r="F133" i="268"/>
  <c r="F134" i="268"/>
  <c r="F135" i="268"/>
  <c r="F136" i="268"/>
  <c r="F137" i="268"/>
  <c r="F138" i="268"/>
  <c r="F139" i="268"/>
  <c r="F140" i="268"/>
  <c r="F141" i="268"/>
  <c r="F142" i="268"/>
  <c r="F143" i="268"/>
  <c r="F144" i="268"/>
  <c r="F145" i="268"/>
  <c r="F146" i="268"/>
  <c r="F147" i="268"/>
  <c r="F148" i="268"/>
  <c r="F149" i="268"/>
  <c r="F110" i="268"/>
  <c r="BI4" i="270"/>
  <c r="BC4" i="270"/>
  <c r="L89" i="268" s="1"/>
  <c r="BC3" i="270"/>
  <c r="AF3" i="270"/>
  <c r="E3" i="270"/>
  <c r="L129" i="268"/>
  <c r="L406" i="268"/>
  <c r="L437" i="268"/>
  <c r="L302" i="268"/>
  <c r="L336" i="268"/>
  <c r="L342" i="268"/>
  <c r="L77"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91"/>
  <c r="BO5" i="270"/>
  <c r="L463" i="268"/>
  <c r="L262" i="268"/>
  <c r="L175" i="268"/>
  <c r="L206" i="268"/>
  <c r="L124" i="268"/>
  <c r="K1" i="268"/>
  <c r="K68" i="268" s="1"/>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D4" i="291"/>
  <c r="A2" i="291"/>
  <c r="A1" i="291"/>
  <c r="F466" i="268"/>
  <c r="F465" i="268"/>
  <c r="F464" i="268"/>
  <c r="F463" i="268"/>
  <c r="F462" i="268"/>
  <c r="F461" i="268"/>
  <c r="F460" i="268"/>
  <c r="F459" i="268"/>
  <c r="F458" i="268"/>
  <c r="F457" i="268"/>
  <c r="F456" i="268"/>
  <c r="F455" i="268"/>
  <c r="F454" i="268"/>
  <c r="F453" i="268"/>
  <c r="F452" i="268"/>
  <c r="F451" i="268"/>
  <c r="F450" i="268"/>
  <c r="F449" i="268"/>
  <c r="F448" i="268"/>
  <c r="F447" i="268"/>
  <c r="F445" i="268"/>
  <c r="F443" i="268"/>
  <c r="F441" i="268"/>
  <c r="F437" i="268"/>
  <c r="F435" i="268"/>
  <c r="F433" i="268"/>
  <c r="F111" i="268"/>
  <c r="A1" i="268"/>
  <c r="E4" i="270"/>
  <c r="A2" i="270"/>
  <c r="A1" i="270"/>
  <c r="L45" i="268"/>
  <c r="L428" i="268"/>
  <c r="L440" i="268"/>
  <c r="L436" i="268"/>
  <c r="L451" i="268"/>
  <c r="L444" i="268"/>
  <c r="L466" i="268"/>
  <c r="L427" i="268"/>
  <c r="L430" i="268"/>
  <c r="L441" i="268"/>
  <c r="L442" i="268"/>
  <c r="L456" i="268"/>
  <c r="L453" i="268"/>
  <c r="L449" i="268"/>
  <c r="L445" i="268"/>
  <c r="L454" i="268"/>
  <c r="L439" i="268"/>
  <c r="L448" i="268"/>
  <c r="L433" i="268"/>
  <c r="K89"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199" i="268"/>
  <c r="L349" i="268"/>
  <c r="L340" i="268"/>
  <c r="L311" i="268"/>
  <c r="L355" i="268"/>
  <c r="L335" i="268"/>
  <c r="L369" i="268"/>
  <c r="L282" i="268"/>
  <c r="L339" i="268"/>
  <c r="L291" i="268"/>
  <c r="L323" i="268"/>
  <c r="L197" i="268"/>
  <c r="L398" i="268"/>
  <c r="L316" i="268"/>
  <c r="L294" i="268"/>
  <c r="L383" i="268"/>
  <c r="L389" i="268"/>
  <c r="L376" i="268"/>
  <c r="L370" i="268"/>
  <c r="L367" i="268"/>
  <c r="L385" i="268"/>
  <c r="L333" i="268"/>
  <c r="L334" i="268"/>
  <c r="L296" i="268"/>
  <c r="L268" i="268"/>
  <c r="L343" i="268"/>
  <c r="L399" i="268"/>
  <c r="L306" i="268"/>
  <c r="L324" i="268"/>
  <c r="L280" i="268"/>
  <c r="L183"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196" i="268"/>
  <c r="K317" i="268"/>
  <c r="K510" i="268"/>
  <c r="K230" i="268"/>
  <c r="K198" i="268"/>
  <c r="K125" i="268"/>
  <c r="K607" i="268"/>
  <c r="K64" i="268"/>
  <c r="K543" i="268"/>
  <c r="K153" i="268"/>
  <c r="K16" i="268"/>
  <c r="K341" i="268"/>
  <c r="L170" i="268"/>
  <c r="L188" i="268"/>
  <c r="L214" i="268"/>
  <c r="L171" i="268"/>
  <c r="L161" i="268"/>
  <c r="L38" i="268"/>
  <c r="L11" i="268"/>
  <c r="L153" i="268"/>
  <c r="L9" i="268"/>
  <c r="L23" i="268"/>
  <c r="L174" i="268"/>
  <c r="L210" i="268"/>
  <c r="L216" i="268"/>
  <c r="L242" i="268"/>
  <c r="L17" i="268"/>
  <c r="L30" i="268"/>
  <c r="L192" i="268"/>
  <c r="L261" i="268"/>
  <c r="L168" i="268"/>
  <c r="L207" i="268"/>
  <c r="L163" i="268"/>
  <c r="L157" i="268"/>
  <c r="L173" i="268"/>
  <c r="L248" i="268"/>
  <c r="L179" i="268"/>
  <c r="L178" i="268"/>
  <c r="L413" i="268"/>
  <c r="L256" i="268"/>
  <c r="L195" i="268"/>
  <c r="L151" i="268"/>
  <c r="L36" i="268"/>
  <c r="L3" i="268"/>
  <c r="L40" i="268"/>
  <c r="L46" i="268"/>
  <c r="L199" i="268"/>
  <c r="L154" i="268"/>
  <c r="L189" i="268"/>
  <c r="L176" i="268"/>
  <c r="L204" i="268"/>
  <c r="L162" i="268"/>
  <c r="L165" i="268"/>
  <c r="L203" i="268"/>
  <c r="L182" i="268"/>
  <c r="L205" i="268"/>
  <c r="L190" i="268"/>
  <c r="L213" i="268"/>
  <c r="L230" i="268"/>
  <c r="L201" i="268"/>
  <c r="L211" i="268"/>
  <c r="L22" i="268"/>
  <c r="L34" i="268"/>
  <c r="L10" i="268"/>
  <c r="L166" i="268"/>
  <c r="L167" i="268"/>
  <c r="L202" i="268"/>
  <c r="L181" i="268"/>
  <c r="L155" i="268"/>
  <c r="L251" i="268"/>
  <c r="L180" i="268"/>
  <c r="L152" i="268"/>
  <c r="L222" i="268"/>
  <c r="L249" i="268"/>
  <c r="L219" i="268"/>
  <c r="L231" i="268"/>
  <c r="L225" i="268"/>
  <c r="L245" i="268"/>
  <c r="L258" i="268"/>
  <c r="L235" i="268"/>
  <c r="L260" i="268"/>
  <c r="L229" i="268"/>
  <c r="L247" i="268"/>
  <c r="L250" i="268"/>
  <c r="L81" i="268"/>
  <c r="L218" i="268"/>
  <c r="L212" i="268"/>
  <c r="L239" i="268"/>
  <c r="L243" i="268"/>
  <c r="L215" i="268"/>
  <c r="L265" i="268"/>
  <c r="L264" i="268"/>
  <c r="L246" i="268"/>
  <c r="L220" i="268"/>
  <c r="L254" i="268"/>
  <c r="L223" i="268"/>
  <c r="L221" i="268"/>
  <c r="L234" i="268"/>
  <c r="L236" i="268"/>
  <c r="L252" i="268"/>
  <c r="L226" i="268"/>
  <c r="L253" i="268"/>
  <c r="L240" i="268"/>
  <c r="L237" i="268"/>
  <c r="L263" i="268"/>
  <c r="L255" i="268"/>
  <c r="L233" i="268"/>
  <c r="L224" i="268"/>
  <c r="L259" i="268"/>
  <c r="L232" i="268"/>
  <c r="L227" i="268"/>
  <c r="L217" i="268"/>
  <c r="L241" i="268"/>
  <c r="L238" i="268"/>
  <c r="L228" i="268"/>
  <c r="L244" i="268"/>
  <c r="L257" i="268"/>
  <c r="L494" i="268"/>
  <c r="L186" i="268"/>
  <c r="L160" i="268"/>
  <c r="L150" i="268"/>
  <c r="L164" i="268"/>
  <c r="L208" i="268"/>
  <c r="L193" i="268"/>
  <c r="L200" i="268"/>
  <c r="L194" i="268"/>
  <c r="L187" i="268"/>
  <c r="L172" i="268"/>
  <c r="L209" i="268"/>
  <c r="L191" i="268"/>
  <c r="L177" i="268"/>
  <c r="L184" i="268"/>
  <c r="L156" i="268"/>
  <c r="L158" i="268"/>
  <c r="L185" i="268"/>
  <c r="L198" i="268"/>
  <c r="L169" i="268"/>
  <c r="L159" i="268"/>
  <c r="L47" i="268"/>
  <c r="L12" i="268"/>
  <c r="L21" i="268"/>
  <c r="L29" i="268"/>
  <c r="L56" i="268"/>
  <c r="L55" i="268"/>
  <c r="L31" i="268"/>
  <c r="L43" i="268"/>
  <c r="L39" i="268"/>
  <c r="L59" i="268"/>
  <c r="L53" i="268"/>
  <c r="L27" i="268"/>
  <c r="L49" i="268"/>
  <c r="E107" i="268"/>
  <c r="C459" i="268"/>
  <c r="C448" i="268"/>
  <c r="E460" i="268"/>
  <c r="E102" i="268"/>
  <c r="D103" i="268"/>
  <c r="C451" i="268"/>
  <c r="D451" i="268"/>
  <c r="D100" i="268"/>
  <c r="E451" i="268"/>
  <c r="C460" i="268"/>
  <c r="E109" i="268"/>
  <c r="E456" i="268"/>
  <c r="D104" i="268"/>
  <c r="C104" i="268"/>
  <c r="E108" i="268"/>
  <c r="C100" i="268"/>
  <c r="C447" i="268"/>
  <c r="D450" i="268"/>
  <c r="E453" i="268"/>
  <c r="C462" i="268"/>
  <c r="D452" i="268"/>
  <c r="E100" i="268"/>
  <c r="D459" i="268"/>
  <c r="D447" i="268"/>
  <c r="D455" i="268"/>
  <c r="D458" i="268"/>
  <c r="D453" i="268"/>
  <c r="E104" i="268"/>
  <c r="D101" i="268"/>
  <c r="D460" i="268"/>
  <c r="C463" i="268"/>
  <c r="E463" i="268"/>
  <c r="E454" i="268"/>
  <c r="E101" i="268"/>
  <c r="C456" i="268"/>
  <c r="D454" i="268"/>
  <c r="E466" i="268"/>
  <c r="C105" i="268"/>
  <c r="C464" i="268"/>
  <c r="E457" i="268"/>
  <c r="D109" i="268"/>
  <c r="D449" i="268"/>
  <c r="D102" i="268"/>
  <c r="E448" i="268"/>
  <c r="C106" i="268"/>
  <c r="E447" i="268"/>
  <c r="C453" i="268"/>
  <c r="D108" i="268"/>
  <c r="C461" i="268"/>
  <c r="D462" i="268"/>
  <c r="C107" i="268"/>
  <c r="E461" i="268"/>
  <c r="C454" i="268"/>
  <c r="D461" i="268"/>
  <c r="E459" i="268"/>
  <c r="C455" i="268"/>
  <c r="D107" i="268"/>
  <c r="D463" i="268"/>
  <c r="C458" i="268"/>
  <c r="E458" i="268"/>
  <c r="D106" i="268"/>
  <c r="C450" i="268"/>
  <c r="C457" i="268"/>
  <c r="E106" i="268"/>
  <c r="D448" i="268"/>
  <c r="C466" i="268"/>
  <c r="D105" i="268"/>
  <c r="D465" i="268"/>
  <c r="D457" i="268"/>
  <c r="D456" i="268"/>
  <c r="C103" i="268"/>
  <c r="E105" i="268"/>
  <c r="D466" i="268"/>
  <c r="E455" i="268"/>
  <c r="E452" i="268"/>
  <c r="C449" i="268"/>
  <c r="E464" i="268"/>
  <c r="C102" i="268"/>
  <c r="E465" i="268"/>
  <c r="C452" i="268"/>
  <c r="E103" i="268"/>
  <c r="C101" i="268"/>
  <c r="E450" i="268"/>
  <c r="E449" i="268"/>
  <c r="D464" i="268"/>
  <c r="C109" i="268"/>
  <c r="C108" i="268"/>
  <c r="C465" i="268"/>
  <c r="E462" i="268"/>
  <c r="L97" i="268" l="1"/>
  <c r="K646" i="268"/>
  <c r="K132" i="268"/>
  <c r="F428" i="268"/>
  <c r="F431" i="268"/>
  <c r="F430" i="268"/>
  <c r="F427" i="268"/>
  <c r="F429" i="268"/>
  <c r="L18" i="268"/>
  <c r="L492" i="268"/>
  <c r="L509" i="268"/>
  <c r="L477" i="268"/>
  <c r="L470" i="268"/>
  <c r="L524" i="268"/>
  <c r="L474" i="268"/>
  <c r="L498" i="268"/>
  <c r="L501" i="268"/>
  <c r="L484" i="268"/>
  <c r="L507" i="268"/>
  <c r="L499" i="268"/>
  <c r="L514" i="268"/>
  <c r="L478" i="268"/>
  <c r="L469" i="268"/>
  <c r="L511" i="268"/>
  <c r="L523" i="268"/>
  <c r="C445" i="268"/>
  <c r="N33" i="291"/>
  <c r="C126" i="268"/>
  <c r="C124" i="268"/>
  <c r="C133" i="268"/>
  <c r="C122" i="268"/>
  <c r="C14" i="270"/>
  <c r="C418" i="268"/>
  <c r="C404" i="268"/>
  <c r="K35" i="291"/>
  <c r="C443" i="268"/>
  <c r="C405" i="268"/>
  <c r="D147" i="268"/>
  <c r="E445" i="268"/>
  <c r="C11" i="270"/>
  <c r="L41" i="291"/>
  <c r="K20" i="291"/>
  <c r="D123" i="268"/>
  <c r="D135" i="268"/>
  <c r="E425" i="268"/>
  <c r="D124" i="268"/>
  <c r="K18" i="291"/>
  <c r="F10" i="270"/>
  <c r="E87" i="268" s="1"/>
  <c r="C411" i="268"/>
  <c r="D110" i="268"/>
  <c r="E110" i="268"/>
  <c r="C110" i="268"/>
  <c r="L423" i="268"/>
  <c r="L85" i="268"/>
  <c r="L98" i="268"/>
  <c r="L422" i="268"/>
  <c r="L82" i="268"/>
  <c r="L79" i="268"/>
  <c r="L487" i="268"/>
  <c r="L521" i="268"/>
  <c r="L467" i="268"/>
  <c r="L516" i="268"/>
  <c r="L517" i="268"/>
  <c r="L472" i="268"/>
  <c r="L108" i="268"/>
  <c r="L418" i="268"/>
  <c r="L78" i="268"/>
  <c r="L417" i="268"/>
  <c r="L92" i="268"/>
  <c r="L485" i="268"/>
  <c r="L493" i="268"/>
  <c r="L520" i="268"/>
  <c r="L504" i="268"/>
  <c r="L486" i="268"/>
  <c r="L496" i="268"/>
  <c r="L480" i="268"/>
  <c r="L473" i="268"/>
  <c r="L83" i="268"/>
  <c r="L408" i="268"/>
  <c r="L410" i="268"/>
  <c r="L415" i="268"/>
  <c r="L80" i="268"/>
  <c r="L84" i="268"/>
  <c r="L105" i="268"/>
  <c r="L102" i="268"/>
  <c r="L96" i="268"/>
  <c r="L94" i="268"/>
  <c r="L109" i="268"/>
  <c r="L103" i="268"/>
  <c r="L527" i="268"/>
  <c r="L518" i="268"/>
  <c r="L491" i="268"/>
  <c r="L495" i="268"/>
  <c r="L519" i="268"/>
  <c r="L506" i="268"/>
  <c r="L481" i="268"/>
  <c r="L505" i="268"/>
  <c r="L471" i="268"/>
  <c r="L475" i="268"/>
  <c r="L476" i="268"/>
  <c r="L500" i="268"/>
  <c r="L91" i="268"/>
  <c r="L95" i="268"/>
  <c r="L104" i="268"/>
  <c r="L88" i="268"/>
  <c r="L99" i="268"/>
  <c r="L522" i="268"/>
  <c r="L512" i="268"/>
  <c r="L526" i="268"/>
  <c r="L508" i="268"/>
  <c r="L468" i="268"/>
  <c r="L502" i="268"/>
  <c r="L490" i="268"/>
  <c r="L479" i="268"/>
  <c r="L503" i="268"/>
  <c r="L489" i="268"/>
  <c r="L515" i="268"/>
  <c r="L497" i="268"/>
  <c r="L488" i="268"/>
  <c r="L528" i="268"/>
  <c r="L90" i="268"/>
  <c r="L101" i="268"/>
  <c r="L100" i="268"/>
  <c r="L482" i="268"/>
  <c r="L510" i="268"/>
  <c r="L483" i="268"/>
  <c r="L93" i="268"/>
  <c r="L107" i="268"/>
  <c r="L106" i="268"/>
  <c r="L86" i="268"/>
  <c r="L525" i="268"/>
  <c r="L87" i="268"/>
  <c r="L403" i="268"/>
  <c r="L411" i="268"/>
  <c r="L404" i="268"/>
  <c r="L414" i="268"/>
  <c r="L409" i="268"/>
  <c r="L421" i="268"/>
  <c r="L402" i="268"/>
  <c r="L416" i="268"/>
  <c r="L420" i="268"/>
  <c r="L419" i="268"/>
  <c r="L425" i="268"/>
  <c r="L426" i="268"/>
  <c r="L405" i="268"/>
  <c r="L412" i="268"/>
  <c r="L407" i="268"/>
  <c r="L424" i="268"/>
  <c r="L51" i="268"/>
  <c r="L32" i="268"/>
  <c r="L54" i="268"/>
  <c r="L8" i="268"/>
  <c r="L25" i="268"/>
  <c r="L19" i="268"/>
  <c r="L50" i="268"/>
  <c r="L44" i="268"/>
  <c r="L14" i="268"/>
  <c r="L33" i="268"/>
  <c r="L41" i="268"/>
  <c r="L57" i="268"/>
  <c r="L52" i="268"/>
  <c r="L24" i="268"/>
  <c r="L26" i="268"/>
  <c r="L60" i="268"/>
  <c r="L16" i="268"/>
  <c r="L5" i="268"/>
  <c r="L37" i="268"/>
  <c r="L58" i="268"/>
  <c r="L6" i="268"/>
  <c r="L20" i="268"/>
  <c r="L4" i="268"/>
  <c r="L7" i="268"/>
  <c r="L48" i="268"/>
  <c r="L15" i="268"/>
  <c r="L35" i="268"/>
  <c r="L13" i="268"/>
  <c r="L28" i="268"/>
  <c r="L42" i="268"/>
  <c r="K580" i="268"/>
  <c r="K586" i="268"/>
  <c r="K324" i="268"/>
  <c r="K623" i="268"/>
  <c r="K275" i="268"/>
  <c r="K671" i="268"/>
  <c r="K246" i="268"/>
  <c r="K621" i="268"/>
  <c r="K611" i="268"/>
  <c r="K226" i="268"/>
  <c r="K663" i="268"/>
  <c r="K609" i="268"/>
  <c r="K475" i="268"/>
  <c r="K648" i="268"/>
  <c r="K69" i="268"/>
  <c r="K445" i="268"/>
  <c r="K435" i="268"/>
  <c r="K25" i="268"/>
  <c r="K142" i="268"/>
  <c r="K410" i="268"/>
  <c r="K276" i="268"/>
  <c r="K657" i="268"/>
  <c r="K534" i="268"/>
  <c r="K527" i="268"/>
  <c r="K158" i="268"/>
  <c r="K192" i="268"/>
  <c r="K666" i="268"/>
  <c r="K29" i="268"/>
  <c r="K56" i="268"/>
  <c r="K468" i="268"/>
  <c r="K316" i="268"/>
  <c r="K677" i="268"/>
  <c r="K21" i="268"/>
  <c r="K211" i="268"/>
  <c r="K258" i="268"/>
  <c r="K505" i="268"/>
  <c r="K203" i="268"/>
  <c r="K179" i="268"/>
  <c r="K538" i="268"/>
  <c r="K334" i="268"/>
  <c r="K120" i="268"/>
  <c r="K684" i="268"/>
  <c r="K122" i="268"/>
  <c r="K6" i="268"/>
  <c r="K407" i="268"/>
  <c r="K42" i="268"/>
  <c r="K416" i="268"/>
  <c r="K414" i="268"/>
  <c r="K686" i="268"/>
  <c r="K485" i="268"/>
  <c r="K133" i="268"/>
  <c r="K161" i="268"/>
  <c r="K381" i="268"/>
  <c r="K656" i="268"/>
  <c r="K667" i="268"/>
  <c r="K640" i="268"/>
  <c r="K308" i="268"/>
  <c r="K225" i="268"/>
  <c r="K59" i="268"/>
  <c r="K638" i="268"/>
  <c r="K336" i="268"/>
  <c r="K287" i="268"/>
  <c r="K75" i="268"/>
  <c r="K456" i="268"/>
  <c r="K679" i="268"/>
  <c r="K612" i="268"/>
  <c r="K573" i="268"/>
  <c r="K386" i="268"/>
  <c r="K448" i="268"/>
  <c r="K200" i="268"/>
  <c r="K625" i="268"/>
  <c r="K340" i="268"/>
  <c r="K257" i="268"/>
  <c r="K396" i="268"/>
  <c r="K280" i="268"/>
  <c r="K364" i="268"/>
  <c r="K589" i="268"/>
  <c r="K617" i="268"/>
  <c r="K587" i="268"/>
  <c r="K409" i="268"/>
  <c r="K236" i="268"/>
  <c r="K94" i="268"/>
  <c r="K599" i="268"/>
  <c r="K36" i="268"/>
  <c r="K487" i="268"/>
  <c r="K19" i="268"/>
  <c r="K598" i="268"/>
  <c r="K636" i="268"/>
  <c r="K305" i="268"/>
  <c r="K127" i="268"/>
  <c r="K212" i="268"/>
  <c r="K318" i="268"/>
  <c r="K268" i="268"/>
  <c r="K76" i="268"/>
  <c r="K319" i="268"/>
  <c r="K177" i="268"/>
  <c r="K480" i="268"/>
  <c r="K119" i="268"/>
  <c r="K413" i="268"/>
  <c r="K561" i="268"/>
  <c r="K339" i="268"/>
  <c r="K50" i="268"/>
  <c r="K620" i="268"/>
  <c r="K578" i="268"/>
  <c r="K117" i="268"/>
  <c r="K322" i="268"/>
  <c r="K149" i="268"/>
  <c r="K668" i="268"/>
  <c r="K159" i="268"/>
  <c r="K32" i="268"/>
  <c r="K300" i="268"/>
  <c r="K254" i="268"/>
  <c r="K606" i="268"/>
  <c r="K399" i="268"/>
  <c r="K560" i="268"/>
  <c r="K333" i="268"/>
  <c r="K123" i="268"/>
  <c r="K114" i="268"/>
  <c r="K24" i="268"/>
  <c r="K281" i="268"/>
  <c r="K96" i="268"/>
  <c r="K234" i="268"/>
  <c r="K357" i="268"/>
  <c r="K540" i="268"/>
  <c r="K104" i="268"/>
  <c r="K218" i="268"/>
  <c r="K557" i="268"/>
  <c r="K473" i="268"/>
  <c r="K549" i="268"/>
  <c r="K172" i="268"/>
  <c r="K343" i="268"/>
  <c r="K252" i="268"/>
  <c r="K513" i="268"/>
  <c r="K536" i="268"/>
  <c r="K266" i="268"/>
  <c r="K295" i="268"/>
  <c r="K101" i="268"/>
  <c r="K544" i="268"/>
  <c r="K291" i="268"/>
  <c r="K376" i="268"/>
  <c r="K516" i="268"/>
  <c r="K521" i="268"/>
  <c r="K279" i="268"/>
  <c r="K455" i="268"/>
  <c r="K81" i="268"/>
  <c r="K600" i="268"/>
  <c r="K344" i="268"/>
  <c r="K271" i="268"/>
  <c r="K130" i="268"/>
  <c r="K571" i="268"/>
  <c r="K661" i="268"/>
  <c r="K477" i="268"/>
  <c r="K131" i="268"/>
  <c r="K207" i="268"/>
  <c r="K384" i="268"/>
  <c r="K327" i="268"/>
  <c r="K508" i="268"/>
  <c r="K501" i="268"/>
  <c r="K546" i="268"/>
  <c r="K8" i="268"/>
  <c r="K593" i="268"/>
  <c r="K321" i="268"/>
  <c r="K429" i="268"/>
  <c r="K309" i="268"/>
  <c r="K105" i="268"/>
  <c r="K446" i="268"/>
  <c r="K26" i="268"/>
  <c r="K565" i="268"/>
  <c r="K151" i="268"/>
  <c r="K624" i="268"/>
  <c r="K655" i="268"/>
  <c r="K351" i="268"/>
  <c r="K116" i="268"/>
  <c r="K154" i="268"/>
  <c r="K191" i="268"/>
  <c r="K570" i="268"/>
  <c r="K129" i="268"/>
  <c r="K539" i="268"/>
  <c r="K53" i="268"/>
  <c r="K112" i="268"/>
  <c r="K616" i="268"/>
  <c r="K262" i="268"/>
  <c r="K38" i="268"/>
  <c r="K100" i="268"/>
  <c r="K450" i="268"/>
  <c r="K206" i="268"/>
  <c r="K474" i="268"/>
  <c r="K325" i="268"/>
  <c r="K602" i="268"/>
  <c r="K401" i="268"/>
  <c r="K367" i="268"/>
  <c r="K248" i="268"/>
  <c r="K452" i="268"/>
  <c r="K541" i="268"/>
  <c r="K479" i="268"/>
  <c r="K34" i="268"/>
  <c r="K674" i="268"/>
  <c r="K374" i="268"/>
  <c r="K58" i="268"/>
  <c r="K209" i="268"/>
  <c r="K375" i="268"/>
  <c r="K509" i="268"/>
  <c r="K517" i="268"/>
  <c r="K352" i="268"/>
  <c r="K302" i="268"/>
  <c r="K138" i="268"/>
  <c r="K533" i="268"/>
  <c r="K496" i="268"/>
  <c r="K7" i="268"/>
  <c r="K140" i="268"/>
  <c r="K518" i="268"/>
  <c r="K182" i="268"/>
  <c r="K95" i="268"/>
  <c r="K278" i="268"/>
  <c r="K79" i="268"/>
  <c r="K506" i="268"/>
  <c r="K528" i="268"/>
  <c r="K412" i="268"/>
  <c r="K46" i="268"/>
  <c r="K526" i="268"/>
  <c r="K97" i="268"/>
  <c r="K394" i="268"/>
  <c r="K51" i="268"/>
  <c r="K415" i="268"/>
  <c r="K190" i="268"/>
  <c r="K128" i="268"/>
  <c r="K17" i="268"/>
  <c r="K136" i="268"/>
  <c r="K398" i="268"/>
  <c r="K645" i="268"/>
  <c r="K423" i="268"/>
  <c r="K566" i="268"/>
  <c r="K228" i="268"/>
  <c r="K118" i="268"/>
  <c r="K685" i="268"/>
  <c r="K682" i="268"/>
  <c r="K156" i="268"/>
  <c r="K635" i="268"/>
  <c r="K146" i="268"/>
  <c r="K204" i="268"/>
  <c r="K592" i="268"/>
  <c r="K314" i="268"/>
  <c r="K463" i="268"/>
  <c r="K601" i="268"/>
  <c r="K362" i="268"/>
  <c r="K47" i="268"/>
  <c r="K523" i="268"/>
  <c r="K520" i="268"/>
  <c r="K439" i="268"/>
  <c r="K345" i="268"/>
  <c r="K529" i="268"/>
  <c r="K424" i="268"/>
  <c r="K380" i="268"/>
  <c r="K145" i="268"/>
  <c r="K610" i="268"/>
  <c r="K421" i="268"/>
  <c r="K93" i="268"/>
  <c r="K631" i="268"/>
  <c r="K92" i="268"/>
  <c r="K202" i="268"/>
  <c r="K121" i="268"/>
  <c r="K110" i="268"/>
  <c r="K372" i="268"/>
  <c r="K82" i="268"/>
  <c r="K427" i="268"/>
  <c r="K37" i="268"/>
  <c r="K231" i="268"/>
  <c r="K196" i="268"/>
  <c r="K370" i="268"/>
  <c r="K30" i="268"/>
  <c r="K358" i="268"/>
  <c r="K672" i="268"/>
  <c r="K249" i="268"/>
  <c r="K438" i="268"/>
  <c r="K106" i="268"/>
  <c r="K326" i="268"/>
  <c r="K65" i="268"/>
  <c r="K3" i="268"/>
  <c r="K403" i="268"/>
  <c r="K683" i="268"/>
  <c r="K627" i="268"/>
  <c r="K662" i="268"/>
  <c r="K550" i="268"/>
  <c r="K659" i="268"/>
  <c r="K484" i="268"/>
  <c r="K91" i="268"/>
  <c r="K650" i="268"/>
  <c r="K148" i="268"/>
  <c r="K681" i="268"/>
  <c r="K585" i="268"/>
  <c r="K22" i="268"/>
  <c r="K497" i="268"/>
  <c r="K301" i="268"/>
  <c r="K73" i="268"/>
  <c r="K379" i="268"/>
  <c r="K284" i="268"/>
  <c r="K583" i="268"/>
  <c r="K531" i="268"/>
  <c r="K62" i="268"/>
  <c r="K49" i="268"/>
  <c r="K277" i="268"/>
  <c r="K554" i="268"/>
  <c r="K353" i="268"/>
  <c r="K201" i="268"/>
  <c r="K597" i="268"/>
  <c r="K382" i="268"/>
  <c r="K349" i="268"/>
  <c r="K559" i="268"/>
  <c r="K33" i="268"/>
  <c r="K111" i="268"/>
  <c r="K264" i="268"/>
  <c r="K299" i="268"/>
  <c r="K306" i="268"/>
  <c r="K491" i="268"/>
  <c r="K229" i="268"/>
  <c r="K139" i="268"/>
  <c r="K253" i="268"/>
  <c r="K162" i="268"/>
  <c r="K591" i="268"/>
  <c r="K440" i="268"/>
  <c r="K430" i="268"/>
  <c r="K255" i="268"/>
  <c r="K323" i="268"/>
  <c r="K634" i="268"/>
  <c r="K245" i="268"/>
  <c r="K420" i="268"/>
  <c r="K422" i="268"/>
  <c r="K603" i="268"/>
  <c r="K23" i="268"/>
  <c r="K108" i="268"/>
  <c r="K629" i="268"/>
  <c r="K390" i="268"/>
  <c r="K134" i="268"/>
  <c r="K547" i="268"/>
  <c r="K459" i="268"/>
  <c r="K425" i="268"/>
  <c r="K290" i="268"/>
  <c r="K67" i="268"/>
  <c r="K137" i="268"/>
  <c r="K494" i="268"/>
  <c r="K55" i="268"/>
  <c r="K98" i="268"/>
  <c r="K356" i="268"/>
  <c r="K303" i="268"/>
  <c r="K4" i="268"/>
  <c r="K443" i="268"/>
  <c r="K408" i="268"/>
  <c r="K210" i="268"/>
  <c r="K251" i="268"/>
  <c r="K70" i="268"/>
  <c r="K442" i="268"/>
  <c r="K626" i="268"/>
  <c r="K9" i="268"/>
  <c r="K460" i="268"/>
  <c r="K366" i="268"/>
  <c r="K499" i="268"/>
  <c r="K185" i="268"/>
  <c r="K355" i="268"/>
  <c r="K90" i="268"/>
  <c r="K383" i="268"/>
  <c r="K160" i="268"/>
  <c r="K404" i="268"/>
  <c r="K590" i="268"/>
  <c r="K144" i="268"/>
  <c r="K337" i="268"/>
  <c r="K150" i="268"/>
  <c r="K660" i="268"/>
  <c r="K530" i="268"/>
  <c r="K462" i="268"/>
  <c r="K641" i="268"/>
  <c r="K63" i="268"/>
  <c r="K478" i="268"/>
  <c r="K569" i="268"/>
  <c r="K675" i="268"/>
  <c r="K361" i="268"/>
  <c r="K471" i="268"/>
  <c r="K241" i="268"/>
  <c r="K286" i="268"/>
  <c r="K457" i="268"/>
  <c r="K221" i="268"/>
  <c r="K335" i="268"/>
  <c r="K273" i="268"/>
  <c r="K495" i="268"/>
  <c r="K298" i="268"/>
  <c r="K247" i="268"/>
  <c r="K332" i="268"/>
  <c r="K406" i="268"/>
  <c r="K466" i="268"/>
  <c r="K169" i="268"/>
  <c r="K233" i="268"/>
  <c r="K263" i="268"/>
  <c r="K664" i="268"/>
  <c r="K632" i="268"/>
  <c r="K40" i="268"/>
  <c r="K493" i="268"/>
  <c r="K467" i="268"/>
  <c r="K77" i="268"/>
  <c r="K186" i="268"/>
  <c r="K652" i="268"/>
  <c r="K669" i="268"/>
  <c r="K232" i="268"/>
  <c r="K588" i="268"/>
  <c r="K235" i="268"/>
  <c r="K215" i="268"/>
  <c r="K365" i="268"/>
  <c r="K10" i="268"/>
  <c r="K61" i="268"/>
  <c r="K618" i="268"/>
  <c r="K639" i="268"/>
  <c r="K637" i="268"/>
  <c r="K354" i="268"/>
  <c r="K447" i="268"/>
  <c r="K654" i="268"/>
  <c r="K622" i="268"/>
  <c r="K84" i="268"/>
  <c r="K502" i="268"/>
  <c r="K208" i="268"/>
  <c r="K512" i="268"/>
  <c r="K87" i="268"/>
  <c r="K80" i="268"/>
  <c r="K195" i="268"/>
  <c r="K170" i="268"/>
  <c r="K315" i="268"/>
  <c r="K522" i="268"/>
  <c r="K220" i="268"/>
  <c r="K44" i="268"/>
  <c r="K500" i="268"/>
  <c r="K348" i="268"/>
  <c r="K217" i="268"/>
  <c r="K243" i="268"/>
  <c r="K54" i="268"/>
  <c r="K461" i="268"/>
  <c r="K107" i="268"/>
  <c r="K338" i="268"/>
  <c r="C442" i="268"/>
  <c r="C18" i="270"/>
  <c r="C10" i="270"/>
  <c r="E13" i="270"/>
  <c r="D90" i="268" s="1"/>
  <c r="D20" i="270"/>
  <c r="C97" i="268" s="1"/>
  <c r="M25" i="291"/>
  <c r="D115" i="268"/>
  <c r="K15" i="291"/>
  <c r="M21" i="291"/>
  <c r="L10" i="291"/>
  <c r="L13" i="291"/>
  <c r="K41" i="291"/>
  <c r="E435" i="268"/>
  <c r="C421" i="268"/>
  <c r="C425" i="268"/>
  <c r="D13" i="270"/>
  <c r="C90" i="268" s="1"/>
  <c r="C13" i="270"/>
  <c r="C437" i="268"/>
  <c r="D118" i="268"/>
  <c r="E143" i="268"/>
  <c r="D415" i="268"/>
  <c r="C116" i="268"/>
  <c r="E133" i="268"/>
  <c r="D129" i="268"/>
  <c r="C144" i="268"/>
  <c r="F9" i="270"/>
  <c r="E86" i="268" s="1"/>
  <c r="D444" i="268"/>
  <c r="F8" i="270"/>
  <c r="E85" i="268" s="1"/>
  <c r="D425" i="268"/>
  <c r="M34" i="291"/>
  <c r="N11" i="291"/>
  <c r="L34" i="291"/>
  <c r="M41" i="291"/>
  <c r="L30" i="291"/>
  <c r="M10" i="291"/>
  <c r="L23" i="291"/>
  <c r="D114" i="268"/>
  <c r="D408" i="268"/>
  <c r="D140" i="268"/>
  <c r="C134" i="268"/>
  <c r="E137" i="268"/>
  <c r="C118" i="268"/>
  <c r="D133" i="268"/>
  <c r="D433" i="268"/>
  <c r="C121" i="268"/>
  <c r="E420" i="268"/>
  <c r="E116" i="268"/>
  <c r="C139" i="268"/>
  <c r="D416" i="268"/>
  <c r="D19" i="270"/>
  <c r="C96" i="268" s="1"/>
  <c r="D418" i="268"/>
  <c r="D111" i="268"/>
  <c r="M9" i="291"/>
  <c r="E412" i="268"/>
  <c r="D442" i="268"/>
  <c r="D437" i="268"/>
  <c r="D434" i="268"/>
  <c r="C435" i="268"/>
  <c r="C413" i="268"/>
  <c r="F11" i="270"/>
  <c r="E88" i="268" s="1"/>
  <c r="E442" i="268"/>
  <c r="E115" i="268"/>
  <c r="M35" i="291"/>
  <c r="L21" i="291"/>
  <c r="D127" i="268"/>
  <c r="E411" i="268"/>
  <c r="L32" i="291"/>
  <c r="E139" i="268"/>
  <c r="C120" i="268"/>
  <c r="D420" i="268"/>
  <c r="D412" i="268"/>
  <c r="D9" i="270"/>
  <c r="C86" i="268" s="1"/>
  <c r="D142" i="268"/>
  <c r="C112" i="268"/>
  <c r="C148" i="268"/>
  <c r="E12" i="270"/>
  <c r="D89" i="268" s="1"/>
  <c r="C135" i="268"/>
  <c r="E131" i="268"/>
  <c r="E422" i="268"/>
  <c r="C127" i="268"/>
  <c r="C446" i="268"/>
  <c r="E440" i="268"/>
  <c r="M38" i="291"/>
  <c r="C146" i="268"/>
  <c r="F13" i="270"/>
  <c r="E90" i="268" s="1"/>
  <c r="C137" i="268"/>
  <c r="E120" i="268"/>
  <c r="D146" i="268"/>
  <c r="N12" i="291"/>
  <c r="E419" i="268"/>
  <c r="C412" i="268"/>
  <c r="C140" i="268"/>
  <c r="C20" i="270"/>
  <c r="C111" i="268"/>
  <c r="D17" i="270"/>
  <c r="C94" i="268" s="1"/>
  <c r="C414" i="268"/>
  <c r="C131" i="268"/>
  <c r="E405" i="268"/>
  <c r="E414" i="268"/>
  <c r="C113" i="268"/>
  <c r="M23" i="291"/>
  <c r="C21" i="270"/>
  <c r="C149" i="268"/>
  <c r="C8" i="270"/>
  <c r="M33" i="291"/>
  <c r="L12" i="291"/>
  <c r="D435" i="268"/>
  <c r="E421" i="268"/>
  <c r="L28" i="291"/>
  <c r="D8" i="270"/>
  <c r="C85" i="268" s="1"/>
  <c r="E446" i="268"/>
  <c r="C423" i="268"/>
  <c r="F20" i="270"/>
  <c r="E97" i="268" s="1"/>
  <c r="E135" i="268"/>
  <c r="C420" i="268"/>
  <c r="E415" i="268"/>
  <c r="D16" i="270"/>
  <c r="C93" i="268" s="1"/>
  <c r="C408" i="268"/>
  <c r="E142" i="268"/>
  <c r="E21" i="270"/>
  <c r="D98" i="268" s="1"/>
  <c r="K8" i="291"/>
  <c r="E122" i="268"/>
  <c r="F17" i="270"/>
  <c r="E94" i="268" s="1"/>
  <c r="E407" i="268"/>
  <c r="E19" i="270"/>
  <c r="D96" i="268" s="1"/>
  <c r="E404" i="268"/>
  <c r="C117" i="268"/>
  <c r="C12" i="270"/>
  <c r="E18" i="270"/>
  <c r="D95" i="268" s="1"/>
  <c r="D423" i="268"/>
  <c r="D439" i="268"/>
  <c r="E123" i="268"/>
  <c r="C22" i="270"/>
  <c r="D122" i="268"/>
  <c r="C424" i="268"/>
  <c r="E148" i="268"/>
  <c r="F18" i="270"/>
  <c r="E95" i="268" s="1"/>
  <c r="M24" i="291"/>
  <c r="D131" i="268"/>
  <c r="E437" i="268"/>
  <c r="K13" i="291"/>
  <c r="D410" i="268"/>
  <c r="E443" i="268"/>
  <c r="D136" i="268"/>
  <c r="E129" i="268"/>
  <c r="C147" i="268"/>
  <c r="C17" i="270"/>
  <c r="D406" i="268"/>
  <c r="C409" i="268"/>
  <c r="L9" i="291"/>
  <c r="D445" i="268"/>
  <c r="E132" i="268"/>
  <c r="F15" i="270"/>
  <c r="E92" i="268" s="1"/>
  <c r="E8" i="270"/>
  <c r="D85" i="268" s="1"/>
  <c r="E141" i="268"/>
  <c r="D134" i="268"/>
  <c r="D446" i="268"/>
  <c r="D422" i="268"/>
  <c r="L22" i="291"/>
  <c r="N41" i="291"/>
  <c r="E434" i="268"/>
  <c r="K29" i="291"/>
  <c r="F12" i="270"/>
  <c r="E89" i="268" s="1"/>
  <c r="E17" i="270"/>
  <c r="D94" i="268" s="1"/>
  <c r="D112" i="268"/>
  <c r="C433" i="268"/>
  <c r="M13" i="291"/>
  <c r="C422" i="268"/>
  <c r="E10" i="270"/>
  <c r="D87" i="268" s="1"/>
  <c r="D149" i="268"/>
  <c r="E433" i="268"/>
  <c r="L38" i="291"/>
  <c r="D144" i="268"/>
  <c r="N29" i="291"/>
  <c r="N9" i="291"/>
  <c r="K40" i="291"/>
  <c r="N30" i="291"/>
  <c r="N10" i="291"/>
  <c r="K31" i="291"/>
  <c r="E111" i="268"/>
  <c r="N25" i="291"/>
  <c r="K32" i="291"/>
  <c r="K10" i="291"/>
  <c r="L43" i="291"/>
  <c r="E436" i="268"/>
  <c r="M30" i="291"/>
  <c r="D403" i="268"/>
  <c r="N38" i="291"/>
  <c r="K33" i="291"/>
  <c r="K11" i="291"/>
  <c r="L15" i="291"/>
  <c r="M32" i="291"/>
  <c r="E413" i="268"/>
  <c r="E408" i="268"/>
  <c r="D125" i="268"/>
  <c r="D405" i="268"/>
  <c r="K22" i="291"/>
  <c r="M14" i="291"/>
  <c r="L20" i="291"/>
  <c r="N42" i="291"/>
  <c r="K19" i="291"/>
  <c r="L31" i="291"/>
  <c r="M8" i="291"/>
  <c r="L44" i="291"/>
  <c r="D12" i="270"/>
  <c r="C89" i="268" s="1"/>
  <c r="M15" i="291"/>
  <c r="M11" i="291"/>
  <c r="D116" i="268"/>
  <c r="N21" i="291"/>
  <c r="E121" i="268"/>
  <c r="D11" i="270"/>
  <c r="C88" i="268" s="1"/>
  <c r="F21" i="270"/>
  <c r="E98" i="268" s="1"/>
  <c r="E9" i="270"/>
  <c r="D86" i="268" s="1"/>
  <c r="D128" i="268"/>
  <c r="E439" i="268"/>
  <c r="E14" i="270"/>
  <c r="D91" i="268" s="1"/>
  <c r="C125" i="268"/>
  <c r="K39" i="291"/>
  <c r="D443" i="268"/>
  <c r="L24" i="291"/>
  <c r="C427" i="268"/>
  <c r="L42" i="291"/>
  <c r="D22" i="270"/>
  <c r="C99" i="268" s="1"/>
  <c r="E426" i="268"/>
  <c r="D143" i="268"/>
  <c r="C410" i="268"/>
  <c r="D10" i="270"/>
  <c r="C87" i="268" s="1"/>
  <c r="L8" i="291"/>
  <c r="E441" i="268"/>
  <c r="C434" i="268"/>
  <c r="C19" i="270"/>
  <c r="E409" i="268"/>
  <c r="N43" i="291"/>
  <c r="N23" i="291"/>
  <c r="K34" i="291"/>
  <c r="N44" i="291"/>
  <c r="N24" i="291"/>
  <c r="K45" i="291"/>
  <c r="K25" i="291"/>
  <c r="N15" i="291"/>
  <c r="K24" i="291"/>
  <c r="L33" i="291"/>
  <c r="M20" i="291"/>
  <c r="D417" i="268"/>
  <c r="N28" i="291"/>
  <c r="K28" i="291"/>
  <c r="L45" i="291"/>
  <c r="M22" i="291"/>
  <c r="E428" i="268"/>
  <c r="E149" i="268"/>
  <c r="E410" i="268"/>
  <c r="C128" i="268"/>
  <c r="C143" i="268"/>
  <c r="K12" i="291"/>
  <c r="D441" i="268"/>
  <c r="E126" i="268"/>
  <c r="N22" i="291"/>
  <c r="K9" i="291"/>
  <c r="L11" i="291"/>
  <c r="E416" i="268"/>
  <c r="E125" i="268"/>
  <c r="L29" i="291"/>
  <c r="E134" i="268"/>
  <c r="K23" i="291"/>
  <c r="E424" i="268"/>
  <c r="E117" i="268"/>
  <c r="D113" i="268"/>
  <c r="D421" i="268"/>
  <c r="C115" i="268"/>
  <c r="D426" i="268"/>
  <c r="D440" i="268"/>
  <c r="E403" i="268"/>
  <c r="F14" i="270"/>
  <c r="E91" i="268" s="1"/>
  <c r="C416" i="268"/>
  <c r="D21" i="270"/>
  <c r="C98" i="268" s="1"/>
  <c r="D132" i="268"/>
  <c r="M29" i="291"/>
  <c r="N19" i="291"/>
  <c r="N20" i="291"/>
  <c r="N45" i="291"/>
  <c r="D413" i="268"/>
  <c r="K43" i="291"/>
  <c r="D438" i="268"/>
  <c r="E417" i="268"/>
  <c r="L14" i="291"/>
  <c r="D117" i="268"/>
  <c r="L39" i="291"/>
  <c r="E112" i="268"/>
  <c r="K30" i="291"/>
  <c r="L40" i="291"/>
  <c r="D139" i="268"/>
  <c r="C441" i="268"/>
  <c r="C129" i="268"/>
  <c r="E127" i="268"/>
  <c r="C406" i="268"/>
  <c r="C119" i="268"/>
  <c r="C114" i="268"/>
  <c r="C439" i="268"/>
  <c r="C130" i="268"/>
  <c r="E130" i="268"/>
  <c r="D407" i="268"/>
  <c r="E20" i="270"/>
  <c r="D97" i="268" s="1"/>
  <c r="D18" i="270"/>
  <c r="C95" i="268" s="1"/>
  <c r="E118" i="268"/>
  <c r="E124" i="268"/>
  <c r="D411" i="268"/>
  <c r="D126" i="268"/>
  <c r="L18" i="291"/>
  <c r="C123" i="268"/>
  <c r="C432" i="268"/>
  <c r="E406" i="268"/>
  <c r="D436" i="268"/>
  <c r="C436" i="268"/>
  <c r="E140" i="268"/>
  <c r="E119" i="268"/>
  <c r="C407" i="268"/>
  <c r="E147" i="268"/>
  <c r="C132" i="268"/>
  <c r="C145" i="268"/>
  <c r="N40" i="291"/>
  <c r="D409" i="268"/>
  <c r="C142" i="268"/>
  <c r="C136" i="268"/>
  <c r="D119" i="268"/>
  <c r="C426" i="268"/>
  <c r="C444" i="268"/>
  <c r="D419" i="268"/>
  <c r="D137" i="268"/>
  <c r="E113" i="268"/>
  <c r="N13" i="291"/>
  <c r="K44" i="291"/>
  <c r="N14" i="291"/>
  <c r="N35" i="291"/>
  <c r="K42" i="291"/>
  <c r="M40" i="291"/>
  <c r="N18" i="291"/>
  <c r="K21" i="291"/>
  <c r="L35" i="291"/>
  <c r="D120" i="268"/>
  <c r="M42" i="291"/>
  <c r="E418" i="268"/>
  <c r="C438" i="268"/>
  <c r="E438" i="268"/>
  <c r="M45" i="291"/>
  <c r="K38" i="291"/>
  <c r="L19" i="291"/>
  <c r="M31" i="291"/>
  <c r="M44" i="291"/>
  <c r="M18" i="291"/>
  <c r="E15" i="270"/>
  <c r="D92" i="268" s="1"/>
  <c r="C419" i="268"/>
  <c r="D148" i="268"/>
  <c r="D15" i="270"/>
  <c r="C92" i="268" s="1"/>
  <c r="C415" i="268"/>
  <c r="F22" i="270"/>
  <c r="E99" i="268" s="1"/>
  <c r="D121" i="268"/>
  <c r="D14" i="270"/>
  <c r="C91" i="268" s="1"/>
  <c r="D141" i="268"/>
  <c r="C440" i="268"/>
  <c r="D424" i="268"/>
  <c r="C138" i="268"/>
  <c r="C141" i="268"/>
  <c r="E145" i="268"/>
  <c r="E444" i="268"/>
  <c r="D404" i="268"/>
  <c r="D414" i="268"/>
  <c r="E146" i="268"/>
  <c r="D145" i="268"/>
  <c r="E114" i="268"/>
  <c r="M43" i="291"/>
  <c r="E423" i="268"/>
  <c r="C16" i="270"/>
  <c r="N39" i="291"/>
  <c r="C417" i="268"/>
  <c r="E138" i="268"/>
  <c r="D138" i="268"/>
  <c r="E136" i="268"/>
  <c r="D130" i="268"/>
  <c r="E144" i="268"/>
  <c r="M19" i="291"/>
  <c r="E128" i="268"/>
  <c r="M39" i="291"/>
  <c r="E22" i="270"/>
  <c r="D99" i="268" s="1"/>
  <c r="E16" i="270"/>
  <c r="D93" i="268" s="1"/>
  <c r="C9" i="270"/>
  <c r="C403" i="268"/>
  <c r="C15" i="270"/>
  <c r="N32" i="291"/>
  <c r="M28" i="291"/>
  <c r="N31" i="291"/>
  <c r="M12" i="291"/>
  <c r="L25" i="291"/>
  <c r="N8" i="291"/>
  <c r="E11" i="270"/>
  <c r="D88" i="268" s="1"/>
  <c r="K14" i="291"/>
  <c r="N34" i="291"/>
  <c r="F16" i="270"/>
  <c r="E93" i="268" s="1"/>
  <c r="F19" i="270"/>
  <c r="E96" i="268" s="1"/>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147" i="268"/>
  <c r="K342" i="268"/>
  <c r="K418" i="268"/>
  <c r="K311" i="268"/>
  <c r="K604" i="268"/>
  <c r="K377" i="268"/>
  <c r="K292" i="268"/>
  <c r="K649" i="268"/>
  <c r="K270" i="268"/>
  <c r="K135" i="268"/>
  <c r="K464" i="268"/>
  <c r="K378" i="268"/>
  <c r="K577" i="268"/>
  <c r="K525" i="268"/>
  <c r="K393" i="268"/>
  <c r="K653" i="268"/>
  <c r="K5" i="268"/>
  <c r="K545" i="268"/>
  <c r="K572" i="268"/>
  <c r="K651" i="268"/>
  <c r="K472" i="268"/>
  <c r="K642" i="268"/>
  <c r="K507" i="268"/>
  <c r="K482" i="268"/>
  <c r="K436" i="268"/>
  <c r="K175" i="268"/>
  <c r="K86" i="268"/>
  <c r="K244" i="268"/>
  <c r="K535" i="268"/>
  <c r="K197" i="268"/>
  <c r="K31" i="268"/>
  <c r="K239" i="268"/>
  <c r="K213" i="268"/>
  <c r="K20" i="268"/>
  <c r="K113" i="268"/>
  <c r="K72" i="268"/>
  <c r="K373" i="268"/>
  <c r="K490" i="268"/>
  <c r="K83" i="268"/>
  <c r="K171" i="268"/>
  <c r="K444" i="268"/>
  <c r="K166" i="268"/>
  <c r="K45" i="268"/>
  <c r="K458" i="268"/>
  <c r="K12" i="268"/>
  <c r="K481" i="268"/>
  <c r="K167" i="268"/>
  <c r="K576" i="268"/>
  <c r="K470" i="268"/>
  <c r="K363" i="268"/>
  <c r="K174" i="268"/>
  <c r="K575" i="268"/>
  <c r="K619" i="268"/>
  <c r="K115" i="268"/>
  <c r="K673" i="268"/>
  <c r="K184" i="268"/>
  <c r="K551" i="268"/>
  <c r="K387" i="268"/>
  <c r="K227" i="268"/>
  <c r="K164" i="268"/>
  <c r="K259" i="268"/>
  <c r="K605" i="268"/>
  <c r="K256" i="268"/>
  <c r="K272" i="268"/>
  <c r="K194" i="268"/>
  <c r="K678" i="268"/>
  <c r="K313" i="268"/>
  <c r="K331" i="268"/>
  <c r="K488" i="268"/>
  <c r="K28" i="268"/>
  <c r="K312" i="268"/>
  <c r="K224" i="268"/>
  <c r="K441" i="268"/>
  <c r="K152" i="268"/>
  <c r="K346" i="268"/>
  <c r="K524" i="268"/>
  <c r="K282" i="268"/>
  <c r="K71" i="268"/>
  <c r="K553" i="268"/>
  <c r="K633" i="268"/>
  <c r="K437" i="268"/>
  <c r="K293" i="268"/>
  <c r="K397" i="268"/>
  <c r="K515" i="268"/>
  <c r="K389" i="268"/>
  <c r="K400" i="268"/>
  <c r="K558" i="268"/>
  <c r="K670" i="268"/>
  <c r="K193" i="268"/>
  <c r="K417" i="268"/>
  <c r="K608" i="268"/>
  <c r="K74" i="268"/>
  <c r="K260" i="268"/>
  <c r="K265" i="268"/>
  <c r="K143" i="268"/>
  <c r="K647" i="268"/>
  <c r="K581" i="268"/>
  <c r="K78" i="268"/>
  <c r="K453" i="268"/>
  <c r="K274" i="268"/>
  <c r="K294" i="268"/>
  <c r="K469" i="268"/>
  <c r="K124" i="268"/>
  <c r="K157" i="268"/>
  <c r="K595" i="268"/>
  <c r="K176" i="268"/>
  <c r="K537" i="268"/>
  <c r="K180" i="268"/>
  <c r="K395" i="268"/>
  <c r="K504" i="268"/>
  <c r="K155" i="268"/>
  <c r="K205" i="268"/>
  <c r="K350" i="268"/>
  <c r="K548" i="268"/>
  <c r="K183" i="268"/>
  <c r="K564" i="268"/>
  <c r="K643" i="268"/>
  <c r="K52" i="268"/>
  <c r="K141" i="268"/>
  <c r="K368" i="268"/>
  <c r="K320" i="268"/>
  <c r="K615" i="268"/>
  <c r="K261" i="268"/>
  <c r="K27" i="268"/>
  <c r="K489" i="268"/>
  <c r="K614" i="268"/>
  <c r="K628" i="268"/>
  <c r="K594" i="268"/>
  <c r="K519" i="268"/>
  <c r="K18" i="268"/>
  <c r="K178" i="268"/>
  <c r="K630" i="268"/>
  <c r="K43" i="268"/>
  <c r="K60" i="268"/>
  <c r="K613" i="268"/>
  <c r="K269" i="268"/>
  <c r="K214" i="268"/>
  <c r="K250" i="268"/>
  <c r="K88" i="268"/>
  <c r="K371" i="268"/>
  <c r="K267" i="268"/>
  <c r="K568" i="268"/>
  <c r="K13" i="268"/>
  <c r="K428" i="268"/>
  <c r="K596" i="268"/>
  <c r="K330" i="268"/>
  <c r="K165" i="268"/>
  <c r="K405" i="268"/>
  <c r="K163" i="268"/>
  <c r="K283" i="268"/>
  <c r="K451" i="268"/>
  <c r="K329" i="268"/>
  <c r="K304" i="268"/>
  <c r="K181" i="268"/>
  <c r="K223" i="268"/>
  <c r="K219" i="268"/>
  <c r="K187" i="268"/>
  <c r="D428" i="268" l="1"/>
  <c r="E432" i="268"/>
  <c r="E431" i="268"/>
  <c r="E427" i="268"/>
  <c r="C429" i="268"/>
  <c r="D430" i="268"/>
  <c r="C431" i="268"/>
  <c r="C430" i="268"/>
  <c r="D427" i="268"/>
  <c r="D431" i="268"/>
  <c r="D432" i="268"/>
  <c r="E430" i="268"/>
  <c r="C428" i="268"/>
  <c r="D429" i="268"/>
  <c r="E429" i="268"/>
  <c r="E402" i="268"/>
  <c r="C402" i="268"/>
  <c r="D402" i="268"/>
</calcChain>
</file>

<file path=xl/sharedStrings.xml><?xml version="1.0" encoding="utf-8"?>
<sst xmlns="http://schemas.openxmlformats.org/spreadsheetml/2006/main" count="3528" uniqueCount="495">
  <si>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</si>
  <si>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</si>
  <si>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</si>
  <si>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</si>
  <si>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</si>
  <si>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</si>
  <si>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</si>
  <si>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</si>
  <si>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</si>
  <si>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</si>
  <si>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</si>
  <si>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</si>
  <si>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</si>
  <si>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</si>
  <si>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</si>
  <si>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</si>
  <si>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</si>
  <si>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</si>
  <si>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</si>
  <si>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</si>
  <si>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</si>
  <si>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</si>
  <si>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</si>
  <si>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</si>
  <si>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</si>
  <si>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</si>
  <si>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</si>
  <si>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</si>
  <si>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</si>
  <si>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</si>
  <si>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</si>
  <si>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</si>
  <si>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</si>
  <si>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</si>
  <si>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</si>
  <si>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</si>
  <si>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</si>
  <si>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</si>
  <si>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</si>
  <si>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</si>
  <si>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</si>
  <si>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</si>
  <si>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</si>
  <si>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</si>
  <si>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</si>
  <si>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</si>
  <si>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</si>
  <si>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</si>
  <si>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</si>
  <si>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</si>
  <si>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</si>
  <si>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</si>
  <si>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</si>
  <si>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</si>
  <si>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</si>
  <si>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</si>
  <si>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</si>
  <si>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</si>
  <si>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</si>
  <si>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</si>
  <si>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</si>
  <si>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</si>
  <si>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</si>
  <si>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</si>
  <si>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</si>
  <si>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</si>
  <si>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</si>
  <si>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</si>
  <si>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</si>
  <si>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</si>
  <si>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</si>
  <si>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</si>
  <si>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</si>
  <si>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</si>
  <si>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</si>
  <si>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</si>
  <si>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</si>
  <si>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</si>
  <si>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</si>
  <si>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</si>
  <si>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</si>
  <si>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</si>
  <si>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</si>
  <si>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</si>
  <si>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</si>
  <si>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</si>
  <si>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</si>
  <si>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</si>
  <si>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</si>
  <si>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</si>
  <si>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</si>
  <si>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</si>
  <si>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</si>
  <si>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</si>
  <si>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GÜLLE</t>
  </si>
  <si>
    <t>1500M-1-1</t>
  </si>
  <si>
    <t>1500M-1-2</t>
  </si>
  <si>
    <t>1500M-1-3</t>
  </si>
  <si>
    <t>1500M-1-4</t>
  </si>
  <si>
    <t>1500M-1-5</t>
  </si>
  <si>
    <t>1500M-1-6</t>
  </si>
  <si>
    <t>1500M-1-7</t>
  </si>
  <si>
    <t>1500M-1-8</t>
  </si>
  <si>
    <t>1500M-1-9</t>
  </si>
  <si>
    <t>1500M-1-10</t>
  </si>
  <si>
    <t>1500M-1-11</t>
  </si>
  <si>
    <t>1500M-1-12</t>
  </si>
  <si>
    <t>800M-1-1</t>
  </si>
  <si>
    <t>800M-1-2</t>
  </si>
  <si>
    <t>800M-1-3</t>
  </si>
  <si>
    <t>800M-1-4</t>
  </si>
  <si>
    <t>800M-1-5</t>
  </si>
  <si>
    <t>800M-1-6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</si>
  <si>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</si>
  <si>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</si>
  <si>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</si>
  <si>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</si>
  <si>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</si>
  <si>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</si>
  <si>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</si>
  <si>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</si>
  <si>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</si>
  <si>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</si>
  <si>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</si>
  <si>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</si>
  <si>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</si>
  <si>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</si>
  <si>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</si>
  <si>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</si>
  <si>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</si>
  <si>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</si>
  <si>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</si>
  <si>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</si>
  <si>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</si>
  <si>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</si>
  <si>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</si>
  <si>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</si>
  <si>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</si>
  <si>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</si>
  <si>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</si>
  <si>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</si>
  <si>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</si>
  <si>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</si>
  <si>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</si>
  <si>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</si>
  <si>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</si>
  <si>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</si>
  <si>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</si>
  <si>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</si>
  <si>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</si>
  <si>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</si>
  <si>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</si>
  <si>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</si>
  <si>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</si>
  <si>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</si>
  <si>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</si>
  <si>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</si>
  <si>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</si>
  <si>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</si>
  <si>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</si>
  <si>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</si>
  <si>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</si>
  <si>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</si>
  <si>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</si>
  <si>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</si>
  <si>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</si>
  <si>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</si>
  <si>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</si>
  <si>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</si>
  <si>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</si>
  <si>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</si>
  <si>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</si>
  <si>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</si>
  <si>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</si>
  <si>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</si>
  <si>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</si>
  <si>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</si>
  <si>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</si>
  <si>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</si>
  <si>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</si>
  <si>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</si>
  <si>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</si>
  <si>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</si>
  <si>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</si>
  <si>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</si>
  <si>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</si>
  <si>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</si>
  <si>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</si>
  <si>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</si>
  <si>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</si>
  <si>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</si>
  <si>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</si>
  <si>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</si>
  <si>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</si>
  <si>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</si>
  <si>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</si>
  <si>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</si>
  <si>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</si>
  <si>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</si>
  <si>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</si>
  <si>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</si>
  <si>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</si>
  <si>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</si>
  <si>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</si>
  <si>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</si>
  <si>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</si>
  <si>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Yüksek-12</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</si>
  <si>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</si>
  <si>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</si>
  <si>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</si>
  <si>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</si>
  <si>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</si>
  <si>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</si>
  <si>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</si>
  <si>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</si>
  <si>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</si>
  <si>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</si>
  <si>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</si>
  <si>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</si>
  <si>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</si>
  <si>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</si>
  <si>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</si>
  <si>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</si>
  <si>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</si>
  <si>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</si>
  <si>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</si>
  <si>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</si>
  <si>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</si>
  <si>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</si>
  <si>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</si>
  <si>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</si>
  <si>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</si>
  <si>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</si>
  <si>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</si>
  <si>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</si>
  <si>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</si>
  <si>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</si>
  <si>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</si>
  <si>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</si>
  <si>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</si>
  <si>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</si>
  <si>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</si>
  <si>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</si>
  <si>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</si>
  <si>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</si>
  <si>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</si>
  <si>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</si>
  <si>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</si>
  <si>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</si>
  <si>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</si>
  <si>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</si>
  <si>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</si>
  <si>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</si>
  <si>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</si>
  <si>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</si>
  <si>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</si>
  <si>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</si>
  <si>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</si>
  <si>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</si>
  <si>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</si>
  <si>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</si>
  <si>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</si>
  <si>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</si>
  <si>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</si>
  <si>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</si>
  <si>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</si>
  <si>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</si>
  <si>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</si>
  <si>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</si>
  <si>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</si>
  <si>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</si>
  <si>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</si>
  <si>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</si>
  <si>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</si>
  <si>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</si>
  <si>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</si>
  <si>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</si>
  <si>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</si>
  <si>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</si>
  <si>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</si>
  <si>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</si>
  <si>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</si>
  <si>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</si>
  <si>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</si>
  <si>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</si>
  <si>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</si>
  <si>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</si>
  <si>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</si>
  <si>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</si>
  <si>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</si>
  <si>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</si>
  <si>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</si>
  <si>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3000M-1-1</t>
  </si>
  <si>
    <t>3000M-1-2</t>
  </si>
  <si>
    <t>3000M-1-3</t>
  </si>
  <si>
    <t>3000M-1-4</t>
  </si>
  <si>
    <t>3000M-1-5</t>
  </si>
  <si>
    <t>3000M-1-6</t>
  </si>
  <si>
    <t>3000M-1-7</t>
  </si>
  <si>
    <t>3000M-1-8</t>
  </si>
  <si>
    <t>3000M-1-9</t>
  </si>
  <si>
    <t>3000M-1-10</t>
  </si>
  <si>
    <t>3000M-1-11</t>
  </si>
  <si>
    <t>3000M-1-12</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</si>
  <si>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</si>
  <si>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</si>
  <si>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</si>
  <si>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</si>
  <si>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</si>
  <si>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</si>
  <si>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</si>
  <si>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</si>
  <si>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</si>
  <si>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</si>
  <si>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</si>
  <si>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</si>
  <si>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</si>
  <si>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</si>
  <si>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</si>
  <si>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</si>
  <si>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</si>
  <si>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</si>
  <si>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</si>
  <si>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</si>
  <si>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3000M</t>
  </si>
  <si>
    <t>ÜÇADIM</t>
  </si>
  <si>
    <t>2.GÜN</t>
  </si>
  <si>
    <t>3000 Metre</t>
  </si>
  <si>
    <t>Üçadım Atlama</t>
  </si>
  <si>
    <t>Genç Erkekler</t>
  </si>
  <si>
    <t>6 Kg.</t>
  </si>
  <si>
    <t>7.24</t>
  </si>
  <si>
    <t>52.14</t>
  </si>
  <si>
    <t>1:59.30</t>
  </si>
  <si>
    <t>4:05.30</t>
  </si>
  <si>
    <t>8.74</t>
  </si>
  <si>
    <t>6.70</t>
  </si>
  <si>
    <t>14.00</t>
  </si>
  <si>
    <t>1.90</t>
  </si>
  <si>
    <t>4.00</t>
  </si>
  <si>
    <t xml:space="preserve">13.00 </t>
  </si>
  <si>
    <t>Furkan ŞEN  6.83</t>
  </si>
  <si>
    <t>Halit KILIÇ  47.81</t>
  </si>
  <si>
    <t>Halit KILIÇ  1:49.80</t>
  </si>
  <si>
    <t>Süleyman BEKMEZCİ  3:46.17</t>
  </si>
  <si>
    <t>Süleyman BEKMEZCİ  8:07.63</t>
  </si>
  <si>
    <t>Batuhan Buğra ERUYGUN  8.08</t>
  </si>
  <si>
    <t>Ümit TAN  2.14</t>
  </si>
  <si>
    <t>Ümit SUNGUR  4.85</t>
  </si>
  <si>
    <t>Kaan ŞENCAN  7.50
Toros PİLİKOĞLU  7.50</t>
  </si>
  <si>
    <t>Musa TÜZEN  15.47</t>
  </si>
  <si>
    <t>Osman Can ÖZDEVECİ  18.81</t>
  </si>
  <si>
    <t>GENÇ ERKEK</t>
  </si>
  <si>
    <t>17-18 Ocak 2015</t>
  </si>
  <si>
    <t>9:05.30</t>
  </si>
  <si>
    <t>13:15</t>
  </si>
  <si>
    <t>14:00</t>
  </si>
  <si>
    <t>14:40</t>
  </si>
  <si>
    <t>AHMET ÖZÇELİK</t>
  </si>
  <si>
    <t>HATAY</t>
  </si>
  <si>
    <t>BAHATTİN ÜNEY</t>
  </si>
  <si>
    <t>KIRIKKALE</t>
  </si>
  <si>
    <t>BEKİR SAMET TAN</t>
  </si>
  <si>
    <t>SİVAS</t>
  </si>
  <si>
    <t>EMRE ALKIŞ</t>
  </si>
  <si>
    <t>HÜSEYİN POLAT</t>
  </si>
  <si>
    <t>MUHAMMET BURAK TÜRK</t>
  </si>
  <si>
    <t>SEDAT BOZBAY</t>
  </si>
  <si>
    <t>42500</t>
  </si>
  <si>
    <t>40500</t>
  </si>
  <si>
    <t>40400</t>
  </si>
  <si>
    <t>35800</t>
  </si>
  <si>
    <t>41850</t>
  </si>
  <si>
    <t>AYBERK YAZICI</t>
  </si>
  <si>
    <t>SAKARYA</t>
  </si>
  <si>
    <t>BERK KÖKSAL</t>
  </si>
  <si>
    <t>BERKAY SEYHAN</t>
  </si>
  <si>
    <t>KOCAELİ</t>
  </si>
  <si>
    <t>GÜRSEL VELİECEOĞLU</t>
  </si>
  <si>
    <t>MUHAMMED DÖNMEZ</t>
  </si>
  <si>
    <t>UMUT ASYILI</t>
  </si>
  <si>
    <t>5251</t>
  </si>
  <si>
    <t>4982</t>
  </si>
  <si>
    <t>5194</t>
  </si>
  <si>
    <t>5490</t>
  </si>
  <si>
    <t>5187</t>
  </si>
  <si>
    <t>5050</t>
  </si>
  <si>
    <t>DAVUT GÜNEŞ</t>
  </si>
  <si>
    <t>MERSİN</t>
  </si>
  <si>
    <t>ENES SERDAR TÜRK</t>
  </si>
  <si>
    <t>HAKAN TİNİĞ</t>
  </si>
  <si>
    <t>İBRAHİM ŞİRİN</t>
  </si>
  <si>
    <t>İSHAK MERT ŞEN</t>
  </si>
  <si>
    <t>SUAT ACER</t>
  </si>
  <si>
    <t>ESKİŞEHİR</t>
  </si>
  <si>
    <t>TUGAY MELİH VERDİ</t>
  </si>
  <si>
    <t>UĞUR ERİM</t>
  </si>
  <si>
    <t>ÜMİT BAĞRIAÇIK</t>
  </si>
  <si>
    <t>ZAFER SEVGİLİ</t>
  </si>
  <si>
    <t>BOLU</t>
  </si>
  <si>
    <t>710</t>
  </si>
  <si>
    <t>747</t>
  </si>
  <si>
    <t>756</t>
  </si>
  <si>
    <t>811</t>
  </si>
  <si>
    <t>726</t>
  </si>
  <si>
    <t>724</t>
  </si>
  <si>
    <t>-</t>
  </si>
  <si>
    <t>720</t>
  </si>
  <si>
    <t>736</t>
  </si>
  <si>
    <t>732</t>
  </si>
  <si>
    <t>HAYDAR ÇAĞLAYAN ERDEM</t>
  </si>
  <si>
    <t>ANKARA</t>
  </si>
  <si>
    <t>İBRAHİM ERGİN</t>
  </si>
  <si>
    <t>MİKDAT SEVLER</t>
  </si>
  <si>
    <t>MUHAMMED AK</t>
  </si>
  <si>
    <t>VEDAT AKKURT</t>
  </si>
  <si>
    <t>850</t>
  </si>
  <si>
    <t>853</t>
  </si>
  <si>
    <t>824</t>
  </si>
  <si>
    <t>867</t>
  </si>
  <si>
    <t>HÜSEYİN CUMALI</t>
  </si>
  <si>
    <t>ENES ÇAĞLAR</t>
  </si>
  <si>
    <t>İZMİR</t>
  </si>
  <si>
    <t>FADİK BOMBACI</t>
  </si>
  <si>
    <t>KUBİLAY KARA</t>
  </si>
  <si>
    <t>TEKİRDAĞ</t>
  </si>
  <si>
    <t>SİNAN BİRCAN</t>
  </si>
  <si>
    <t>670</t>
  </si>
  <si>
    <t>687</t>
  </si>
  <si>
    <t>ABDÜLSAMET ARIKAN</t>
  </si>
  <si>
    <t>CEM ŞAHİN</t>
  </si>
  <si>
    <t>MERT ÇİÇEK</t>
  </si>
  <si>
    <t>BURSA</t>
  </si>
  <si>
    <t>MURAT ÖZBEY</t>
  </si>
  <si>
    <t xml:space="preserve"> </t>
  </si>
  <si>
    <t>1415</t>
  </si>
  <si>
    <t>1450</t>
  </si>
  <si>
    <t>1515</t>
  </si>
  <si>
    <t>1410</t>
  </si>
  <si>
    <t>ENES CAN BAYRAKTAROĞLU</t>
  </si>
  <si>
    <t>SERCAN ÇEÇEN</t>
  </si>
  <si>
    <t>185</t>
  </si>
  <si>
    <t>160</t>
  </si>
  <si>
    <t>5440</t>
  </si>
  <si>
    <t>5700</t>
  </si>
  <si>
    <t>5400</t>
  </si>
  <si>
    <t>5300</t>
  </si>
  <si>
    <t>20000</t>
  </si>
  <si>
    <t>15502</t>
  </si>
  <si>
    <t>15800</t>
  </si>
  <si>
    <t>15900</t>
  </si>
  <si>
    <t>20434</t>
  </si>
  <si>
    <t>SPORCU YOK</t>
  </si>
  <si>
    <t>2</t>
  </si>
  <si>
    <t>1</t>
  </si>
  <si>
    <t>4</t>
  </si>
  <si>
    <t>5</t>
  </si>
  <si>
    <t>3</t>
  </si>
  <si>
    <t>6</t>
  </si>
  <si>
    <t>7</t>
  </si>
  <si>
    <t>EMRE DALKIRAN</t>
  </si>
  <si>
    <t>GAZİANTEP</t>
  </si>
  <si>
    <t>13:45</t>
  </si>
  <si>
    <t>13:50</t>
  </si>
  <si>
    <t>13:52</t>
  </si>
  <si>
    <t>15:06</t>
  </si>
  <si>
    <t>13:00</t>
  </si>
  <si>
    <t>14:10</t>
  </si>
  <si>
    <t>14:25</t>
  </si>
  <si>
    <t>14:42</t>
  </si>
  <si>
    <t>15:07</t>
  </si>
  <si>
    <t>DNS</t>
  </si>
  <si>
    <t>O</t>
  </si>
  <si>
    <t>X</t>
  </si>
  <si>
    <t>BEKİR SAMET TAN(PROTESTOLU)</t>
  </si>
  <si>
    <t>Salon Olimpik Baraj Yarışmaları</t>
  </si>
  <si>
    <t>DQ 162.7</t>
  </si>
  <si>
    <t>ENİS KORKMAZ</t>
  </si>
  <si>
    <t>ERZURUM</t>
  </si>
  <si>
    <t>NM</t>
  </si>
  <si>
    <t>FADIL BOMBACI(PROTESTOLU)</t>
  </si>
  <si>
    <t>CAN ÖZÜPEK(PROTESTOLU)</t>
  </si>
  <si>
    <t/>
  </si>
  <si>
    <t>400M--</t>
  </si>
  <si>
    <t>800M--</t>
  </si>
  <si>
    <t>1500M--</t>
  </si>
  <si>
    <t>60M.ENG--</t>
  </si>
  <si>
    <t>UZUN-</t>
  </si>
  <si>
    <t>ÜÇADIM-</t>
  </si>
  <si>
    <t>YÜKSEK-2</t>
  </si>
  <si>
    <t>YÜKSEK-1</t>
  </si>
  <si>
    <t>YÜKSEK-</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</si>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</sst>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3"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b/>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2"/>
      <color rgb="FF002060"/>
      <name val="Cambria"/>
      <family val="1"/>
      <charset val="162"/>
      <scheme val="major"/>
    </font>
    <font>
      <b/>
      <u/>
      <sz val="14"/>
      <color rgb="FFFF0000"/>
      <name val="Cambria"/>
      <family val="1"/>
      <charset val="162"/>
      <scheme val="major"/>
    </font>
    <font>
      <b/>
      <sz val="18"/>
      <color theme="1"/>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68">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2" fillId="29" borderId="11" xfId="36" applyNumberFormat="1" applyFont="1" applyFill="1" applyBorder="1" applyAlignment="1" applyProtection="1">
      <alignment vertical="center" wrapText="1"/>
      <protection locked="0"/>
    </xf>
    <xf numFmtId="14" fontId="92" fillId="29" borderId="11" xfId="36" applyNumberFormat="1" applyFont="1" applyFill="1" applyBorder="1" applyAlignment="1" applyProtection="1">
      <alignment vertical="center" wrapText="1"/>
      <protection locked="0"/>
    </xf>
    <xf numFmtId="166" fontId="92"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3"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4"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4"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44" fillId="0" borderId="12" xfId="36" applyFont="1" applyFill="1" applyBorder="1" applyAlignment="1" applyProtection="1">
      <alignment horizontal="center" vertical="center" wrapText="1"/>
      <protection locked="0"/>
    </xf>
    <xf numFmtId="0" fontId="96"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7" fillId="0" borderId="12" xfId="36" applyNumberFormat="1" applyFont="1" applyFill="1" applyBorder="1" applyAlignment="1" applyProtection="1">
      <alignment horizontal="center" vertical="center" wrapText="1"/>
      <protection locked="0"/>
    </xf>
    <xf numFmtId="169" fontId="98"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99"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100" fillId="0" borderId="12" xfId="36" applyFont="1" applyFill="1" applyBorder="1" applyAlignment="1">
      <alignment horizontal="center" vertical="center"/>
    </xf>
    <xf numFmtId="1" fontId="101" fillId="0" borderId="12" xfId="36" applyNumberFormat="1" applyFont="1" applyFill="1" applyBorder="1" applyAlignment="1">
      <alignment horizontal="center" vertical="center" wrapText="1"/>
    </xf>
    <xf numFmtId="14" fontId="101" fillId="0" borderId="12" xfId="36" applyNumberFormat="1" applyFont="1" applyFill="1" applyBorder="1" applyAlignment="1">
      <alignment horizontal="center" vertical="center" wrapText="1"/>
    </xf>
    <xf numFmtId="0" fontId="101" fillId="0" borderId="12" xfId="36" applyFont="1" applyFill="1" applyBorder="1" applyAlignment="1">
      <alignment horizontal="left" vertical="center" wrapText="1"/>
    </xf>
    <xf numFmtId="49" fontId="100" fillId="0" borderId="12" xfId="36" applyNumberFormat="1" applyFont="1" applyFill="1" applyBorder="1" applyAlignment="1">
      <alignment horizontal="center" vertical="center"/>
    </xf>
    <xf numFmtId="49" fontId="100" fillId="37"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horizontal="center" vertical="center"/>
    </xf>
    <xf numFmtId="49" fontId="100" fillId="0"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vertical="center"/>
    </xf>
    <xf numFmtId="49" fontId="100" fillId="0" borderId="12" xfId="36" applyNumberFormat="1" applyFont="1" applyFill="1" applyBorder="1" applyAlignment="1">
      <alignment vertical="center"/>
    </xf>
    <xf numFmtId="169" fontId="100"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0" fontId="100" fillId="0" borderId="12" xfId="36" applyNumberFormat="1" applyFont="1" applyFill="1" applyBorder="1" applyAlignment="1">
      <alignment horizontal="center" vertical="center"/>
    </xf>
    <xf numFmtId="0" fontId="101" fillId="0" borderId="12" xfId="36" applyFont="1" applyFill="1" applyBorder="1" applyAlignment="1">
      <alignment horizontal="center" vertical="center" wrapText="1"/>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27" fillId="29" borderId="11" xfId="36"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0" fontId="100" fillId="38" borderId="12" xfId="36" applyFont="1" applyFill="1" applyBorder="1" applyAlignment="1">
      <alignment horizontal="center" vertical="center"/>
    </xf>
    <xf numFmtId="0" fontId="90" fillId="38" borderId="12" xfId="36" applyFont="1" applyFill="1" applyBorder="1" applyAlignment="1">
      <alignment horizontal="center" vertical="center"/>
    </xf>
    <xf numFmtId="1" fontId="101" fillId="38" borderId="12" xfId="36" applyNumberFormat="1" applyFont="1" applyFill="1" applyBorder="1" applyAlignment="1">
      <alignment horizontal="center" vertical="center" wrapText="1"/>
    </xf>
    <xf numFmtId="14" fontId="101" fillId="38" borderId="12" xfId="36" applyNumberFormat="1" applyFont="1" applyFill="1" applyBorder="1" applyAlignment="1">
      <alignment horizontal="center" vertical="center" wrapText="1"/>
    </xf>
    <xf numFmtId="0" fontId="101" fillId="38" borderId="12" xfId="36" applyFont="1" applyFill="1" applyBorder="1" applyAlignment="1">
      <alignment horizontal="left" vertical="center" wrapText="1"/>
    </xf>
    <xf numFmtId="0" fontId="101" fillId="38" borderId="12" xfId="36" applyFont="1" applyFill="1" applyBorder="1" applyAlignment="1">
      <alignment horizontal="center" vertical="center" wrapText="1"/>
    </xf>
    <xf numFmtId="49" fontId="100" fillId="38" borderId="12" xfId="36" applyNumberFormat="1" applyFont="1" applyFill="1" applyBorder="1" applyAlignment="1">
      <alignment horizontal="center" vertical="center"/>
    </xf>
    <xf numFmtId="49" fontId="100" fillId="38" borderId="12" xfId="36" applyNumberFormat="1" applyFont="1" applyFill="1" applyBorder="1" applyAlignment="1" applyProtection="1">
      <alignment horizontal="center" vertical="center"/>
      <protection locked="0" hidden="1"/>
    </xf>
    <xf numFmtId="49" fontId="100" fillId="38" borderId="12" xfId="36" applyNumberFormat="1" applyFont="1" applyFill="1" applyBorder="1" applyAlignment="1">
      <alignment vertical="center"/>
    </xf>
    <xf numFmtId="169" fontId="102" fillId="38" borderId="12" xfId="36" applyNumberFormat="1" applyFont="1" applyFill="1" applyBorder="1" applyAlignment="1">
      <alignment horizontal="center" vertical="center"/>
    </xf>
    <xf numFmtId="169" fontId="100" fillId="38" borderId="12" xfId="36" applyNumberFormat="1" applyFont="1" applyFill="1" applyBorder="1" applyAlignment="1">
      <alignment horizontal="center" vertical="center"/>
    </xf>
    <xf numFmtId="0" fontId="100" fillId="38" borderId="12" xfId="36" applyNumberFormat="1" applyFont="1" applyFill="1" applyBorder="1" applyAlignment="1">
      <alignment horizontal="center" vertical="center"/>
    </xf>
    <xf numFmtId="0" fontId="122" fillId="36" borderId="19" xfId="0" applyNumberFormat="1" applyFont="1" applyFill="1" applyBorder="1" applyAlignment="1">
      <alignment horizontal="center" vertical="center" wrapText="1"/>
    </xf>
    <xf numFmtId="167" fontId="58" fillId="0" borderId="12" xfId="36" applyNumberFormat="1" applyFont="1" applyFill="1" applyBorder="1" applyAlignment="1">
      <alignment horizontal="center" vertical="center"/>
    </xf>
    <xf numFmtId="0" fontId="58" fillId="0" borderId="39" xfId="36" applyFont="1" applyFill="1" applyBorder="1" applyAlignment="1">
      <alignment horizontal="center" vertical="center"/>
    </xf>
    <xf numFmtId="14" fontId="58" fillId="0" borderId="39" xfId="36" applyNumberFormat="1" applyFont="1" applyFill="1" applyBorder="1" applyAlignment="1">
      <alignment horizontal="center" vertical="center"/>
    </xf>
    <xf numFmtId="0" fontId="58" fillId="0" borderId="39" xfId="36" applyFont="1" applyFill="1" applyBorder="1" applyAlignment="1">
      <alignment horizontal="left" vertical="center" wrapText="1"/>
    </xf>
    <xf numFmtId="0" fontId="91" fillId="0" borderId="39" xfId="36" applyFont="1" applyFill="1" applyBorder="1" applyAlignment="1">
      <alignment horizontal="left" vertical="center" wrapText="1"/>
    </xf>
    <xf numFmtId="168" fontId="58" fillId="0" borderId="39" xfId="36" applyNumberFormat="1" applyFont="1" applyFill="1" applyBorder="1" applyAlignment="1">
      <alignment horizontal="center" vertical="center"/>
    </xf>
    <xf numFmtId="1" fontId="58" fillId="0" borderId="39"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8"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7" fontId="58" fillId="0" borderId="41" xfId="36" applyNumberFormat="1" applyFont="1" applyFill="1" applyBorder="1" applyAlignment="1">
      <alignment horizontal="center" vertical="center"/>
    </xf>
    <xf numFmtId="167" fontId="58" fillId="0" borderId="39" xfId="36" applyNumberFormat="1" applyFont="1" applyFill="1" applyBorder="1" applyAlignment="1">
      <alignment horizontal="center" vertical="center"/>
    </xf>
    <xf numFmtId="0" fontId="44" fillId="0" borderId="39" xfId="36" applyFont="1" applyFill="1" applyBorder="1" applyAlignment="1" applyProtection="1">
      <alignment horizontal="center" vertical="center" wrapText="1"/>
      <protection locked="0"/>
    </xf>
    <xf numFmtId="0" fontId="96" fillId="0" borderId="39" xfId="36" applyFont="1" applyFill="1" applyBorder="1" applyAlignment="1" applyProtection="1">
      <alignment horizontal="center" vertical="center" wrapText="1"/>
      <protection locked="0"/>
    </xf>
    <xf numFmtId="1" fontId="44" fillId="0" borderId="39" xfId="36" applyNumberFormat="1" applyFont="1" applyFill="1" applyBorder="1" applyAlignment="1" applyProtection="1">
      <alignment horizontal="center" vertical="center" wrapText="1"/>
      <protection locked="0"/>
    </xf>
    <xf numFmtId="14" fontId="44" fillId="0" borderId="39" xfId="36" applyNumberFormat="1" applyFont="1" applyFill="1" applyBorder="1" applyAlignment="1" applyProtection="1">
      <alignment horizontal="center" vertical="center" wrapText="1"/>
      <protection locked="0"/>
    </xf>
    <xf numFmtId="0" fontId="44" fillId="0" borderId="39" xfId="36" applyFont="1" applyFill="1" applyBorder="1" applyAlignment="1" applyProtection="1">
      <alignment horizontal="left" vertical="center" wrapText="1"/>
      <protection locked="0"/>
    </xf>
    <xf numFmtId="169" fontId="44" fillId="0" borderId="39" xfId="36" applyNumberFormat="1" applyFont="1" applyFill="1" applyBorder="1" applyAlignment="1" applyProtection="1">
      <alignment horizontal="center" vertical="center" wrapText="1"/>
      <protection locked="0"/>
    </xf>
    <xf numFmtId="169" fontId="25" fillId="0" borderId="39" xfId="36" applyNumberFormat="1" applyFont="1" applyFill="1" applyBorder="1" applyAlignment="1" applyProtection="1">
      <alignment horizontal="center" vertical="center" wrapText="1"/>
      <protection hidden="1"/>
    </xf>
    <xf numFmtId="169" fontId="97" fillId="0" borderId="39" xfId="36" applyNumberFormat="1" applyFont="1" applyFill="1" applyBorder="1" applyAlignment="1" applyProtection="1">
      <alignment horizontal="center" vertical="center" wrapText="1"/>
      <protection locked="0"/>
    </xf>
    <xf numFmtId="169" fontId="98" fillId="0" borderId="39" xfId="36" applyNumberFormat="1" applyFont="1" applyFill="1" applyBorder="1" applyAlignment="1" applyProtection="1">
      <alignment horizontal="center" vertical="center" wrapText="1"/>
      <protection hidden="1"/>
    </xf>
    <xf numFmtId="1" fontId="43" fillId="0" borderId="39"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96"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25" fillId="0" borderId="41" xfId="36" applyNumberFormat="1" applyFont="1" applyFill="1" applyBorder="1" applyAlignment="1" applyProtection="1">
      <alignment horizontal="center" vertical="center" wrapText="1"/>
      <protection hidden="1"/>
    </xf>
    <xf numFmtId="169" fontId="97" fillId="0" borderId="41" xfId="36" applyNumberFormat="1" applyFont="1" applyFill="1" applyBorder="1" applyAlignment="1" applyProtection="1">
      <alignment horizontal="center" vertical="center" wrapText="1"/>
      <protection locked="0"/>
    </xf>
    <xf numFmtId="169" fontId="98"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169" fontId="58" fillId="0" borderId="39" xfId="36" applyNumberFormat="1" applyFont="1" applyFill="1" applyBorder="1" applyAlignment="1">
      <alignment horizontal="center" vertical="center"/>
    </xf>
    <xf numFmtId="169" fontId="58" fillId="0" borderId="41" xfId="36" applyNumberFormat="1" applyFont="1" applyFill="1" applyBorder="1" applyAlignment="1">
      <alignment horizontal="center" vertical="center"/>
    </xf>
    <xf numFmtId="169" fontId="97" fillId="0" borderId="12" xfId="36" applyNumberFormat="1" applyFont="1" applyFill="1" applyBorder="1" applyAlignment="1" applyProtection="1">
      <alignment horizontal="center" vertical="center" wrapText="1"/>
      <protection hidden="1"/>
    </xf>
    <xf numFmtId="169" fontId="97" fillId="0" borderId="39" xfId="36" applyNumberFormat="1" applyFont="1" applyFill="1" applyBorder="1" applyAlignment="1" applyProtection="1">
      <alignment horizontal="center" vertical="center" wrapText="1"/>
      <protection hidden="1"/>
    </xf>
    <xf numFmtId="169" fontId="97" fillId="0" borderId="41" xfId="36" applyNumberFormat="1" applyFont="1" applyFill="1" applyBorder="1" applyAlignment="1" applyProtection="1">
      <alignment horizontal="center" vertical="center" wrapText="1"/>
      <protection hidden="1"/>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105" fillId="29" borderId="33" xfId="0" applyNumberFormat="1" applyFont="1" applyFill="1" applyBorder="1" applyAlignment="1">
      <alignment horizontal="center" vertical="center"/>
    </xf>
    <xf numFmtId="164" fontId="105" fillId="29" borderId="34" xfId="0" applyNumberFormat="1" applyFont="1" applyFill="1" applyBorder="1" applyAlignment="1">
      <alignment horizontal="center" vertical="center"/>
    </xf>
    <xf numFmtId="164" fontId="105"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3" fillId="36" borderId="26" xfId="0" applyNumberFormat="1" applyFont="1" applyFill="1" applyBorder="1" applyAlignment="1">
      <alignment horizontal="right" vertical="center"/>
    </xf>
    <xf numFmtId="164" fontId="103" fillId="36" borderId="27" xfId="0" applyNumberFormat="1" applyFont="1" applyFill="1" applyBorder="1" applyAlignment="1">
      <alignment horizontal="right" vertical="center"/>
    </xf>
    <xf numFmtId="164" fontId="103" fillId="36" borderId="28"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0" fontId="106" fillId="29" borderId="22" xfId="0" applyFont="1" applyFill="1" applyBorder="1" applyAlignment="1">
      <alignment horizontal="right" vertical="center" wrapText="1"/>
    </xf>
    <xf numFmtId="0" fontId="106" fillId="29" borderId="13" xfId="0" applyFont="1" applyFill="1" applyBorder="1" applyAlignment="1">
      <alignment horizontal="right" vertical="center" wrapText="1"/>
    </xf>
    <xf numFmtId="0" fontId="106" fillId="29" borderId="13" xfId="0" applyFont="1" applyFill="1" applyBorder="1" applyAlignment="1">
      <alignment horizontal="left" vertical="center" wrapText="1"/>
    </xf>
    <xf numFmtId="0" fontId="106" fillId="29" borderId="23" xfId="0" applyFont="1" applyFill="1" applyBorder="1" applyAlignment="1">
      <alignment horizontal="left" vertical="center" wrapText="1"/>
    </xf>
    <xf numFmtId="0" fontId="10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110" fillId="29" borderId="0" xfId="36" applyFont="1" applyFill="1" applyBorder="1" applyAlignment="1" applyProtection="1">
      <alignment horizontal="center" vertical="center" wrapText="1"/>
      <protection locked="0"/>
    </xf>
    <xf numFmtId="0" fontId="111"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2"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0" fontId="47" fillId="25" borderId="10" xfId="36" applyFont="1" applyFill="1" applyBorder="1" applyAlignment="1" applyProtection="1">
      <alignment horizontal="left" vertical="center" wrapText="1"/>
      <protection locked="0"/>
    </xf>
    <xf numFmtId="0" fontId="92"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54" fillId="33" borderId="12" xfId="36" applyFont="1" applyFill="1" applyBorder="1" applyAlignment="1">
      <alignment horizontal="center" vertical="center" wrapText="1"/>
    </xf>
    <xf numFmtId="166" fontId="46" fillId="24" borderId="25" xfId="36" applyNumberFormat="1" applyFont="1" applyFill="1" applyBorder="1" applyAlignment="1" applyProtection="1">
      <alignment horizontal="center" vertical="center" wrapText="1"/>
      <protection locked="0"/>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111"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6" fontId="92" fillId="29" borderId="11"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2" fontId="95" fillId="31" borderId="38" xfId="36" applyNumberFormat="1" applyFont="1" applyFill="1" applyBorder="1" applyAlignment="1" applyProtection="1">
      <alignment horizontal="center" vertical="center" wrapText="1"/>
      <protection locked="0"/>
    </xf>
    <xf numFmtId="2" fontId="95" fillId="31" borderId="39" xfId="36" applyNumberFormat="1" applyFont="1" applyFill="1" applyBorder="1" applyAlignment="1" applyProtection="1">
      <alignment horizontal="center" vertical="center" wrapText="1"/>
      <protection locked="0"/>
    </xf>
    <xf numFmtId="14" fontId="95" fillId="31" borderId="12"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2" fillId="29" borderId="11"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21"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2" fontId="118" fillId="33" borderId="12" xfId="36" applyNumberFormat="1" applyFont="1" applyFill="1" applyBorder="1" applyAlignment="1">
      <alignment horizontal="center" vertical="center" textRotation="90" wrapText="1"/>
    </xf>
    <xf numFmtId="169" fontId="119" fillId="33" borderId="12" xfId="36" applyNumberFormat="1" applyFont="1" applyFill="1" applyBorder="1" applyAlignment="1">
      <alignment horizontal="center" vertical="center"/>
    </xf>
    <xf numFmtId="0" fontId="73" fillId="33" borderId="12" xfId="36" applyFont="1" applyFill="1" applyBorder="1" applyAlignment="1">
      <alignment horizontal="center" vertical="center"/>
    </xf>
    <xf numFmtId="166" fontId="114" fillId="24" borderId="25"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118" fillId="33" borderId="38" xfId="36" applyFont="1" applyFill="1" applyBorder="1" applyAlignment="1">
      <alignment horizontal="center" vertical="center" wrapText="1"/>
    </xf>
    <xf numFmtId="0" fontId="118" fillId="33" borderId="39" xfId="36" applyFont="1" applyFill="1" applyBorder="1" applyAlignment="1">
      <alignment horizontal="center" vertical="center" wrapText="1"/>
    </xf>
    <xf numFmtId="0" fontId="118" fillId="33" borderId="12" xfId="36" applyFont="1" applyFill="1" applyBorder="1" applyAlignment="1">
      <alignment horizontal="center" vertical="center" textRotation="90" wrapText="1"/>
    </xf>
    <xf numFmtId="0" fontId="118" fillId="33" borderId="12" xfId="36" applyFont="1" applyFill="1" applyBorder="1" applyAlignment="1">
      <alignment horizontal="center" textRotation="90"/>
    </xf>
    <xf numFmtId="49" fontId="118" fillId="33" borderId="12" xfId="36" applyNumberFormat="1" applyFont="1" applyFill="1" applyBorder="1" applyAlignment="1">
      <alignment horizontal="center" vertical="center" textRotation="90" wrapText="1"/>
    </xf>
    <xf numFmtId="14" fontId="93" fillId="29" borderId="11" xfId="36" applyNumberFormat="1" applyFont="1" applyFill="1" applyBorder="1" applyAlignment="1" applyProtection="1">
      <alignment horizontal="center" vertical="center" wrapText="1"/>
      <protection locked="0"/>
    </xf>
    <xf numFmtId="0" fontId="56" fillId="29" borderId="11" xfId="36" applyFont="1" applyFill="1" applyBorder="1" applyAlignment="1" applyProtection="1">
      <alignment horizontal="left" vertical="center" wrapText="1"/>
      <protection locked="0"/>
    </xf>
    <xf numFmtId="166" fontId="93" fillId="29" borderId="11" xfId="36" applyNumberFormat="1" applyFont="1" applyFill="1" applyBorder="1" applyAlignment="1" applyProtection="1">
      <alignment horizontal="center" vertical="center" wrapText="1"/>
      <protection locked="0"/>
    </xf>
    <xf numFmtId="0" fontId="114" fillId="29" borderId="0" xfId="36" applyFont="1" applyFill="1" applyBorder="1" applyAlignment="1" applyProtection="1">
      <alignment horizontal="center" vertical="center" wrapText="1"/>
      <protection locked="0"/>
    </xf>
    <xf numFmtId="0" fontId="115"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6" fillId="29" borderId="10" xfId="31" applyFont="1" applyFill="1" applyBorder="1" applyAlignment="1" applyProtection="1">
      <alignment horizontal="left" vertical="center" wrapText="1"/>
      <protection locked="0"/>
    </xf>
    <xf numFmtId="0" fontId="117" fillId="29" borderId="10"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14" fontId="113" fillId="29" borderId="10" xfId="31" applyNumberFormat="1" applyFont="1" applyFill="1" applyBorder="1" applyAlignment="1" applyProtection="1">
      <alignment horizontal="left" vertical="center" wrapText="1"/>
      <protection locked="0"/>
    </xf>
    <xf numFmtId="0" fontId="113" fillId="29" borderId="10" xfId="31"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49" fontId="47" fillId="25" borderId="10" xfId="36" applyNumberFormat="1" applyFont="1" applyFill="1" applyBorder="1" applyAlignment="1" applyProtection="1">
      <alignment horizontal="left" vertical="center" wrapText="1"/>
      <protection locked="0"/>
    </xf>
    <xf numFmtId="0" fontId="71" fillId="29" borderId="10" xfId="31"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120" fillId="33" borderId="38" xfId="36" applyFont="1" applyFill="1" applyBorder="1" applyAlignment="1">
      <alignment horizontal="center" vertical="center" wrapText="1"/>
    </xf>
    <xf numFmtId="0" fontId="120" fillId="33" borderId="39" xfId="36" applyFont="1" applyFill="1" applyBorder="1" applyAlignment="1">
      <alignment horizontal="center" vertical="center" wrapText="1"/>
    </xf>
    <xf numFmtId="0" fontId="120" fillId="33" borderId="12" xfId="36" applyFont="1" applyFill="1" applyBorder="1" applyAlignment="1">
      <alignment horizontal="center" textRotation="90"/>
    </xf>
    <xf numFmtId="0" fontId="92" fillId="25" borderId="10" xfId="36" applyNumberFormat="1" applyFont="1" applyFill="1" applyBorder="1" applyAlignment="1" applyProtection="1">
      <alignment horizontal="center" vertical="center" wrapText="1"/>
      <protection locked="0"/>
    </xf>
    <xf numFmtId="0" fontId="94"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4">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2537"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2541"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253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2539"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13</xdr:col>
      <xdr:colOff>752475</xdr:colOff>
      <xdr:row>1</xdr:row>
      <xdr:rowOff>219075</xdr:rowOff>
    </xdr:to>
    <xdr:pic>
      <xdr:nvPicPr>
        <xdr:cNvPr id="16721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425"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1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1142223</xdr:colOff>
      <xdr:row>1</xdr:row>
      <xdr:rowOff>361950</xdr:rowOff>
    </xdr:to>
    <xdr:pic>
      <xdr:nvPicPr>
        <xdr:cNvPr id="1478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152400</xdr:colOff>
      <xdr:row>0</xdr:row>
      <xdr:rowOff>0</xdr:rowOff>
    </xdr:from>
    <xdr:to>
      <xdr:col>2</xdr:col>
      <xdr:colOff>962025</xdr:colOff>
      <xdr:row>2</xdr:row>
      <xdr:rowOff>152400</xdr:rowOff>
    </xdr:to>
    <xdr:pic>
      <xdr:nvPicPr>
        <xdr:cNvPr id="18945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219075</xdr:colOff>
      <xdr:row>1</xdr:row>
      <xdr:rowOff>180975</xdr:rowOff>
    </xdr:to>
    <xdr:pic>
      <xdr:nvPicPr>
        <xdr:cNvPr id="18946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241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902759</xdr:colOff>
      <xdr:row>1</xdr:row>
      <xdr:rowOff>95250</xdr:rowOff>
    </xdr:to>
    <xdr:pic>
      <xdr:nvPicPr>
        <xdr:cNvPr id="1702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7411"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741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2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8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228600</xdr:colOff>
      <xdr:row>1</xdr:row>
      <xdr:rowOff>228600</xdr:rowOff>
    </xdr:to>
    <xdr:pic>
      <xdr:nvPicPr>
        <xdr:cNvPr id="16108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495300</xdr:colOff>
      <xdr:row>0</xdr:row>
      <xdr:rowOff>57150</xdr:rowOff>
    </xdr:from>
    <xdr:to>
      <xdr:col>7</xdr:col>
      <xdr:colOff>38100</xdr:colOff>
      <xdr:row>2</xdr:row>
      <xdr:rowOff>209550</xdr:rowOff>
    </xdr:to>
    <xdr:pic>
      <xdr:nvPicPr>
        <xdr:cNvPr id="16517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38700" y="57150"/>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7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723900</xdr:colOff>
      <xdr:row>1</xdr:row>
      <xdr:rowOff>180975</xdr:rowOff>
    </xdr:to>
    <xdr:pic>
      <xdr:nvPicPr>
        <xdr:cNvPr id="16211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3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26458</xdr:colOff>
      <xdr:row>1</xdr:row>
      <xdr:rowOff>95250</xdr:rowOff>
    </xdr:to>
    <xdr:pic>
      <xdr:nvPicPr>
        <xdr:cNvPr id="16619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0</xdr:row>
      <xdr:rowOff>47625</xdr:rowOff>
    </xdr:from>
    <xdr:to>
      <xdr:col>4</xdr:col>
      <xdr:colOff>504825</xdr:colOff>
      <xdr:row>2</xdr:row>
      <xdr:rowOff>28575</xdr:rowOff>
    </xdr:to>
    <xdr:pic>
      <xdr:nvPicPr>
        <xdr:cNvPr id="16619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6850" y="47625"/>
          <a:ext cx="8096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643466</xdr:colOff>
      <xdr:row>1</xdr:row>
      <xdr:rowOff>95250</xdr:rowOff>
    </xdr:to>
    <xdr:pic>
      <xdr:nvPicPr>
        <xdr:cNvPr id="16926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629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5" zoomScale="112" zoomScaleNormal="100" zoomScaleSheetLayoutView="112" workbookViewId="0">
      <selection activeCell="P20" sqref="P20"/>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39" t="s">
        <v>122</v>
      </c>
      <c r="B2" s="340"/>
      <c r="C2" s="340"/>
      <c r="D2" s="340"/>
      <c r="E2" s="340"/>
      <c r="F2" s="340"/>
      <c r="G2" s="340"/>
      <c r="H2" s="340"/>
      <c r="I2" s="340"/>
      <c r="J2" s="340"/>
      <c r="K2" s="341"/>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356"/>
      <c r="B12" s="357"/>
      <c r="C12" s="357"/>
      <c r="D12" s="357"/>
      <c r="E12" s="357"/>
      <c r="F12" s="357"/>
      <c r="G12" s="357"/>
      <c r="H12" s="357"/>
      <c r="I12" s="357"/>
      <c r="J12" s="357"/>
      <c r="K12" s="358"/>
    </row>
    <row r="13" spans="1:11" ht="71.25" customHeight="1" x14ac:dyDescent="0.2">
      <c r="A13" s="342"/>
      <c r="B13" s="343"/>
      <c r="C13" s="343"/>
      <c r="D13" s="343"/>
      <c r="E13" s="343"/>
      <c r="F13" s="343"/>
      <c r="G13" s="343"/>
      <c r="H13" s="343"/>
      <c r="I13" s="343"/>
      <c r="J13" s="343"/>
      <c r="K13" s="344"/>
    </row>
    <row r="14" spans="1:11" ht="72" customHeight="1" x14ac:dyDescent="0.2">
      <c r="A14" s="348" t="s">
        <v>475</v>
      </c>
      <c r="B14" s="349"/>
      <c r="C14" s="349"/>
      <c r="D14" s="349"/>
      <c r="E14" s="349"/>
      <c r="F14" s="349"/>
      <c r="G14" s="349"/>
      <c r="H14" s="349"/>
      <c r="I14" s="349"/>
      <c r="J14" s="349"/>
      <c r="K14" s="350"/>
    </row>
    <row r="15" spans="1:11" ht="51.75" customHeight="1" x14ac:dyDescent="0.2">
      <c r="A15" s="345"/>
      <c r="B15" s="346"/>
      <c r="C15" s="346"/>
      <c r="D15" s="346"/>
      <c r="E15" s="346"/>
      <c r="F15" s="346"/>
      <c r="G15" s="346"/>
      <c r="H15" s="346"/>
      <c r="I15" s="346"/>
      <c r="J15" s="346"/>
      <c r="K15" s="347"/>
    </row>
    <row r="16" spans="1:11" x14ac:dyDescent="0.2">
      <c r="A16" s="170"/>
      <c r="B16" s="171"/>
      <c r="C16" s="171"/>
      <c r="D16" s="171"/>
      <c r="E16" s="171"/>
      <c r="F16" s="171"/>
      <c r="G16" s="171"/>
      <c r="H16" s="171"/>
      <c r="I16" s="171"/>
      <c r="J16" s="171"/>
      <c r="K16" s="172"/>
    </row>
    <row r="17" spans="1:11" ht="25.5" x14ac:dyDescent="0.35">
      <c r="A17" s="359"/>
      <c r="B17" s="360"/>
      <c r="C17" s="360"/>
      <c r="D17" s="360"/>
      <c r="E17" s="360"/>
      <c r="F17" s="360"/>
      <c r="G17" s="360"/>
      <c r="H17" s="360"/>
      <c r="I17" s="360"/>
      <c r="J17" s="360"/>
      <c r="K17" s="361"/>
    </row>
    <row r="18" spans="1:11" ht="24.75" customHeight="1" x14ac:dyDescent="0.2">
      <c r="A18" s="353" t="s">
        <v>135</v>
      </c>
      <c r="B18" s="354"/>
      <c r="C18" s="354"/>
      <c r="D18" s="354"/>
      <c r="E18" s="354"/>
      <c r="F18" s="354"/>
      <c r="G18" s="354"/>
      <c r="H18" s="354"/>
      <c r="I18" s="354"/>
      <c r="J18" s="354"/>
      <c r="K18" s="355"/>
    </row>
    <row r="19" spans="1:11" s="32" customFormat="1" ht="35.25" customHeight="1" x14ac:dyDescent="0.2">
      <c r="A19" s="362" t="s">
        <v>131</v>
      </c>
      <c r="B19" s="363"/>
      <c r="C19" s="363"/>
      <c r="D19" s="363"/>
      <c r="E19" s="364"/>
      <c r="F19" s="328" t="s">
        <v>475</v>
      </c>
      <c r="G19" s="329"/>
      <c r="H19" s="329"/>
      <c r="I19" s="329"/>
      <c r="J19" s="329"/>
      <c r="K19" s="330"/>
    </row>
    <row r="20" spans="1:11" s="32" customFormat="1" ht="35.25" customHeight="1" x14ac:dyDescent="0.2">
      <c r="A20" s="365" t="s">
        <v>132</v>
      </c>
      <c r="B20" s="366"/>
      <c r="C20" s="366"/>
      <c r="D20" s="366"/>
      <c r="E20" s="367"/>
      <c r="F20" s="328" t="s">
        <v>137</v>
      </c>
      <c r="G20" s="329"/>
      <c r="H20" s="329"/>
      <c r="I20" s="329"/>
      <c r="J20" s="329"/>
      <c r="K20" s="330"/>
    </row>
    <row r="21" spans="1:11" s="32" customFormat="1" ht="35.25" customHeight="1" x14ac:dyDescent="0.2">
      <c r="A21" s="365" t="s">
        <v>133</v>
      </c>
      <c r="B21" s="366"/>
      <c r="C21" s="366"/>
      <c r="D21" s="366"/>
      <c r="E21" s="367"/>
      <c r="F21" s="328" t="s">
        <v>329</v>
      </c>
      <c r="G21" s="329"/>
      <c r="H21" s="329"/>
      <c r="I21" s="329"/>
      <c r="J21" s="329"/>
      <c r="K21" s="330"/>
    </row>
    <row r="22" spans="1:11" s="32" customFormat="1" ht="35.25" customHeight="1" x14ac:dyDescent="0.2">
      <c r="A22" s="365" t="s">
        <v>134</v>
      </c>
      <c r="B22" s="366"/>
      <c r="C22" s="366"/>
      <c r="D22" s="366"/>
      <c r="E22" s="367"/>
      <c r="F22" s="328" t="s">
        <v>353</v>
      </c>
      <c r="G22" s="329"/>
      <c r="H22" s="329"/>
      <c r="I22" s="329"/>
      <c r="J22" s="329"/>
      <c r="K22" s="330"/>
    </row>
    <row r="23" spans="1:11" s="32" customFormat="1" ht="35.25" customHeight="1" x14ac:dyDescent="0.2">
      <c r="A23" s="368" t="s">
        <v>136</v>
      </c>
      <c r="B23" s="369"/>
      <c r="C23" s="369"/>
      <c r="D23" s="369"/>
      <c r="E23" s="370"/>
      <c r="F23" s="287">
        <v>41</v>
      </c>
      <c r="G23" s="173"/>
      <c r="H23" s="173"/>
      <c r="I23" s="173"/>
      <c r="J23" s="173"/>
      <c r="K23" s="174"/>
    </row>
    <row r="24" spans="1:11" ht="15.75" x14ac:dyDescent="0.25">
      <c r="A24" s="351"/>
      <c r="B24" s="352"/>
      <c r="C24" s="352"/>
      <c r="D24" s="352"/>
      <c r="E24" s="352"/>
      <c r="F24" s="331"/>
      <c r="G24" s="331"/>
      <c r="H24" s="331"/>
      <c r="I24" s="331"/>
      <c r="J24" s="331"/>
      <c r="K24" s="332"/>
    </row>
    <row r="25" spans="1:11" ht="20.25" x14ac:dyDescent="0.3">
      <c r="A25" s="336"/>
      <c r="B25" s="337"/>
      <c r="C25" s="337"/>
      <c r="D25" s="337"/>
      <c r="E25" s="337"/>
      <c r="F25" s="337"/>
      <c r="G25" s="337"/>
      <c r="H25" s="337"/>
      <c r="I25" s="337"/>
      <c r="J25" s="337"/>
      <c r="K25" s="338"/>
    </row>
    <row r="26" spans="1:11" x14ac:dyDescent="0.2">
      <c r="A26" s="170"/>
      <c r="B26" s="171"/>
      <c r="C26" s="171"/>
      <c r="D26" s="171"/>
      <c r="E26" s="171"/>
      <c r="F26" s="171"/>
      <c r="G26" s="171"/>
      <c r="H26" s="171"/>
      <c r="I26" s="171"/>
      <c r="J26" s="171"/>
      <c r="K26" s="172"/>
    </row>
    <row r="27" spans="1:11" ht="20.25" x14ac:dyDescent="0.3">
      <c r="A27" s="333"/>
      <c r="B27" s="334"/>
      <c r="C27" s="334"/>
      <c r="D27" s="334"/>
      <c r="E27" s="334"/>
      <c r="F27" s="334"/>
      <c r="G27" s="334"/>
      <c r="H27" s="334"/>
      <c r="I27" s="334"/>
      <c r="J27" s="334"/>
      <c r="K27" s="335"/>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A21:E21"/>
    <mergeCell ref="A22:E22"/>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N18" sqref="N18"/>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85546875" style="91" customWidth="1"/>
    <col min="15" max="15" width="8.5703125" style="89" customWidth="1"/>
    <col min="16" max="16" width="9.140625" style="3" customWidth="1"/>
    <col min="17" max="16384" width="9.140625" style="3"/>
  </cols>
  <sheetData>
    <row r="1" spans="1:16" ht="48.75" customHeight="1" x14ac:dyDescent="0.2">
      <c r="A1" s="428" t="s">
        <v>122</v>
      </c>
      <c r="B1" s="428"/>
      <c r="C1" s="428"/>
      <c r="D1" s="428"/>
      <c r="E1" s="428"/>
      <c r="F1" s="428"/>
      <c r="G1" s="428"/>
      <c r="H1" s="428"/>
      <c r="I1" s="428"/>
      <c r="J1" s="428"/>
      <c r="K1" s="428"/>
      <c r="L1" s="428"/>
      <c r="M1" s="428"/>
      <c r="N1" s="428"/>
      <c r="O1" s="428"/>
    </row>
    <row r="2" spans="1:16" ht="25.5" customHeight="1" x14ac:dyDescent="0.2">
      <c r="A2" s="429" t="s">
        <v>475</v>
      </c>
      <c r="B2" s="429"/>
      <c r="C2" s="429"/>
      <c r="D2" s="429"/>
      <c r="E2" s="429"/>
      <c r="F2" s="429"/>
      <c r="G2" s="429"/>
      <c r="H2" s="429"/>
      <c r="I2" s="429"/>
      <c r="J2" s="429"/>
      <c r="K2" s="429"/>
      <c r="L2" s="429"/>
      <c r="M2" s="429"/>
      <c r="N2" s="429"/>
      <c r="O2" s="429"/>
    </row>
    <row r="3" spans="1:16" s="4" customFormat="1" ht="27" customHeight="1" x14ac:dyDescent="0.2">
      <c r="A3" s="430" t="s">
        <v>147</v>
      </c>
      <c r="B3" s="430"/>
      <c r="C3" s="430"/>
      <c r="D3" s="454" t="s">
        <v>234</v>
      </c>
      <c r="E3" s="455"/>
      <c r="F3" s="93" t="s">
        <v>143</v>
      </c>
      <c r="G3" s="434" t="s">
        <v>336</v>
      </c>
      <c r="H3" s="434"/>
      <c r="I3" s="434"/>
      <c r="J3" s="223"/>
      <c r="K3" s="456" t="s">
        <v>290</v>
      </c>
      <c r="L3" s="456"/>
      <c r="M3" s="432" t="s">
        <v>349</v>
      </c>
      <c r="N3" s="432"/>
      <c r="O3" s="432"/>
    </row>
    <row r="4" spans="1:16" s="4" customFormat="1" ht="17.25" customHeight="1" x14ac:dyDescent="0.2">
      <c r="A4" s="423" t="s">
        <v>148</v>
      </c>
      <c r="B4" s="423"/>
      <c r="C4" s="423"/>
      <c r="D4" s="427" t="s">
        <v>329</v>
      </c>
      <c r="E4" s="427"/>
      <c r="F4" s="95"/>
      <c r="G4" s="94"/>
      <c r="H4" s="425"/>
      <c r="I4" s="425"/>
      <c r="J4" s="224"/>
      <c r="K4" s="423" t="s">
        <v>146</v>
      </c>
      <c r="L4" s="423"/>
      <c r="M4" s="426">
        <v>42021</v>
      </c>
      <c r="N4" s="426"/>
      <c r="O4" s="221" t="s">
        <v>463</v>
      </c>
    </row>
    <row r="5" spans="1:16" ht="15" customHeight="1" x14ac:dyDescent="0.2">
      <c r="A5" s="5"/>
      <c r="B5" s="5"/>
      <c r="C5" s="5"/>
      <c r="D5" s="9"/>
      <c r="E5" s="6"/>
      <c r="F5" s="7"/>
      <c r="G5" s="8"/>
      <c r="H5" s="8"/>
      <c r="I5" s="8"/>
      <c r="J5" s="8"/>
      <c r="K5" s="8"/>
      <c r="L5" s="8"/>
      <c r="M5" s="8"/>
      <c r="N5" s="220">
        <v>42022.686601851849</v>
      </c>
      <c r="O5" s="220"/>
    </row>
    <row r="6" spans="1:16" ht="15.75" x14ac:dyDescent="0.2">
      <c r="A6" s="419" t="s">
        <v>6</v>
      </c>
      <c r="B6" s="419"/>
      <c r="C6" s="422" t="s">
        <v>125</v>
      </c>
      <c r="D6" s="422" t="s">
        <v>150</v>
      </c>
      <c r="E6" s="419" t="s">
        <v>7</v>
      </c>
      <c r="F6" s="419" t="s">
        <v>56</v>
      </c>
      <c r="G6" s="424" t="s">
        <v>45</v>
      </c>
      <c r="H6" s="424"/>
      <c r="I6" s="424"/>
      <c r="J6" s="424"/>
      <c r="K6" s="424"/>
      <c r="L6" s="424"/>
      <c r="M6" s="424"/>
      <c r="N6" s="420" t="s">
        <v>8</v>
      </c>
      <c r="O6" s="420" t="s">
        <v>233</v>
      </c>
    </row>
    <row r="7" spans="1:16" ht="21.75" customHeight="1" x14ac:dyDescent="0.2">
      <c r="A7" s="419"/>
      <c r="B7" s="419"/>
      <c r="C7" s="422"/>
      <c r="D7" s="422"/>
      <c r="E7" s="419"/>
      <c r="F7" s="419"/>
      <c r="G7" s="96">
        <v>1</v>
      </c>
      <c r="H7" s="96">
        <v>2</v>
      </c>
      <c r="I7" s="96">
        <v>3</v>
      </c>
      <c r="J7" s="222" t="s">
        <v>257</v>
      </c>
      <c r="K7" s="225">
        <v>4</v>
      </c>
      <c r="L7" s="225">
        <v>5</v>
      </c>
      <c r="M7" s="225">
        <v>6</v>
      </c>
      <c r="N7" s="421"/>
      <c r="O7" s="421"/>
    </row>
    <row r="8" spans="1:16" s="82" customFormat="1" ht="49.5" customHeight="1" thickBot="1" x14ac:dyDescent="0.25">
      <c r="A8" s="313">
        <v>1</v>
      </c>
      <c r="B8" s="314" t="s">
        <v>240</v>
      </c>
      <c r="C8" s="315">
        <v>139</v>
      </c>
      <c r="D8" s="316">
        <v>35505</v>
      </c>
      <c r="E8" s="317" t="s">
        <v>460</v>
      </c>
      <c r="F8" s="317" t="s">
        <v>461</v>
      </c>
      <c r="G8" s="318">
        <v>681</v>
      </c>
      <c r="H8" s="318">
        <v>677</v>
      </c>
      <c r="I8" s="318">
        <v>680</v>
      </c>
      <c r="J8" s="319">
        <v>681</v>
      </c>
      <c r="K8" s="320">
        <v>688</v>
      </c>
      <c r="L8" s="320" t="s">
        <v>473</v>
      </c>
      <c r="M8" s="321">
        <v>691</v>
      </c>
      <c r="N8" s="319">
        <v>691</v>
      </c>
      <c r="O8" s="322"/>
    </row>
    <row r="9" spans="1:16" s="82" customFormat="1" ht="49.5" customHeight="1" x14ac:dyDescent="0.2">
      <c r="A9" s="303">
        <v>2</v>
      </c>
      <c r="B9" s="304" t="s">
        <v>242</v>
      </c>
      <c r="C9" s="305">
        <v>88</v>
      </c>
      <c r="D9" s="306">
        <v>35493</v>
      </c>
      <c r="E9" s="307" t="s">
        <v>423</v>
      </c>
      <c r="F9" s="307" t="s">
        <v>422</v>
      </c>
      <c r="G9" s="308">
        <v>593</v>
      </c>
      <c r="H9" s="308">
        <v>602</v>
      </c>
      <c r="I9" s="308">
        <v>616</v>
      </c>
      <c r="J9" s="309">
        <v>616</v>
      </c>
      <c r="K9" s="310" t="s">
        <v>406</v>
      </c>
      <c r="L9" s="310" t="s">
        <v>406</v>
      </c>
      <c r="M9" s="311" t="s">
        <v>406</v>
      </c>
      <c r="N9" s="309">
        <v>616</v>
      </c>
      <c r="O9" s="312"/>
    </row>
    <row r="10" spans="1:16" s="82" customFormat="1" ht="49.5" customHeight="1" x14ac:dyDescent="0.2">
      <c r="A10" s="231">
        <v>3</v>
      </c>
      <c r="B10" s="232" t="s">
        <v>237</v>
      </c>
      <c r="C10" s="233">
        <v>113</v>
      </c>
      <c r="D10" s="234">
        <v>35566</v>
      </c>
      <c r="E10" s="235" t="s">
        <v>424</v>
      </c>
      <c r="F10" s="235" t="s">
        <v>425</v>
      </c>
      <c r="G10" s="236" t="s">
        <v>473</v>
      </c>
      <c r="H10" s="236">
        <v>604</v>
      </c>
      <c r="I10" s="236" t="s">
        <v>473</v>
      </c>
      <c r="J10" s="240">
        <v>604</v>
      </c>
      <c r="K10" s="237" t="s">
        <v>473</v>
      </c>
      <c r="L10" s="237" t="s">
        <v>406</v>
      </c>
      <c r="M10" s="238" t="s">
        <v>406</v>
      </c>
      <c r="N10" s="240">
        <v>604</v>
      </c>
      <c r="O10" s="239"/>
    </row>
    <row r="11" spans="1:16" s="82" customFormat="1" ht="49.5" customHeight="1" x14ac:dyDescent="0.2">
      <c r="A11" s="231">
        <v>4</v>
      </c>
      <c r="B11" s="232" t="s">
        <v>239</v>
      </c>
      <c r="C11" s="233">
        <v>56</v>
      </c>
      <c r="D11" s="234">
        <v>36385</v>
      </c>
      <c r="E11" s="235" t="s">
        <v>439</v>
      </c>
      <c r="F11" s="235" t="s">
        <v>137</v>
      </c>
      <c r="G11" s="236" t="s">
        <v>406</v>
      </c>
      <c r="H11" s="236">
        <v>339</v>
      </c>
      <c r="I11" s="236">
        <v>525</v>
      </c>
      <c r="J11" s="240">
        <v>525</v>
      </c>
      <c r="K11" s="237">
        <v>567</v>
      </c>
      <c r="L11" s="237">
        <v>596</v>
      </c>
      <c r="M11" s="238">
        <v>582</v>
      </c>
      <c r="N11" s="240">
        <v>596</v>
      </c>
      <c r="O11" s="239"/>
    </row>
    <row r="12" spans="1:16" s="82" customFormat="1" ht="49.5" customHeight="1" x14ac:dyDescent="0.2">
      <c r="A12" s="231">
        <v>5</v>
      </c>
      <c r="B12" s="232" t="s">
        <v>238</v>
      </c>
      <c r="C12" s="233">
        <v>114</v>
      </c>
      <c r="D12" s="234">
        <v>36226</v>
      </c>
      <c r="E12" s="235" t="s">
        <v>426</v>
      </c>
      <c r="F12" s="235" t="s">
        <v>425</v>
      </c>
      <c r="G12" s="236">
        <v>518</v>
      </c>
      <c r="H12" s="236">
        <v>533</v>
      </c>
      <c r="I12" s="236" t="s">
        <v>473</v>
      </c>
      <c r="J12" s="240">
        <v>533</v>
      </c>
      <c r="K12" s="237" t="s">
        <v>473</v>
      </c>
      <c r="L12" s="237">
        <v>543</v>
      </c>
      <c r="M12" s="238">
        <v>532</v>
      </c>
      <c r="N12" s="240">
        <v>543</v>
      </c>
      <c r="O12" s="239"/>
      <c r="P12" s="83"/>
    </row>
    <row r="13" spans="1:16" s="82" customFormat="1" ht="49.5" customHeight="1" x14ac:dyDescent="0.2">
      <c r="A13" s="231" t="s">
        <v>406</v>
      </c>
      <c r="B13" s="232" t="s">
        <v>241</v>
      </c>
      <c r="C13" s="233">
        <v>87</v>
      </c>
      <c r="D13" s="234">
        <v>35090</v>
      </c>
      <c r="E13" s="235" t="s">
        <v>421</v>
      </c>
      <c r="F13" s="235" t="s">
        <v>422</v>
      </c>
      <c r="G13" s="236"/>
      <c r="H13" s="236"/>
      <c r="I13" s="236"/>
      <c r="J13" s="240" t="s">
        <v>482</v>
      </c>
      <c r="K13" s="237"/>
      <c r="L13" s="237"/>
      <c r="M13" s="238"/>
      <c r="N13" s="240" t="s">
        <v>471</v>
      </c>
      <c r="O13" s="239"/>
    </row>
    <row r="14" spans="1:16" s="82" customFormat="1" ht="49.5" customHeight="1" x14ac:dyDescent="0.2">
      <c r="A14" s="231"/>
      <c r="B14" s="232" t="s">
        <v>243</v>
      </c>
      <c r="C14" s="233" t="s">
        <v>482</v>
      </c>
      <c r="D14" s="234" t="s">
        <v>482</v>
      </c>
      <c r="E14" s="235" t="s">
        <v>482</v>
      </c>
      <c r="F14" s="235" t="s">
        <v>482</v>
      </c>
      <c r="G14" s="236"/>
      <c r="H14" s="236"/>
      <c r="I14" s="236"/>
      <c r="J14" s="240" t="s">
        <v>482</v>
      </c>
      <c r="K14" s="237"/>
      <c r="L14" s="237"/>
      <c r="M14" s="238"/>
      <c r="N14" s="240">
        <v>0</v>
      </c>
      <c r="O14" s="239"/>
    </row>
    <row r="15" spans="1:16" s="82" customFormat="1" ht="49.5" customHeight="1" x14ac:dyDescent="0.2">
      <c r="A15" s="231"/>
      <c r="B15" s="232" t="s">
        <v>244</v>
      </c>
      <c r="C15" s="233" t="s">
        <v>482</v>
      </c>
      <c r="D15" s="234" t="s">
        <v>482</v>
      </c>
      <c r="E15" s="235" t="s">
        <v>482</v>
      </c>
      <c r="F15" s="235" t="s">
        <v>482</v>
      </c>
      <c r="G15" s="236"/>
      <c r="H15" s="236"/>
      <c r="I15" s="236"/>
      <c r="J15" s="240" t="s">
        <v>482</v>
      </c>
      <c r="K15" s="237"/>
      <c r="L15" s="237"/>
      <c r="M15" s="238"/>
      <c r="N15" s="240">
        <v>0</v>
      </c>
      <c r="O15" s="239"/>
    </row>
    <row r="16" spans="1:16" s="82" customFormat="1" ht="49.5" customHeight="1" x14ac:dyDescent="0.2">
      <c r="A16" s="231"/>
      <c r="B16" s="232" t="s">
        <v>245</v>
      </c>
      <c r="C16" s="233" t="s">
        <v>482</v>
      </c>
      <c r="D16" s="234" t="s">
        <v>482</v>
      </c>
      <c r="E16" s="235" t="s">
        <v>482</v>
      </c>
      <c r="F16" s="235" t="s">
        <v>482</v>
      </c>
      <c r="G16" s="236"/>
      <c r="H16" s="236"/>
      <c r="I16" s="236"/>
      <c r="J16" s="240" t="s">
        <v>482</v>
      </c>
      <c r="K16" s="237"/>
      <c r="L16" s="237"/>
      <c r="M16" s="238"/>
      <c r="N16" s="240">
        <v>0</v>
      </c>
      <c r="O16" s="239"/>
    </row>
    <row r="17" spans="1:16" s="82" customFormat="1" ht="49.5" customHeight="1" x14ac:dyDescent="0.2">
      <c r="A17" s="231"/>
      <c r="B17" s="232" t="s">
        <v>246</v>
      </c>
      <c r="C17" s="233" t="s">
        <v>482</v>
      </c>
      <c r="D17" s="234" t="s">
        <v>482</v>
      </c>
      <c r="E17" s="235" t="s">
        <v>482</v>
      </c>
      <c r="F17" s="235" t="s">
        <v>482</v>
      </c>
      <c r="G17" s="236"/>
      <c r="H17" s="236"/>
      <c r="I17" s="236"/>
      <c r="J17" s="240" t="s">
        <v>482</v>
      </c>
      <c r="K17" s="237"/>
      <c r="L17" s="237"/>
      <c r="M17" s="238"/>
      <c r="N17" s="240">
        <v>0</v>
      </c>
      <c r="O17" s="239"/>
    </row>
    <row r="18" spans="1:16" s="82" customFormat="1" ht="49.5" customHeight="1" x14ac:dyDescent="0.2">
      <c r="A18" s="231"/>
      <c r="B18" s="232" t="s">
        <v>247</v>
      </c>
      <c r="C18" s="233" t="s">
        <v>482</v>
      </c>
      <c r="D18" s="234" t="s">
        <v>482</v>
      </c>
      <c r="E18" s="235" t="s">
        <v>482</v>
      </c>
      <c r="F18" s="235" t="s">
        <v>482</v>
      </c>
      <c r="G18" s="236"/>
      <c r="H18" s="236"/>
      <c r="I18" s="236"/>
      <c r="J18" s="240" t="s">
        <v>482</v>
      </c>
      <c r="K18" s="237"/>
      <c r="L18" s="237"/>
      <c r="M18" s="238"/>
      <c r="N18" s="240">
        <v>0</v>
      </c>
      <c r="O18" s="239"/>
    </row>
    <row r="19" spans="1:16" s="82" customFormat="1" ht="49.5" customHeight="1" x14ac:dyDescent="0.2">
      <c r="A19" s="231"/>
      <c r="B19" s="232" t="s">
        <v>248</v>
      </c>
      <c r="C19" s="233" t="s">
        <v>482</v>
      </c>
      <c r="D19" s="234" t="s">
        <v>482</v>
      </c>
      <c r="E19" s="235" t="s">
        <v>482</v>
      </c>
      <c r="F19" s="235" t="s">
        <v>482</v>
      </c>
      <c r="G19" s="236"/>
      <c r="H19" s="236"/>
      <c r="I19" s="236"/>
      <c r="J19" s="240" t="s">
        <v>482</v>
      </c>
      <c r="K19" s="237"/>
      <c r="L19" s="237"/>
      <c r="M19" s="238"/>
      <c r="N19" s="240">
        <v>0</v>
      </c>
      <c r="O19" s="239"/>
      <c r="P19" s="83"/>
    </row>
    <row r="20" spans="1:16" s="82" customFormat="1" ht="49.5" customHeight="1" x14ac:dyDescent="0.2">
      <c r="A20" s="231"/>
      <c r="B20" s="232" t="s">
        <v>249</v>
      </c>
      <c r="C20" s="233" t="s">
        <v>482</v>
      </c>
      <c r="D20" s="234" t="s">
        <v>482</v>
      </c>
      <c r="E20" s="235" t="s">
        <v>482</v>
      </c>
      <c r="F20" s="235" t="s">
        <v>482</v>
      </c>
      <c r="G20" s="236"/>
      <c r="H20" s="236"/>
      <c r="I20" s="236"/>
      <c r="J20" s="240" t="s">
        <v>482</v>
      </c>
      <c r="K20" s="237"/>
      <c r="L20" s="237"/>
      <c r="M20" s="238"/>
      <c r="N20" s="240">
        <v>0</v>
      </c>
      <c r="O20" s="239"/>
    </row>
    <row r="21" spans="1:16" s="82" customFormat="1" ht="49.5" customHeight="1" x14ac:dyDescent="0.2">
      <c r="A21" s="231"/>
      <c r="B21" s="232" t="s">
        <v>250</v>
      </c>
      <c r="C21" s="233" t="s">
        <v>482</v>
      </c>
      <c r="D21" s="234" t="s">
        <v>482</v>
      </c>
      <c r="E21" s="235" t="s">
        <v>482</v>
      </c>
      <c r="F21" s="235" t="s">
        <v>482</v>
      </c>
      <c r="G21" s="236"/>
      <c r="H21" s="236"/>
      <c r="I21" s="236"/>
      <c r="J21" s="240" t="s">
        <v>482</v>
      </c>
      <c r="K21" s="237"/>
      <c r="L21" s="237"/>
      <c r="M21" s="238"/>
      <c r="N21" s="240">
        <v>0</v>
      </c>
      <c r="O21" s="239"/>
    </row>
    <row r="22" spans="1:16" s="82" customFormat="1" ht="49.5" customHeight="1" x14ac:dyDescent="0.2">
      <c r="A22" s="231"/>
      <c r="B22" s="232" t="s">
        <v>251</v>
      </c>
      <c r="C22" s="233" t="s">
        <v>482</v>
      </c>
      <c r="D22" s="234" t="s">
        <v>482</v>
      </c>
      <c r="E22" s="235" t="s">
        <v>482</v>
      </c>
      <c r="F22" s="235" t="s">
        <v>482</v>
      </c>
      <c r="G22" s="236"/>
      <c r="H22" s="236"/>
      <c r="I22" s="236"/>
      <c r="J22" s="240" t="s">
        <v>482</v>
      </c>
      <c r="K22" s="237"/>
      <c r="L22" s="237"/>
      <c r="M22" s="238"/>
      <c r="N22" s="240">
        <v>0</v>
      </c>
      <c r="O22" s="239"/>
    </row>
    <row r="23" spans="1:16" s="82" customFormat="1" ht="49.5" customHeight="1" x14ac:dyDescent="0.2">
      <c r="A23" s="231"/>
      <c r="B23" s="232" t="s">
        <v>252</v>
      </c>
      <c r="C23" s="233" t="s">
        <v>482</v>
      </c>
      <c r="D23" s="234" t="s">
        <v>482</v>
      </c>
      <c r="E23" s="235" t="s">
        <v>482</v>
      </c>
      <c r="F23" s="235" t="s">
        <v>482</v>
      </c>
      <c r="G23" s="236"/>
      <c r="H23" s="236"/>
      <c r="I23" s="236"/>
      <c r="J23" s="240" t="s">
        <v>482</v>
      </c>
      <c r="K23" s="237"/>
      <c r="L23" s="237"/>
      <c r="M23" s="238"/>
      <c r="N23" s="240">
        <v>0</v>
      </c>
      <c r="O23" s="239"/>
    </row>
    <row r="24" spans="1:16" s="82" customFormat="1" ht="49.5" customHeight="1" x14ac:dyDescent="0.2">
      <c r="A24" s="231"/>
      <c r="B24" s="232" t="s">
        <v>253</v>
      </c>
      <c r="C24" s="233" t="s">
        <v>482</v>
      </c>
      <c r="D24" s="234" t="s">
        <v>482</v>
      </c>
      <c r="E24" s="235" t="s">
        <v>482</v>
      </c>
      <c r="F24" s="235" t="s">
        <v>482</v>
      </c>
      <c r="G24" s="236"/>
      <c r="H24" s="236"/>
      <c r="I24" s="236"/>
      <c r="J24" s="240" t="s">
        <v>482</v>
      </c>
      <c r="K24" s="237"/>
      <c r="L24" s="237"/>
      <c r="M24" s="238"/>
      <c r="N24" s="240">
        <v>0</v>
      </c>
      <c r="O24" s="239"/>
    </row>
    <row r="25" spans="1:16" s="82" customFormat="1" ht="49.5" customHeight="1" x14ac:dyDescent="0.2">
      <c r="A25" s="231"/>
      <c r="B25" s="232" t="s">
        <v>254</v>
      </c>
      <c r="C25" s="233" t="s">
        <v>482</v>
      </c>
      <c r="D25" s="234" t="s">
        <v>482</v>
      </c>
      <c r="E25" s="235" t="s">
        <v>482</v>
      </c>
      <c r="F25" s="235" t="s">
        <v>482</v>
      </c>
      <c r="G25" s="236"/>
      <c r="H25" s="236"/>
      <c r="I25" s="236"/>
      <c r="J25" s="240" t="s">
        <v>482</v>
      </c>
      <c r="K25" s="237"/>
      <c r="L25" s="237"/>
      <c r="M25" s="238"/>
      <c r="N25" s="240">
        <v>0</v>
      </c>
      <c r="O25" s="239"/>
    </row>
    <row r="26" spans="1:16" s="82" customFormat="1" ht="49.5" customHeight="1" x14ac:dyDescent="0.2">
      <c r="A26" s="231"/>
      <c r="B26" s="232" t="s">
        <v>255</v>
      </c>
      <c r="C26" s="233" t="s">
        <v>482</v>
      </c>
      <c r="D26" s="234" t="s">
        <v>482</v>
      </c>
      <c r="E26" s="235" t="s">
        <v>482</v>
      </c>
      <c r="F26" s="235" t="s">
        <v>482</v>
      </c>
      <c r="G26" s="236"/>
      <c r="H26" s="236"/>
      <c r="I26" s="236"/>
      <c r="J26" s="240" t="s">
        <v>482</v>
      </c>
      <c r="K26" s="237"/>
      <c r="L26" s="237"/>
      <c r="M26" s="238"/>
      <c r="N26" s="240">
        <v>0</v>
      </c>
      <c r="O26" s="239"/>
      <c r="P26" s="83"/>
    </row>
    <row r="27" spans="1:16" s="82" customFormat="1" ht="49.5" customHeight="1" x14ac:dyDescent="0.2">
      <c r="A27" s="231"/>
      <c r="B27" s="232" t="s">
        <v>256</v>
      </c>
      <c r="C27" s="233" t="s">
        <v>482</v>
      </c>
      <c r="D27" s="234" t="s">
        <v>482</v>
      </c>
      <c r="E27" s="235" t="s">
        <v>482</v>
      </c>
      <c r="F27" s="235" t="s">
        <v>482</v>
      </c>
      <c r="G27" s="236"/>
      <c r="H27" s="236"/>
      <c r="I27" s="236"/>
      <c r="J27" s="240" t="s">
        <v>482</v>
      </c>
      <c r="K27" s="237"/>
      <c r="L27" s="237"/>
      <c r="M27" s="238"/>
      <c r="N27" s="240">
        <v>0</v>
      </c>
      <c r="O27" s="239"/>
    </row>
    <row r="28" spans="1:16" s="86" customFormat="1" ht="9" customHeight="1" x14ac:dyDescent="0.2">
      <c r="A28" s="84"/>
      <c r="B28" s="84"/>
      <c r="C28" s="84"/>
      <c r="D28" s="85"/>
      <c r="E28" s="84"/>
      <c r="N28" s="87"/>
      <c r="O28" s="84"/>
    </row>
    <row r="29" spans="1:16" s="86" customFormat="1" ht="25.5" customHeight="1" x14ac:dyDescent="0.2">
      <c r="A29" s="417" t="s">
        <v>4</v>
      </c>
      <c r="B29" s="417"/>
      <c r="C29" s="417"/>
      <c r="D29" s="417"/>
      <c r="E29" s="88" t="s">
        <v>0</v>
      </c>
      <c r="F29" s="88" t="s">
        <v>1</v>
      </c>
      <c r="G29" s="418" t="s">
        <v>2</v>
      </c>
      <c r="H29" s="418"/>
      <c r="I29" s="418"/>
      <c r="J29" s="418"/>
      <c r="K29" s="418"/>
      <c r="L29" s="418"/>
      <c r="M29" s="418"/>
      <c r="N29" s="418" t="s">
        <v>3</v>
      </c>
      <c r="O29" s="418"/>
    </row>
  </sheetData>
  <sortState ref="A8:N12">
    <sortCondition descending="1" ref="N8:N12"/>
  </sortState>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9:D29"/>
    <mergeCell ref="G29:M29"/>
    <mergeCell ref="N29:O29"/>
    <mergeCell ref="A6:A7"/>
    <mergeCell ref="B6:B7"/>
    <mergeCell ref="C6:C7"/>
  </mergeCells>
  <conditionalFormatting sqref="N8:N2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90" zoomScaleNormal="100" zoomScaleSheetLayoutView="90" workbookViewId="0">
      <selection activeCell="K9" sqref="K9:N14"/>
    </sheetView>
  </sheetViews>
  <sheetFormatPr defaultRowHeight="12.75" x14ac:dyDescent="0.2"/>
  <cols>
    <col min="1" max="2" width="4.85546875" style="24" customWidth="1"/>
    <col min="3" max="3" width="13.28515625" style="22" bestFit="1" customWidth="1"/>
    <col min="4" max="4" width="20" style="46" customWidth="1"/>
    <col min="5" max="5" width="18.28515625" style="46" customWidth="1"/>
    <col min="6" max="6" width="10" style="260" customWidth="1"/>
    <col min="7" max="7" width="6.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2.85546875" style="50" customWidth="1"/>
    <col min="14" max="14" width="14.7109375" style="50" customWidth="1"/>
    <col min="15" max="15" width="16.7109375" style="260" customWidth="1"/>
    <col min="16" max="16" width="6.7109375" style="22" customWidth="1"/>
    <col min="17" max="17" width="5.7109375" style="22" customWidth="1"/>
    <col min="18" max="16384" width="9.140625" style="22"/>
  </cols>
  <sheetData>
    <row r="1" spans="1:16" s="10" customFormat="1" ht="48.75" customHeight="1" x14ac:dyDescent="0.2">
      <c r="A1" s="394" t="str">
        <f>('YARIŞMA BİLGİLERİ'!A2)</f>
        <v>Türkiye Atletizm Federasyonu
İstanbul Atletizm İl Temsilciliği</v>
      </c>
      <c r="B1" s="394"/>
      <c r="C1" s="394"/>
      <c r="D1" s="394"/>
      <c r="E1" s="394"/>
      <c r="F1" s="394"/>
      <c r="G1" s="394"/>
      <c r="H1" s="394"/>
      <c r="I1" s="394"/>
      <c r="J1" s="394"/>
      <c r="K1" s="394"/>
      <c r="L1" s="394"/>
      <c r="M1" s="394"/>
      <c r="N1" s="394"/>
      <c r="O1" s="394"/>
      <c r="P1" s="394"/>
    </row>
    <row r="2" spans="1:16" s="10" customFormat="1" ht="24.75" customHeight="1" x14ac:dyDescent="0.2">
      <c r="A2" s="412" t="str">
        <f>'YARIŞMA BİLGİLERİ'!F19</f>
        <v>Salon Olimpik Baraj Yarışmaları</v>
      </c>
      <c r="B2" s="412"/>
      <c r="C2" s="412"/>
      <c r="D2" s="412"/>
      <c r="E2" s="412"/>
      <c r="F2" s="412"/>
      <c r="G2" s="412"/>
      <c r="H2" s="412"/>
      <c r="I2" s="412"/>
      <c r="J2" s="412"/>
      <c r="K2" s="412"/>
      <c r="L2" s="412"/>
      <c r="M2" s="412"/>
      <c r="N2" s="412"/>
      <c r="O2" s="412"/>
      <c r="P2" s="412"/>
    </row>
    <row r="3" spans="1:16" s="13" customFormat="1" ht="21.75" customHeight="1" x14ac:dyDescent="0.2">
      <c r="A3" s="396" t="s">
        <v>147</v>
      </c>
      <c r="B3" s="396"/>
      <c r="C3" s="396"/>
      <c r="D3" s="398" t="str">
        <f>'YARIŞMA PROGRAMI'!D15</f>
        <v xml:space="preserve">60 Metre Engelli Seçme </v>
      </c>
      <c r="E3" s="398"/>
      <c r="F3" s="413" t="s">
        <v>57</v>
      </c>
      <c r="G3" s="413"/>
      <c r="H3" s="11" t="s">
        <v>128</v>
      </c>
      <c r="I3" s="457" t="str">
        <f>'YARIŞMA PROGRAMI'!E15</f>
        <v>8.74</v>
      </c>
      <c r="J3" s="399"/>
      <c r="K3" s="399"/>
      <c r="L3" s="12"/>
      <c r="M3" s="77" t="s">
        <v>145</v>
      </c>
      <c r="N3" s="400" t="str">
        <f>'YARIŞMA PROGRAMI'!F15</f>
        <v>Batuhan Buğra ERUYGUN  8.08</v>
      </c>
      <c r="O3" s="400"/>
      <c r="P3" s="400"/>
    </row>
    <row r="4" spans="1:16" s="13" customFormat="1" ht="17.25" customHeight="1" x14ac:dyDescent="0.2">
      <c r="A4" s="406" t="s">
        <v>133</v>
      </c>
      <c r="B4" s="406"/>
      <c r="C4" s="406"/>
      <c r="D4" s="397" t="str">
        <f>'YARIŞMA BİLGİLERİ'!F21</f>
        <v>Genç Erkekler</v>
      </c>
      <c r="E4" s="397"/>
      <c r="F4" s="261"/>
      <c r="G4" s="30"/>
      <c r="H4" s="30"/>
      <c r="I4" s="30"/>
      <c r="J4" s="30"/>
      <c r="K4" s="30"/>
      <c r="L4" s="31"/>
      <c r="M4" s="76" t="s">
        <v>144</v>
      </c>
      <c r="N4" s="212">
        <f>'YARIŞMA PROGRAMI'!B15</f>
        <v>42022</v>
      </c>
      <c r="O4" s="414" t="str">
        <f>'YARIŞMA PROGRAMI'!C15</f>
        <v>-</v>
      </c>
      <c r="P4" s="414"/>
    </row>
    <row r="5" spans="1:16" s="10" customFormat="1" ht="15.75" customHeight="1" x14ac:dyDescent="0.2">
      <c r="A5" s="14"/>
      <c r="B5" s="14"/>
      <c r="C5" s="15"/>
      <c r="D5" s="16"/>
      <c r="E5" s="17"/>
      <c r="F5" s="262"/>
      <c r="G5" s="17"/>
      <c r="H5" s="17"/>
      <c r="I5" s="14"/>
      <c r="J5" s="14"/>
      <c r="K5" s="14"/>
      <c r="L5" s="18"/>
      <c r="M5" s="19"/>
      <c r="N5" s="415">
        <f ca="1">NOW()</f>
        <v>42022.735147569445</v>
      </c>
      <c r="O5" s="415"/>
      <c r="P5" s="415"/>
    </row>
    <row r="6" spans="1:16" s="20" customFormat="1" ht="24" customHeight="1" x14ac:dyDescent="0.2">
      <c r="A6" s="402" t="s">
        <v>12</v>
      </c>
      <c r="B6" s="403" t="s">
        <v>126</v>
      </c>
      <c r="C6" s="405" t="s">
        <v>142</v>
      </c>
      <c r="D6" s="407" t="s">
        <v>14</v>
      </c>
      <c r="E6" s="407" t="s">
        <v>56</v>
      </c>
      <c r="F6" s="409" t="s">
        <v>15</v>
      </c>
      <c r="G6" s="410" t="s">
        <v>29</v>
      </c>
      <c r="I6" s="391" t="s">
        <v>17</v>
      </c>
      <c r="J6" s="392"/>
      <c r="K6" s="392"/>
      <c r="L6" s="392"/>
      <c r="M6" s="392"/>
      <c r="N6" s="392"/>
      <c r="O6" s="392"/>
      <c r="P6" s="393"/>
    </row>
    <row r="7" spans="1:16" ht="24" customHeight="1" x14ac:dyDescent="0.2">
      <c r="A7" s="402"/>
      <c r="B7" s="404"/>
      <c r="C7" s="405"/>
      <c r="D7" s="407"/>
      <c r="E7" s="407"/>
      <c r="F7" s="409"/>
      <c r="G7" s="411"/>
      <c r="H7" s="21"/>
      <c r="I7" s="44" t="s">
        <v>12</v>
      </c>
      <c r="J7" s="41" t="s">
        <v>127</v>
      </c>
      <c r="K7" s="41" t="s">
        <v>126</v>
      </c>
      <c r="L7" s="42" t="s">
        <v>13</v>
      </c>
      <c r="M7" s="43" t="s">
        <v>14</v>
      </c>
      <c r="N7" s="43" t="s">
        <v>56</v>
      </c>
      <c r="O7" s="257" t="s">
        <v>15</v>
      </c>
      <c r="P7" s="41" t="s">
        <v>29</v>
      </c>
    </row>
    <row r="8" spans="1:16" s="20" customFormat="1" ht="27.75" customHeight="1" x14ac:dyDescent="0.2">
      <c r="A8" s="67">
        <v>1</v>
      </c>
      <c r="B8" s="67"/>
      <c r="C8" s="120"/>
      <c r="D8" s="186"/>
      <c r="E8" s="187"/>
      <c r="F8" s="228"/>
      <c r="G8" s="68"/>
      <c r="H8" s="23"/>
      <c r="I8" s="67">
        <v>1</v>
      </c>
      <c r="J8" s="241" t="s">
        <v>258</v>
      </c>
      <c r="K8" s="68" t="str">
        <f>IF(ISERROR(VLOOKUP(J8,'KAYIT LİSTESİ'!$B$4:$I$399,2,0)),"",(VLOOKUP(J8,'KAYIT LİSTESİ'!$B$4:$I$399,2,0)))</f>
        <v/>
      </c>
      <c r="L8" s="120" t="str">
        <f>IF(ISERROR(VLOOKUP(J8,'KAYIT LİSTESİ'!$B$4:$I$399,4,0)),"",(VLOOKUP(J8,'KAYIT LİSTESİ'!$B$4:$I$399,4,0)))</f>
        <v/>
      </c>
      <c r="M8" s="242" t="str">
        <f>IF(ISERROR(VLOOKUP(J8,'KAYIT LİSTESİ'!$B$4:$I$399,5,0)),"",(VLOOKUP(J8,'KAYIT LİSTESİ'!$B$4:$I$399,5,0)))</f>
        <v/>
      </c>
      <c r="N8" s="242" t="str">
        <f>IF(ISERROR(VLOOKUP(J8,'KAYIT LİSTESİ'!$B$4:$I$399,6,0)),"",(VLOOKUP(J8,'KAYIT LİSTESİ'!$B$4:$I$399,6,0)))</f>
        <v/>
      </c>
      <c r="O8" s="228"/>
      <c r="P8" s="68"/>
    </row>
    <row r="9" spans="1:16" s="20" customFormat="1" ht="27.75" customHeight="1" x14ac:dyDescent="0.2">
      <c r="A9" s="67">
        <v>2</v>
      </c>
      <c r="B9" s="67"/>
      <c r="C9" s="120"/>
      <c r="D9" s="186"/>
      <c r="E9" s="187"/>
      <c r="F9" s="228"/>
      <c r="G9" s="68"/>
      <c r="H9" s="23"/>
      <c r="I9" s="67">
        <v>2</v>
      </c>
      <c r="J9" s="241" t="s">
        <v>259</v>
      </c>
      <c r="K9" s="68">
        <f>IF(ISERROR(VLOOKUP(J9,'KAYIT LİSTESİ'!$B$4:$I$399,2,0)),"",(VLOOKUP(J9,'KAYIT LİSTESİ'!$B$4:$I$399,2,0)))</f>
        <v>65</v>
      </c>
      <c r="L9" s="120">
        <f>IF(ISERROR(VLOOKUP(J9,'KAYIT LİSTESİ'!$B$4:$I$399,4,0)),"",(VLOOKUP(J9,'KAYIT LİSTESİ'!$B$4:$I$399,4,0)))</f>
        <v>35678</v>
      </c>
      <c r="M9" s="242" t="str">
        <f>IF(ISERROR(VLOOKUP(J9,'KAYIT LİSTESİ'!$B$4:$I$399,5,0)),"",(VLOOKUP(J9,'KAYIT LİSTESİ'!$B$4:$I$399,5,0)))</f>
        <v>MUHAMMED AK</v>
      </c>
      <c r="N9" s="242" t="str">
        <f>IF(ISERROR(VLOOKUP(J9,'KAYIT LİSTESİ'!$B$4:$I$399,6,0)),"",(VLOOKUP(J9,'KAYIT LİSTESİ'!$B$4:$I$399,6,0)))</f>
        <v>İSTANBUL</v>
      </c>
      <c r="O9" s="228"/>
      <c r="P9" s="68"/>
    </row>
    <row r="10" spans="1:16" s="20" customFormat="1" ht="27.75" customHeight="1" x14ac:dyDescent="0.2">
      <c r="A10" s="67">
        <v>3</v>
      </c>
      <c r="B10" s="67"/>
      <c r="C10" s="120"/>
      <c r="D10" s="186"/>
      <c r="E10" s="187"/>
      <c r="F10" s="228"/>
      <c r="G10" s="68"/>
      <c r="H10" s="23"/>
      <c r="I10" s="67">
        <v>3</v>
      </c>
      <c r="J10" s="241" t="s">
        <v>260</v>
      </c>
      <c r="K10" s="68">
        <f>IF(ISERROR(VLOOKUP(J10,'KAYIT LİSTESİ'!$B$4:$I$399,2,0)),"",(VLOOKUP(J10,'KAYIT LİSTESİ'!$B$4:$I$399,2,0)))</f>
        <v>101</v>
      </c>
      <c r="L10" s="120">
        <f>IF(ISERROR(VLOOKUP(J10,'KAYIT LİSTESİ'!$B$4:$I$399,4,0)),"",(VLOOKUP(J10,'KAYIT LİSTESİ'!$B$4:$I$399,4,0)))</f>
        <v>35692</v>
      </c>
      <c r="M10" s="242" t="str">
        <f>IF(ISERROR(VLOOKUP(J10,'KAYIT LİSTESİ'!$B$4:$I$399,5,0)),"",(VLOOKUP(J10,'KAYIT LİSTESİ'!$B$4:$I$399,5,0)))</f>
        <v>İBRAHİM ERGİN</v>
      </c>
      <c r="N10" s="242" t="str">
        <f>IF(ISERROR(VLOOKUP(J10,'KAYIT LİSTESİ'!$B$4:$I$399,6,0)),"",(VLOOKUP(J10,'KAYIT LİSTESİ'!$B$4:$I$399,6,0)))</f>
        <v>MERSİN</v>
      </c>
      <c r="O10" s="228"/>
      <c r="P10" s="68"/>
    </row>
    <row r="11" spans="1:16" s="20" customFormat="1" ht="27.75" customHeight="1" x14ac:dyDescent="0.2">
      <c r="A11" s="67">
        <v>4</v>
      </c>
      <c r="B11" s="67"/>
      <c r="C11" s="120"/>
      <c r="D11" s="186"/>
      <c r="E11" s="187"/>
      <c r="F11" s="228"/>
      <c r="G11" s="68"/>
      <c r="H11" s="23"/>
      <c r="I11" s="67">
        <v>4</v>
      </c>
      <c r="J11" s="241" t="s">
        <v>261</v>
      </c>
      <c r="K11" s="68">
        <f>IF(ISERROR(VLOOKUP(J11,'KAYIT LİSTESİ'!$B$4:$I$399,2,0)),"",(VLOOKUP(J11,'KAYIT LİSTESİ'!$B$4:$I$399,2,0)))</f>
        <v>103</v>
      </c>
      <c r="L11" s="120">
        <f>IF(ISERROR(VLOOKUP(J11,'KAYIT LİSTESİ'!$B$4:$I$399,4,0)),"",(VLOOKUP(J11,'KAYIT LİSTESİ'!$B$4:$I$399,4,0)))</f>
        <v>35816</v>
      </c>
      <c r="M11" s="242" t="str">
        <f>IF(ISERROR(VLOOKUP(J11,'KAYIT LİSTESİ'!$B$4:$I$399,5,0)),"",(VLOOKUP(J11,'KAYIT LİSTESİ'!$B$4:$I$399,5,0)))</f>
        <v>MİKDAT SEVLER</v>
      </c>
      <c r="N11" s="242" t="str">
        <f>IF(ISERROR(VLOOKUP(J11,'KAYIT LİSTESİ'!$B$4:$I$399,6,0)),"",(VLOOKUP(J11,'KAYIT LİSTESİ'!$B$4:$I$399,6,0)))</f>
        <v>MERSİN</v>
      </c>
      <c r="O11" s="228"/>
      <c r="P11" s="68"/>
    </row>
    <row r="12" spans="1:16" s="20" customFormat="1" ht="27.75" customHeight="1" x14ac:dyDescent="0.2">
      <c r="A12" s="67">
        <v>5</v>
      </c>
      <c r="B12" s="67"/>
      <c r="C12" s="120"/>
      <c r="D12" s="186"/>
      <c r="E12" s="187"/>
      <c r="F12" s="228"/>
      <c r="G12" s="68"/>
      <c r="H12" s="23"/>
      <c r="I12" s="67">
        <v>5</v>
      </c>
      <c r="J12" s="241" t="s">
        <v>262</v>
      </c>
      <c r="K12" s="68">
        <f>IF(ISERROR(VLOOKUP(J12,'KAYIT LİSTESİ'!$B$4:$I$399,2,0)),"",(VLOOKUP(J12,'KAYIT LİSTESİ'!$B$4:$I$399,2,0)))</f>
        <v>34</v>
      </c>
      <c r="L12" s="120">
        <f>IF(ISERROR(VLOOKUP(J12,'KAYIT LİSTESİ'!$B$4:$I$399,4,0)),"",(VLOOKUP(J12,'KAYIT LİSTESİ'!$B$4:$I$399,4,0)))</f>
        <v>35163</v>
      </c>
      <c r="M12" s="242" t="str">
        <f>IF(ISERROR(VLOOKUP(J12,'KAYIT LİSTESİ'!$B$4:$I$399,5,0)),"",(VLOOKUP(J12,'KAYIT LİSTESİ'!$B$4:$I$399,5,0)))</f>
        <v>HAYDAR ÇAĞLAYAN ERDEM</v>
      </c>
      <c r="N12" s="242" t="str">
        <f>IF(ISERROR(VLOOKUP(J12,'KAYIT LİSTESİ'!$B$4:$I$399,6,0)),"",(VLOOKUP(J12,'KAYIT LİSTESİ'!$B$4:$I$399,6,0)))</f>
        <v>ANKARA</v>
      </c>
      <c r="O12" s="228"/>
      <c r="P12" s="68"/>
    </row>
    <row r="13" spans="1:16" s="20" customFormat="1" ht="27.75" customHeight="1" x14ac:dyDescent="0.2">
      <c r="A13" s="67">
        <v>6</v>
      </c>
      <c r="B13" s="67"/>
      <c r="C13" s="120"/>
      <c r="D13" s="186"/>
      <c r="E13" s="187"/>
      <c r="F13" s="228"/>
      <c r="G13" s="68"/>
      <c r="H13" s="23"/>
      <c r="I13" s="67">
        <v>6</v>
      </c>
      <c r="J13" s="241" t="s">
        <v>263</v>
      </c>
      <c r="K13" s="68">
        <f>IF(ISERROR(VLOOKUP(J13,'KAYIT LİSTESİ'!$B$4:$I$399,2,0)),"",(VLOOKUP(J13,'KAYIT LİSTESİ'!$B$4:$I$399,2,0)))</f>
        <v>79</v>
      </c>
      <c r="L13" s="120">
        <f>IF(ISERROR(VLOOKUP(J13,'KAYIT LİSTESİ'!$B$4:$I$399,4,0)),"",(VLOOKUP(J13,'KAYIT LİSTESİ'!$B$4:$I$399,4,0)))</f>
        <v>35071</v>
      </c>
      <c r="M13" s="242" t="str">
        <f>IF(ISERROR(VLOOKUP(J13,'KAYIT LİSTESİ'!$B$4:$I$399,5,0)),"",(VLOOKUP(J13,'KAYIT LİSTESİ'!$B$4:$I$399,5,0)))</f>
        <v>VEDAT AKKURT</v>
      </c>
      <c r="N13" s="242" t="str">
        <f>IF(ISERROR(VLOOKUP(J13,'KAYIT LİSTESİ'!$B$4:$I$399,6,0)),"",(VLOOKUP(J13,'KAYIT LİSTESİ'!$B$4:$I$399,6,0)))</f>
        <v>İSTANBUL</v>
      </c>
      <c r="O13" s="228"/>
      <c r="P13" s="68"/>
    </row>
    <row r="14" spans="1:16" s="20" customFormat="1" ht="27.75" customHeight="1" x14ac:dyDescent="0.2">
      <c r="A14" s="67">
        <v>7</v>
      </c>
      <c r="B14" s="67"/>
      <c r="C14" s="120"/>
      <c r="D14" s="186"/>
      <c r="E14" s="187"/>
      <c r="F14" s="228"/>
      <c r="G14" s="68"/>
      <c r="H14" s="23"/>
      <c r="I14" s="67">
        <v>7</v>
      </c>
      <c r="J14" s="241" t="s">
        <v>264</v>
      </c>
      <c r="K14" s="68">
        <f>IF(ISERROR(VLOOKUP(J14,'KAYIT LİSTESİ'!$B$4:$I$399,2,0)),"",(VLOOKUP(J14,'KAYIT LİSTESİ'!$B$4:$I$399,2,0)))</f>
        <v>66</v>
      </c>
      <c r="L14" s="120">
        <f>IF(ISERROR(VLOOKUP(J14,'KAYIT LİSTESİ'!$B$4:$I$399,4,0)),"",(VLOOKUP(J14,'KAYIT LİSTESİ'!$B$4:$I$399,4,0)))</f>
        <v>35601</v>
      </c>
      <c r="M14" s="242" t="str">
        <f>IF(ISERROR(VLOOKUP(J14,'KAYIT LİSTESİ'!$B$4:$I$399,5,0)),"",(VLOOKUP(J14,'KAYIT LİSTESİ'!$B$4:$I$399,5,0)))</f>
        <v>MUHAMMED DÖNMEZ</v>
      </c>
      <c r="N14" s="242" t="str">
        <f>IF(ISERROR(VLOOKUP(J14,'KAYIT LİSTESİ'!$B$4:$I$399,6,0)),"",(VLOOKUP(J14,'KAYIT LİSTESİ'!$B$4:$I$399,6,0)))</f>
        <v>İSTANBUL</v>
      </c>
      <c r="O14" s="228"/>
      <c r="P14" s="68"/>
    </row>
    <row r="15" spans="1:16" s="20" customFormat="1" ht="27.75" customHeight="1" x14ac:dyDescent="0.2">
      <c r="A15" s="67">
        <v>8</v>
      </c>
      <c r="B15" s="67"/>
      <c r="C15" s="120"/>
      <c r="D15" s="186"/>
      <c r="E15" s="187"/>
      <c r="F15" s="228"/>
      <c r="G15" s="68"/>
      <c r="H15" s="23"/>
      <c r="I15" s="67">
        <v>8</v>
      </c>
      <c r="J15" s="241" t="s">
        <v>265</v>
      </c>
      <c r="K15" s="68" t="str">
        <f>IF(ISERROR(VLOOKUP(J15,'KAYIT LİSTESİ'!$B$4:$I$399,2,0)),"",(VLOOKUP(J15,'KAYIT LİSTESİ'!$B$4:$I$399,2,0)))</f>
        <v/>
      </c>
      <c r="L15" s="120" t="str">
        <f>IF(ISERROR(VLOOKUP(J15,'KAYIT LİSTESİ'!$B$4:$I$399,4,0)),"",(VLOOKUP(J15,'KAYIT LİSTESİ'!$B$4:$I$399,4,0)))</f>
        <v/>
      </c>
      <c r="M15" s="242" t="str">
        <f>IF(ISERROR(VLOOKUP(J15,'KAYIT LİSTESİ'!$B$4:$I$399,5,0)),"",(VLOOKUP(J15,'KAYIT LİSTESİ'!$B$4:$I$399,5,0)))</f>
        <v/>
      </c>
      <c r="N15" s="242" t="str">
        <f>IF(ISERROR(VLOOKUP(J15,'KAYIT LİSTESİ'!$B$4:$I$399,6,0)),"",(VLOOKUP(J15,'KAYIT LİSTESİ'!$B$4:$I$399,6,0)))</f>
        <v/>
      </c>
      <c r="O15" s="228"/>
      <c r="P15" s="68"/>
    </row>
    <row r="16" spans="1:16" s="20" customFormat="1" ht="27.75" customHeight="1" x14ac:dyDescent="0.2">
      <c r="A16" s="67">
        <v>9</v>
      </c>
      <c r="B16" s="67"/>
      <c r="C16" s="120"/>
      <c r="D16" s="186"/>
      <c r="E16" s="187"/>
      <c r="F16" s="228"/>
      <c r="G16" s="68"/>
      <c r="H16" s="23"/>
      <c r="I16" s="391" t="s">
        <v>18</v>
      </c>
      <c r="J16" s="392"/>
      <c r="K16" s="392"/>
      <c r="L16" s="392"/>
      <c r="M16" s="392"/>
      <c r="N16" s="392"/>
      <c r="O16" s="392"/>
      <c r="P16" s="393"/>
    </row>
    <row r="17" spans="1:16" s="20" customFormat="1" ht="27.75" customHeight="1" x14ac:dyDescent="0.2">
      <c r="A17" s="67">
        <v>10</v>
      </c>
      <c r="B17" s="67"/>
      <c r="C17" s="120"/>
      <c r="D17" s="186"/>
      <c r="E17" s="187"/>
      <c r="F17" s="228"/>
      <c r="G17" s="68"/>
      <c r="H17" s="23"/>
      <c r="I17" s="44" t="s">
        <v>12</v>
      </c>
      <c r="J17" s="41" t="s">
        <v>127</v>
      </c>
      <c r="K17" s="41" t="s">
        <v>126</v>
      </c>
      <c r="L17" s="42" t="s">
        <v>13</v>
      </c>
      <c r="M17" s="43" t="s">
        <v>14</v>
      </c>
      <c r="N17" s="43" t="s">
        <v>56</v>
      </c>
      <c r="O17" s="257" t="s">
        <v>15</v>
      </c>
      <c r="P17" s="41" t="s">
        <v>29</v>
      </c>
    </row>
    <row r="18" spans="1:16" s="20" customFormat="1" ht="27.75" customHeight="1" x14ac:dyDescent="0.2">
      <c r="A18" s="67">
        <v>11</v>
      </c>
      <c r="B18" s="67"/>
      <c r="C18" s="120"/>
      <c r="D18" s="186"/>
      <c r="E18" s="187"/>
      <c r="F18" s="228"/>
      <c r="G18" s="68"/>
      <c r="H18" s="23"/>
      <c r="I18" s="67">
        <v>1</v>
      </c>
      <c r="J18" s="241" t="s">
        <v>266</v>
      </c>
      <c r="K18" s="68" t="str">
        <f>IF(ISERROR(VLOOKUP(J18,'KAYIT LİSTESİ'!$B$4:$I$399,2,0)),"",(VLOOKUP(J18,'KAYIT LİSTESİ'!$B$4:$I$399,2,0)))</f>
        <v/>
      </c>
      <c r="L18" s="120" t="str">
        <f>IF(ISERROR(VLOOKUP(J18,'KAYIT LİSTESİ'!$B$4:$I$399,4,0)),"",(VLOOKUP(J18,'KAYIT LİSTESİ'!$B$4:$I$399,4,0)))</f>
        <v/>
      </c>
      <c r="M18" s="242" t="str">
        <f>IF(ISERROR(VLOOKUP(J18,'KAYIT LİSTESİ'!$B$4:$I$399,5,0)),"",(VLOOKUP(J18,'KAYIT LİSTESİ'!$B$4:$I$399,5,0)))</f>
        <v/>
      </c>
      <c r="N18" s="242" t="str">
        <f>IF(ISERROR(VLOOKUP(J18,'KAYIT LİSTESİ'!$B$4:$I$399,6,0)),"",(VLOOKUP(J18,'KAYIT LİSTESİ'!$B$4:$I$399,6,0)))</f>
        <v/>
      </c>
      <c r="O18" s="228"/>
      <c r="P18" s="68"/>
    </row>
    <row r="19" spans="1:16" s="20" customFormat="1" ht="27.75" customHeight="1" x14ac:dyDescent="0.2">
      <c r="A19" s="67">
        <v>12</v>
      </c>
      <c r="B19" s="67"/>
      <c r="C19" s="120"/>
      <c r="D19" s="186"/>
      <c r="E19" s="187"/>
      <c r="F19" s="228"/>
      <c r="G19" s="68"/>
      <c r="H19" s="23"/>
      <c r="I19" s="67">
        <v>2</v>
      </c>
      <c r="J19" s="241" t="s">
        <v>267</v>
      </c>
      <c r="K19" s="68" t="str">
        <f>IF(ISERROR(VLOOKUP(J19,'KAYIT LİSTESİ'!$B$4:$I$399,2,0)),"",(VLOOKUP(J19,'KAYIT LİSTESİ'!$B$4:$I$399,2,0)))</f>
        <v/>
      </c>
      <c r="L19" s="120" t="str">
        <f>IF(ISERROR(VLOOKUP(J19,'KAYIT LİSTESİ'!$B$4:$I$399,4,0)),"",(VLOOKUP(J19,'KAYIT LİSTESİ'!$B$4:$I$399,4,0)))</f>
        <v/>
      </c>
      <c r="M19" s="242" t="str">
        <f>IF(ISERROR(VLOOKUP(J19,'KAYIT LİSTESİ'!$B$4:$I$399,5,0)),"",(VLOOKUP(J19,'KAYIT LİSTESİ'!$B$4:$I$399,5,0)))</f>
        <v/>
      </c>
      <c r="N19" s="242" t="str">
        <f>IF(ISERROR(VLOOKUP(J19,'KAYIT LİSTESİ'!$B$4:$I$399,6,0)),"",(VLOOKUP(J19,'KAYIT LİSTESİ'!$B$4:$I$399,6,0)))</f>
        <v/>
      </c>
      <c r="O19" s="228"/>
      <c r="P19" s="68"/>
    </row>
    <row r="20" spans="1:16" s="20" customFormat="1" ht="27.75" customHeight="1" x14ac:dyDescent="0.2">
      <c r="A20" s="67">
        <v>13</v>
      </c>
      <c r="B20" s="67"/>
      <c r="C20" s="120"/>
      <c r="D20" s="186"/>
      <c r="E20" s="187"/>
      <c r="F20" s="228"/>
      <c r="G20" s="68"/>
      <c r="H20" s="23"/>
      <c r="I20" s="67">
        <v>3</v>
      </c>
      <c r="J20" s="241" t="s">
        <v>268</v>
      </c>
      <c r="K20" s="68" t="str">
        <f>IF(ISERROR(VLOOKUP(J20,'KAYIT LİSTESİ'!$B$4:$I$399,2,0)),"",(VLOOKUP(J20,'KAYIT LİSTESİ'!$B$4:$I$399,2,0)))</f>
        <v/>
      </c>
      <c r="L20" s="120" t="str">
        <f>IF(ISERROR(VLOOKUP(J20,'KAYIT LİSTESİ'!$B$4:$I$399,4,0)),"",(VLOOKUP(J20,'KAYIT LİSTESİ'!$B$4:$I$399,4,0)))</f>
        <v/>
      </c>
      <c r="M20" s="242" t="str">
        <f>IF(ISERROR(VLOOKUP(J20,'KAYIT LİSTESİ'!$B$4:$I$399,5,0)),"",(VLOOKUP(J20,'KAYIT LİSTESİ'!$B$4:$I$399,5,0)))</f>
        <v/>
      </c>
      <c r="N20" s="242" t="str">
        <f>IF(ISERROR(VLOOKUP(J20,'KAYIT LİSTESİ'!$B$4:$I$399,6,0)),"",(VLOOKUP(J20,'KAYIT LİSTESİ'!$B$4:$I$399,6,0)))</f>
        <v/>
      </c>
      <c r="O20" s="228"/>
      <c r="P20" s="68"/>
    </row>
    <row r="21" spans="1:16" s="20" customFormat="1" ht="27.75" customHeight="1" x14ac:dyDescent="0.2">
      <c r="A21" s="67">
        <v>14</v>
      </c>
      <c r="B21" s="67"/>
      <c r="C21" s="120"/>
      <c r="D21" s="186"/>
      <c r="E21" s="187"/>
      <c r="F21" s="228"/>
      <c r="G21" s="68"/>
      <c r="H21" s="23"/>
      <c r="I21" s="67">
        <v>4</v>
      </c>
      <c r="J21" s="241" t="s">
        <v>269</v>
      </c>
      <c r="K21" s="68" t="str">
        <f>IF(ISERROR(VLOOKUP(J21,'KAYIT LİSTESİ'!$B$4:$I$399,2,0)),"",(VLOOKUP(J21,'KAYIT LİSTESİ'!$B$4:$I$399,2,0)))</f>
        <v/>
      </c>
      <c r="L21" s="120" t="str">
        <f>IF(ISERROR(VLOOKUP(J21,'KAYIT LİSTESİ'!$B$4:$I$399,4,0)),"",(VLOOKUP(J21,'KAYIT LİSTESİ'!$B$4:$I$399,4,0)))</f>
        <v/>
      </c>
      <c r="M21" s="242" t="str">
        <f>IF(ISERROR(VLOOKUP(J21,'KAYIT LİSTESİ'!$B$4:$I$399,5,0)),"",(VLOOKUP(J21,'KAYIT LİSTESİ'!$B$4:$I$399,5,0)))</f>
        <v/>
      </c>
      <c r="N21" s="242" t="str">
        <f>IF(ISERROR(VLOOKUP(J21,'KAYIT LİSTESİ'!$B$4:$I$399,6,0)),"",(VLOOKUP(J21,'KAYIT LİSTESİ'!$B$4:$I$399,6,0)))</f>
        <v/>
      </c>
      <c r="O21" s="228"/>
      <c r="P21" s="68"/>
    </row>
    <row r="22" spans="1:16" s="20" customFormat="1" ht="27.75" customHeight="1" x14ac:dyDescent="0.2">
      <c r="A22" s="67">
        <v>15</v>
      </c>
      <c r="B22" s="67"/>
      <c r="C22" s="120"/>
      <c r="D22" s="186"/>
      <c r="E22" s="187"/>
      <c r="F22" s="228"/>
      <c r="G22" s="68"/>
      <c r="H22" s="23"/>
      <c r="I22" s="67">
        <v>5</v>
      </c>
      <c r="J22" s="241" t="s">
        <v>270</v>
      </c>
      <c r="K22" s="68" t="str">
        <f>IF(ISERROR(VLOOKUP(J22,'KAYIT LİSTESİ'!$B$4:$I$399,2,0)),"",(VLOOKUP(J22,'KAYIT LİSTESİ'!$B$4:$I$399,2,0)))</f>
        <v/>
      </c>
      <c r="L22" s="120" t="str">
        <f>IF(ISERROR(VLOOKUP(J22,'KAYIT LİSTESİ'!$B$4:$I$399,4,0)),"",(VLOOKUP(J22,'KAYIT LİSTESİ'!$B$4:$I$399,4,0)))</f>
        <v/>
      </c>
      <c r="M22" s="242" t="str">
        <f>IF(ISERROR(VLOOKUP(J22,'KAYIT LİSTESİ'!$B$4:$I$399,5,0)),"",(VLOOKUP(J22,'KAYIT LİSTESİ'!$B$4:$I$399,5,0)))</f>
        <v/>
      </c>
      <c r="N22" s="242" t="str">
        <f>IF(ISERROR(VLOOKUP(J22,'KAYIT LİSTESİ'!$B$4:$I$399,6,0)),"",(VLOOKUP(J22,'KAYIT LİSTESİ'!$B$4:$I$399,6,0)))</f>
        <v/>
      </c>
      <c r="O22" s="228"/>
      <c r="P22" s="68"/>
    </row>
    <row r="23" spans="1:16" s="20" customFormat="1" ht="27.75" customHeight="1" x14ac:dyDescent="0.2">
      <c r="A23" s="67">
        <v>16</v>
      </c>
      <c r="B23" s="67"/>
      <c r="C23" s="120"/>
      <c r="D23" s="186"/>
      <c r="E23" s="187"/>
      <c r="F23" s="228"/>
      <c r="G23" s="68"/>
      <c r="H23" s="23"/>
      <c r="I23" s="67">
        <v>6</v>
      </c>
      <c r="J23" s="241" t="s">
        <v>271</v>
      </c>
      <c r="K23" s="68" t="str">
        <f>IF(ISERROR(VLOOKUP(J23,'KAYIT LİSTESİ'!$B$4:$I$399,2,0)),"",(VLOOKUP(J23,'KAYIT LİSTESİ'!$B$4:$I$399,2,0)))</f>
        <v/>
      </c>
      <c r="L23" s="120" t="str">
        <f>IF(ISERROR(VLOOKUP(J23,'KAYIT LİSTESİ'!$B$4:$I$399,4,0)),"",(VLOOKUP(J23,'KAYIT LİSTESİ'!$B$4:$I$399,4,0)))</f>
        <v/>
      </c>
      <c r="M23" s="242" t="str">
        <f>IF(ISERROR(VLOOKUP(J23,'KAYIT LİSTESİ'!$B$4:$I$399,5,0)),"",(VLOOKUP(J23,'KAYIT LİSTESİ'!$B$4:$I$399,5,0)))</f>
        <v/>
      </c>
      <c r="N23" s="242" t="str">
        <f>IF(ISERROR(VLOOKUP(J23,'KAYIT LİSTESİ'!$B$4:$I$399,6,0)),"",(VLOOKUP(J23,'KAYIT LİSTESİ'!$B$4:$I$399,6,0)))</f>
        <v/>
      </c>
      <c r="O23" s="228"/>
      <c r="P23" s="68"/>
    </row>
    <row r="24" spans="1:16" s="20" customFormat="1" ht="27.75" customHeight="1" x14ac:dyDescent="0.2">
      <c r="A24" s="67">
        <v>17</v>
      </c>
      <c r="B24" s="67"/>
      <c r="C24" s="120"/>
      <c r="D24" s="186"/>
      <c r="E24" s="187"/>
      <c r="F24" s="228"/>
      <c r="G24" s="68"/>
      <c r="H24" s="23"/>
      <c r="I24" s="67">
        <v>7</v>
      </c>
      <c r="J24" s="241" t="s">
        <v>272</v>
      </c>
      <c r="K24" s="68" t="str">
        <f>IF(ISERROR(VLOOKUP(J24,'KAYIT LİSTESİ'!$B$4:$I$399,2,0)),"",(VLOOKUP(J24,'KAYIT LİSTESİ'!$B$4:$I$399,2,0)))</f>
        <v/>
      </c>
      <c r="L24" s="120" t="str">
        <f>IF(ISERROR(VLOOKUP(J24,'KAYIT LİSTESİ'!$B$4:$I$399,4,0)),"",(VLOOKUP(J24,'KAYIT LİSTESİ'!$B$4:$I$399,4,0)))</f>
        <v/>
      </c>
      <c r="M24" s="242" t="str">
        <f>IF(ISERROR(VLOOKUP(J24,'KAYIT LİSTESİ'!$B$4:$I$399,5,0)),"",(VLOOKUP(J24,'KAYIT LİSTESİ'!$B$4:$I$399,5,0)))</f>
        <v/>
      </c>
      <c r="N24" s="242" t="str">
        <f>IF(ISERROR(VLOOKUP(J24,'KAYIT LİSTESİ'!$B$4:$I$399,6,0)),"",(VLOOKUP(J24,'KAYIT LİSTESİ'!$B$4:$I$399,6,0)))</f>
        <v/>
      </c>
      <c r="O24" s="228"/>
      <c r="P24" s="68"/>
    </row>
    <row r="25" spans="1:16" s="20" customFormat="1" ht="27.75" customHeight="1" x14ac:dyDescent="0.2">
      <c r="A25" s="67">
        <v>18</v>
      </c>
      <c r="B25" s="67"/>
      <c r="C25" s="120"/>
      <c r="D25" s="186"/>
      <c r="E25" s="187"/>
      <c r="F25" s="228"/>
      <c r="G25" s="68"/>
      <c r="H25" s="23"/>
      <c r="I25" s="67">
        <v>8</v>
      </c>
      <c r="J25" s="241" t="s">
        <v>273</v>
      </c>
      <c r="K25" s="68" t="str">
        <f>IF(ISERROR(VLOOKUP(J25,'KAYIT LİSTESİ'!$B$4:$I$399,2,0)),"",(VLOOKUP(J25,'KAYIT LİSTESİ'!$B$4:$I$399,2,0)))</f>
        <v/>
      </c>
      <c r="L25" s="120" t="str">
        <f>IF(ISERROR(VLOOKUP(J25,'KAYIT LİSTESİ'!$B$4:$I$399,4,0)),"",(VLOOKUP(J25,'KAYIT LİSTESİ'!$B$4:$I$399,4,0)))</f>
        <v/>
      </c>
      <c r="M25" s="242" t="str">
        <f>IF(ISERROR(VLOOKUP(J25,'KAYIT LİSTESİ'!$B$4:$I$399,5,0)),"",(VLOOKUP(J25,'KAYIT LİSTESİ'!$B$4:$I$399,5,0)))</f>
        <v/>
      </c>
      <c r="N25" s="242" t="str">
        <f>IF(ISERROR(VLOOKUP(J25,'KAYIT LİSTESİ'!$B$4:$I$399,6,0)),"",(VLOOKUP(J25,'KAYIT LİSTESİ'!$B$4:$I$399,6,0)))</f>
        <v/>
      </c>
      <c r="O25" s="228"/>
      <c r="P25" s="68"/>
    </row>
    <row r="26" spans="1:16" s="20" customFormat="1" ht="27.75" customHeight="1" x14ac:dyDescent="0.2">
      <c r="A26" s="67">
        <v>19</v>
      </c>
      <c r="B26" s="67"/>
      <c r="C26" s="120"/>
      <c r="D26" s="186"/>
      <c r="E26" s="187"/>
      <c r="F26" s="228"/>
      <c r="G26" s="68"/>
      <c r="H26" s="23"/>
      <c r="I26" s="391" t="s">
        <v>19</v>
      </c>
      <c r="J26" s="392"/>
      <c r="K26" s="392"/>
      <c r="L26" s="392"/>
      <c r="M26" s="392"/>
      <c r="N26" s="392"/>
      <c r="O26" s="392"/>
      <c r="P26" s="393"/>
    </row>
    <row r="27" spans="1:16" s="20" customFormat="1" ht="27.75" customHeight="1" x14ac:dyDescent="0.2">
      <c r="A27" s="67">
        <v>20</v>
      </c>
      <c r="B27" s="67"/>
      <c r="C27" s="120"/>
      <c r="D27" s="186"/>
      <c r="E27" s="187"/>
      <c r="F27" s="228"/>
      <c r="G27" s="68"/>
      <c r="H27" s="23"/>
      <c r="I27" s="44" t="s">
        <v>12</v>
      </c>
      <c r="J27" s="41" t="s">
        <v>127</v>
      </c>
      <c r="K27" s="41" t="s">
        <v>126</v>
      </c>
      <c r="L27" s="42" t="s">
        <v>13</v>
      </c>
      <c r="M27" s="43" t="s">
        <v>14</v>
      </c>
      <c r="N27" s="43" t="s">
        <v>56</v>
      </c>
      <c r="O27" s="257" t="s">
        <v>15</v>
      </c>
      <c r="P27" s="41" t="s">
        <v>29</v>
      </c>
    </row>
    <row r="28" spans="1:16" s="20" customFormat="1" ht="27.75" customHeight="1" x14ac:dyDescent="0.2">
      <c r="A28" s="67">
        <v>21</v>
      </c>
      <c r="B28" s="67"/>
      <c r="C28" s="120"/>
      <c r="D28" s="186"/>
      <c r="E28" s="187"/>
      <c r="F28" s="228"/>
      <c r="G28" s="68"/>
      <c r="H28" s="23"/>
      <c r="I28" s="67">
        <v>1</v>
      </c>
      <c r="J28" s="241" t="s">
        <v>274</v>
      </c>
      <c r="K28" s="68" t="str">
        <f>IF(ISERROR(VLOOKUP(J28,'KAYIT LİSTESİ'!$B$4:$I$399,2,0)),"",(VLOOKUP(J28,'KAYIT LİSTESİ'!$B$4:$I$399,2,0)))</f>
        <v/>
      </c>
      <c r="L28" s="120" t="str">
        <f>IF(ISERROR(VLOOKUP(J28,'KAYIT LİSTESİ'!$B$4:$I$399,4,0)),"",(VLOOKUP(J28,'KAYIT LİSTESİ'!$B$4:$I$399,4,0)))</f>
        <v/>
      </c>
      <c r="M28" s="242" t="str">
        <f>IF(ISERROR(VLOOKUP(J28,'KAYIT LİSTESİ'!$B$4:$I$399,5,0)),"",(VLOOKUP(J28,'KAYIT LİSTESİ'!$B$4:$I$399,5,0)))</f>
        <v/>
      </c>
      <c r="N28" s="242" t="str">
        <f>IF(ISERROR(VLOOKUP(J28,'KAYIT LİSTESİ'!$B$4:$I$399,6,0)),"",(VLOOKUP(J28,'KAYIT LİSTESİ'!$B$4:$I$399,6,0)))</f>
        <v/>
      </c>
      <c r="O28" s="228"/>
      <c r="P28" s="68"/>
    </row>
    <row r="29" spans="1:16" s="20" customFormat="1" ht="27.75" customHeight="1" x14ac:dyDescent="0.2">
      <c r="A29" s="67">
        <v>22</v>
      </c>
      <c r="B29" s="67"/>
      <c r="C29" s="120"/>
      <c r="D29" s="186"/>
      <c r="E29" s="187"/>
      <c r="F29" s="228"/>
      <c r="G29" s="68"/>
      <c r="H29" s="23"/>
      <c r="I29" s="67">
        <v>2</v>
      </c>
      <c r="J29" s="241" t="s">
        <v>275</v>
      </c>
      <c r="K29" s="68" t="str">
        <f>IF(ISERROR(VLOOKUP(J29,'KAYIT LİSTESİ'!$B$4:$I$399,2,0)),"",(VLOOKUP(J29,'KAYIT LİSTESİ'!$B$4:$I$399,2,0)))</f>
        <v/>
      </c>
      <c r="L29" s="120" t="str">
        <f>IF(ISERROR(VLOOKUP(J29,'KAYIT LİSTESİ'!$B$4:$I$399,4,0)),"",(VLOOKUP(J29,'KAYIT LİSTESİ'!$B$4:$I$399,4,0)))</f>
        <v/>
      </c>
      <c r="M29" s="242" t="str">
        <f>IF(ISERROR(VLOOKUP(J29,'KAYIT LİSTESİ'!$B$4:$I$399,5,0)),"",(VLOOKUP(J29,'KAYIT LİSTESİ'!$B$4:$I$399,5,0)))</f>
        <v/>
      </c>
      <c r="N29" s="242" t="str">
        <f>IF(ISERROR(VLOOKUP(J29,'KAYIT LİSTESİ'!$B$4:$I$399,6,0)),"",(VLOOKUP(J29,'KAYIT LİSTESİ'!$B$4:$I$399,6,0)))</f>
        <v/>
      </c>
      <c r="O29" s="228"/>
      <c r="P29" s="68"/>
    </row>
    <row r="30" spans="1:16" s="20" customFormat="1" ht="27.75" customHeight="1" x14ac:dyDescent="0.2">
      <c r="A30" s="67">
        <v>23</v>
      </c>
      <c r="B30" s="67"/>
      <c r="C30" s="120"/>
      <c r="D30" s="186"/>
      <c r="E30" s="187"/>
      <c r="F30" s="228"/>
      <c r="G30" s="68"/>
      <c r="H30" s="23"/>
      <c r="I30" s="67">
        <v>3</v>
      </c>
      <c r="J30" s="241" t="s">
        <v>276</v>
      </c>
      <c r="K30" s="68" t="str">
        <f>IF(ISERROR(VLOOKUP(J30,'KAYIT LİSTESİ'!$B$4:$I$399,2,0)),"",(VLOOKUP(J30,'KAYIT LİSTESİ'!$B$4:$I$399,2,0)))</f>
        <v/>
      </c>
      <c r="L30" s="120" t="str">
        <f>IF(ISERROR(VLOOKUP(J30,'KAYIT LİSTESİ'!$B$4:$I$399,4,0)),"",(VLOOKUP(J30,'KAYIT LİSTESİ'!$B$4:$I$399,4,0)))</f>
        <v/>
      </c>
      <c r="M30" s="242" t="str">
        <f>IF(ISERROR(VLOOKUP(J30,'KAYIT LİSTESİ'!$B$4:$I$399,5,0)),"",(VLOOKUP(J30,'KAYIT LİSTESİ'!$B$4:$I$399,5,0)))</f>
        <v/>
      </c>
      <c r="N30" s="242" t="str">
        <f>IF(ISERROR(VLOOKUP(J30,'KAYIT LİSTESİ'!$B$4:$I$399,6,0)),"",(VLOOKUP(J30,'KAYIT LİSTESİ'!$B$4:$I$399,6,0)))</f>
        <v/>
      </c>
      <c r="O30" s="228"/>
      <c r="P30" s="68"/>
    </row>
    <row r="31" spans="1:16" s="20" customFormat="1" ht="27.75" customHeight="1" x14ac:dyDescent="0.2">
      <c r="A31" s="67">
        <v>24</v>
      </c>
      <c r="B31" s="67"/>
      <c r="C31" s="120"/>
      <c r="D31" s="186"/>
      <c r="E31" s="187"/>
      <c r="F31" s="228"/>
      <c r="G31" s="68"/>
      <c r="H31" s="23"/>
      <c r="I31" s="67">
        <v>4</v>
      </c>
      <c r="J31" s="241" t="s">
        <v>277</v>
      </c>
      <c r="K31" s="68" t="str">
        <f>IF(ISERROR(VLOOKUP(J31,'KAYIT LİSTESİ'!$B$4:$I$399,2,0)),"",(VLOOKUP(J31,'KAYIT LİSTESİ'!$B$4:$I$399,2,0)))</f>
        <v/>
      </c>
      <c r="L31" s="120" t="str">
        <f>IF(ISERROR(VLOOKUP(J31,'KAYIT LİSTESİ'!$B$4:$I$399,4,0)),"",(VLOOKUP(J31,'KAYIT LİSTESİ'!$B$4:$I$399,4,0)))</f>
        <v/>
      </c>
      <c r="M31" s="242" t="str">
        <f>IF(ISERROR(VLOOKUP(J31,'KAYIT LİSTESİ'!$B$4:$I$399,5,0)),"",(VLOOKUP(J31,'KAYIT LİSTESİ'!$B$4:$I$399,5,0)))</f>
        <v/>
      </c>
      <c r="N31" s="242" t="str">
        <f>IF(ISERROR(VLOOKUP(J31,'KAYIT LİSTESİ'!$B$4:$I$399,6,0)),"",(VLOOKUP(J31,'KAYIT LİSTESİ'!$B$4:$I$399,6,0)))</f>
        <v/>
      </c>
      <c r="O31" s="228"/>
      <c r="P31" s="68"/>
    </row>
    <row r="32" spans="1:16" s="20" customFormat="1" ht="27.75" customHeight="1" x14ac:dyDescent="0.2">
      <c r="A32" s="67">
        <v>25</v>
      </c>
      <c r="B32" s="67"/>
      <c r="C32" s="120"/>
      <c r="D32" s="186"/>
      <c r="E32" s="187"/>
      <c r="F32" s="228"/>
      <c r="G32" s="68"/>
      <c r="H32" s="23"/>
      <c r="I32" s="67">
        <v>5</v>
      </c>
      <c r="J32" s="241" t="s">
        <v>278</v>
      </c>
      <c r="K32" s="68" t="str">
        <f>IF(ISERROR(VLOOKUP(J32,'KAYIT LİSTESİ'!$B$4:$I$399,2,0)),"",(VLOOKUP(J32,'KAYIT LİSTESİ'!$B$4:$I$399,2,0)))</f>
        <v/>
      </c>
      <c r="L32" s="120" t="str">
        <f>IF(ISERROR(VLOOKUP(J32,'KAYIT LİSTESİ'!$B$4:$I$399,4,0)),"",(VLOOKUP(J32,'KAYIT LİSTESİ'!$B$4:$I$399,4,0)))</f>
        <v/>
      </c>
      <c r="M32" s="242" t="str">
        <f>IF(ISERROR(VLOOKUP(J32,'KAYIT LİSTESİ'!$B$4:$I$399,5,0)),"",(VLOOKUP(J32,'KAYIT LİSTESİ'!$B$4:$I$399,5,0)))</f>
        <v/>
      </c>
      <c r="N32" s="242" t="str">
        <f>IF(ISERROR(VLOOKUP(J32,'KAYIT LİSTESİ'!$B$4:$I$399,6,0)),"",(VLOOKUP(J32,'KAYIT LİSTESİ'!$B$4:$I$399,6,0)))</f>
        <v/>
      </c>
      <c r="O32" s="228"/>
      <c r="P32" s="68"/>
    </row>
    <row r="33" spans="1:17" s="20" customFormat="1" ht="27.75" customHeight="1" x14ac:dyDescent="0.2">
      <c r="A33" s="67">
        <v>26</v>
      </c>
      <c r="B33" s="67"/>
      <c r="C33" s="120"/>
      <c r="D33" s="186"/>
      <c r="E33" s="187"/>
      <c r="F33" s="228"/>
      <c r="G33" s="68"/>
      <c r="H33" s="23"/>
      <c r="I33" s="67">
        <v>6</v>
      </c>
      <c r="J33" s="241" t="s">
        <v>279</v>
      </c>
      <c r="K33" s="68" t="str">
        <f>IF(ISERROR(VLOOKUP(J33,'KAYIT LİSTESİ'!$B$4:$I$399,2,0)),"",(VLOOKUP(J33,'KAYIT LİSTESİ'!$B$4:$I$399,2,0)))</f>
        <v/>
      </c>
      <c r="L33" s="120" t="str">
        <f>IF(ISERROR(VLOOKUP(J33,'KAYIT LİSTESİ'!$B$4:$I$399,4,0)),"",(VLOOKUP(J33,'KAYIT LİSTESİ'!$B$4:$I$399,4,0)))</f>
        <v/>
      </c>
      <c r="M33" s="242" t="str">
        <f>IF(ISERROR(VLOOKUP(J33,'KAYIT LİSTESİ'!$B$4:$I$399,5,0)),"",(VLOOKUP(J33,'KAYIT LİSTESİ'!$B$4:$I$399,5,0)))</f>
        <v/>
      </c>
      <c r="N33" s="242" t="str">
        <f>IF(ISERROR(VLOOKUP(J33,'KAYIT LİSTESİ'!$B$4:$I$399,6,0)),"",(VLOOKUP(J33,'KAYIT LİSTESİ'!$B$4:$I$399,6,0)))</f>
        <v/>
      </c>
      <c r="O33" s="228"/>
      <c r="P33" s="68"/>
    </row>
    <row r="34" spans="1:17" s="20" customFormat="1" ht="27.75" customHeight="1" x14ac:dyDescent="0.2">
      <c r="A34" s="67">
        <v>27</v>
      </c>
      <c r="B34" s="67"/>
      <c r="C34" s="120"/>
      <c r="D34" s="186"/>
      <c r="E34" s="187"/>
      <c r="F34" s="228"/>
      <c r="G34" s="68"/>
      <c r="H34" s="23"/>
      <c r="I34" s="67">
        <v>7</v>
      </c>
      <c r="J34" s="241" t="s">
        <v>280</v>
      </c>
      <c r="K34" s="68" t="str">
        <f>IF(ISERROR(VLOOKUP(J34,'KAYIT LİSTESİ'!$B$4:$I$399,2,0)),"",(VLOOKUP(J34,'KAYIT LİSTESİ'!$B$4:$I$399,2,0)))</f>
        <v/>
      </c>
      <c r="L34" s="120" t="str">
        <f>IF(ISERROR(VLOOKUP(J34,'KAYIT LİSTESİ'!$B$4:$I$399,4,0)),"",(VLOOKUP(J34,'KAYIT LİSTESİ'!$B$4:$I$399,4,0)))</f>
        <v/>
      </c>
      <c r="M34" s="242" t="str">
        <f>IF(ISERROR(VLOOKUP(J34,'KAYIT LİSTESİ'!$B$4:$I$399,5,0)),"",(VLOOKUP(J34,'KAYIT LİSTESİ'!$B$4:$I$399,5,0)))</f>
        <v/>
      </c>
      <c r="N34" s="242" t="str">
        <f>IF(ISERROR(VLOOKUP(J34,'KAYIT LİSTESİ'!$B$4:$I$399,6,0)),"",(VLOOKUP(J34,'KAYIT LİSTESİ'!$B$4:$I$399,6,0)))</f>
        <v/>
      </c>
      <c r="O34" s="228"/>
      <c r="P34" s="68"/>
    </row>
    <row r="35" spans="1:17" s="20" customFormat="1" ht="27.75" customHeight="1" x14ac:dyDescent="0.2">
      <c r="A35" s="67">
        <v>28</v>
      </c>
      <c r="B35" s="67"/>
      <c r="C35" s="120"/>
      <c r="D35" s="186"/>
      <c r="E35" s="187"/>
      <c r="F35" s="228"/>
      <c r="G35" s="68"/>
      <c r="H35" s="23"/>
      <c r="I35" s="67">
        <v>8</v>
      </c>
      <c r="J35" s="241" t="s">
        <v>281</v>
      </c>
      <c r="K35" s="68" t="str">
        <f>IF(ISERROR(VLOOKUP(J35,'KAYIT LİSTESİ'!$B$4:$I$399,2,0)),"",(VLOOKUP(J35,'KAYIT LİSTESİ'!$B$4:$I$399,2,0)))</f>
        <v/>
      </c>
      <c r="L35" s="120" t="str">
        <f>IF(ISERROR(VLOOKUP(J35,'KAYIT LİSTESİ'!$B$4:$I$399,4,0)),"",(VLOOKUP(J35,'KAYIT LİSTESİ'!$B$4:$I$399,4,0)))</f>
        <v/>
      </c>
      <c r="M35" s="242" t="str">
        <f>IF(ISERROR(VLOOKUP(J35,'KAYIT LİSTESİ'!$B$4:$I$399,5,0)),"",(VLOOKUP(J35,'KAYIT LİSTESİ'!$B$4:$I$399,5,0)))</f>
        <v/>
      </c>
      <c r="N35" s="242" t="str">
        <f>IF(ISERROR(VLOOKUP(J35,'KAYIT LİSTESİ'!$B$4:$I$399,6,0)),"",(VLOOKUP(J35,'KAYIT LİSTESİ'!$B$4:$I$399,6,0)))</f>
        <v/>
      </c>
      <c r="O35" s="228"/>
      <c r="P35" s="68"/>
    </row>
    <row r="36" spans="1:17" s="20" customFormat="1" ht="27.75" customHeight="1" x14ac:dyDescent="0.2">
      <c r="A36" s="67">
        <v>29</v>
      </c>
      <c r="B36" s="67"/>
      <c r="C36" s="120"/>
      <c r="D36" s="186"/>
      <c r="E36" s="187"/>
      <c r="F36" s="228"/>
      <c r="G36" s="68"/>
      <c r="H36" s="23"/>
      <c r="I36" s="391" t="s">
        <v>55</v>
      </c>
      <c r="J36" s="392"/>
      <c r="K36" s="392"/>
      <c r="L36" s="392"/>
      <c r="M36" s="392"/>
      <c r="N36" s="392"/>
      <c r="O36" s="392"/>
      <c r="P36" s="393"/>
    </row>
    <row r="37" spans="1:17" s="20" customFormat="1" ht="27.75" customHeight="1" x14ac:dyDescent="0.2">
      <c r="A37" s="67">
        <v>30</v>
      </c>
      <c r="B37" s="67"/>
      <c r="C37" s="120"/>
      <c r="D37" s="186"/>
      <c r="E37" s="187"/>
      <c r="F37" s="228"/>
      <c r="G37" s="68"/>
      <c r="H37" s="23"/>
      <c r="I37" s="44" t="s">
        <v>12</v>
      </c>
      <c r="J37" s="41" t="s">
        <v>127</v>
      </c>
      <c r="K37" s="41" t="s">
        <v>126</v>
      </c>
      <c r="L37" s="42" t="s">
        <v>13</v>
      </c>
      <c r="M37" s="43" t="s">
        <v>14</v>
      </c>
      <c r="N37" s="43" t="s">
        <v>56</v>
      </c>
      <c r="O37" s="257" t="s">
        <v>15</v>
      </c>
      <c r="P37" s="41" t="s">
        <v>29</v>
      </c>
    </row>
    <row r="38" spans="1:17" s="20" customFormat="1" ht="27.75" customHeight="1" x14ac:dyDescent="0.2">
      <c r="A38" s="67">
        <v>31</v>
      </c>
      <c r="B38" s="67"/>
      <c r="C38" s="120"/>
      <c r="D38" s="186"/>
      <c r="E38" s="187"/>
      <c r="F38" s="228"/>
      <c r="G38" s="68"/>
      <c r="H38" s="23"/>
      <c r="I38" s="67">
        <v>1</v>
      </c>
      <c r="J38" s="241" t="s">
        <v>282</v>
      </c>
      <c r="K38" s="68" t="str">
        <f>IF(ISERROR(VLOOKUP(J38,'KAYIT LİSTESİ'!$B$4:$I$399,2,0)),"",(VLOOKUP(J38,'KAYIT LİSTESİ'!$B$4:$I$399,2,0)))</f>
        <v/>
      </c>
      <c r="L38" s="120" t="str">
        <f>IF(ISERROR(VLOOKUP(J38,'KAYIT LİSTESİ'!$B$4:$I$399,4,0)),"",(VLOOKUP(J38,'KAYIT LİSTESİ'!$B$4:$I$399,4,0)))</f>
        <v/>
      </c>
      <c r="M38" s="242" t="str">
        <f>IF(ISERROR(VLOOKUP(J38,'KAYIT LİSTESİ'!$B$4:$I$399,5,0)),"",(VLOOKUP(J38,'KAYIT LİSTESİ'!$B$4:$I$399,5,0)))</f>
        <v/>
      </c>
      <c r="N38" s="242" t="str">
        <f>IF(ISERROR(VLOOKUP(J38,'KAYIT LİSTESİ'!$B$4:$I$399,6,0)),"",(VLOOKUP(J38,'KAYIT LİSTESİ'!$B$4:$I$399,6,0)))</f>
        <v/>
      </c>
      <c r="O38" s="228"/>
      <c r="P38" s="68"/>
    </row>
    <row r="39" spans="1:17" s="20" customFormat="1" ht="27.75" customHeight="1" x14ac:dyDescent="0.2">
      <c r="A39" s="67">
        <v>32</v>
      </c>
      <c r="B39" s="67"/>
      <c r="C39" s="120"/>
      <c r="D39" s="186"/>
      <c r="E39" s="187"/>
      <c r="F39" s="228"/>
      <c r="G39" s="68"/>
      <c r="H39" s="23"/>
      <c r="I39" s="67">
        <v>2</v>
      </c>
      <c r="J39" s="241" t="s">
        <v>283</v>
      </c>
      <c r="K39" s="68" t="str">
        <f>IF(ISERROR(VLOOKUP(J39,'KAYIT LİSTESİ'!$B$4:$I$399,2,0)),"",(VLOOKUP(J39,'KAYIT LİSTESİ'!$B$4:$I$399,2,0)))</f>
        <v/>
      </c>
      <c r="L39" s="120" t="str">
        <f>IF(ISERROR(VLOOKUP(J39,'KAYIT LİSTESİ'!$B$4:$I$399,4,0)),"",(VLOOKUP(J39,'KAYIT LİSTESİ'!$B$4:$I$399,4,0)))</f>
        <v/>
      </c>
      <c r="M39" s="242" t="str">
        <f>IF(ISERROR(VLOOKUP(J39,'KAYIT LİSTESİ'!$B$4:$I$399,5,0)),"",(VLOOKUP(J39,'KAYIT LİSTESİ'!$B$4:$I$399,5,0)))</f>
        <v/>
      </c>
      <c r="N39" s="242" t="str">
        <f>IF(ISERROR(VLOOKUP(J39,'KAYIT LİSTESİ'!$B$4:$I$399,6,0)),"",(VLOOKUP(J39,'KAYIT LİSTESİ'!$B$4:$I$399,6,0)))</f>
        <v/>
      </c>
      <c r="O39" s="228"/>
      <c r="P39" s="68"/>
    </row>
    <row r="40" spans="1:17" s="20" customFormat="1" ht="27.75" customHeight="1" x14ac:dyDescent="0.2">
      <c r="A40" s="67">
        <v>33</v>
      </c>
      <c r="B40" s="67"/>
      <c r="C40" s="120"/>
      <c r="D40" s="186"/>
      <c r="E40" s="187"/>
      <c r="F40" s="228"/>
      <c r="G40" s="68"/>
      <c r="H40" s="23"/>
      <c r="I40" s="67">
        <v>3</v>
      </c>
      <c r="J40" s="241" t="s">
        <v>284</v>
      </c>
      <c r="K40" s="68" t="str">
        <f>IF(ISERROR(VLOOKUP(J40,'KAYIT LİSTESİ'!$B$4:$I$399,2,0)),"",(VLOOKUP(J40,'KAYIT LİSTESİ'!$B$4:$I$399,2,0)))</f>
        <v/>
      </c>
      <c r="L40" s="120" t="str">
        <f>IF(ISERROR(VLOOKUP(J40,'KAYIT LİSTESİ'!$B$4:$I$399,4,0)),"",(VLOOKUP(J40,'KAYIT LİSTESİ'!$B$4:$I$399,4,0)))</f>
        <v/>
      </c>
      <c r="M40" s="242" t="str">
        <f>IF(ISERROR(VLOOKUP(J40,'KAYIT LİSTESİ'!$B$4:$I$399,5,0)),"",(VLOOKUP(J40,'KAYIT LİSTESİ'!$B$4:$I$399,5,0)))</f>
        <v/>
      </c>
      <c r="N40" s="242" t="str">
        <f>IF(ISERROR(VLOOKUP(J40,'KAYIT LİSTESİ'!$B$4:$I$399,6,0)),"",(VLOOKUP(J40,'KAYIT LİSTESİ'!$B$4:$I$399,6,0)))</f>
        <v/>
      </c>
      <c r="O40" s="228"/>
      <c r="P40" s="68"/>
    </row>
    <row r="41" spans="1:17" s="20" customFormat="1" ht="27.75" customHeight="1" x14ac:dyDescent="0.2">
      <c r="A41" s="67">
        <v>34</v>
      </c>
      <c r="B41" s="67"/>
      <c r="C41" s="120"/>
      <c r="D41" s="186"/>
      <c r="E41" s="187"/>
      <c r="F41" s="228"/>
      <c r="G41" s="68"/>
      <c r="H41" s="23"/>
      <c r="I41" s="67">
        <v>4</v>
      </c>
      <c r="J41" s="241" t="s">
        <v>285</v>
      </c>
      <c r="K41" s="68" t="str">
        <f>IF(ISERROR(VLOOKUP(J41,'KAYIT LİSTESİ'!$B$4:$I$399,2,0)),"",(VLOOKUP(J41,'KAYIT LİSTESİ'!$B$4:$I$399,2,0)))</f>
        <v/>
      </c>
      <c r="L41" s="120" t="str">
        <f>IF(ISERROR(VLOOKUP(J41,'KAYIT LİSTESİ'!$B$4:$I$399,4,0)),"",(VLOOKUP(J41,'KAYIT LİSTESİ'!$B$4:$I$399,4,0)))</f>
        <v/>
      </c>
      <c r="M41" s="242" t="str">
        <f>IF(ISERROR(VLOOKUP(J41,'KAYIT LİSTESİ'!$B$4:$I$399,5,0)),"",(VLOOKUP(J41,'KAYIT LİSTESİ'!$B$4:$I$399,5,0)))</f>
        <v/>
      </c>
      <c r="N41" s="242" t="str">
        <f>IF(ISERROR(VLOOKUP(J41,'KAYIT LİSTESİ'!$B$4:$I$399,6,0)),"",(VLOOKUP(J41,'KAYIT LİSTESİ'!$B$4:$I$399,6,0)))</f>
        <v/>
      </c>
      <c r="O41" s="228"/>
      <c r="P41" s="68"/>
    </row>
    <row r="42" spans="1:17" s="20" customFormat="1" ht="27.75" customHeight="1" x14ac:dyDescent="0.2">
      <c r="A42" s="67">
        <v>35</v>
      </c>
      <c r="B42" s="67"/>
      <c r="C42" s="120"/>
      <c r="D42" s="186"/>
      <c r="E42" s="187"/>
      <c r="F42" s="228"/>
      <c r="G42" s="68"/>
      <c r="H42" s="23"/>
      <c r="I42" s="67">
        <v>5</v>
      </c>
      <c r="J42" s="241" t="s">
        <v>286</v>
      </c>
      <c r="K42" s="68" t="str">
        <f>IF(ISERROR(VLOOKUP(J42,'KAYIT LİSTESİ'!$B$4:$I$399,2,0)),"",(VLOOKUP(J42,'KAYIT LİSTESİ'!$B$4:$I$399,2,0)))</f>
        <v/>
      </c>
      <c r="L42" s="120" t="str">
        <f>IF(ISERROR(VLOOKUP(J42,'KAYIT LİSTESİ'!$B$4:$I$399,4,0)),"",(VLOOKUP(J42,'KAYIT LİSTESİ'!$B$4:$I$399,4,0)))</f>
        <v/>
      </c>
      <c r="M42" s="242" t="str">
        <f>IF(ISERROR(VLOOKUP(J42,'KAYIT LİSTESİ'!$B$4:$I$399,5,0)),"",(VLOOKUP(J42,'KAYIT LİSTESİ'!$B$4:$I$399,5,0)))</f>
        <v/>
      </c>
      <c r="N42" s="242" t="str">
        <f>IF(ISERROR(VLOOKUP(J42,'KAYIT LİSTESİ'!$B$4:$I$399,6,0)),"",(VLOOKUP(J42,'KAYIT LİSTESİ'!$B$4:$I$399,6,0)))</f>
        <v/>
      </c>
      <c r="O42" s="228"/>
      <c r="P42" s="68"/>
    </row>
    <row r="43" spans="1:17" s="20" customFormat="1" ht="27.75" customHeight="1" x14ac:dyDescent="0.2">
      <c r="A43" s="67">
        <v>36</v>
      </c>
      <c r="B43" s="67"/>
      <c r="C43" s="120"/>
      <c r="D43" s="186"/>
      <c r="E43" s="187"/>
      <c r="F43" s="228"/>
      <c r="G43" s="68"/>
      <c r="H43" s="23"/>
      <c r="I43" s="67">
        <v>6</v>
      </c>
      <c r="J43" s="241" t="s">
        <v>287</v>
      </c>
      <c r="K43" s="68" t="str">
        <f>IF(ISERROR(VLOOKUP(J43,'KAYIT LİSTESİ'!$B$4:$I$399,2,0)),"",(VLOOKUP(J43,'KAYIT LİSTESİ'!$B$4:$I$399,2,0)))</f>
        <v/>
      </c>
      <c r="L43" s="120" t="str">
        <f>IF(ISERROR(VLOOKUP(J43,'KAYIT LİSTESİ'!$B$4:$I$399,4,0)),"",(VLOOKUP(J43,'KAYIT LİSTESİ'!$B$4:$I$399,4,0)))</f>
        <v/>
      </c>
      <c r="M43" s="242" t="str">
        <f>IF(ISERROR(VLOOKUP(J43,'KAYIT LİSTESİ'!$B$4:$I$399,5,0)),"",(VLOOKUP(J43,'KAYIT LİSTESİ'!$B$4:$I$399,5,0)))</f>
        <v/>
      </c>
      <c r="N43" s="242" t="str">
        <f>IF(ISERROR(VLOOKUP(J43,'KAYIT LİSTESİ'!$B$4:$I$399,6,0)),"",(VLOOKUP(J43,'KAYIT LİSTESİ'!$B$4:$I$399,6,0)))</f>
        <v/>
      </c>
      <c r="O43" s="228"/>
      <c r="P43" s="68"/>
    </row>
    <row r="44" spans="1:17" s="20" customFormat="1" ht="27.75" customHeight="1" x14ac:dyDescent="0.2">
      <c r="A44" s="67">
        <v>37</v>
      </c>
      <c r="B44" s="67"/>
      <c r="C44" s="120"/>
      <c r="D44" s="186"/>
      <c r="E44" s="187"/>
      <c r="F44" s="228"/>
      <c r="G44" s="68"/>
      <c r="H44" s="23"/>
      <c r="I44" s="67">
        <v>7</v>
      </c>
      <c r="J44" s="241" t="s">
        <v>288</v>
      </c>
      <c r="K44" s="68" t="str">
        <f>IF(ISERROR(VLOOKUP(J44,'KAYIT LİSTESİ'!$B$4:$I$399,2,0)),"",(VLOOKUP(J44,'KAYIT LİSTESİ'!$B$4:$I$399,2,0)))</f>
        <v/>
      </c>
      <c r="L44" s="120" t="str">
        <f>IF(ISERROR(VLOOKUP(J44,'KAYIT LİSTESİ'!$B$4:$I$399,4,0)),"",(VLOOKUP(J44,'KAYIT LİSTESİ'!$B$4:$I$399,4,0)))</f>
        <v/>
      </c>
      <c r="M44" s="242" t="str">
        <f>IF(ISERROR(VLOOKUP(J44,'KAYIT LİSTESİ'!$B$4:$I$399,5,0)),"",(VLOOKUP(J44,'KAYIT LİSTESİ'!$B$4:$I$399,5,0)))</f>
        <v/>
      </c>
      <c r="N44" s="242" t="str">
        <f>IF(ISERROR(VLOOKUP(J44,'KAYIT LİSTESİ'!$B$4:$I$399,6,0)),"",(VLOOKUP(J44,'KAYIT LİSTESİ'!$B$4:$I$399,6,0)))</f>
        <v/>
      </c>
      <c r="O44" s="228"/>
      <c r="P44" s="68"/>
    </row>
    <row r="45" spans="1:17" s="20" customFormat="1" ht="27.75" customHeight="1" x14ac:dyDescent="0.2">
      <c r="A45" s="67">
        <v>38</v>
      </c>
      <c r="B45" s="67"/>
      <c r="C45" s="120"/>
      <c r="D45" s="186"/>
      <c r="E45" s="187"/>
      <c r="F45" s="228"/>
      <c r="G45" s="68"/>
      <c r="H45" s="23"/>
      <c r="I45" s="67">
        <v>8</v>
      </c>
      <c r="J45" s="241" t="s">
        <v>289</v>
      </c>
      <c r="K45" s="68" t="str">
        <f>IF(ISERROR(VLOOKUP(J45,'KAYIT LİSTESİ'!$B$4:$I$399,2,0)),"",(VLOOKUP(J45,'KAYIT LİSTESİ'!$B$4:$I$399,2,0)))</f>
        <v/>
      </c>
      <c r="L45" s="120" t="str">
        <f>IF(ISERROR(VLOOKUP(J45,'KAYIT LİSTESİ'!$B$4:$I$399,4,0)),"",(VLOOKUP(J45,'KAYIT LİSTESİ'!$B$4:$I$399,4,0)))</f>
        <v/>
      </c>
      <c r="M45" s="242" t="str">
        <f>IF(ISERROR(VLOOKUP(J45,'KAYIT LİSTESİ'!$B$4:$I$399,5,0)),"",(VLOOKUP(J45,'KAYIT LİSTESİ'!$B$4:$I$399,5,0)))</f>
        <v/>
      </c>
      <c r="N45" s="242" t="str">
        <f>IF(ISERROR(VLOOKUP(J45,'KAYIT LİSTESİ'!$B$4:$I$399,6,0)),"",(VLOOKUP(J45,'KAYIT LİSTESİ'!$B$4:$I$399,6,0)))</f>
        <v/>
      </c>
      <c r="O45" s="228"/>
      <c r="P45" s="68"/>
    </row>
    <row r="46" spans="1:17" ht="7.5" customHeight="1" x14ac:dyDescent="0.2">
      <c r="A46" s="33"/>
      <c r="B46" s="33"/>
      <c r="C46" s="34"/>
      <c r="D46" s="51"/>
      <c r="E46" s="35"/>
      <c r="F46" s="263"/>
      <c r="G46" s="36"/>
      <c r="I46" s="37"/>
      <c r="J46" s="38"/>
      <c r="K46" s="39"/>
      <c r="L46" s="40"/>
      <c r="M46" s="47"/>
      <c r="N46" s="47"/>
      <c r="O46" s="258"/>
      <c r="P46" s="39"/>
    </row>
    <row r="47" spans="1:17" ht="14.25" customHeight="1" x14ac:dyDescent="0.2">
      <c r="A47" s="27" t="s">
        <v>20</v>
      </c>
      <c r="B47" s="27"/>
      <c r="C47" s="27"/>
      <c r="D47" s="52"/>
      <c r="E47" s="45" t="s">
        <v>0</v>
      </c>
      <c r="F47" s="264" t="s">
        <v>1</v>
      </c>
      <c r="G47" s="24"/>
      <c r="H47" s="28" t="s">
        <v>2</v>
      </c>
      <c r="I47" s="28"/>
      <c r="J47" s="28"/>
      <c r="K47" s="28"/>
      <c r="M47" s="48" t="s">
        <v>3</v>
      </c>
      <c r="N47" s="49" t="s">
        <v>3</v>
      </c>
      <c r="O47" s="259" t="s">
        <v>3</v>
      </c>
      <c r="P47" s="27"/>
      <c r="Q47" s="29"/>
    </row>
  </sheetData>
  <mergeCells count="22">
    <mergeCell ref="I36:P36"/>
    <mergeCell ref="C6:C7"/>
    <mergeCell ref="D6:D7"/>
    <mergeCell ref="I16:P16"/>
    <mergeCell ref="I26:P26"/>
    <mergeCell ref="F6:F7"/>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O4:P4"/>
  </mergeCells>
  <conditionalFormatting sqref="F8:F45">
    <cfRule type="duplicateValues" dxfId="5"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ignoredErrors>
    <ignoredError sqref="D4 N5"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5"/>
  <sheetViews>
    <sheetView view="pageBreakPreview" zoomScale="90" zoomScaleNormal="100" zoomScaleSheetLayoutView="90" workbookViewId="0">
      <selection activeCell="N18" sqref="N18"/>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0.5703125" style="195" customWidth="1"/>
    <col min="7" max="7" width="6.285156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33.140625" style="50" bestFit="1" customWidth="1"/>
    <col min="14" max="14" width="21" style="50" bestFit="1" customWidth="1"/>
    <col min="15" max="15" width="16.5703125" style="195" customWidth="1"/>
    <col min="16" max="16" width="6.140625" style="22" customWidth="1"/>
    <col min="17" max="17" width="5.7109375" style="22" customWidth="1"/>
    <col min="18" max="16384" width="9.140625" style="22"/>
  </cols>
  <sheetData>
    <row r="1" spans="1:17" s="10" customFormat="1" ht="39" customHeight="1" x14ac:dyDescent="0.2">
      <c r="A1" s="394" t="s">
        <v>122</v>
      </c>
      <c r="B1" s="394"/>
      <c r="C1" s="394"/>
      <c r="D1" s="394"/>
      <c r="E1" s="394"/>
      <c r="F1" s="394"/>
      <c r="G1" s="394"/>
      <c r="H1" s="394"/>
      <c r="I1" s="394"/>
      <c r="J1" s="394"/>
      <c r="K1" s="394"/>
      <c r="L1" s="394"/>
      <c r="M1" s="394"/>
      <c r="N1" s="394"/>
      <c r="O1" s="394"/>
      <c r="P1" s="394"/>
    </row>
    <row r="2" spans="1:17" s="10" customFormat="1" ht="24.75" customHeight="1" x14ac:dyDescent="0.2">
      <c r="A2" s="412" t="s">
        <v>475</v>
      </c>
      <c r="B2" s="412"/>
      <c r="C2" s="412"/>
      <c r="D2" s="412"/>
      <c r="E2" s="412"/>
      <c r="F2" s="412"/>
      <c r="G2" s="412"/>
      <c r="H2" s="412"/>
      <c r="I2" s="412"/>
      <c r="J2" s="412"/>
      <c r="K2" s="412"/>
      <c r="L2" s="412"/>
      <c r="M2" s="412"/>
      <c r="N2" s="412"/>
      <c r="O2" s="412"/>
      <c r="P2" s="412"/>
    </row>
    <row r="3" spans="1:17" s="13" customFormat="1" ht="21.75" customHeight="1" x14ac:dyDescent="0.2">
      <c r="A3" s="396" t="s">
        <v>147</v>
      </c>
      <c r="B3" s="396"/>
      <c r="C3" s="396"/>
      <c r="D3" s="398" t="s">
        <v>120</v>
      </c>
      <c r="E3" s="398"/>
      <c r="F3" s="413" t="s">
        <v>57</v>
      </c>
      <c r="G3" s="413"/>
      <c r="H3" s="11" t="s">
        <v>128</v>
      </c>
      <c r="I3" s="399" t="s">
        <v>333</v>
      </c>
      <c r="J3" s="399"/>
      <c r="K3" s="399"/>
      <c r="L3" s="399"/>
      <c r="M3" s="77" t="s">
        <v>129</v>
      </c>
      <c r="N3" s="400" t="s">
        <v>343</v>
      </c>
      <c r="O3" s="400"/>
      <c r="P3" s="400"/>
    </row>
    <row r="4" spans="1:17" s="13" customFormat="1" ht="17.25" customHeight="1" x14ac:dyDescent="0.2">
      <c r="A4" s="406" t="s">
        <v>133</v>
      </c>
      <c r="B4" s="406"/>
      <c r="C4" s="406"/>
      <c r="D4" s="397" t="s">
        <v>329</v>
      </c>
      <c r="E4" s="397"/>
      <c r="F4" s="196"/>
      <c r="G4" s="30"/>
      <c r="H4" s="30"/>
      <c r="I4" s="30"/>
      <c r="J4" s="30"/>
      <c r="K4" s="30"/>
      <c r="L4" s="31"/>
      <c r="M4" s="76" t="s">
        <v>5</v>
      </c>
      <c r="N4" s="212">
        <v>42022</v>
      </c>
      <c r="O4" s="414" t="s">
        <v>468</v>
      </c>
      <c r="P4" s="414"/>
    </row>
    <row r="5" spans="1:17" s="10" customFormat="1" ht="15.75" customHeight="1" x14ac:dyDescent="0.2">
      <c r="A5" s="14"/>
      <c r="B5" s="14"/>
      <c r="C5" s="15"/>
      <c r="D5" s="16"/>
      <c r="E5" s="17"/>
      <c r="F5" s="197"/>
      <c r="G5" s="17"/>
      <c r="H5" s="17"/>
      <c r="I5" s="14"/>
      <c r="J5" s="14"/>
      <c r="K5" s="14"/>
      <c r="L5" s="18"/>
      <c r="M5" s="19"/>
      <c r="N5" s="415">
        <v>42022.686601851849</v>
      </c>
      <c r="O5" s="415"/>
      <c r="P5" s="415"/>
    </row>
    <row r="6" spans="1:17" s="20" customFormat="1" ht="18.75" customHeight="1" x14ac:dyDescent="0.2">
      <c r="A6" s="402" t="s">
        <v>12</v>
      </c>
      <c r="B6" s="403" t="s">
        <v>126</v>
      </c>
      <c r="C6" s="405" t="s">
        <v>142</v>
      </c>
      <c r="D6" s="407" t="s">
        <v>14</v>
      </c>
      <c r="E6" s="407" t="s">
        <v>56</v>
      </c>
      <c r="F6" s="416" t="s">
        <v>15</v>
      </c>
      <c r="G6" s="410" t="s">
        <v>29</v>
      </c>
      <c r="I6" s="391" t="s">
        <v>291</v>
      </c>
      <c r="J6" s="392"/>
      <c r="K6" s="392"/>
      <c r="L6" s="392"/>
      <c r="M6" s="392"/>
      <c r="N6" s="392"/>
      <c r="O6" s="392"/>
      <c r="P6" s="393"/>
    </row>
    <row r="7" spans="1:17" ht="26.25" customHeight="1" x14ac:dyDescent="0.2">
      <c r="A7" s="402"/>
      <c r="B7" s="404"/>
      <c r="C7" s="405"/>
      <c r="D7" s="407"/>
      <c r="E7" s="407"/>
      <c r="F7" s="416"/>
      <c r="G7" s="411"/>
      <c r="H7" s="21"/>
      <c r="I7" s="44" t="s">
        <v>12</v>
      </c>
      <c r="J7" s="44" t="s">
        <v>127</v>
      </c>
      <c r="K7" s="44" t="s">
        <v>126</v>
      </c>
      <c r="L7" s="121" t="s">
        <v>13</v>
      </c>
      <c r="M7" s="122" t="s">
        <v>14</v>
      </c>
      <c r="N7" s="122" t="s">
        <v>56</v>
      </c>
      <c r="O7" s="192" t="s">
        <v>15</v>
      </c>
      <c r="P7" s="44" t="s">
        <v>29</v>
      </c>
    </row>
    <row r="8" spans="1:17" s="20" customFormat="1" ht="39" customHeight="1" x14ac:dyDescent="0.2">
      <c r="A8" s="67">
        <v>1</v>
      </c>
      <c r="B8" s="67">
        <v>111</v>
      </c>
      <c r="C8" s="120">
        <v>35830</v>
      </c>
      <c r="D8" s="186" t="s">
        <v>362</v>
      </c>
      <c r="E8" s="187" t="s">
        <v>363</v>
      </c>
      <c r="F8" s="198">
        <v>15948</v>
      </c>
      <c r="G8" s="68"/>
      <c r="H8" s="23"/>
      <c r="I8" s="67">
        <v>1</v>
      </c>
      <c r="J8" s="241" t="s">
        <v>107</v>
      </c>
      <c r="K8" s="68">
        <v>104</v>
      </c>
      <c r="L8" s="120">
        <v>36167</v>
      </c>
      <c r="M8" s="242" t="s">
        <v>373</v>
      </c>
      <c r="N8" s="242" t="s">
        <v>374</v>
      </c>
      <c r="O8" s="198" t="s">
        <v>471</v>
      </c>
      <c r="P8" s="68" t="s">
        <v>406</v>
      </c>
    </row>
    <row r="9" spans="1:17" s="20" customFormat="1" ht="39" customHeight="1" x14ac:dyDescent="0.2">
      <c r="A9" s="67">
        <v>2</v>
      </c>
      <c r="B9" s="67">
        <v>93</v>
      </c>
      <c r="C9" s="120">
        <v>35107</v>
      </c>
      <c r="D9" s="186" t="s">
        <v>364</v>
      </c>
      <c r="E9" s="187" t="s">
        <v>361</v>
      </c>
      <c r="F9" s="198">
        <v>15963</v>
      </c>
      <c r="G9" s="68"/>
      <c r="H9" s="23"/>
      <c r="I9" s="67">
        <v>2</v>
      </c>
      <c r="J9" s="241" t="s">
        <v>108</v>
      </c>
      <c r="K9" s="68">
        <v>67</v>
      </c>
      <c r="L9" s="120">
        <v>35444</v>
      </c>
      <c r="M9" s="242" t="s">
        <v>366</v>
      </c>
      <c r="N9" s="242" t="s">
        <v>137</v>
      </c>
      <c r="O9" s="198" t="s">
        <v>471</v>
      </c>
      <c r="P9" s="68" t="s">
        <v>406</v>
      </c>
    </row>
    <row r="10" spans="1:17" s="20" customFormat="1" ht="39" customHeight="1" x14ac:dyDescent="0.2">
      <c r="A10" s="67" t="s">
        <v>406</v>
      </c>
      <c r="B10" s="67">
        <v>104</v>
      </c>
      <c r="C10" s="120">
        <v>36167</v>
      </c>
      <c r="D10" s="186" t="s">
        <v>373</v>
      </c>
      <c r="E10" s="187" t="s">
        <v>374</v>
      </c>
      <c r="F10" s="198" t="s">
        <v>471</v>
      </c>
      <c r="G10" s="68"/>
      <c r="H10" s="23"/>
      <c r="I10" s="67">
        <v>3</v>
      </c>
      <c r="J10" s="241" t="s">
        <v>109</v>
      </c>
      <c r="K10" s="68">
        <v>95</v>
      </c>
      <c r="L10" s="120">
        <v>35672</v>
      </c>
      <c r="M10" s="242" t="s">
        <v>376</v>
      </c>
      <c r="N10" s="242" t="s">
        <v>377</v>
      </c>
      <c r="O10" s="198" t="s">
        <v>471</v>
      </c>
      <c r="P10" s="68" t="s">
        <v>406</v>
      </c>
    </row>
    <row r="11" spans="1:17" s="20" customFormat="1" ht="39" customHeight="1" x14ac:dyDescent="0.2">
      <c r="A11" s="67" t="s">
        <v>406</v>
      </c>
      <c r="B11" s="67">
        <v>67</v>
      </c>
      <c r="C11" s="120">
        <v>35444</v>
      </c>
      <c r="D11" s="186" t="s">
        <v>366</v>
      </c>
      <c r="E11" s="187" t="s">
        <v>137</v>
      </c>
      <c r="F11" s="198" t="s">
        <v>471</v>
      </c>
      <c r="G11" s="68"/>
      <c r="H11" s="23"/>
      <c r="I11" s="67">
        <v>4</v>
      </c>
      <c r="J11" s="241" t="s">
        <v>110</v>
      </c>
      <c r="K11" s="68">
        <v>45</v>
      </c>
      <c r="L11" s="120">
        <v>35445</v>
      </c>
      <c r="M11" s="242" t="s">
        <v>378</v>
      </c>
      <c r="N11" s="242" t="s">
        <v>359</v>
      </c>
      <c r="O11" s="198" t="s">
        <v>471</v>
      </c>
      <c r="P11" s="68" t="s">
        <v>406</v>
      </c>
    </row>
    <row r="12" spans="1:17" s="20" customFormat="1" ht="39" customHeight="1" x14ac:dyDescent="0.2">
      <c r="A12" s="67" t="s">
        <v>406</v>
      </c>
      <c r="B12" s="67">
        <v>95</v>
      </c>
      <c r="C12" s="120">
        <v>35672</v>
      </c>
      <c r="D12" s="186" t="s">
        <v>376</v>
      </c>
      <c r="E12" s="187" t="s">
        <v>377</v>
      </c>
      <c r="F12" s="198" t="s">
        <v>471</v>
      </c>
      <c r="G12" s="68"/>
      <c r="H12" s="23"/>
      <c r="I12" s="67">
        <v>5</v>
      </c>
      <c r="J12" s="241" t="s">
        <v>111</v>
      </c>
      <c r="K12" s="68">
        <v>93</v>
      </c>
      <c r="L12" s="120">
        <v>35107</v>
      </c>
      <c r="M12" s="242" t="s">
        <v>364</v>
      </c>
      <c r="N12" s="242" t="s">
        <v>361</v>
      </c>
      <c r="O12" s="198">
        <v>15963</v>
      </c>
      <c r="P12" s="68">
        <v>2</v>
      </c>
    </row>
    <row r="13" spans="1:17" s="20" customFormat="1" ht="39" customHeight="1" x14ac:dyDescent="0.2">
      <c r="A13" s="67" t="s">
        <v>406</v>
      </c>
      <c r="B13" s="67">
        <v>45</v>
      </c>
      <c r="C13" s="120">
        <v>35445</v>
      </c>
      <c r="D13" s="186" t="s">
        <v>378</v>
      </c>
      <c r="E13" s="187" t="s">
        <v>359</v>
      </c>
      <c r="F13" s="198" t="s">
        <v>471</v>
      </c>
      <c r="G13" s="68"/>
      <c r="H13" s="23"/>
      <c r="I13" s="67">
        <v>6</v>
      </c>
      <c r="J13" s="241" t="s">
        <v>112</v>
      </c>
      <c r="K13" s="68">
        <v>111</v>
      </c>
      <c r="L13" s="120">
        <v>35830</v>
      </c>
      <c r="M13" s="242" t="s">
        <v>362</v>
      </c>
      <c r="N13" s="242" t="s">
        <v>363</v>
      </c>
      <c r="O13" s="198">
        <v>15948</v>
      </c>
      <c r="P13" s="68">
        <v>1</v>
      </c>
    </row>
    <row r="14" spans="1:17" ht="7.5" customHeight="1" x14ac:dyDescent="0.2">
      <c r="A14" s="33"/>
      <c r="B14" s="33"/>
      <c r="C14" s="34"/>
      <c r="D14" s="51"/>
      <c r="E14" s="35"/>
      <c r="F14" s="199"/>
      <c r="G14" s="36"/>
      <c r="I14" s="37"/>
      <c r="J14" s="38"/>
      <c r="K14" s="39"/>
      <c r="L14" s="40"/>
      <c r="M14" s="47"/>
      <c r="N14" s="47"/>
      <c r="O14" s="193"/>
      <c r="P14" s="39"/>
    </row>
    <row r="15" spans="1:17" ht="14.25" customHeight="1" x14ac:dyDescent="0.2">
      <c r="A15" s="27" t="s">
        <v>20</v>
      </c>
      <c r="B15" s="27"/>
      <c r="C15" s="27"/>
      <c r="D15" s="52"/>
      <c r="E15" s="45" t="s">
        <v>0</v>
      </c>
      <c r="F15" s="200" t="s">
        <v>1</v>
      </c>
      <c r="G15" s="24"/>
      <c r="H15" s="28" t="s">
        <v>2</v>
      </c>
      <c r="I15" s="28"/>
      <c r="J15" s="28"/>
      <c r="K15" s="28"/>
      <c r="M15" s="48" t="s">
        <v>3</v>
      </c>
      <c r="N15" s="49" t="s">
        <v>3</v>
      </c>
      <c r="O15" s="194" t="s">
        <v>3</v>
      </c>
      <c r="P15" s="27"/>
      <c r="Q15" s="29"/>
    </row>
  </sheetData>
  <sortState ref="B8:F13">
    <sortCondition ref="F8:F13"/>
  </sortState>
  <mergeCells count="19">
    <mergeCell ref="A4:C4"/>
    <mergeCell ref="D4:E4"/>
    <mergeCell ref="A6:A7"/>
    <mergeCell ref="B6:B7"/>
    <mergeCell ref="C6:C7"/>
    <mergeCell ref="D6:D7"/>
    <mergeCell ref="E6:E7"/>
    <mergeCell ref="A1:P1"/>
    <mergeCell ref="A2:P2"/>
    <mergeCell ref="A3:C3"/>
    <mergeCell ref="D3:E3"/>
    <mergeCell ref="F3:G3"/>
    <mergeCell ref="I3:L3"/>
    <mergeCell ref="N3:P3"/>
    <mergeCell ref="O4:P4"/>
    <mergeCell ref="G6:G7"/>
    <mergeCell ref="I6:P6"/>
    <mergeCell ref="F6:F7"/>
    <mergeCell ref="N5:P5"/>
  </mergeCells>
  <conditionalFormatting sqref="F8:F13">
    <cfRule type="duplicateValues" dxfId="4" priority="12"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7"/>
  <sheetViews>
    <sheetView view="pageBreakPreview" zoomScale="45" zoomScaleNormal="50" zoomScaleSheetLayoutView="45" workbookViewId="0">
      <selection activeCell="F10" sqref="F10:F11"/>
    </sheetView>
  </sheetViews>
  <sheetFormatPr defaultRowHeight="14.25" x14ac:dyDescent="0.2"/>
  <cols>
    <col min="1" max="1" width="6" style="25" customWidth="1"/>
    <col min="2" max="2" width="23.140625" style="25" hidden="1" customWidth="1"/>
    <col min="3" max="3" width="9.5703125" style="25" customWidth="1"/>
    <col min="4" max="4" width="20.85546875" style="54" customWidth="1"/>
    <col min="5" max="5" width="24.7109375" style="25" customWidth="1"/>
    <col min="6" max="6" width="17.85546875" style="25" customWidth="1"/>
    <col min="7" max="7" width="5.5703125" style="53" bestFit="1" customWidth="1"/>
    <col min="8" max="66" width="4.7109375" style="53" customWidth="1"/>
    <col min="67" max="67" width="20.7109375" style="55" customWidth="1"/>
    <col min="68" max="68" width="9" style="56" customWidth="1"/>
    <col min="69" max="69" width="9" style="25" customWidth="1"/>
    <col min="70" max="16384" width="9.140625" style="53"/>
  </cols>
  <sheetData>
    <row r="1" spans="1:69" s="10" customFormat="1" ht="48.75" customHeight="1" x14ac:dyDescent="0.2">
      <c r="A1" s="448" t="str">
        <f>('YARIŞMA BİLGİLERİ'!A2)</f>
        <v>Türkiye Atletizm Federasyonu
İstanbul Atletizm İl Temsilciliği</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8"/>
      <c r="BK1" s="448"/>
      <c r="BL1" s="448"/>
      <c r="BM1" s="448"/>
      <c r="BN1" s="448"/>
      <c r="BO1" s="448"/>
      <c r="BP1" s="448"/>
      <c r="BQ1" s="448"/>
    </row>
    <row r="2" spans="1:69" s="10" customFormat="1" ht="36.75" customHeight="1" x14ac:dyDescent="0.2">
      <c r="A2" s="449" t="str">
        <f>'YARIŞMA BİLGİLERİ'!F19</f>
        <v>Salon Olimpik Baraj Yarışmaları</v>
      </c>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c r="AX2" s="449"/>
      <c r="AY2" s="449"/>
      <c r="AZ2" s="449"/>
      <c r="BA2" s="449"/>
      <c r="BB2" s="449"/>
      <c r="BC2" s="449"/>
      <c r="BD2" s="449"/>
      <c r="BE2" s="449"/>
      <c r="BF2" s="449"/>
      <c r="BG2" s="449"/>
      <c r="BH2" s="449"/>
      <c r="BI2" s="449"/>
      <c r="BJ2" s="449"/>
      <c r="BK2" s="449"/>
      <c r="BL2" s="449"/>
      <c r="BM2" s="449"/>
      <c r="BN2" s="449"/>
      <c r="BO2" s="449"/>
      <c r="BP2" s="449"/>
      <c r="BQ2" s="449"/>
    </row>
    <row r="3" spans="1:69" s="65" customFormat="1" ht="23.25" customHeight="1" x14ac:dyDescent="0.2">
      <c r="A3" s="450" t="s">
        <v>147</v>
      </c>
      <c r="B3" s="450"/>
      <c r="C3" s="450"/>
      <c r="D3" s="450"/>
      <c r="E3" s="458" t="str">
        <f>'YARIŞMA PROGRAMI'!D17</f>
        <v>Sırıkla Atlama</v>
      </c>
      <c r="F3" s="458"/>
      <c r="G3" s="63"/>
      <c r="H3" s="63"/>
      <c r="I3" s="63"/>
      <c r="J3" s="63"/>
      <c r="K3" s="63"/>
      <c r="L3" s="63"/>
      <c r="M3" s="63"/>
      <c r="N3" s="63"/>
      <c r="O3" s="63"/>
      <c r="P3" s="63"/>
      <c r="Q3" s="63"/>
      <c r="R3" s="63"/>
      <c r="S3" s="63"/>
      <c r="T3" s="63"/>
      <c r="U3" s="452"/>
      <c r="V3" s="452"/>
      <c r="W3" s="452"/>
      <c r="X3" s="452"/>
      <c r="Y3" s="63"/>
      <c r="Z3" s="63"/>
      <c r="AA3" s="450" t="s">
        <v>143</v>
      </c>
      <c r="AB3" s="450"/>
      <c r="AC3" s="450"/>
      <c r="AD3" s="450"/>
      <c r="AE3" s="450"/>
      <c r="AF3" s="453" t="str">
        <f>'YARIŞMA PROGRAMI'!E17</f>
        <v>4.00</v>
      </c>
      <c r="AG3" s="453"/>
      <c r="AH3" s="453"/>
      <c r="AI3" s="453"/>
      <c r="AJ3" s="453"/>
      <c r="AK3" s="63"/>
      <c r="AL3" s="63"/>
      <c r="AM3" s="63"/>
      <c r="AN3" s="63"/>
      <c r="AO3" s="63"/>
      <c r="AP3" s="63"/>
      <c r="AQ3" s="63"/>
      <c r="AR3" s="64"/>
      <c r="AS3" s="64"/>
      <c r="AT3" s="64"/>
      <c r="AU3" s="64"/>
      <c r="AV3" s="64"/>
      <c r="AW3" s="450" t="s">
        <v>145</v>
      </c>
      <c r="AX3" s="450"/>
      <c r="AY3" s="450"/>
      <c r="AZ3" s="450"/>
      <c r="BA3" s="450"/>
      <c r="BB3" s="450"/>
      <c r="BC3" s="453" t="str">
        <f>'YARIŞMA PROGRAMI'!F17</f>
        <v>Ümit SUNGUR  4.85</v>
      </c>
      <c r="BD3" s="453"/>
      <c r="BE3" s="453"/>
      <c r="BF3" s="453"/>
      <c r="BG3" s="453"/>
      <c r="BH3" s="453"/>
      <c r="BI3" s="453"/>
      <c r="BJ3" s="453"/>
      <c r="BK3" s="453"/>
      <c r="BL3" s="453"/>
      <c r="BM3" s="453"/>
      <c r="BN3" s="453"/>
      <c r="BO3" s="453"/>
      <c r="BP3" s="453"/>
      <c r="BQ3" s="453"/>
    </row>
    <row r="4" spans="1:69" s="65" customFormat="1" ht="23.25" customHeight="1" x14ac:dyDescent="0.2">
      <c r="A4" s="439" t="s">
        <v>149</v>
      </c>
      <c r="B4" s="439"/>
      <c r="C4" s="439"/>
      <c r="D4" s="439"/>
      <c r="E4" s="446" t="str">
        <f>'YARIŞMA BİLGİLERİ'!F21</f>
        <v>Genç Erkekler</v>
      </c>
      <c r="F4" s="44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39" t="s">
        <v>144</v>
      </c>
      <c r="AX4" s="439"/>
      <c r="AY4" s="439"/>
      <c r="AZ4" s="439"/>
      <c r="BA4" s="439"/>
      <c r="BB4" s="439"/>
      <c r="BC4" s="445">
        <f>'YARIŞMA PROGRAMI'!B17</f>
        <v>42022</v>
      </c>
      <c r="BD4" s="445"/>
      <c r="BE4" s="445"/>
      <c r="BF4" s="445"/>
      <c r="BG4" s="445"/>
      <c r="BH4" s="445"/>
      <c r="BI4" s="447" t="str">
        <f>'YARIŞMA PROGRAMI'!C17</f>
        <v>13:00</v>
      </c>
      <c r="BJ4" s="447"/>
      <c r="BK4" s="447"/>
      <c r="BL4" s="215"/>
      <c r="BM4" s="215"/>
      <c r="BN4" s="215"/>
      <c r="BO4" s="215"/>
      <c r="BP4" s="215"/>
      <c r="BQ4" s="215"/>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15">
        <f ca="1">NOW()</f>
        <v>42022.735147569445</v>
      </c>
      <c r="BP5" s="415"/>
      <c r="BQ5" s="415"/>
    </row>
    <row r="6" spans="1:69" ht="22.5" customHeight="1" x14ac:dyDescent="0.2">
      <c r="A6" s="462" t="s">
        <v>6</v>
      </c>
      <c r="B6" s="464"/>
      <c r="C6" s="462" t="s">
        <v>125</v>
      </c>
      <c r="D6" s="462" t="s">
        <v>22</v>
      </c>
      <c r="E6" s="462" t="s">
        <v>7</v>
      </c>
      <c r="F6" s="462" t="s">
        <v>56</v>
      </c>
      <c r="G6" s="437" t="s">
        <v>23</v>
      </c>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c r="AM6" s="437"/>
      <c r="AN6" s="437"/>
      <c r="AO6" s="437"/>
      <c r="AP6" s="437"/>
      <c r="AQ6" s="437"/>
      <c r="AR6" s="437"/>
      <c r="AS6" s="437"/>
      <c r="AT6" s="437"/>
      <c r="AU6" s="437"/>
      <c r="AV6" s="437"/>
      <c r="AW6" s="437"/>
      <c r="AX6" s="437"/>
      <c r="AY6" s="437"/>
      <c r="AZ6" s="437"/>
      <c r="BA6" s="437"/>
      <c r="BB6" s="437"/>
      <c r="BC6" s="437"/>
      <c r="BD6" s="437"/>
      <c r="BE6" s="437"/>
      <c r="BF6" s="437"/>
      <c r="BG6" s="437"/>
      <c r="BH6" s="437"/>
      <c r="BI6" s="437"/>
      <c r="BJ6" s="437"/>
      <c r="BK6" s="437"/>
      <c r="BL6" s="437"/>
      <c r="BM6" s="437"/>
      <c r="BN6" s="437"/>
      <c r="BO6" s="460" t="s">
        <v>8</v>
      </c>
      <c r="BP6" s="461" t="s">
        <v>16</v>
      </c>
      <c r="BQ6" s="459" t="s">
        <v>9</v>
      </c>
    </row>
    <row r="7" spans="1:69" ht="54.75" customHeight="1" x14ac:dyDescent="0.2">
      <c r="A7" s="463"/>
      <c r="B7" s="464"/>
      <c r="C7" s="463"/>
      <c r="D7" s="463"/>
      <c r="E7" s="463"/>
      <c r="F7" s="463"/>
      <c r="G7" s="436">
        <v>360</v>
      </c>
      <c r="H7" s="436"/>
      <c r="I7" s="436"/>
      <c r="J7" s="436">
        <v>380</v>
      </c>
      <c r="K7" s="436"/>
      <c r="L7" s="436"/>
      <c r="M7" s="436">
        <v>400</v>
      </c>
      <c r="N7" s="436"/>
      <c r="O7" s="436"/>
      <c r="P7" s="436">
        <v>420</v>
      </c>
      <c r="Q7" s="436"/>
      <c r="R7" s="436"/>
      <c r="S7" s="436">
        <v>430</v>
      </c>
      <c r="T7" s="436"/>
      <c r="U7" s="436"/>
      <c r="V7" s="436">
        <v>440</v>
      </c>
      <c r="W7" s="436"/>
      <c r="X7" s="436"/>
      <c r="Y7" s="436">
        <v>450</v>
      </c>
      <c r="Z7" s="436"/>
      <c r="AA7" s="436"/>
      <c r="AB7" s="436">
        <v>455</v>
      </c>
      <c r="AC7" s="436"/>
      <c r="AD7" s="436"/>
      <c r="AE7" s="436">
        <v>460</v>
      </c>
      <c r="AF7" s="436"/>
      <c r="AG7" s="436"/>
      <c r="AH7" s="436">
        <v>465</v>
      </c>
      <c r="AI7" s="436"/>
      <c r="AJ7" s="436"/>
      <c r="AK7" s="436">
        <v>470</v>
      </c>
      <c r="AL7" s="436"/>
      <c r="AM7" s="436"/>
      <c r="AN7" s="436">
        <v>475</v>
      </c>
      <c r="AO7" s="436"/>
      <c r="AP7" s="436"/>
      <c r="AQ7" s="436">
        <v>480</v>
      </c>
      <c r="AR7" s="436"/>
      <c r="AS7" s="436"/>
      <c r="AT7" s="436">
        <v>485</v>
      </c>
      <c r="AU7" s="436"/>
      <c r="AV7" s="436"/>
      <c r="AW7" s="436">
        <v>490</v>
      </c>
      <c r="AX7" s="436"/>
      <c r="AY7" s="436"/>
      <c r="AZ7" s="436">
        <v>495</v>
      </c>
      <c r="BA7" s="436"/>
      <c r="BB7" s="436"/>
      <c r="BC7" s="436">
        <v>500</v>
      </c>
      <c r="BD7" s="436"/>
      <c r="BE7" s="436"/>
      <c r="BF7" s="436">
        <v>505</v>
      </c>
      <c r="BG7" s="436"/>
      <c r="BH7" s="436"/>
      <c r="BI7" s="436">
        <v>510</v>
      </c>
      <c r="BJ7" s="436"/>
      <c r="BK7" s="436"/>
      <c r="BL7" s="436">
        <v>515</v>
      </c>
      <c r="BM7" s="436"/>
      <c r="BN7" s="436"/>
      <c r="BO7" s="460"/>
      <c r="BP7" s="461"/>
      <c r="BQ7" s="459"/>
    </row>
    <row r="8" spans="1:69" s="20" customFormat="1" ht="79.5" customHeight="1" x14ac:dyDescent="0.2">
      <c r="A8" s="275"/>
      <c r="B8" s="276" t="s">
        <v>30</v>
      </c>
      <c r="C8" s="277">
        <f>IF(ISERROR(VLOOKUP(B8,'KAYIT LİSTESİ'!$B$4:$I$399,2,0)),"",(VLOOKUP(B8,'KAYIT LİSTESİ'!$B$4:$I$399,2,0)))</f>
        <v>0</v>
      </c>
      <c r="D8" s="278">
        <f>IF(ISERROR(VLOOKUP(B8,'KAYIT LİSTESİ'!$B$4:$I$399,4,0)),"",(VLOOKUP(B8,'KAYIT LİSTESİ'!$B$4:$I$399,4,0)))</f>
        <v>0</v>
      </c>
      <c r="E8" s="279" t="str">
        <f>IF(ISERROR(VLOOKUP(B8,'KAYIT LİSTESİ'!$B$4:$I$399,5,0)),"",(VLOOKUP(B8,'KAYIT LİSTESİ'!$B$4:$I$399,5,0)))</f>
        <v>SPORCU YOK</v>
      </c>
      <c r="F8" s="280">
        <f>IF(ISERROR(VLOOKUP(B8,'KAYIT LİSTESİ'!$B$4:$I$399,6,0)),"",(VLOOKUP(B8,'KAYIT LİSTESİ'!$B$4:$I$399,6,0)))</f>
        <v>0</v>
      </c>
      <c r="G8" s="281"/>
      <c r="H8" s="281"/>
      <c r="I8" s="281"/>
      <c r="J8" s="282"/>
      <c r="K8" s="281"/>
      <c r="L8" s="281"/>
      <c r="M8" s="281"/>
      <c r="N8" s="282"/>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3"/>
      <c r="AV8" s="283"/>
      <c r="AW8" s="281"/>
      <c r="AX8" s="281"/>
      <c r="AY8" s="281"/>
      <c r="AZ8" s="281"/>
      <c r="BA8" s="281"/>
      <c r="BB8" s="281"/>
      <c r="BC8" s="281"/>
      <c r="BD8" s="283"/>
      <c r="BE8" s="283"/>
      <c r="BF8" s="281"/>
      <c r="BG8" s="283"/>
      <c r="BH8" s="283"/>
      <c r="BI8" s="281"/>
      <c r="BJ8" s="283"/>
      <c r="BK8" s="283"/>
      <c r="BL8" s="281"/>
      <c r="BM8" s="283"/>
      <c r="BN8" s="283"/>
      <c r="BO8" s="284"/>
      <c r="BP8" s="285"/>
      <c r="BQ8" s="286"/>
    </row>
    <row r="9" spans="1:69" s="20" customFormat="1" ht="79.5" customHeight="1" x14ac:dyDescent="0.2">
      <c r="A9" s="243"/>
      <c r="B9" s="185" t="s">
        <v>31</v>
      </c>
      <c r="C9" s="244" t="str">
        <f>IF(ISERROR(VLOOKUP(B9,'KAYIT LİSTESİ'!$B$4:$I$399,2,0)),"",(VLOOKUP(B9,'KAYIT LİSTESİ'!$B$4:$I$399,2,0)))</f>
        <v/>
      </c>
      <c r="D9" s="245" t="str">
        <f>IF(ISERROR(VLOOKUP(B9,'KAYIT LİSTESİ'!$B$4:$I$399,4,0)),"",(VLOOKUP(B9,'KAYIT LİSTESİ'!$B$4:$I$399,4,0)))</f>
        <v/>
      </c>
      <c r="E9" s="246" t="str">
        <f>IF(ISERROR(VLOOKUP(B9,'KAYIT LİSTESİ'!$B$4:$I$399,5,0)),"",(VLOOKUP(B9,'KAYIT LİSTESİ'!$B$4:$I$399,5,0)))</f>
        <v/>
      </c>
      <c r="F9" s="256" t="str">
        <f>IF(ISERROR(VLOOKUP(B9,'KAYIT LİSTESİ'!$B$4:$I$399,6,0)),"",(VLOOKUP(B9,'KAYIT LİSTESİ'!$B$4:$I$399,6,0)))</f>
        <v/>
      </c>
      <c r="G9" s="247"/>
      <c r="H9" s="247"/>
      <c r="I9" s="247"/>
      <c r="J9" s="248"/>
      <c r="K9" s="249"/>
      <c r="L9" s="249"/>
      <c r="M9" s="247"/>
      <c r="N9" s="250"/>
      <c r="O9" s="247"/>
      <c r="P9" s="249"/>
      <c r="Q9" s="249"/>
      <c r="R9" s="249"/>
      <c r="S9" s="247"/>
      <c r="T9" s="247"/>
      <c r="U9" s="247"/>
      <c r="V9" s="249"/>
      <c r="W9" s="249"/>
      <c r="X9" s="249"/>
      <c r="Y9" s="247"/>
      <c r="Z9" s="247"/>
      <c r="AA9" s="247"/>
      <c r="AB9" s="249"/>
      <c r="AC9" s="249"/>
      <c r="AD9" s="249"/>
      <c r="AE9" s="247"/>
      <c r="AF9" s="247"/>
      <c r="AG9" s="247"/>
      <c r="AH9" s="249"/>
      <c r="AI9" s="249"/>
      <c r="AJ9" s="249"/>
      <c r="AK9" s="247"/>
      <c r="AL9" s="247"/>
      <c r="AM9" s="247"/>
      <c r="AN9" s="249"/>
      <c r="AO9" s="249"/>
      <c r="AP9" s="249"/>
      <c r="AQ9" s="247"/>
      <c r="AR9" s="247"/>
      <c r="AS9" s="247"/>
      <c r="AT9" s="249"/>
      <c r="AU9" s="251"/>
      <c r="AV9" s="251"/>
      <c r="AW9" s="247"/>
      <c r="AX9" s="247"/>
      <c r="AY9" s="247"/>
      <c r="AZ9" s="249"/>
      <c r="BA9" s="249"/>
      <c r="BB9" s="249"/>
      <c r="BC9" s="247"/>
      <c r="BD9" s="252"/>
      <c r="BE9" s="252"/>
      <c r="BF9" s="249"/>
      <c r="BG9" s="251"/>
      <c r="BH9" s="251"/>
      <c r="BI9" s="247"/>
      <c r="BJ9" s="252"/>
      <c r="BK9" s="252"/>
      <c r="BL9" s="249"/>
      <c r="BM9" s="251"/>
      <c r="BN9" s="251"/>
      <c r="BO9" s="254"/>
      <c r="BP9" s="253"/>
      <c r="BQ9" s="255"/>
    </row>
    <row r="10" spans="1:69" s="20" customFormat="1" ht="79.5" customHeight="1" x14ac:dyDescent="0.2">
      <c r="A10" s="243"/>
      <c r="B10" s="185" t="s">
        <v>32</v>
      </c>
      <c r="C10" s="244" t="str">
        <f>IF(ISERROR(VLOOKUP(B10,'KAYIT LİSTESİ'!$B$4:$I$399,2,0)),"",(VLOOKUP(B10,'KAYIT LİSTESİ'!$B$4:$I$399,2,0)))</f>
        <v/>
      </c>
      <c r="D10" s="245" t="str">
        <f>IF(ISERROR(VLOOKUP(B10,'KAYIT LİSTESİ'!$B$4:$I$399,4,0)),"",(VLOOKUP(B10,'KAYIT LİSTESİ'!$B$4:$I$399,4,0)))</f>
        <v/>
      </c>
      <c r="E10" s="246" t="str">
        <f>IF(ISERROR(VLOOKUP(B10,'KAYIT LİSTESİ'!$B$4:$I$399,5,0)),"",(VLOOKUP(B10,'KAYIT LİSTESİ'!$B$4:$I$399,5,0)))</f>
        <v/>
      </c>
      <c r="F10" s="256" t="str">
        <f>IF(ISERROR(VLOOKUP(B10,'KAYIT LİSTESİ'!$B$4:$I$399,6,0)),"",(VLOOKUP(B10,'KAYIT LİSTESİ'!$B$4:$I$399,6,0)))</f>
        <v/>
      </c>
      <c r="G10" s="247"/>
      <c r="H10" s="247"/>
      <c r="I10" s="247"/>
      <c r="J10" s="248"/>
      <c r="K10" s="249"/>
      <c r="L10" s="249"/>
      <c r="M10" s="247"/>
      <c r="N10" s="250"/>
      <c r="O10" s="247"/>
      <c r="P10" s="249"/>
      <c r="Q10" s="249"/>
      <c r="R10" s="249"/>
      <c r="S10" s="247"/>
      <c r="T10" s="247"/>
      <c r="U10" s="247"/>
      <c r="V10" s="249"/>
      <c r="W10" s="249"/>
      <c r="X10" s="249"/>
      <c r="Y10" s="247"/>
      <c r="Z10" s="247"/>
      <c r="AA10" s="247"/>
      <c r="AB10" s="249"/>
      <c r="AC10" s="249"/>
      <c r="AD10" s="249"/>
      <c r="AE10" s="247"/>
      <c r="AF10" s="247"/>
      <c r="AG10" s="247"/>
      <c r="AH10" s="249"/>
      <c r="AI10" s="249"/>
      <c r="AJ10" s="249"/>
      <c r="AK10" s="247"/>
      <c r="AL10" s="247"/>
      <c r="AM10" s="247"/>
      <c r="AN10" s="249"/>
      <c r="AO10" s="249"/>
      <c r="AP10" s="249"/>
      <c r="AQ10" s="247"/>
      <c r="AR10" s="247"/>
      <c r="AS10" s="247"/>
      <c r="AT10" s="249"/>
      <c r="AU10" s="251"/>
      <c r="AV10" s="251"/>
      <c r="AW10" s="252"/>
      <c r="AX10" s="252"/>
      <c r="AY10" s="252"/>
      <c r="AZ10" s="251"/>
      <c r="BA10" s="251"/>
      <c r="BB10" s="251"/>
      <c r="BC10" s="252"/>
      <c r="BD10" s="252"/>
      <c r="BE10" s="252"/>
      <c r="BF10" s="251"/>
      <c r="BG10" s="251"/>
      <c r="BH10" s="251"/>
      <c r="BI10" s="252"/>
      <c r="BJ10" s="252"/>
      <c r="BK10" s="252"/>
      <c r="BL10" s="251"/>
      <c r="BM10" s="251"/>
      <c r="BN10" s="251"/>
      <c r="BO10" s="254"/>
      <c r="BP10" s="253"/>
      <c r="BQ10" s="255"/>
    </row>
    <row r="11" spans="1:69" s="20" customFormat="1" ht="79.5" customHeight="1" x14ac:dyDescent="0.2">
      <c r="A11" s="243"/>
      <c r="B11" s="185" t="s">
        <v>33</v>
      </c>
      <c r="C11" s="244" t="str">
        <f>IF(ISERROR(VLOOKUP(B11,'KAYIT LİSTESİ'!$B$4:$I$399,2,0)),"",(VLOOKUP(B11,'KAYIT LİSTESİ'!$B$4:$I$399,2,0)))</f>
        <v/>
      </c>
      <c r="D11" s="245" t="str">
        <f>IF(ISERROR(VLOOKUP(B11,'KAYIT LİSTESİ'!$B$4:$I$399,4,0)),"",(VLOOKUP(B11,'KAYIT LİSTESİ'!$B$4:$I$399,4,0)))</f>
        <v/>
      </c>
      <c r="E11" s="246" t="str">
        <f>IF(ISERROR(VLOOKUP(B11,'KAYIT LİSTESİ'!$B$4:$I$399,5,0)),"",(VLOOKUP(B11,'KAYIT LİSTESİ'!$B$4:$I$399,5,0)))</f>
        <v/>
      </c>
      <c r="F11" s="256" t="str">
        <f>IF(ISERROR(VLOOKUP(B11,'KAYIT LİSTESİ'!$B$4:$I$399,6,0)),"",(VLOOKUP(B11,'KAYIT LİSTESİ'!$B$4:$I$399,6,0)))</f>
        <v/>
      </c>
      <c r="G11" s="247"/>
      <c r="H11" s="247"/>
      <c r="I11" s="247"/>
      <c r="J11" s="248"/>
      <c r="K11" s="249"/>
      <c r="L11" s="249"/>
      <c r="M11" s="247"/>
      <c r="N11" s="250"/>
      <c r="O11" s="247"/>
      <c r="P11" s="249"/>
      <c r="Q11" s="249"/>
      <c r="R11" s="249"/>
      <c r="S11" s="247"/>
      <c r="T11" s="247"/>
      <c r="U11" s="247"/>
      <c r="V11" s="249"/>
      <c r="W11" s="249"/>
      <c r="X11" s="249"/>
      <c r="Y11" s="247"/>
      <c r="Z11" s="247"/>
      <c r="AA11" s="247"/>
      <c r="AB11" s="249"/>
      <c r="AC11" s="249"/>
      <c r="AD11" s="249"/>
      <c r="AE11" s="247"/>
      <c r="AF11" s="247"/>
      <c r="AG11" s="247"/>
      <c r="AH11" s="249"/>
      <c r="AI11" s="249"/>
      <c r="AJ11" s="249"/>
      <c r="AK11" s="247"/>
      <c r="AL11" s="247"/>
      <c r="AM11" s="247"/>
      <c r="AN11" s="249"/>
      <c r="AO11" s="249"/>
      <c r="AP11" s="249"/>
      <c r="AQ11" s="247"/>
      <c r="AR11" s="247"/>
      <c r="AS11" s="247"/>
      <c r="AT11" s="249"/>
      <c r="AU11" s="251"/>
      <c r="AV11" s="251"/>
      <c r="AW11" s="247"/>
      <c r="AX11" s="247"/>
      <c r="AY11" s="247"/>
      <c r="AZ11" s="249"/>
      <c r="BA11" s="249"/>
      <c r="BB11" s="249"/>
      <c r="BC11" s="247"/>
      <c r="BD11" s="252"/>
      <c r="BE11" s="252"/>
      <c r="BF11" s="249"/>
      <c r="BG11" s="251"/>
      <c r="BH11" s="251"/>
      <c r="BI11" s="247"/>
      <c r="BJ11" s="252"/>
      <c r="BK11" s="252"/>
      <c r="BL11" s="249"/>
      <c r="BM11" s="251"/>
      <c r="BN11" s="251"/>
      <c r="BO11" s="254"/>
      <c r="BP11" s="253"/>
      <c r="BQ11" s="255"/>
    </row>
    <row r="12" spans="1:69" s="20" customFormat="1" ht="79.5" customHeight="1" x14ac:dyDescent="0.2">
      <c r="A12" s="243"/>
      <c r="B12" s="185" t="s">
        <v>34</v>
      </c>
      <c r="C12" s="244" t="str">
        <f>IF(ISERROR(VLOOKUP(B12,'KAYIT LİSTESİ'!$B$4:$I$399,2,0)),"",(VLOOKUP(B12,'KAYIT LİSTESİ'!$B$4:$I$399,2,0)))</f>
        <v/>
      </c>
      <c r="D12" s="245" t="str">
        <f>IF(ISERROR(VLOOKUP(B12,'KAYIT LİSTESİ'!$B$4:$I$399,4,0)),"",(VLOOKUP(B12,'KAYIT LİSTESİ'!$B$4:$I$399,4,0)))</f>
        <v/>
      </c>
      <c r="E12" s="246" t="str">
        <f>IF(ISERROR(VLOOKUP(B12,'KAYIT LİSTESİ'!$B$4:$I$399,5,0)),"",(VLOOKUP(B12,'KAYIT LİSTESİ'!$B$4:$I$399,5,0)))</f>
        <v/>
      </c>
      <c r="F12" s="256" t="str">
        <f>IF(ISERROR(VLOOKUP(B12,'KAYIT LİSTESİ'!$B$4:$I$399,6,0)),"",(VLOOKUP(B12,'KAYIT LİSTESİ'!$B$4:$I$399,6,0)))</f>
        <v/>
      </c>
      <c r="G12" s="247"/>
      <c r="H12" s="247"/>
      <c r="I12" s="247"/>
      <c r="J12" s="248"/>
      <c r="K12" s="249"/>
      <c r="L12" s="249"/>
      <c r="M12" s="247"/>
      <c r="N12" s="250"/>
      <c r="O12" s="247"/>
      <c r="P12" s="249"/>
      <c r="Q12" s="249"/>
      <c r="R12" s="249"/>
      <c r="S12" s="247"/>
      <c r="T12" s="247"/>
      <c r="U12" s="247"/>
      <c r="V12" s="249"/>
      <c r="W12" s="249"/>
      <c r="X12" s="249"/>
      <c r="Y12" s="247"/>
      <c r="Z12" s="247"/>
      <c r="AA12" s="247"/>
      <c r="AB12" s="249"/>
      <c r="AC12" s="249"/>
      <c r="AD12" s="249"/>
      <c r="AE12" s="247"/>
      <c r="AF12" s="247"/>
      <c r="AG12" s="247"/>
      <c r="AH12" s="249"/>
      <c r="AI12" s="249"/>
      <c r="AJ12" s="249"/>
      <c r="AK12" s="247"/>
      <c r="AL12" s="247"/>
      <c r="AM12" s="247"/>
      <c r="AN12" s="249"/>
      <c r="AO12" s="249"/>
      <c r="AP12" s="249"/>
      <c r="AQ12" s="247"/>
      <c r="AR12" s="247"/>
      <c r="AS12" s="247"/>
      <c r="AT12" s="249"/>
      <c r="AU12" s="251"/>
      <c r="AV12" s="251"/>
      <c r="AW12" s="252"/>
      <c r="AX12" s="252"/>
      <c r="AY12" s="252"/>
      <c r="AZ12" s="251"/>
      <c r="BA12" s="251"/>
      <c r="BB12" s="251"/>
      <c r="BC12" s="252"/>
      <c r="BD12" s="252"/>
      <c r="BE12" s="252"/>
      <c r="BF12" s="251"/>
      <c r="BG12" s="251"/>
      <c r="BH12" s="251"/>
      <c r="BI12" s="252"/>
      <c r="BJ12" s="252"/>
      <c r="BK12" s="252"/>
      <c r="BL12" s="251"/>
      <c r="BM12" s="251"/>
      <c r="BN12" s="251"/>
      <c r="BO12" s="254"/>
      <c r="BP12" s="253"/>
      <c r="BQ12" s="255"/>
    </row>
    <row r="13" spans="1:69" s="20" customFormat="1" ht="79.5" customHeight="1" x14ac:dyDescent="0.2">
      <c r="A13" s="243"/>
      <c r="B13" s="185" t="s">
        <v>35</v>
      </c>
      <c r="C13" s="244" t="str">
        <f>IF(ISERROR(VLOOKUP(B13,'KAYIT LİSTESİ'!$B$4:$I$399,2,0)),"",(VLOOKUP(B13,'KAYIT LİSTESİ'!$B$4:$I$399,2,0)))</f>
        <v/>
      </c>
      <c r="D13" s="245" t="str">
        <f>IF(ISERROR(VLOOKUP(B13,'KAYIT LİSTESİ'!$B$4:$I$399,4,0)),"",(VLOOKUP(B13,'KAYIT LİSTESİ'!$B$4:$I$399,4,0)))</f>
        <v/>
      </c>
      <c r="E13" s="246" t="str">
        <f>IF(ISERROR(VLOOKUP(B13,'KAYIT LİSTESİ'!$B$4:$I$399,5,0)),"",(VLOOKUP(B13,'KAYIT LİSTESİ'!$B$4:$I$399,5,0)))</f>
        <v/>
      </c>
      <c r="F13" s="256" t="str">
        <f>IF(ISERROR(VLOOKUP(B13,'KAYIT LİSTESİ'!$B$4:$I$399,6,0)),"",(VLOOKUP(B13,'KAYIT LİSTESİ'!$B$4:$I$399,6,0)))</f>
        <v/>
      </c>
      <c r="G13" s="247"/>
      <c r="H13" s="247"/>
      <c r="I13" s="247"/>
      <c r="J13" s="248"/>
      <c r="K13" s="249"/>
      <c r="L13" s="249"/>
      <c r="M13" s="247"/>
      <c r="N13" s="250"/>
      <c r="O13" s="247"/>
      <c r="P13" s="249"/>
      <c r="Q13" s="249"/>
      <c r="R13" s="249"/>
      <c r="S13" s="247"/>
      <c r="T13" s="247"/>
      <c r="U13" s="247"/>
      <c r="V13" s="249"/>
      <c r="W13" s="249"/>
      <c r="X13" s="249"/>
      <c r="Y13" s="247"/>
      <c r="Z13" s="247"/>
      <c r="AA13" s="247"/>
      <c r="AB13" s="249"/>
      <c r="AC13" s="249"/>
      <c r="AD13" s="249"/>
      <c r="AE13" s="247"/>
      <c r="AF13" s="247"/>
      <c r="AG13" s="247"/>
      <c r="AH13" s="249"/>
      <c r="AI13" s="249"/>
      <c r="AJ13" s="249"/>
      <c r="AK13" s="247"/>
      <c r="AL13" s="247"/>
      <c r="AM13" s="247"/>
      <c r="AN13" s="249"/>
      <c r="AO13" s="249"/>
      <c r="AP13" s="249"/>
      <c r="AQ13" s="247"/>
      <c r="AR13" s="247"/>
      <c r="AS13" s="247"/>
      <c r="AT13" s="249"/>
      <c r="AU13" s="251"/>
      <c r="AV13" s="251"/>
      <c r="AW13" s="252"/>
      <c r="AX13" s="252"/>
      <c r="AY13" s="252"/>
      <c r="AZ13" s="251"/>
      <c r="BA13" s="251"/>
      <c r="BB13" s="251"/>
      <c r="BC13" s="252"/>
      <c r="BD13" s="252"/>
      <c r="BE13" s="252"/>
      <c r="BF13" s="251"/>
      <c r="BG13" s="251"/>
      <c r="BH13" s="251"/>
      <c r="BI13" s="252"/>
      <c r="BJ13" s="252"/>
      <c r="BK13" s="252"/>
      <c r="BL13" s="251"/>
      <c r="BM13" s="251"/>
      <c r="BN13" s="251"/>
      <c r="BO13" s="254"/>
      <c r="BP13" s="253"/>
      <c r="BQ13" s="255"/>
    </row>
    <row r="14" spans="1:69" s="20" customFormat="1" ht="79.5" customHeight="1" x14ac:dyDescent="0.2">
      <c r="A14" s="243"/>
      <c r="B14" s="185" t="s">
        <v>36</v>
      </c>
      <c r="C14" s="244" t="str">
        <f>IF(ISERROR(VLOOKUP(B14,'KAYIT LİSTESİ'!$B$4:$I$399,2,0)),"",(VLOOKUP(B14,'KAYIT LİSTESİ'!$B$4:$I$399,2,0)))</f>
        <v/>
      </c>
      <c r="D14" s="245" t="str">
        <f>IF(ISERROR(VLOOKUP(B14,'KAYIT LİSTESİ'!$B$4:$I$399,4,0)),"",(VLOOKUP(B14,'KAYIT LİSTESİ'!$B$4:$I$399,4,0)))</f>
        <v/>
      </c>
      <c r="E14" s="246" t="str">
        <f>IF(ISERROR(VLOOKUP(B14,'KAYIT LİSTESİ'!$B$4:$I$399,5,0)),"",(VLOOKUP(B14,'KAYIT LİSTESİ'!$B$4:$I$399,5,0)))</f>
        <v/>
      </c>
      <c r="F14" s="256" t="str">
        <f>IF(ISERROR(VLOOKUP(B14,'KAYIT LİSTESİ'!$B$4:$I$399,6,0)),"",(VLOOKUP(B14,'KAYIT LİSTESİ'!$B$4:$I$399,6,0)))</f>
        <v/>
      </c>
      <c r="G14" s="247"/>
      <c r="H14" s="247"/>
      <c r="I14" s="247"/>
      <c r="J14" s="248"/>
      <c r="K14" s="249"/>
      <c r="L14" s="249"/>
      <c r="M14" s="247"/>
      <c r="N14" s="250"/>
      <c r="O14" s="247"/>
      <c r="P14" s="249"/>
      <c r="Q14" s="249"/>
      <c r="R14" s="249"/>
      <c r="S14" s="247"/>
      <c r="T14" s="247"/>
      <c r="U14" s="247"/>
      <c r="V14" s="249"/>
      <c r="W14" s="249"/>
      <c r="X14" s="249"/>
      <c r="Y14" s="247"/>
      <c r="Z14" s="247"/>
      <c r="AA14" s="247"/>
      <c r="AB14" s="249"/>
      <c r="AC14" s="249"/>
      <c r="AD14" s="249"/>
      <c r="AE14" s="247"/>
      <c r="AF14" s="247"/>
      <c r="AG14" s="247"/>
      <c r="AH14" s="249"/>
      <c r="AI14" s="249"/>
      <c r="AJ14" s="249"/>
      <c r="AK14" s="247"/>
      <c r="AL14" s="247"/>
      <c r="AM14" s="247"/>
      <c r="AN14" s="249"/>
      <c r="AO14" s="249"/>
      <c r="AP14" s="249"/>
      <c r="AQ14" s="247"/>
      <c r="AR14" s="247"/>
      <c r="AS14" s="247"/>
      <c r="AT14" s="249"/>
      <c r="AU14" s="251"/>
      <c r="AV14" s="251"/>
      <c r="AW14" s="252"/>
      <c r="AX14" s="252"/>
      <c r="AY14" s="252"/>
      <c r="AZ14" s="251"/>
      <c r="BA14" s="251"/>
      <c r="BB14" s="251"/>
      <c r="BC14" s="252"/>
      <c r="BD14" s="252"/>
      <c r="BE14" s="252"/>
      <c r="BF14" s="251"/>
      <c r="BG14" s="251"/>
      <c r="BH14" s="251"/>
      <c r="BI14" s="252"/>
      <c r="BJ14" s="252"/>
      <c r="BK14" s="252"/>
      <c r="BL14" s="251"/>
      <c r="BM14" s="251"/>
      <c r="BN14" s="251"/>
      <c r="BO14" s="254"/>
      <c r="BP14" s="253"/>
      <c r="BQ14" s="255"/>
    </row>
    <row r="15" spans="1:69" s="20" customFormat="1" ht="79.5" customHeight="1" x14ac:dyDescent="0.2">
      <c r="A15" s="243"/>
      <c r="B15" s="185" t="s">
        <v>37</v>
      </c>
      <c r="C15" s="244" t="str">
        <f>IF(ISERROR(VLOOKUP(B15,'KAYIT LİSTESİ'!$B$4:$I$399,2,0)),"",(VLOOKUP(B15,'KAYIT LİSTESİ'!$B$4:$I$399,2,0)))</f>
        <v/>
      </c>
      <c r="D15" s="245" t="str">
        <f>IF(ISERROR(VLOOKUP(B15,'KAYIT LİSTESİ'!$B$4:$I$399,4,0)),"",(VLOOKUP(B15,'KAYIT LİSTESİ'!$B$4:$I$399,4,0)))</f>
        <v/>
      </c>
      <c r="E15" s="246" t="str">
        <f>IF(ISERROR(VLOOKUP(B15,'KAYIT LİSTESİ'!$B$4:$I$399,5,0)),"",(VLOOKUP(B15,'KAYIT LİSTESİ'!$B$4:$I$399,5,0)))</f>
        <v/>
      </c>
      <c r="F15" s="256" t="str">
        <f>IF(ISERROR(VLOOKUP(B15,'KAYIT LİSTESİ'!$B$4:$I$399,6,0)),"",(VLOOKUP(B15,'KAYIT LİSTESİ'!$B$4:$I$399,6,0)))</f>
        <v/>
      </c>
      <c r="G15" s="247"/>
      <c r="H15" s="247"/>
      <c r="I15" s="247"/>
      <c r="J15" s="248"/>
      <c r="K15" s="249"/>
      <c r="L15" s="249"/>
      <c r="M15" s="247"/>
      <c r="N15" s="250"/>
      <c r="O15" s="247"/>
      <c r="P15" s="249"/>
      <c r="Q15" s="249"/>
      <c r="R15" s="249"/>
      <c r="S15" s="247"/>
      <c r="T15" s="247"/>
      <c r="U15" s="247"/>
      <c r="V15" s="249"/>
      <c r="W15" s="249"/>
      <c r="X15" s="249"/>
      <c r="Y15" s="247"/>
      <c r="Z15" s="247"/>
      <c r="AA15" s="247"/>
      <c r="AB15" s="249"/>
      <c r="AC15" s="249"/>
      <c r="AD15" s="249"/>
      <c r="AE15" s="247"/>
      <c r="AF15" s="247"/>
      <c r="AG15" s="247"/>
      <c r="AH15" s="249"/>
      <c r="AI15" s="249"/>
      <c r="AJ15" s="249"/>
      <c r="AK15" s="247"/>
      <c r="AL15" s="247"/>
      <c r="AM15" s="247"/>
      <c r="AN15" s="249"/>
      <c r="AO15" s="249"/>
      <c r="AP15" s="249"/>
      <c r="AQ15" s="247"/>
      <c r="AR15" s="247"/>
      <c r="AS15" s="247"/>
      <c r="AT15" s="249"/>
      <c r="AU15" s="251"/>
      <c r="AV15" s="251"/>
      <c r="AW15" s="252"/>
      <c r="AX15" s="252"/>
      <c r="AY15" s="252"/>
      <c r="AZ15" s="251"/>
      <c r="BA15" s="251"/>
      <c r="BB15" s="251"/>
      <c r="BC15" s="252"/>
      <c r="BD15" s="252"/>
      <c r="BE15" s="252"/>
      <c r="BF15" s="251"/>
      <c r="BG15" s="251"/>
      <c r="BH15" s="251"/>
      <c r="BI15" s="252"/>
      <c r="BJ15" s="252"/>
      <c r="BK15" s="252"/>
      <c r="BL15" s="251"/>
      <c r="BM15" s="251"/>
      <c r="BN15" s="251"/>
      <c r="BO15" s="254"/>
      <c r="BP15" s="253"/>
      <c r="BQ15" s="255"/>
    </row>
    <row r="16" spans="1:69" s="20" customFormat="1" ht="79.5" customHeight="1" x14ac:dyDescent="0.2">
      <c r="A16" s="243"/>
      <c r="B16" s="185" t="s">
        <v>74</v>
      </c>
      <c r="C16" s="244" t="str">
        <f>IF(ISERROR(VLOOKUP(B16,'KAYIT LİSTESİ'!$B$4:$I$399,2,0)),"",(VLOOKUP(B16,'KAYIT LİSTESİ'!$B$4:$I$399,2,0)))</f>
        <v/>
      </c>
      <c r="D16" s="245" t="str">
        <f>IF(ISERROR(VLOOKUP(B16,'KAYIT LİSTESİ'!$B$4:$I$399,4,0)),"",(VLOOKUP(B16,'KAYIT LİSTESİ'!$B$4:$I$399,4,0)))</f>
        <v/>
      </c>
      <c r="E16" s="246" t="str">
        <f>IF(ISERROR(VLOOKUP(B16,'KAYIT LİSTESİ'!$B$4:$I$399,5,0)),"",(VLOOKUP(B16,'KAYIT LİSTESİ'!$B$4:$I$399,5,0)))</f>
        <v/>
      </c>
      <c r="F16" s="256" t="str">
        <f>IF(ISERROR(VLOOKUP(B16,'KAYIT LİSTESİ'!$B$4:$I$399,6,0)),"",(VLOOKUP(B16,'KAYIT LİSTESİ'!$B$4:$I$399,6,0)))</f>
        <v/>
      </c>
      <c r="G16" s="247"/>
      <c r="H16" s="247"/>
      <c r="I16" s="247"/>
      <c r="J16" s="248"/>
      <c r="K16" s="249"/>
      <c r="L16" s="249"/>
      <c r="M16" s="247"/>
      <c r="N16" s="250"/>
      <c r="O16" s="247"/>
      <c r="P16" s="249"/>
      <c r="Q16" s="249"/>
      <c r="R16" s="249"/>
      <c r="S16" s="247"/>
      <c r="T16" s="247"/>
      <c r="U16" s="247"/>
      <c r="V16" s="249"/>
      <c r="W16" s="249"/>
      <c r="X16" s="249"/>
      <c r="Y16" s="247"/>
      <c r="Z16" s="247"/>
      <c r="AA16" s="247"/>
      <c r="AB16" s="249"/>
      <c r="AC16" s="249"/>
      <c r="AD16" s="249"/>
      <c r="AE16" s="247"/>
      <c r="AF16" s="247"/>
      <c r="AG16" s="247"/>
      <c r="AH16" s="249"/>
      <c r="AI16" s="249"/>
      <c r="AJ16" s="249"/>
      <c r="AK16" s="247"/>
      <c r="AL16" s="247"/>
      <c r="AM16" s="247"/>
      <c r="AN16" s="249"/>
      <c r="AO16" s="249"/>
      <c r="AP16" s="249"/>
      <c r="AQ16" s="247"/>
      <c r="AR16" s="247"/>
      <c r="AS16" s="247"/>
      <c r="AT16" s="249"/>
      <c r="AU16" s="251"/>
      <c r="AV16" s="251"/>
      <c r="AW16" s="252"/>
      <c r="AX16" s="252"/>
      <c r="AY16" s="252"/>
      <c r="AZ16" s="251"/>
      <c r="BA16" s="251"/>
      <c r="BB16" s="251"/>
      <c r="BC16" s="252"/>
      <c r="BD16" s="252"/>
      <c r="BE16" s="252"/>
      <c r="BF16" s="251"/>
      <c r="BG16" s="251"/>
      <c r="BH16" s="251"/>
      <c r="BI16" s="252"/>
      <c r="BJ16" s="252"/>
      <c r="BK16" s="252"/>
      <c r="BL16" s="251"/>
      <c r="BM16" s="251"/>
      <c r="BN16" s="251"/>
      <c r="BO16" s="254"/>
      <c r="BP16" s="253"/>
      <c r="BQ16" s="255"/>
    </row>
    <row r="17" spans="1:69" s="20" customFormat="1" ht="79.5" customHeight="1" x14ac:dyDescent="0.2">
      <c r="A17" s="243"/>
      <c r="B17" s="185" t="s">
        <v>75</v>
      </c>
      <c r="C17" s="244" t="str">
        <f>IF(ISERROR(VLOOKUP(B17,'KAYIT LİSTESİ'!$B$4:$I$399,2,0)),"",(VLOOKUP(B17,'KAYIT LİSTESİ'!$B$4:$I$399,2,0)))</f>
        <v/>
      </c>
      <c r="D17" s="245" t="str">
        <f>IF(ISERROR(VLOOKUP(B17,'KAYIT LİSTESİ'!$B$4:$I$399,4,0)),"",(VLOOKUP(B17,'KAYIT LİSTESİ'!$B$4:$I$399,4,0)))</f>
        <v/>
      </c>
      <c r="E17" s="246" t="str">
        <f>IF(ISERROR(VLOOKUP(B17,'KAYIT LİSTESİ'!$B$4:$I$399,5,0)),"",(VLOOKUP(B17,'KAYIT LİSTESİ'!$B$4:$I$399,5,0)))</f>
        <v/>
      </c>
      <c r="F17" s="256" t="str">
        <f>IF(ISERROR(VLOOKUP(B17,'KAYIT LİSTESİ'!$B$4:$I$399,6,0)),"",(VLOOKUP(B17,'KAYIT LİSTESİ'!$B$4:$I$399,6,0)))</f>
        <v/>
      </c>
      <c r="G17" s="247"/>
      <c r="H17" s="247"/>
      <c r="I17" s="247"/>
      <c r="J17" s="248"/>
      <c r="K17" s="249"/>
      <c r="L17" s="249"/>
      <c r="M17" s="247"/>
      <c r="N17" s="250"/>
      <c r="O17" s="247"/>
      <c r="P17" s="249"/>
      <c r="Q17" s="249"/>
      <c r="R17" s="249"/>
      <c r="S17" s="247"/>
      <c r="T17" s="247"/>
      <c r="U17" s="247"/>
      <c r="V17" s="249"/>
      <c r="W17" s="249"/>
      <c r="X17" s="249"/>
      <c r="Y17" s="247"/>
      <c r="Z17" s="247"/>
      <c r="AA17" s="247"/>
      <c r="AB17" s="249"/>
      <c r="AC17" s="249"/>
      <c r="AD17" s="249"/>
      <c r="AE17" s="247"/>
      <c r="AF17" s="247"/>
      <c r="AG17" s="247"/>
      <c r="AH17" s="249"/>
      <c r="AI17" s="249"/>
      <c r="AJ17" s="249"/>
      <c r="AK17" s="247"/>
      <c r="AL17" s="247"/>
      <c r="AM17" s="247"/>
      <c r="AN17" s="249"/>
      <c r="AO17" s="249"/>
      <c r="AP17" s="249"/>
      <c r="AQ17" s="247"/>
      <c r="AR17" s="247"/>
      <c r="AS17" s="247"/>
      <c r="AT17" s="249"/>
      <c r="AU17" s="251"/>
      <c r="AV17" s="251"/>
      <c r="AW17" s="252"/>
      <c r="AX17" s="252"/>
      <c r="AY17" s="252"/>
      <c r="AZ17" s="251"/>
      <c r="BA17" s="251"/>
      <c r="BB17" s="251"/>
      <c r="BC17" s="252"/>
      <c r="BD17" s="252"/>
      <c r="BE17" s="252"/>
      <c r="BF17" s="251"/>
      <c r="BG17" s="251"/>
      <c r="BH17" s="251"/>
      <c r="BI17" s="252"/>
      <c r="BJ17" s="252"/>
      <c r="BK17" s="252"/>
      <c r="BL17" s="251"/>
      <c r="BM17" s="251"/>
      <c r="BN17" s="251"/>
      <c r="BO17" s="254"/>
      <c r="BP17" s="253"/>
      <c r="BQ17" s="255"/>
    </row>
    <row r="18" spans="1:69" s="20" customFormat="1" ht="79.5" customHeight="1" x14ac:dyDescent="0.2">
      <c r="A18" s="243"/>
      <c r="B18" s="185" t="s">
        <v>76</v>
      </c>
      <c r="C18" s="244" t="str">
        <f>IF(ISERROR(VLOOKUP(B18,'KAYIT LİSTESİ'!$B$4:$I$399,2,0)),"",(VLOOKUP(B18,'KAYIT LİSTESİ'!$B$4:$I$399,2,0)))</f>
        <v/>
      </c>
      <c r="D18" s="245" t="str">
        <f>IF(ISERROR(VLOOKUP(B18,'KAYIT LİSTESİ'!$B$4:$I$399,4,0)),"",(VLOOKUP(B18,'KAYIT LİSTESİ'!$B$4:$I$399,4,0)))</f>
        <v/>
      </c>
      <c r="E18" s="246" t="str">
        <f>IF(ISERROR(VLOOKUP(B18,'KAYIT LİSTESİ'!$B$4:$I$399,5,0)),"",(VLOOKUP(B18,'KAYIT LİSTESİ'!$B$4:$I$399,5,0)))</f>
        <v/>
      </c>
      <c r="F18" s="256" t="str">
        <f>IF(ISERROR(VLOOKUP(B18,'KAYIT LİSTESİ'!$B$4:$I$399,6,0)),"",(VLOOKUP(B18,'KAYIT LİSTESİ'!$B$4:$I$399,6,0)))</f>
        <v/>
      </c>
      <c r="G18" s="247"/>
      <c r="H18" s="247"/>
      <c r="I18" s="247"/>
      <c r="J18" s="248"/>
      <c r="K18" s="249"/>
      <c r="L18" s="249"/>
      <c r="M18" s="247"/>
      <c r="N18" s="250"/>
      <c r="O18" s="247"/>
      <c r="P18" s="249"/>
      <c r="Q18" s="249"/>
      <c r="R18" s="249"/>
      <c r="S18" s="247"/>
      <c r="T18" s="247"/>
      <c r="U18" s="247"/>
      <c r="V18" s="249"/>
      <c r="W18" s="249"/>
      <c r="X18" s="249"/>
      <c r="Y18" s="247"/>
      <c r="Z18" s="247"/>
      <c r="AA18" s="247"/>
      <c r="AB18" s="249"/>
      <c r="AC18" s="249"/>
      <c r="AD18" s="249"/>
      <c r="AE18" s="247"/>
      <c r="AF18" s="247"/>
      <c r="AG18" s="247"/>
      <c r="AH18" s="249"/>
      <c r="AI18" s="249"/>
      <c r="AJ18" s="249"/>
      <c r="AK18" s="247"/>
      <c r="AL18" s="247"/>
      <c r="AM18" s="247"/>
      <c r="AN18" s="249"/>
      <c r="AO18" s="249"/>
      <c r="AP18" s="249"/>
      <c r="AQ18" s="247"/>
      <c r="AR18" s="247"/>
      <c r="AS18" s="247"/>
      <c r="AT18" s="249"/>
      <c r="AU18" s="251"/>
      <c r="AV18" s="251"/>
      <c r="AW18" s="252"/>
      <c r="AX18" s="252"/>
      <c r="AY18" s="252"/>
      <c r="AZ18" s="251"/>
      <c r="BA18" s="251"/>
      <c r="BB18" s="251"/>
      <c r="BC18" s="252"/>
      <c r="BD18" s="252"/>
      <c r="BE18" s="252"/>
      <c r="BF18" s="251"/>
      <c r="BG18" s="251"/>
      <c r="BH18" s="251"/>
      <c r="BI18" s="252"/>
      <c r="BJ18" s="252"/>
      <c r="BK18" s="252"/>
      <c r="BL18" s="251"/>
      <c r="BM18" s="251"/>
      <c r="BN18" s="251"/>
      <c r="BO18" s="254"/>
      <c r="BP18" s="253"/>
      <c r="BQ18" s="255"/>
    </row>
    <row r="19" spans="1:69" s="20" customFormat="1" ht="79.5" customHeight="1" x14ac:dyDescent="0.2">
      <c r="A19" s="243"/>
      <c r="B19" s="185" t="s">
        <v>77</v>
      </c>
      <c r="C19" s="244" t="str">
        <f>IF(ISERROR(VLOOKUP(B19,'KAYIT LİSTESİ'!$B$4:$I$399,2,0)),"",(VLOOKUP(B19,'KAYIT LİSTESİ'!$B$4:$I$399,2,0)))</f>
        <v/>
      </c>
      <c r="D19" s="245" t="str">
        <f>IF(ISERROR(VLOOKUP(B19,'KAYIT LİSTESİ'!$B$4:$I$399,4,0)),"",(VLOOKUP(B19,'KAYIT LİSTESİ'!$B$4:$I$399,4,0)))</f>
        <v/>
      </c>
      <c r="E19" s="246" t="str">
        <f>IF(ISERROR(VLOOKUP(B19,'KAYIT LİSTESİ'!$B$4:$I$399,5,0)),"",(VLOOKUP(B19,'KAYIT LİSTESİ'!$B$4:$I$399,5,0)))</f>
        <v/>
      </c>
      <c r="F19" s="256" t="str">
        <f>IF(ISERROR(VLOOKUP(B19,'KAYIT LİSTESİ'!$B$4:$I$399,6,0)),"",(VLOOKUP(B19,'KAYIT LİSTESİ'!$B$4:$I$399,6,0)))</f>
        <v/>
      </c>
      <c r="G19" s="247"/>
      <c r="H19" s="247"/>
      <c r="I19" s="247"/>
      <c r="J19" s="248"/>
      <c r="K19" s="249"/>
      <c r="L19" s="249"/>
      <c r="M19" s="247"/>
      <c r="N19" s="250"/>
      <c r="O19" s="247"/>
      <c r="P19" s="249"/>
      <c r="Q19" s="249"/>
      <c r="R19" s="249"/>
      <c r="S19" s="247"/>
      <c r="T19" s="247"/>
      <c r="U19" s="247"/>
      <c r="V19" s="249"/>
      <c r="W19" s="249"/>
      <c r="X19" s="249"/>
      <c r="Y19" s="247"/>
      <c r="Z19" s="247"/>
      <c r="AA19" s="247"/>
      <c r="AB19" s="249"/>
      <c r="AC19" s="249"/>
      <c r="AD19" s="249"/>
      <c r="AE19" s="247"/>
      <c r="AF19" s="247"/>
      <c r="AG19" s="247"/>
      <c r="AH19" s="249"/>
      <c r="AI19" s="249"/>
      <c r="AJ19" s="249"/>
      <c r="AK19" s="247"/>
      <c r="AL19" s="247"/>
      <c r="AM19" s="247"/>
      <c r="AN19" s="249"/>
      <c r="AO19" s="249"/>
      <c r="AP19" s="249"/>
      <c r="AQ19" s="247"/>
      <c r="AR19" s="247"/>
      <c r="AS19" s="247"/>
      <c r="AT19" s="249"/>
      <c r="AU19" s="251"/>
      <c r="AV19" s="251"/>
      <c r="AW19" s="252"/>
      <c r="AX19" s="252"/>
      <c r="AY19" s="252"/>
      <c r="AZ19" s="251"/>
      <c r="BA19" s="251"/>
      <c r="BB19" s="251"/>
      <c r="BC19" s="252"/>
      <c r="BD19" s="252"/>
      <c r="BE19" s="252"/>
      <c r="BF19" s="251"/>
      <c r="BG19" s="251"/>
      <c r="BH19" s="251"/>
      <c r="BI19" s="252"/>
      <c r="BJ19" s="252"/>
      <c r="BK19" s="252"/>
      <c r="BL19" s="251"/>
      <c r="BM19" s="251"/>
      <c r="BN19" s="251"/>
      <c r="BO19" s="254"/>
      <c r="BP19" s="253"/>
      <c r="BQ19" s="255"/>
    </row>
    <row r="20" spans="1:69" s="20" customFormat="1" ht="79.5" customHeight="1" x14ac:dyDescent="0.2">
      <c r="A20" s="243"/>
      <c r="B20" s="185" t="s">
        <v>78</v>
      </c>
      <c r="C20" s="244" t="str">
        <f>IF(ISERROR(VLOOKUP(B20,'KAYIT LİSTESİ'!$B$4:$I$399,2,0)),"",(VLOOKUP(B20,'KAYIT LİSTESİ'!$B$4:$I$399,2,0)))</f>
        <v/>
      </c>
      <c r="D20" s="245" t="str">
        <f>IF(ISERROR(VLOOKUP(B20,'KAYIT LİSTESİ'!$B$4:$I$399,4,0)),"",(VLOOKUP(B20,'KAYIT LİSTESİ'!$B$4:$I$399,4,0)))</f>
        <v/>
      </c>
      <c r="E20" s="246" t="str">
        <f>IF(ISERROR(VLOOKUP(B20,'KAYIT LİSTESİ'!$B$4:$I$399,5,0)),"",(VLOOKUP(B20,'KAYIT LİSTESİ'!$B$4:$I$399,5,0)))</f>
        <v/>
      </c>
      <c r="F20" s="256" t="str">
        <f>IF(ISERROR(VLOOKUP(B20,'KAYIT LİSTESİ'!$B$4:$I$399,6,0)),"",(VLOOKUP(B20,'KAYIT LİSTESİ'!$B$4:$I$399,6,0)))</f>
        <v/>
      </c>
      <c r="G20" s="247"/>
      <c r="H20" s="247"/>
      <c r="I20" s="247"/>
      <c r="J20" s="248"/>
      <c r="K20" s="249"/>
      <c r="L20" s="249"/>
      <c r="M20" s="247"/>
      <c r="N20" s="250"/>
      <c r="O20" s="247"/>
      <c r="P20" s="249"/>
      <c r="Q20" s="249"/>
      <c r="R20" s="249"/>
      <c r="S20" s="247"/>
      <c r="T20" s="247"/>
      <c r="U20" s="247"/>
      <c r="V20" s="249"/>
      <c r="W20" s="249"/>
      <c r="X20" s="249"/>
      <c r="Y20" s="247"/>
      <c r="Z20" s="247"/>
      <c r="AA20" s="247"/>
      <c r="AB20" s="249"/>
      <c r="AC20" s="249"/>
      <c r="AD20" s="249"/>
      <c r="AE20" s="247"/>
      <c r="AF20" s="247"/>
      <c r="AG20" s="247"/>
      <c r="AH20" s="249"/>
      <c r="AI20" s="249"/>
      <c r="AJ20" s="249"/>
      <c r="AK20" s="247"/>
      <c r="AL20" s="247"/>
      <c r="AM20" s="247"/>
      <c r="AN20" s="249"/>
      <c r="AO20" s="249"/>
      <c r="AP20" s="249"/>
      <c r="AQ20" s="247"/>
      <c r="AR20" s="247"/>
      <c r="AS20" s="247"/>
      <c r="AT20" s="249"/>
      <c r="AU20" s="251"/>
      <c r="AV20" s="251"/>
      <c r="AW20" s="252"/>
      <c r="AX20" s="252"/>
      <c r="AY20" s="252"/>
      <c r="AZ20" s="251"/>
      <c r="BA20" s="251"/>
      <c r="BB20" s="251"/>
      <c r="BC20" s="252"/>
      <c r="BD20" s="252"/>
      <c r="BE20" s="252"/>
      <c r="BF20" s="251"/>
      <c r="BG20" s="251"/>
      <c r="BH20" s="251"/>
      <c r="BI20" s="252"/>
      <c r="BJ20" s="252"/>
      <c r="BK20" s="252"/>
      <c r="BL20" s="251"/>
      <c r="BM20" s="251"/>
      <c r="BN20" s="251"/>
      <c r="BO20" s="254"/>
      <c r="BP20" s="253"/>
      <c r="BQ20" s="255"/>
    </row>
    <row r="21" spans="1:69" s="20" customFormat="1" ht="79.5" customHeight="1" x14ac:dyDescent="0.2">
      <c r="A21" s="243"/>
      <c r="B21" s="185" t="s">
        <v>79</v>
      </c>
      <c r="C21" s="244" t="str">
        <f>IF(ISERROR(VLOOKUP(B21,'KAYIT LİSTESİ'!$B$4:$I$399,2,0)),"",(VLOOKUP(B21,'KAYIT LİSTESİ'!$B$4:$I$399,2,0)))</f>
        <v/>
      </c>
      <c r="D21" s="245" t="str">
        <f>IF(ISERROR(VLOOKUP(B21,'KAYIT LİSTESİ'!$B$4:$I$399,4,0)),"",(VLOOKUP(B21,'KAYIT LİSTESİ'!$B$4:$I$399,4,0)))</f>
        <v/>
      </c>
      <c r="E21" s="246" t="str">
        <f>IF(ISERROR(VLOOKUP(B21,'KAYIT LİSTESİ'!$B$4:$I$399,5,0)),"",(VLOOKUP(B21,'KAYIT LİSTESİ'!$B$4:$I$399,5,0)))</f>
        <v/>
      </c>
      <c r="F21" s="256" t="str">
        <f>IF(ISERROR(VLOOKUP(B21,'KAYIT LİSTESİ'!$B$4:$I$399,6,0)),"",(VLOOKUP(B21,'KAYIT LİSTESİ'!$B$4:$I$399,6,0)))</f>
        <v/>
      </c>
      <c r="G21" s="247"/>
      <c r="H21" s="247"/>
      <c r="I21" s="247"/>
      <c r="J21" s="248"/>
      <c r="K21" s="249"/>
      <c r="L21" s="249"/>
      <c r="M21" s="247"/>
      <c r="N21" s="250"/>
      <c r="O21" s="247"/>
      <c r="P21" s="249"/>
      <c r="Q21" s="249"/>
      <c r="R21" s="249"/>
      <c r="S21" s="247"/>
      <c r="T21" s="247"/>
      <c r="U21" s="247"/>
      <c r="V21" s="249"/>
      <c r="W21" s="249"/>
      <c r="X21" s="249"/>
      <c r="Y21" s="247"/>
      <c r="Z21" s="247"/>
      <c r="AA21" s="247"/>
      <c r="AB21" s="249"/>
      <c r="AC21" s="249"/>
      <c r="AD21" s="249"/>
      <c r="AE21" s="247"/>
      <c r="AF21" s="247"/>
      <c r="AG21" s="247"/>
      <c r="AH21" s="249"/>
      <c r="AI21" s="249"/>
      <c r="AJ21" s="249"/>
      <c r="AK21" s="247"/>
      <c r="AL21" s="247"/>
      <c r="AM21" s="247"/>
      <c r="AN21" s="249"/>
      <c r="AO21" s="249"/>
      <c r="AP21" s="249"/>
      <c r="AQ21" s="247"/>
      <c r="AR21" s="247"/>
      <c r="AS21" s="247"/>
      <c r="AT21" s="249"/>
      <c r="AU21" s="251"/>
      <c r="AV21" s="251"/>
      <c r="AW21" s="252"/>
      <c r="AX21" s="252"/>
      <c r="AY21" s="252"/>
      <c r="AZ21" s="251"/>
      <c r="BA21" s="251"/>
      <c r="BB21" s="251"/>
      <c r="BC21" s="252"/>
      <c r="BD21" s="252"/>
      <c r="BE21" s="252"/>
      <c r="BF21" s="251"/>
      <c r="BG21" s="251"/>
      <c r="BH21" s="251"/>
      <c r="BI21" s="252"/>
      <c r="BJ21" s="252"/>
      <c r="BK21" s="252"/>
      <c r="BL21" s="251"/>
      <c r="BM21" s="251"/>
      <c r="BN21" s="251"/>
      <c r="BO21" s="254"/>
      <c r="BP21" s="253"/>
      <c r="BQ21" s="255"/>
    </row>
    <row r="22" spans="1:69" s="20" customFormat="1" ht="79.5" customHeight="1" x14ac:dyDescent="0.2">
      <c r="A22" s="243"/>
      <c r="B22" s="185" t="s">
        <v>80</v>
      </c>
      <c r="C22" s="244" t="str">
        <f>IF(ISERROR(VLOOKUP(B22,'KAYIT LİSTESİ'!$B$4:$I$399,2,0)),"",(VLOOKUP(B22,'KAYIT LİSTESİ'!$B$4:$I$399,2,0)))</f>
        <v/>
      </c>
      <c r="D22" s="245" t="str">
        <f>IF(ISERROR(VLOOKUP(B22,'KAYIT LİSTESİ'!$B$4:$I$399,4,0)),"",(VLOOKUP(B22,'KAYIT LİSTESİ'!$B$4:$I$399,4,0)))</f>
        <v/>
      </c>
      <c r="E22" s="246" t="str">
        <f>IF(ISERROR(VLOOKUP(B22,'KAYIT LİSTESİ'!$B$4:$I$399,5,0)),"",(VLOOKUP(B22,'KAYIT LİSTESİ'!$B$4:$I$399,5,0)))</f>
        <v/>
      </c>
      <c r="F22" s="256" t="str">
        <f>IF(ISERROR(VLOOKUP(B22,'KAYIT LİSTESİ'!$B$4:$I$399,6,0)),"",(VLOOKUP(B22,'KAYIT LİSTESİ'!$B$4:$I$399,6,0)))</f>
        <v/>
      </c>
      <c r="G22" s="247"/>
      <c r="H22" s="247"/>
      <c r="I22" s="247"/>
      <c r="J22" s="248"/>
      <c r="K22" s="249"/>
      <c r="L22" s="249"/>
      <c r="M22" s="247"/>
      <c r="N22" s="250"/>
      <c r="O22" s="247"/>
      <c r="P22" s="249"/>
      <c r="Q22" s="249"/>
      <c r="R22" s="249"/>
      <c r="S22" s="247"/>
      <c r="T22" s="247"/>
      <c r="U22" s="247"/>
      <c r="V22" s="249"/>
      <c r="W22" s="249"/>
      <c r="X22" s="249"/>
      <c r="Y22" s="247"/>
      <c r="Z22" s="247"/>
      <c r="AA22" s="247"/>
      <c r="AB22" s="249"/>
      <c r="AC22" s="249"/>
      <c r="AD22" s="249"/>
      <c r="AE22" s="247"/>
      <c r="AF22" s="247"/>
      <c r="AG22" s="247"/>
      <c r="AH22" s="249"/>
      <c r="AI22" s="249"/>
      <c r="AJ22" s="249"/>
      <c r="AK22" s="247"/>
      <c r="AL22" s="247"/>
      <c r="AM22" s="247"/>
      <c r="AN22" s="249"/>
      <c r="AO22" s="249"/>
      <c r="AP22" s="249"/>
      <c r="AQ22" s="247"/>
      <c r="AR22" s="247"/>
      <c r="AS22" s="247"/>
      <c r="AT22" s="249"/>
      <c r="AU22" s="251"/>
      <c r="AV22" s="251"/>
      <c r="AW22" s="252"/>
      <c r="AX22" s="252"/>
      <c r="AY22" s="252"/>
      <c r="AZ22" s="251"/>
      <c r="BA22" s="251"/>
      <c r="BB22" s="251"/>
      <c r="BC22" s="252"/>
      <c r="BD22" s="252"/>
      <c r="BE22" s="252"/>
      <c r="BF22" s="251"/>
      <c r="BG22" s="251"/>
      <c r="BH22" s="251"/>
      <c r="BI22" s="252"/>
      <c r="BJ22" s="252"/>
      <c r="BK22" s="252"/>
      <c r="BL22" s="251"/>
      <c r="BM22" s="251"/>
      <c r="BN22" s="251"/>
      <c r="BO22" s="254"/>
      <c r="BP22" s="253"/>
      <c r="BQ22" s="255"/>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A6:A7"/>
    <mergeCell ref="B6:B7"/>
    <mergeCell ref="D6:D7"/>
    <mergeCell ref="G7:I7"/>
    <mergeCell ref="J7:L7"/>
    <mergeCell ref="C6:C7"/>
    <mergeCell ref="E6:E7"/>
    <mergeCell ref="F6:F7"/>
    <mergeCell ref="AW4:BB4"/>
    <mergeCell ref="BQ6:BQ7"/>
    <mergeCell ref="BF7:BH7"/>
    <mergeCell ref="BI7:BK7"/>
    <mergeCell ref="BO6:BO7"/>
    <mergeCell ref="BO5:BQ5"/>
    <mergeCell ref="BL7:BN7"/>
    <mergeCell ref="BP6:BP7"/>
    <mergeCell ref="G6:BN6"/>
    <mergeCell ref="M7:O7"/>
    <mergeCell ref="BC7:BE7"/>
    <mergeCell ref="BI4:BK4"/>
    <mergeCell ref="A1:BQ1"/>
    <mergeCell ref="A2:BQ2"/>
    <mergeCell ref="A3:D3"/>
    <mergeCell ref="E3:F3"/>
    <mergeCell ref="U3:X3"/>
    <mergeCell ref="AF3:AJ3"/>
    <mergeCell ref="BC3:BQ3"/>
    <mergeCell ref="AA3:AE3"/>
    <mergeCell ref="AW3:BB3"/>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s>
  <conditionalFormatting sqref="BO8:BO22">
    <cfRule type="duplicateValues" dxfId="3" priority="9"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ignoredErrors>
    <ignoredError sqref="BO5 E4 E3:BQ3 F4:BQ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1"/>
  <sheetViews>
    <sheetView view="pageBreakPreview" zoomScale="90" zoomScaleNormal="100" zoomScaleSheetLayoutView="90" workbookViewId="0">
      <selection activeCell="N18" sqref="N18"/>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2.28515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5.85546875" style="50" bestFit="1" customWidth="1"/>
    <col min="14" max="14" width="14.7109375" style="50" customWidth="1"/>
    <col min="15" max="15" width="16.5703125" style="195" customWidth="1"/>
    <col min="16" max="16" width="7.7109375" style="22" customWidth="1"/>
    <col min="17" max="17" width="5.7109375" style="22" customWidth="1"/>
    <col min="18" max="16384" width="9.140625" style="22"/>
  </cols>
  <sheetData>
    <row r="1" spans="1:16" s="10" customFormat="1" ht="39" customHeight="1" x14ac:dyDescent="0.2">
      <c r="A1" s="394" t="s">
        <v>122</v>
      </c>
      <c r="B1" s="394"/>
      <c r="C1" s="394"/>
      <c r="D1" s="394"/>
      <c r="E1" s="394"/>
      <c r="F1" s="394"/>
      <c r="G1" s="394"/>
      <c r="H1" s="394"/>
      <c r="I1" s="394"/>
      <c r="J1" s="394"/>
      <c r="K1" s="394"/>
      <c r="L1" s="394"/>
      <c r="M1" s="394"/>
      <c r="N1" s="394"/>
      <c r="O1" s="394"/>
      <c r="P1" s="394"/>
    </row>
    <row r="2" spans="1:16" s="10" customFormat="1" ht="24.75" customHeight="1" x14ac:dyDescent="0.2">
      <c r="A2" s="412" t="s">
        <v>475</v>
      </c>
      <c r="B2" s="412"/>
      <c r="C2" s="412"/>
      <c r="D2" s="412"/>
      <c r="E2" s="412"/>
      <c r="F2" s="412"/>
      <c r="G2" s="412"/>
      <c r="H2" s="412"/>
      <c r="I2" s="412"/>
      <c r="J2" s="412"/>
      <c r="K2" s="412"/>
      <c r="L2" s="412"/>
      <c r="M2" s="412"/>
      <c r="N2" s="412"/>
      <c r="O2" s="412"/>
      <c r="P2" s="412"/>
    </row>
    <row r="3" spans="1:16" s="13" customFormat="1" ht="30" customHeight="1" x14ac:dyDescent="0.2">
      <c r="A3" s="396" t="s">
        <v>147</v>
      </c>
      <c r="B3" s="396"/>
      <c r="C3" s="396"/>
      <c r="D3" s="398" t="s">
        <v>327</v>
      </c>
      <c r="E3" s="398"/>
      <c r="F3" s="413" t="s">
        <v>57</v>
      </c>
      <c r="G3" s="413"/>
      <c r="H3" s="11" t="s">
        <v>128</v>
      </c>
      <c r="I3" s="457" t="s">
        <v>354</v>
      </c>
      <c r="J3" s="399"/>
      <c r="K3" s="399"/>
      <c r="L3" s="399"/>
      <c r="M3" s="272" t="s">
        <v>129</v>
      </c>
      <c r="N3" s="465" t="s">
        <v>345</v>
      </c>
      <c r="O3" s="465"/>
      <c r="P3" s="465"/>
    </row>
    <row r="4" spans="1:16" s="13" customFormat="1" ht="17.25" customHeight="1" x14ac:dyDescent="0.2">
      <c r="A4" s="406" t="s">
        <v>133</v>
      </c>
      <c r="B4" s="406"/>
      <c r="C4" s="406"/>
      <c r="D4" s="397" t="s">
        <v>329</v>
      </c>
      <c r="E4" s="397"/>
      <c r="F4" s="196"/>
      <c r="G4" s="30"/>
      <c r="H4" s="30"/>
      <c r="I4" s="30"/>
      <c r="J4" s="30"/>
      <c r="K4" s="30"/>
      <c r="L4" s="31"/>
      <c r="M4" s="76" t="s">
        <v>5</v>
      </c>
      <c r="N4" s="212">
        <v>42022</v>
      </c>
      <c r="O4" s="414" t="s">
        <v>469</v>
      </c>
      <c r="P4" s="414"/>
    </row>
    <row r="5" spans="1:16" s="10" customFormat="1" ht="15" customHeight="1" x14ac:dyDescent="0.2">
      <c r="A5" s="14"/>
      <c r="B5" s="14"/>
      <c r="C5" s="15"/>
      <c r="D5" s="16"/>
      <c r="E5" s="17"/>
      <c r="F5" s="197"/>
      <c r="G5" s="17"/>
      <c r="H5" s="17"/>
      <c r="I5" s="14"/>
      <c r="J5" s="14"/>
      <c r="K5" s="14"/>
      <c r="L5" s="18"/>
      <c r="M5" s="19"/>
      <c r="N5" s="415">
        <v>42022.686601851849</v>
      </c>
      <c r="O5" s="415"/>
      <c r="P5" s="415"/>
    </row>
    <row r="6" spans="1:16" s="20" customFormat="1" ht="18.75" customHeight="1" x14ac:dyDescent="0.2">
      <c r="A6" s="402" t="s">
        <v>12</v>
      </c>
      <c r="B6" s="403" t="s">
        <v>126</v>
      </c>
      <c r="C6" s="405" t="s">
        <v>142</v>
      </c>
      <c r="D6" s="407" t="s">
        <v>14</v>
      </c>
      <c r="E6" s="407" t="s">
        <v>56</v>
      </c>
      <c r="F6" s="416" t="s">
        <v>15</v>
      </c>
      <c r="G6" s="410" t="s">
        <v>29</v>
      </c>
      <c r="I6" s="391" t="s">
        <v>291</v>
      </c>
      <c r="J6" s="392"/>
      <c r="K6" s="392"/>
      <c r="L6" s="392"/>
      <c r="M6" s="392"/>
      <c r="N6" s="392"/>
      <c r="O6" s="392"/>
      <c r="P6" s="393"/>
    </row>
    <row r="7" spans="1:16" ht="26.25" customHeight="1" x14ac:dyDescent="0.2">
      <c r="A7" s="402"/>
      <c r="B7" s="404"/>
      <c r="C7" s="405"/>
      <c r="D7" s="407"/>
      <c r="E7" s="407"/>
      <c r="F7" s="416"/>
      <c r="G7" s="411"/>
      <c r="H7" s="21"/>
      <c r="I7" s="44" t="s">
        <v>12</v>
      </c>
      <c r="J7" s="44" t="s">
        <v>127</v>
      </c>
      <c r="K7" s="44" t="s">
        <v>126</v>
      </c>
      <c r="L7" s="121" t="s">
        <v>13</v>
      </c>
      <c r="M7" s="122" t="s">
        <v>14</v>
      </c>
      <c r="N7" s="122" t="s">
        <v>56</v>
      </c>
      <c r="O7" s="192" t="s">
        <v>15</v>
      </c>
      <c r="P7" s="44" t="s">
        <v>29</v>
      </c>
    </row>
    <row r="8" spans="1:16" s="20" customFormat="1" ht="38.25" customHeight="1" x14ac:dyDescent="0.2">
      <c r="A8" s="67">
        <v>1</v>
      </c>
      <c r="B8" s="67">
        <v>70</v>
      </c>
      <c r="C8" s="120">
        <v>35269</v>
      </c>
      <c r="D8" s="186" t="s">
        <v>477</v>
      </c>
      <c r="E8" s="187" t="s">
        <v>478</v>
      </c>
      <c r="F8" s="198">
        <v>82316</v>
      </c>
      <c r="G8" s="68"/>
      <c r="H8" s="23"/>
      <c r="I8" s="67">
        <v>1</v>
      </c>
      <c r="J8" s="241" t="s">
        <v>292</v>
      </c>
      <c r="K8" s="68">
        <v>44</v>
      </c>
      <c r="L8" s="120">
        <v>35507</v>
      </c>
      <c r="M8" s="242" t="s">
        <v>358</v>
      </c>
      <c r="N8" s="242" t="s">
        <v>359</v>
      </c>
      <c r="O8" s="198">
        <v>100726</v>
      </c>
      <c r="P8" s="68">
        <v>3</v>
      </c>
    </row>
    <row r="9" spans="1:16" s="20" customFormat="1" ht="38.25" customHeight="1" thickBot="1" x14ac:dyDescent="0.25">
      <c r="A9" s="295">
        <v>2</v>
      </c>
      <c r="B9" s="295">
        <v>92</v>
      </c>
      <c r="C9" s="296">
        <v>35409</v>
      </c>
      <c r="D9" s="297" t="s">
        <v>360</v>
      </c>
      <c r="E9" s="298" t="s">
        <v>361</v>
      </c>
      <c r="F9" s="299">
        <v>90446</v>
      </c>
      <c r="G9" s="300"/>
      <c r="H9" s="23"/>
      <c r="I9" s="67">
        <v>2</v>
      </c>
      <c r="J9" s="241" t="s">
        <v>293</v>
      </c>
      <c r="K9" s="68">
        <v>92</v>
      </c>
      <c r="L9" s="120">
        <v>35409</v>
      </c>
      <c r="M9" s="242" t="s">
        <v>360</v>
      </c>
      <c r="N9" s="242" t="s">
        <v>361</v>
      </c>
      <c r="O9" s="198">
        <v>90446</v>
      </c>
      <c r="P9" s="68">
        <v>2</v>
      </c>
    </row>
    <row r="10" spans="1:16" s="20" customFormat="1" ht="38.25" customHeight="1" x14ac:dyDescent="0.2">
      <c r="A10" s="289">
        <v>3</v>
      </c>
      <c r="B10" s="289">
        <v>44</v>
      </c>
      <c r="C10" s="290">
        <v>35507</v>
      </c>
      <c r="D10" s="291" t="s">
        <v>358</v>
      </c>
      <c r="E10" s="292" t="s">
        <v>359</v>
      </c>
      <c r="F10" s="293">
        <v>100726</v>
      </c>
      <c r="G10" s="294"/>
      <c r="H10" s="23"/>
      <c r="I10" s="67">
        <v>3</v>
      </c>
      <c r="J10" s="241" t="s">
        <v>294</v>
      </c>
      <c r="K10" s="68">
        <v>70</v>
      </c>
      <c r="L10" s="120">
        <v>35269</v>
      </c>
      <c r="M10" s="242" t="s">
        <v>477</v>
      </c>
      <c r="N10" s="242" t="s">
        <v>478</v>
      </c>
      <c r="O10" s="198">
        <v>82316</v>
      </c>
      <c r="P10" s="68">
        <v>1</v>
      </c>
    </row>
    <row r="11" spans="1:16" s="20" customFormat="1" ht="38.25" customHeight="1" x14ac:dyDescent="0.2">
      <c r="A11" s="67"/>
      <c r="B11" s="67"/>
      <c r="C11" s="120"/>
      <c r="D11" s="186"/>
      <c r="E11" s="187"/>
      <c r="F11" s="198"/>
      <c r="G11" s="68"/>
      <c r="H11" s="23"/>
      <c r="I11" s="67">
        <v>4</v>
      </c>
      <c r="J11" s="241" t="s">
        <v>295</v>
      </c>
      <c r="K11" s="68" t="s">
        <v>482</v>
      </c>
      <c r="L11" s="120" t="s">
        <v>482</v>
      </c>
      <c r="M11" s="242" t="s">
        <v>482</v>
      </c>
      <c r="N11" s="242" t="s">
        <v>482</v>
      </c>
      <c r="O11" s="198"/>
      <c r="P11" s="68"/>
    </row>
    <row r="12" spans="1:16" s="20" customFormat="1" ht="38.25" customHeight="1" x14ac:dyDescent="0.2">
      <c r="A12" s="67"/>
      <c r="B12" s="67"/>
      <c r="C12" s="120"/>
      <c r="D12" s="186"/>
      <c r="E12" s="187"/>
      <c r="F12" s="198"/>
      <c r="G12" s="68"/>
      <c r="H12" s="23"/>
      <c r="I12" s="67">
        <v>5</v>
      </c>
      <c r="J12" s="241" t="s">
        <v>296</v>
      </c>
      <c r="K12" s="68" t="s">
        <v>482</v>
      </c>
      <c r="L12" s="120" t="s">
        <v>482</v>
      </c>
      <c r="M12" s="242" t="s">
        <v>482</v>
      </c>
      <c r="N12" s="242" t="s">
        <v>482</v>
      </c>
      <c r="O12" s="198"/>
      <c r="P12" s="68"/>
    </row>
    <row r="13" spans="1:16" s="20" customFormat="1" ht="38.25" customHeight="1" x14ac:dyDescent="0.2">
      <c r="A13" s="67"/>
      <c r="B13" s="67"/>
      <c r="C13" s="120"/>
      <c r="D13" s="186"/>
      <c r="E13" s="187"/>
      <c r="F13" s="198"/>
      <c r="G13" s="68"/>
      <c r="H13" s="23"/>
      <c r="I13" s="67">
        <v>6</v>
      </c>
      <c r="J13" s="241" t="s">
        <v>297</v>
      </c>
      <c r="K13" s="68" t="s">
        <v>482</v>
      </c>
      <c r="L13" s="120" t="s">
        <v>482</v>
      </c>
      <c r="M13" s="242" t="s">
        <v>482</v>
      </c>
      <c r="N13" s="242" t="s">
        <v>482</v>
      </c>
      <c r="O13" s="198"/>
      <c r="P13" s="68"/>
    </row>
    <row r="14" spans="1:16" s="20" customFormat="1" ht="38.25" customHeight="1" x14ac:dyDescent="0.2">
      <c r="A14" s="67"/>
      <c r="B14" s="67"/>
      <c r="C14" s="120"/>
      <c r="D14" s="186"/>
      <c r="E14" s="187"/>
      <c r="F14" s="198"/>
      <c r="G14" s="68"/>
      <c r="H14" s="23"/>
      <c r="I14" s="67">
        <v>7</v>
      </c>
      <c r="J14" s="241" t="s">
        <v>298</v>
      </c>
      <c r="K14" s="68" t="s">
        <v>482</v>
      </c>
      <c r="L14" s="120" t="s">
        <v>482</v>
      </c>
      <c r="M14" s="242" t="s">
        <v>482</v>
      </c>
      <c r="N14" s="242" t="s">
        <v>482</v>
      </c>
      <c r="O14" s="198"/>
      <c r="P14" s="68"/>
    </row>
    <row r="15" spans="1:16" s="20" customFormat="1" ht="38.25" customHeight="1" x14ac:dyDescent="0.2">
      <c r="A15" s="67"/>
      <c r="B15" s="67"/>
      <c r="C15" s="120"/>
      <c r="D15" s="186"/>
      <c r="E15" s="187"/>
      <c r="F15" s="198"/>
      <c r="G15" s="68"/>
      <c r="H15" s="23"/>
      <c r="I15" s="67">
        <v>8</v>
      </c>
      <c r="J15" s="241" t="s">
        <v>299</v>
      </c>
      <c r="K15" s="68" t="s">
        <v>482</v>
      </c>
      <c r="L15" s="120" t="s">
        <v>482</v>
      </c>
      <c r="M15" s="242" t="s">
        <v>482</v>
      </c>
      <c r="N15" s="242" t="s">
        <v>482</v>
      </c>
      <c r="O15" s="198"/>
      <c r="P15" s="68"/>
    </row>
    <row r="16" spans="1:16" s="20" customFormat="1" ht="38.25" customHeight="1" x14ac:dyDescent="0.2">
      <c r="A16" s="67"/>
      <c r="B16" s="67"/>
      <c r="C16" s="120"/>
      <c r="D16" s="186"/>
      <c r="E16" s="187"/>
      <c r="F16" s="198"/>
      <c r="G16" s="68"/>
      <c r="H16" s="23"/>
      <c r="I16" s="67">
        <v>9</v>
      </c>
      <c r="J16" s="241" t="s">
        <v>300</v>
      </c>
      <c r="K16" s="68" t="s">
        <v>482</v>
      </c>
      <c r="L16" s="120" t="s">
        <v>482</v>
      </c>
      <c r="M16" s="242" t="s">
        <v>482</v>
      </c>
      <c r="N16" s="242" t="s">
        <v>482</v>
      </c>
      <c r="O16" s="198"/>
      <c r="P16" s="68"/>
    </row>
    <row r="17" spans="1:17" s="20" customFormat="1" ht="38.25" customHeight="1" x14ac:dyDescent="0.2">
      <c r="A17" s="67"/>
      <c r="B17" s="67"/>
      <c r="C17" s="120"/>
      <c r="D17" s="186"/>
      <c r="E17" s="187"/>
      <c r="F17" s="198"/>
      <c r="G17" s="68"/>
      <c r="H17" s="23"/>
      <c r="I17" s="67">
        <v>10</v>
      </c>
      <c r="J17" s="241" t="s">
        <v>301</v>
      </c>
      <c r="K17" s="68" t="s">
        <v>482</v>
      </c>
      <c r="L17" s="120" t="s">
        <v>482</v>
      </c>
      <c r="M17" s="242" t="s">
        <v>482</v>
      </c>
      <c r="N17" s="242" t="s">
        <v>482</v>
      </c>
      <c r="O17" s="198"/>
      <c r="P17" s="68"/>
    </row>
    <row r="18" spans="1:17" s="20" customFormat="1" ht="38.25" customHeight="1" x14ac:dyDescent="0.2">
      <c r="A18" s="67"/>
      <c r="B18" s="67"/>
      <c r="C18" s="120"/>
      <c r="D18" s="186"/>
      <c r="E18" s="187"/>
      <c r="F18" s="198"/>
      <c r="G18" s="68"/>
      <c r="H18" s="23"/>
      <c r="I18" s="67">
        <v>11</v>
      </c>
      <c r="J18" s="241" t="s">
        <v>302</v>
      </c>
      <c r="K18" s="68" t="s">
        <v>482</v>
      </c>
      <c r="L18" s="120" t="s">
        <v>482</v>
      </c>
      <c r="M18" s="242" t="s">
        <v>482</v>
      </c>
      <c r="N18" s="242" t="s">
        <v>482</v>
      </c>
      <c r="O18" s="198"/>
      <c r="P18" s="68"/>
    </row>
    <row r="19" spans="1:17" s="20" customFormat="1" ht="38.25" customHeight="1" x14ac:dyDescent="0.2">
      <c r="A19" s="67"/>
      <c r="B19" s="67"/>
      <c r="C19" s="120"/>
      <c r="D19" s="186"/>
      <c r="E19" s="187"/>
      <c r="F19" s="198"/>
      <c r="G19" s="68"/>
      <c r="H19" s="23"/>
      <c r="I19" s="67">
        <v>12</v>
      </c>
      <c r="J19" s="241" t="s">
        <v>303</v>
      </c>
      <c r="K19" s="68" t="s">
        <v>482</v>
      </c>
      <c r="L19" s="120" t="s">
        <v>482</v>
      </c>
      <c r="M19" s="242" t="s">
        <v>482</v>
      </c>
      <c r="N19" s="242" t="s">
        <v>482</v>
      </c>
      <c r="O19" s="198"/>
      <c r="P19" s="68"/>
    </row>
    <row r="20" spans="1:17" ht="7.5" customHeight="1" x14ac:dyDescent="0.2">
      <c r="A20" s="33"/>
      <c r="B20" s="33"/>
      <c r="C20" s="34"/>
      <c r="D20" s="51"/>
      <c r="E20" s="35"/>
      <c r="F20" s="199"/>
      <c r="G20" s="36"/>
      <c r="I20" s="37"/>
      <c r="J20" s="38"/>
      <c r="K20" s="39"/>
      <c r="L20" s="40"/>
      <c r="M20" s="47"/>
      <c r="N20" s="47"/>
      <c r="O20" s="193"/>
      <c r="P20" s="39"/>
    </row>
    <row r="21" spans="1:17" ht="14.25" customHeight="1" x14ac:dyDescent="0.2">
      <c r="A21" s="27" t="s">
        <v>20</v>
      </c>
      <c r="B21" s="27"/>
      <c r="C21" s="27"/>
      <c r="D21" s="52"/>
      <c r="E21" s="45" t="s">
        <v>0</v>
      </c>
      <c r="F21" s="200" t="s">
        <v>1</v>
      </c>
      <c r="G21" s="24"/>
      <c r="H21" s="28" t="s">
        <v>2</v>
      </c>
      <c r="I21" s="28"/>
      <c r="J21" s="28"/>
      <c r="K21" s="28"/>
      <c r="M21" s="48" t="s">
        <v>3</v>
      </c>
      <c r="N21" s="49" t="s">
        <v>3</v>
      </c>
      <c r="O21" s="194" t="s">
        <v>3</v>
      </c>
      <c r="P21" s="27"/>
      <c r="Q21" s="29"/>
    </row>
  </sheetData>
  <sortState ref="B8:F10">
    <sortCondition ref="F8:F10"/>
  </sortState>
  <mergeCells count="19">
    <mergeCell ref="C6:C7"/>
    <mergeCell ref="O4:P4"/>
    <mergeCell ref="I3:L3"/>
    <mergeCell ref="N3:P3"/>
    <mergeCell ref="A4:C4"/>
    <mergeCell ref="D4:E4"/>
    <mergeCell ref="N5:P5"/>
    <mergeCell ref="A6:A7"/>
    <mergeCell ref="B6:B7"/>
    <mergeCell ref="D6:D7"/>
    <mergeCell ref="E6:E7"/>
    <mergeCell ref="F6:F7"/>
    <mergeCell ref="G6:G7"/>
    <mergeCell ref="I6:P6"/>
    <mergeCell ref="A1:P1"/>
    <mergeCell ref="A2:P2"/>
    <mergeCell ref="A3:C3"/>
    <mergeCell ref="D3:E3"/>
    <mergeCell ref="F3:G3"/>
  </mergeCells>
  <conditionalFormatting sqref="F8:F19">
    <cfRule type="duplicateValues" dxfId="2" priority="1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7"/>
  <sheetViews>
    <sheetView view="pageBreakPreview" zoomScale="90" zoomScaleNormal="100" zoomScaleSheetLayoutView="90" workbookViewId="0">
      <selection activeCell="N18" sqref="N18"/>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0.85546875" style="260" customWidth="1"/>
    <col min="7" max="7" width="6.710937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7109375" style="260" customWidth="1"/>
    <col min="16" max="16" width="6.7109375" style="22" customWidth="1"/>
    <col min="17" max="17" width="5.7109375" style="22" customWidth="1"/>
    <col min="18" max="16384" width="9.140625" style="22"/>
  </cols>
  <sheetData>
    <row r="1" spans="1:16" s="10" customFormat="1" ht="48.75" customHeight="1" x14ac:dyDescent="0.2">
      <c r="A1" s="394" t="s">
        <v>122</v>
      </c>
      <c r="B1" s="394"/>
      <c r="C1" s="394"/>
      <c r="D1" s="394"/>
      <c r="E1" s="394"/>
      <c r="F1" s="394"/>
      <c r="G1" s="394"/>
      <c r="H1" s="394"/>
      <c r="I1" s="394"/>
      <c r="J1" s="394"/>
      <c r="K1" s="394"/>
      <c r="L1" s="394"/>
      <c r="M1" s="394"/>
      <c r="N1" s="394"/>
      <c r="O1" s="394"/>
      <c r="P1" s="394"/>
    </row>
    <row r="2" spans="1:16" s="10" customFormat="1" ht="24.75" customHeight="1" x14ac:dyDescent="0.2">
      <c r="A2" s="412" t="s">
        <v>475</v>
      </c>
      <c r="B2" s="412"/>
      <c r="C2" s="412"/>
      <c r="D2" s="412"/>
      <c r="E2" s="412"/>
      <c r="F2" s="412"/>
      <c r="G2" s="412"/>
      <c r="H2" s="412"/>
      <c r="I2" s="412"/>
      <c r="J2" s="412"/>
      <c r="K2" s="412"/>
      <c r="L2" s="412"/>
      <c r="M2" s="412"/>
      <c r="N2" s="412"/>
      <c r="O2" s="412"/>
      <c r="P2" s="412"/>
    </row>
    <row r="3" spans="1:16" s="13" customFormat="1" ht="23.25" customHeight="1" x14ac:dyDescent="0.2">
      <c r="A3" s="396" t="s">
        <v>147</v>
      </c>
      <c r="B3" s="396"/>
      <c r="C3" s="396"/>
      <c r="D3" s="398" t="s">
        <v>121</v>
      </c>
      <c r="E3" s="398"/>
      <c r="F3" s="413" t="s">
        <v>57</v>
      </c>
      <c r="G3" s="413"/>
      <c r="H3" s="11" t="s">
        <v>128</v>
      </c>
      <c r="I3" s="399" t="s">
        <v>335</v>
      </c>
      <c r="J3" s="399"/>
      <c r="K3" s="399"/>
      <c r="L3" s="399"/>
      <c r="M3" s="77" t="s">
        <v>145</v>
      </c>
      <c r="N3" s="400" t="s">
        <v>346</v>
      </c>
      <c r="O3" s="400"/>
      <c r="P3" s="400"/>
    </row>
    <row r="4" spans="1:16" s="13" customFormat="1" ht="17.25" customHeight="1" x14ac:dyDescent="0.2">
      <c r="A4" s="406" t="s">
        <v>133</v>
      </c>
      <c r="B4" s="406"/>
      <c r="C4" s="406"/>
      <c r="D4" s="397" t="s">
        <v>329</v>
      </c>
      <c r="E4" s="397"/>
      <c r="F4" s="261"/>
      <c r="G4" s="30"/>
      <c r="H4" s="30"/>
      <c r="I4" s="30"/>
      <c r="J4" s="30"/>
      <c r="K4" s="30"/>
      <c r="L4" s="31"/>
      <c r="M4" s="76" t="s">
        <v>144</v>
      </c>
      <c r="N4" s="212">
        <v>42022</v>
      </c>
      <c r="O4" s="414" t="s">
        <v>470</v>
      </c>
      <c r="P4" s="414"/>
    </row>
    <row r="5" spans="1:16" s="10" customFormat="1" ht="15" customHeight="1" x14ac:dyDescent="0.2">
      <c r="A5" s="14"/>
      <c r="B5" s="14"/>
      <c r="C5" s="15"/>
      <c r="D5" s="16"/>
      <c r="E5" s="17"/>
      <c r="F5" s="262"/>
      <c r="G5" s="17"/>
      <c r="H5" s="17"/>
      <c r="I5" s="14"/>
      <c r="J5" s="14"/>
      <c r="K5" s="14"/>
      <c r="L5" s="18"/>
      <c r="M5" s="19"/>
      <c r="N5" s="415">
        <v>42022.686601851849</v>
      </c>
      <c r="O5" s="415"/>
      <c r="P5" s="415"/>
    </row>
    <row r="6" spans="1:16" s="20" customFormat="1" ht="24" customHeight="1" x14ac:dyDescent="0.2">
      <c r="A6" s="402" t="s">
        <v>12</v>
      </c>
      <c r="B6" s="403" t="s">
        <v>126</v>
      </c>
      <c r="C6" s="405" t="s">
        <v>142</v>
      </c>
      <c r="D6" s="407" t="s">
        <v>14</v>
      </c>
      <c r="E6" s="407" t="s">
        <v>56</v>
      </c>
      <c r="F6" s="409" t="s">
        <v>15</v>
      </c>
      <c r="G6" s="410" t="s">
        <v>29</v>
      </c>
      <c r="I6" s="391" t="s">
        <v>291</v>
      </c>
      <c r="J6" s="392"/>
      <c r="K6" s="392"/>
      <c r="L6" s="392"/>
      <c r="M6" s="392"/>
      <c r="N6" s="392"/>
      <c r="O6" s="392"/>
      <c r="P6" s="393"/>
    </row>
    <row r="7" spans="1:16" ht="24" customHeight="1" x14ac:dyDescent="0.2">
      <c r="A7" s="402"/>
      <c r="B7" s="404"/>
      <c r="C7" s="405"/>
      <c r="D7" s="407"/>
      <c r="E7" s="407"/>
      <c r="F7" s="409"/>
      <c r="G7" s="411"/>
      <c r="H7" s="21"/>
      <c r="I7" s="44" t="s">
        <v>12</v>
      </c>
      <c r="J7" s="41" t="s">
        <v>127</v>
      </c>
      <c r="K7" s="41" t="s">
        <v>126</v>
      </c>
      <c r="L7" s="42" t="s">
        <v>13</v>
      </c>
      <c r="M7" s="43" t="s">
        <v>14</v>
      </c>
      <c r="N7" s="43" t="s">
        <v>56</v>
      </c>
      <c r="O7" s="257" t="s">
        <v>15</v>
      </c>
      <c r="P7" s="41" t="s">
        <v>29</v>
      </c>
    </row>
    <row r="8" spans="1:16" s="20" customFormat="1" ht="35.25" customHeight="1" x14ac:dyDescent="0.2">
      <c r="A8" s="67">
        <v>1</v>
      </c>
      <c r="B8" s="67">
        <v>103</v>
      </c>
      <c r="C8" s="120">
        <v>35816</v>
      </c>
      <c r="D8" s="186" t="s">
        <v>413</v>
      </c>
      <c r="E8" s="187" t="s">
        <v>388</v>
      </c>
      <c r="F8" s="228">
        <v>844</v>
      </c>
      <c r="G8" s="68"/>
      <c r="H8" s="23"/>
      <c r="I8" s="67">
        <v>1</v>
      </c>
      <c r="J8" s="241" t="s">
        <v>187</v>
      </c>
      <c r="K8" s="68"/>
      <c r="L8" s="120"/>
      <c r="M8" s="242"/>
      <c r="N8" s="242"/>
      <c r="O8" s="228"/>
      <c r="P8" s="68"/>
    </row>
    <row r="9" spans="1:16" s="20" customFormat="1" ht="35.25" customHeight="1" thickBot="1" x14ac:dyDescent="0.25">
      <c r="A9" s="295">
        <v>2</v>
      </c>
      <c r="B9" s="295">
        <v>101</v>
      </c>
      <c r="C9" s="296">
        <v>35692</v>
      </c>
      <c r="D9" s="297" t="s">
        <v>412</v>
      </c>
      <c r="E9" s="298" t="s">
        <v>388</v>
      </c>
      <c r="F9" s="324">
        <v>866</v>
      </c>
      <c r="G9" s="300"/>
      <c r="H9" s="23"/>
      <c r="I9" s="67">
        <v>2</v>
      </c>
      <c r="J9" s="241" t="s">
        <v>188</v>
      </c>
      <c r="K9" s="68">
        <v>65</v>
      </c>
      <c r="L9" s="120">
        <v>35678</v>
      </c>
      <c r="M9" s="242" t="s">
        <v>414</v>
      </c>
      <c r="N9" s="242" t="s">
        <v>137</v>
      </c>
      <c r="O9" s="228" t="s">
        <v>471</v>
      </c>
      <c r="P9" s="68"/>
    </row>
    <row r="10" spans="1:16" s="20" customFormat="1" ht="35.25" customHeight="1" x14ac:dyDescent="0.2">
      <c r="A10" s="289" t="s">
        <v>406</v>
      </c>
      <c r="B10" s="289">
        <v>65</v>
      </c>
      <c r="C10" s="290">
        <v>35678</v>
      </c>
      <c r="D10" s="291" t="s">
        <v>414</v>
      </c>
      <c r="E10" s="292" t="s">
        <v>137</v>
      </c>
      <c r="F10" s="323" t="s">
        <v>471</v>
      </c>
      <c r="G10" s="294"/>
      <c r="H10" s="23"/>
      <c r="I10" s="67">
        <v>3</v>
      </c>
      <c r="J10" s="241" t="s">
        <v>189</v>
      </c>
      <c r="K10" s="68">
        <v>101</v>
      </c>
      <c r="L10" s="120">
        <v>35692</v>
      </c>
      <c r="M10" s="242" t="s">
        <v>412</v>
      </c>
      <c r="N10" s="242" t="s">
        <v>388</v>
      </c>
      <c r="O10" s="228">
        <v>866</v>
      </c>
      <c r="P10" s="68"/>
    </row>
    <row r="11" spans="1:16" s="20" customFormat="1" ht="35.25" customHeight="1" x14ac:dyDescent="0.2">
      <c r="A11" s="67" t="s">
        <v>406</v>
      </c>
      <c r="B11" s="67">
        <v>34</v>
      </c>
      <c r="C11" s="120">
        <v>35163</v>
      </c>
      <c r="D11" s="186" t="s">
        <v>410</v>
      </c>
      <c r="E11" s="187" t="s">
        <v>411</v>
      </c>
      <c r="F11" s="228" t="s">
        <v>471</v>
      </c>
      <c r="G11" s="68"/>
      <c r="H11" s="23"/>
      <c r="I11" s="67">
        <v>4</v>
      </c>
      <c r="J11" s="241" t="s">
        <v>190</v>
      </c>
      <c r="K11" s="68">
        <v>103</v>
      </c>
      <c r="L11" s="120">
        <v>35816</v>
      </c>
      <c r="M11" s="242" t="s">
        <v>413</v>
      </c>
      <c r="N11" s="242" t="s">
        <v>388</v>
      </c>
      <c r="O11" s="228">
        <v>844</v>
      </c>
      <c r="P11" s="68"/>
    </row>
    <row r="12" spans="1:16" s="20" customFormat="1" ht="35.25" customHeight="1" x14ac:dyDescent="0.2">
      <c r="A12" s="67" t="s">
        <v>406</v>
      </c>
      <c r="B12" s="67">
        <v>79</v>
      </c>
      <c r="C12" s="120">
        <v>35071</v>
      </c>
      <c r="D12" s="186" t="s">
        <v>415</v>
      </c>
      <c r="E12" s="187" t="s">
        <v>137</v>
      </c>
      <c r="F12" s="228" t="s">
        <v>471</v>
      </c>
      <c r="G12" s="68"/>
      <c r="H12" s="23"/>
      <c r="I12" s="67">
        <v>5</v>
      </c>
      <c r="J12" s="241" t="s">
        <v>191</v>
      </c>
      <c r="K12" s="68">
        <v>34</v>
      </c>
      <c r="L12" s="120">
        <v>35163</v>
      </c>
      <c r="M12" s="242" t="s">
        <v>410</v>
      </c>
      <c r="N12" s="242" t="s">
        <v>411</v>
      </c>
      <c r="O12" s="228" t="s">
        <v>471</v>
      </c>
      <c r="P12" s="68"/>
    </row>
    <row r="13" spans="1:16" s="20" customFormat="1" ht="35.25" customHeight="1" x14ac:dyDescent="0.2">
      <c r="A13" s="67" t="s">
        <v>406</v>
      </c>
      <c r="B13" s="67">
        <v>66</v>
      </c>
      <c r="C13" s="120">
        <v>35601</v>
      </c>
      <c r="D13" s="186" t="s">
        <v>379</v>
      </c>
      <c r="E13" s="187" t="s">
        <v>137</v>
      </c>
      <c r="F13" s="228" t="s">
        <v>471</v>
      </c>
      <c r="G13" s="68"/>
      <c r="H13" s="23"/>
      <c r="I13" s="67">
        <v>6</v>
      </c>
      <c r="J13" s="241" t="s">
        <v>192</v>
      </c>
      <c r="K13" s="68">
        <v>79</v>
      </c>
      <c r="L13" s="120">
        <v>35071</v>
      </c>
      <c r="M13" s="242" t="s">
        <v>415</v>
      </c>
      <c r="N13" s="242" t="s">
        <v>137</v>
      </c>
      <c r="O13" s="228" t="s">
        <v>471</v>
      </c>
      <c r="P13" s="68"/>
    </row>
    <row r="14" spans="1:16" s="20" customFormat="1" ht="35.25" customHeight="1" x14ac:dyDescent="0.2">
      <c r="A14" s="67"/>
      <c r="B14" s="67"/>
      <c r="C14" s="120"/>
      <c r="D14" s="186"/>
      <c r="E14" s="187"/>
      <c r="F14" s="228"/>
      <c r="G14" s="68"/>
      <c r="H14" s="23"/>
      <c r="I14" s="67">
        <v>7</v>
      </c>
      <c r="J14" s="241" t="s">
        <v>193</v>
      </c>
      <c r="K14" s="68">
        <v>66</v>
      </c>
      <c r="L14" s="120">
        <v>35601</v>
      </c>
      <c r="M14" s="242" t="s">
        <v>379</v>
      </c>
      <c r="N14" s="242" t="s">
        <v>137</v>
      </c>
      <c r="O14" s="228" t="s">
        <v>471</v>
      </c>
      <c r="P14" s="68"/>
    </row>
    <row r="15" spans="1:16" s="20" customFormat="1" ht="35.25" customHeight="1" x14ac:dyDescent="0.2">
      <c r="A15" s="67"/>
      <c r="B15" s="67"/>
      <c r="C15" s="120"/>
      <c r="D15" s="186"/>
      <c r="E15" s="187"/>
      <c r="F15" s="228"/>
      <c r="G15" s="68"/>
      <c r="H15" s="23"/>
      <c r="I15" s="67">
        <v>8</v>
      </c>
      <c r="J15" s="241" t="s">
        <v>194</v>
      </c>
      <c r="K15" s="68"/>
      <c r="L15" s="120"/>
      <c r="M15" s="242"/>
      <c r="N15" s="242"/>
      <c r="O15" s="228"/>
      <c r="P15" s="68"/>
    </row>
    <row r="16" spans="1:16" ht="7.5" customHeight="1" x14ac:dyDescent="0.2">
      <c r="A16" s="33"/>
      <c r="B16" s="33"/>
      <c r="C16" s="34"/>
      <c r="D16" s="51"/>
      <c r="E16" s="35"/>
      <c r="F16" s="263"/>
      <c r="G16" s="36"/>
      <c r="I16" s="37"/>
      <c r="J16" s="38"/>
      <c r="K16" s="39"/>
      <c r="L16" s="40"/>
      <c r="M16" s="47"/>
      <c r="N16" s="47"/>
      <c r="O16" s="258"/>
      <c r="P16" s="39"/>
    </row>
    <row r="17" spans="1:17" ht="14.25" customHeight="1" x14ac:dyDescent="0.2">
      <c r="A17" s="27" t="s">
        <v>20</v>
      </c>
      <c r="B17" s="27"/>
      <c r="C17" s="27"/>
      <c r="D17" s="52"/>
      <c r="E17" s="45" t="s">
        <v>0</v>
      </c>
      <c r="F17" s="264" t="s">
        <v>1</v>
      </c>
      <c r="G17" s="24"/>
      <c r="H17" s="28" t="s">
        <v>2</v>
      </c>
      <c r="I17" s="28"/>
      <c r="J17" s="28"/>
      <c r="K17" s="28"/>
      <c r="M17" s="48" t="s">
        <v>3</v>
      </c>
      <c r="N17" s="49" t="s">
        <v>3</v>
      </c>
      <c r="O17" s="259" t="s">
        <v>3</v>
      </c>
      <c r="P17" s="27"/>
      <c r="Q17" s="29"/>
    </row>
  </sheetData>
  <sortState ref="B8:F13">
    <sortCondition ref="F8:F13"/>
  </sortState>
  <mergeCells count="19">
    <mergeCell ref="A1:P1"/>
    <mergeCell ref="A2:P2"/>
    <mergeCell ref="A3:C3"/>
    <mergeCell ref="D3:E3"/>
    <mergeCell ref="F3:G3"/>
    <mergeCell ref="N3:P3"/>
    <mergeCell ref="I3:L3"/>
    <mergeCell ref="B6:B7"/>
    <mergeCell ref="C6:C7"/>
    <mergeCell ref="A4:C4"/>
    <mergeCell ref="D4:E4"/>
    <mergeCell ref="A6:A7"/>
    <mergeCell ref="O4:P4"/>
    <mergeCell ref="F6:F7"/>
    <mergeCell ref="D6:D7"/>
    <mergeCell ref="E6:E7"/>
    <mergeCell ref="N5:P5"/>
    <mergeCell ref="G6:G7"/>
    <mergeCell ref="I6:P6"/>
  </mergeCells>
  <conditionalFormatting sqref="F8:F15">
    <cfRule type="duplicateValues" dxfId="1"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9"/>
  <sheetViews>
    <sheetView view="pageBreakPreview" zoomScale="90" zoomScaleNormal="100" zoomScaleSheetLayoutView="90" workbookViewId="0">
      <selection activeCell="Q8" sqref="Q8"/>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42578125" style="89" customWidth="1"/>
    <col min="16" max="16" width="9.140625" style="3" customWidth="1"/>
    <col min="17" max="16384" width="9.140625" style="3"/>
  </cols>
  <sheetData>
    <row r="1" spans="1:16" ht="48.75" customHeight="1" x14ac:dyDescent="0.2">
      <c r="A1" s="428" t="s">
        <v>122</v>
      </c>
      <c r="B1" s="428"/>
      <c r="C1" s="428"/>
      <c r="D1" s="428"/>
      <c r="E1" s="428"/>
      <c r="F1" s="428"/>
      <c r="G1" s="428"/>
      <c r="H1" s="428"/>
      <c r="I1" s="428"/>
      <c r="J1" s="428"/>
      <c r="K1" s="428"/>
      <c r="L1" s="428"/>
      <c r="M1" s="428"/>
      <c r="N1" s="428"/>
      <c r="O1" s="428"/>
    </row>
    <row r="2" spans="1:16" ht="25.5" customHeight="1" x14ac:dyDescent="0.2">
      <c r="A2" s="429" t="s">
        <v>475</v>
      </c>
      <c r="B2" s="429"/>
      <c r="C2" s="429"/>
      <c r="D2" s="429"/>
      <c r="E2" s="429"/>
      <c r="F2" s="429"/>
      <c r="G2" s="429"/>
      <c r="H2" s="429"/>
      <c r="I2" s="429"/>
      <c r="J2" s="429"/>
      <c r="K2" s="429"/>
      <c r="L2" s="429"/>
      <c r="M2" s="429"/>
      <c r="N2" s="429"/>
      <c r="O2" s="429"/>
    </row>
    <row r="3" spans="1:16" s="4" customFormat="1" ht="27" customHeight="1" x14ac:dyDescent="0.2">
      <c r="A3" s="430" t="s">
        <v>147</v>
      </c>
      <c r="B3" s="430"/>
      <c r="C3" s="430"/>
      <c r="D3" s="454" t="s">
        <v>328</v>
      </c>
      <c r="E3" s="455"/>
      <c r="F3" s="93" t="s">
        <v>143</v>
      </c>
      <c r="G3" s="433" t="s">
        <v>337</v>
      </c>
      <c r="H3" s="434"/>
      <c r="I3" s="434"/>
      <c r="J3" s="271"/>
      <c r="K3" s="456" t="s">
        <v>290</v>
      </c>
      <c r="L3" s="456"/>
      <c r="M3" s="432" t="s">
        <v>350</v>
      </c>
      <c r="N3" s="432"/>
      <c r="O3" s="432"/>
    </row>
    <row r="4" spans="1:16" s="4" customFormat="1" ht="17.25" customHeight="1" x14ac:dyDescent="0.2">
      <c r="A4" s="423" t="s">
        <v>148</v>
      </c>
      <c r="B4" s="423"/>
      <c r="C4" s="423"/>
      <c r="D4" s="427" t="s">
        <v>329</v>
      </c>
      <c r="E4" s="427"/>
      <c r="F4" s="95"/>
      <c r="G4" s="94"/>
      <c r="H4" s="425"/>
      <c r="I4" s="425"/>
      <c r="J4" s="268"/>
      <c r="K4" s="423" t="s">
        <v>146</v>
      </c>
      <c r="L4" s="423"/>
      <c r="M4" s="426">
        <v>42022</v>
      </c>
      <c r="N4" s="426"/>
      <c r="O4" s="221" t="s">
        <v>467</v>
      </c>
    </row>
    <row r="5" spans="1:16" ht="15" customHeight="1" x14ac:dyDescent="0.2">
      <c r="A5" s="5"/>
      <c r="B5" s="5"/>
      <c r="C5" s="5"/>
      <c r="D5" s="9"/>
      <c r="E5" s="6"/>
      <c r="F5" s="7"/>
      <c r="G5" s="8"/>
      <c r="H5" s="8"/>
      <c r="I5" s="8"/>
      <c r="J5" s="8"/>
      <c r="K5" s="8"/>
      <c r="L5" s="8"/>
      <c r="M5" s="8"/>
      <c r="N5" s="220">
        <v>42022.686601851849</v>
      </c>
      <c r="O5" s="220"/>
    </row>
    <row r="6" spans="1:16" ht="15.75" x14ac:dyDescent="0.2">
      <c r="A6" s="419" t="s">
        <v>6</v>
      </c>
      <c r="B6" s="419"/>
      <c r="C6" s="422" t="s">
        <v>125</v>
      </c>
      <c r="D6" s="422" t="s">
        <v>150</v>
      </c>
      <c r="E6" s="419" t="s">
        <v>7</v>
      </c>
      <c r="F6" s="419" t="s">
        <v>56</v>
      </c>
      <c r="G6" s="424" t="s">
        <v>45</v>
      </c>
      <c r="H6" s="424"/>
      <c r="I6" s="424"/>
      <c r="J6" s="424"/>
      <c r="K6" s="424"/>
      <c r="L6" s="424"/>
      <c r="M6" s="424"/>
      <c r="N6" s="420" t="s">
        <v>8</v>
      </c>
      <c r="O6" s="420" t="s">
        <v>233</v>
      </c>
    </row>
    <row r="7" spans="1:16" ht="21.75" customHeight="1" x14ac:dyDescent="0.2">
      <c r="A7" s="419"/>
      <c r="B7" s="419"/>
      <c r="C7" s="422"/>
      <c r="D7" s="422"/>
      <c r="E7" s="419"/>
      <c r="F7" s="419"/>
      <c r="G7" s="270">
        <v>1</v>
      </c>
      <c r="H7" s="270">
        <v>2</v>
      </c>
      <c r="I7" s="270">
        <v>3</v>
      </c>
      <c r="J7" s="269" t="s">
        <v>257</v>
      </c>
      <c r="K7" s="270">
        <v>4</v>
      </c>
      <c r="L7" s="270">
        <v>5</v>
      </c>
      <c r="M7" s="270">
        <v>6</v>
      </c>
      <c r="N7" s="421"/>
      <c r="O7" s="421"/>
    </row>
    <row r="8" spans="1:16" s="82" customFormat="1" ht="48.75" customHeight="1" x14ac:dyDescent="0.2">
      <c r="A8" s="231">
        <v>1</v>
      </c>
      <c r="B8" s="232" t="s">
        <v>309</v>
      </c>
      <c r="C8" s="233">
        <v>39</v>
      </c>
      <c r="D8" s="234">
        <v>35851</v>
      </c>
      <c r="E8" s="235" t="s">
        <v>431</v>
      </c>
      <c r="F8" s="235" t="s">
        <v>432</v>
      </c>
      <c r="G8" s="236">
        <v>1433</v>
      </c>
      <c r="H8" s="236" t="s">
        <v>473</v>
      </c>
      <c r="I8" s="236">
        <v>1450</v>
      </c>
      <c r="J8" s="240">
        <v>1450</v>
      </c>
      <c r="K8" s="237" t="s">
        <v>473</v>
      </c>
      <c r="L8" s="237" t="s">
        <v>473</v>
      </c>
      <c r="M8" s="325">
        <v>1141</v>
      </c>
      <c r="N8" s="240">
        <v>1450</v>
      </c>
      <c r="O8" s="239"/>
    </row>
    <row r="9" spans="1:16" s="82" customFormat="1" ht="48.75" customHeight="1" thickBot="1" x14ac:dyDescent="0.25">
      <c r="A9" s="313">
        <v>2</v>
      </c>
      <c r="B9" s="314" t="s">
        <v>307</v>
      </c>
      <c r="C9" s="315">
        <v>53</v>
      </c>
      <c r="D9" s="316">
        <v>35097</v>
      </c>
      <c r="E9" s="317" t="s">
        <v>481</v>
      </c>
      <c r="F9" s="317" t="s">
        <v>137</v>
      </c>
      <c r="G9" s="318">
        <v>1353</v>
      </c>
      <c r="H9" s="318">
        <v>1389</v>
      </c>
      <c r="I9" s="318">
        <v>1408</v>
      </c>
      <c r="J9" s="319">
        <v>1408</v>
      </c>
      <c r="K9" s="320" t="s">
        <v>473</v>
      </c>
      <c r="L9" s="320" t="s">
        <v>473</v>
      </c>
      <c r="M9" s="327">
        <v>1325</v>
      </c>
      <c r="N9" s="319">
        <v>1408</v>
      </c>
      <c r="O9" s="322"/>
    </row>
    <row r="10" spans="1:16" s="82" customFormat="1" ht="48.75" customHeight="1" x14ac:dyDescent="0.2">
      <c r="A10" s="303">
        <v>3</v>
      </c>
      <c r="B10" s="304" t="s">
        <v>305</v>
      </c>
      <c r="C10" s="305">
        <v>88</v>
      </c>
      <c r="D10" s="306">
        <v>35493</v>
      </c>
      <c r="E10" s="307" t="s">
        <v>480</v>
      </c>
      <c r="F10" s="307" t="s">
        <v>422</v>
      </c>
      <c r="G10" s="308">
        <v>1347</v>
      </c>
      <c r="H10" s="308">
        <v>1223</v>
      </c>
      <c r="I10" s="308">
        <v>1373</v>
      </c>
      <c r="J10" s="309">
        <v>1373</v>
      </c>
      <c r="K10" s="310">
        <v>1374</v>
      </c>
      <c r="L10" s="310" t="s">
        <v>473</v>
      </c>
      <c r="M10" s="326">
        <v>1356</v>
      </c>
      <c r="N10" s="309">
        <v>1374</v>
      </c>
      <c r="O10" s="312"/>
    </row>
    <row r="11" spans="1:16" s="82" customFormat="1" ht="48.75" customHeight="1" x14ac:dyDescent="0.2">
      <c r="A11" s="231">
        <v>4</v>
      </c>
      <c r="B11" s="232" t="s">
        <v>304</v>
      </c>
      <c r="C11" s="233">
        <v>129</v>
      </c>
      <c r="D11" s="234">
        <v>35475</v>
      </c>
      <c r="E11" s="235" t="s">
        <v>429</v>
      </c>
      <c r="F11" s="235" t="s">
        <v>394</v>
      </c>
      <c r="G11" s="236">
        <v>1206</v>
      </c>
      <c r="H11" s="236">
        <v>1183</v>
      </c>
      <c r="I11" s="236">
        <v>1198</v>
      </c>
      <c r="J11" s="240">
        <v>1206</v>
      </c>
      <c r="K11" s="237" t="s">
        <v>473</v>
      </c>
      <c r="L11" s="237">
        <v>1188</v>
      </c>
      <c r="M11" s="325">
        <v>1232</v>
      </c>
      <c r="N11" s="240">
        <v>1232</v>
      </c>
      <c r="O11" s="239"/>
    </row>
    <row r="12" spans="1:16" s="82" customFormat="1" ht="48.75" customHeight="1" x14ac:dyDescent="0.2">
      <c r="A12" s="231" t="s">
        <v>406</v>
      </c>
      <c r="B12" s="232" t="s">
        <v>306</v>
      </c>
      <c r="C12" s="233">
        <v>40</v>
      </c>
      <c r="D12" s="234">
        <v>35847</v>
      </c>
      <c r="E12" s="235" t="s">
        <v>433</v>
      </c>
      <c r="F12" s="235" t="s">
        <v>432</v>
      </c>
      <c r="G12" s="236" t="s">
        <v>473</v>
      </c>
      <c r="H12" s="236" t="s">
        <v>473</v>
      </c>
      <c r="I12" s="236" t="s">
        <v>473</v>
      </c>
      <c r="J12" s="240" t="s">
        <v>482</v>
      </c>
      <c r="K12" s="237" t="s">
        <v>473</v>
      </c>
      <c r="L12" s="237" t="s">
        <v>473</v>
      </c>
      <c r="M12" s="325" t="s">
        <v>473</v>
      </c>
      <c r="N12" s="240" t="s">
        <v>479</v>
      </c>
      <c r="O12" s="239"/>
      <c r="P12" s="83"/>
    </row>
    <row r="13" spans="1:16" s="82" customFormat="1" ht="48.75" customHeight="1" x14ac:dyDescent="0.2">
      <c r="A13" s="231" t="s">
        <v>406</v>
      </c>
      <c r="B13" s="232" t="s">
        <v>308</v>
      </c>
      <c r="C13" s="233">
        <v>98</v>
      </c>
      <c r="D13" s="234">
        <v>35290</v>
      </c>
      <c r="E13" s="235" t="s">
        <v>430</v>
      </c>
      <c r="F13" s="235" t="s">
        <v>388</v>
      </c>
      <c r="G13" s="236"/>
      <c r="H13" s="236"/>
      <c r="I13" s="236"/>
      <c r="J13" s="240" t="s">
        <v>482</v>
      </c>
      <c r="K13" s="237"/>
      <c r="L13" s="237"/>
      <c r="M13" s="325"/>
      <c r="N13" s="240" t="s">
        <v>471</v>
      </c>
      <c r="O13" s="239"/>
    </row>
    <row r="14" spans="1:16" s="82" customFormat="1" ht="48.75" customHeight="1" x14ac:dyDescent="0.2">
      <c r="A14" s="231"/>
      <c r="B14" s="232" t="s">
        <v>310</v>
      </c>
      <c r="C14" s="233" t="s">
        <v>482</v>
      </c>
      <c r="D14" s="234" t="s">
        <v>482</v>
      </c>
      <c r="E14" s="235" t="s">
        <v>482</v>
      </c>
      <c r="F14" s="235" t="s">
        <v>482</v>
      </c>
      <c r="G14" s="236"/>
      <c r="H14" s="236"/>
      <c r="I14" s="236"/>
      <c r="J14" s="240" t="s">
        <v>482</v>
      </c>
      <c r="K14" s="237"/>
      <c r="L14" s="237"/>
      <c r="M14" s="238"/>
      <c r="N14" s="240">
        <v>0</v>
      </c>
      <c r="O14" s="239"/>
    </row>
    <row r="15" spans="1:16" s="82" customFormat="1" ht="48.75" customHeight="1" x14ac:dyDescent="0.2">
      <c r="A15" s="231"/>
      <c r="B15" s="232" t="s">
        <v>311</v>
      </c>
      <c r="C15" s="233" t="s">
        <v>482</v>
      </c>
      <c r="D15" s="234" t="s">
        <v>482</v>
      </c>
      <c r="E15" s="235" t="s">
        <v>482</v>
      </c>
      <c r="F15" s="235" t="s">
        <v>482</v>
      </c>
      <c r="G15" s="236"/>
      <c r="H15" s="236"/>
      <c r="I15" s="236"/>
      <c r="J15" s="240" t="s">
        <v>482</v>
      </c>
      <c r="K15" s="237"/>
      <c r="L15" s="237"/>
      <c r="M15" s="238"/>
      <c r="N15" s="240">
        <v>0</v>
      </c>
      <c r="O15" s="239"/>
    </row>
    <row r="16" spans="1:16" s="82" customFormat="1" ht="48.75" customHeight="1" x14ac:dyDescent="0.2">
      <c r="A16" s="231"/>
      <c r="B16" s="232" t="s">
        <v>312</v>
      </c>
      <c r="C16" s="233" t="s">
        <v>482</v>
      </c>
      <c r="D16" s="234" t="s">
        <v>482</v>
      </c>
      <c r="E16" s="235" t="s">
        <v>482</v>
      </c>
      <c r="F16" s="235" t="s">
        <v>482</v>
      </c>
      <c r="G16" s="236"/>
      <c r="H16" s="236"/>
      <c r="I16" s="236"/>
      <c r="J16" s="240" t="s">
        <v>482</v>
      </c>
      <c r="K16" s="237"/>
      <c r="L16" s="237"/>
      <c r="M16" s="238"/>
      <c r="N16" s="240">
        <v>0</v>
      </c>
      <c r="O16" s="239"/>
    </row>
    <row r="17" spans="1:16" s="82" customFormat="1" ht="48.75" customHeight="1" x14ac:dyDescent="0.2">
      <c r="A17" s="231"/>
      <c r="B17" s="232" t="s">
        <v>313</v>
      </c>
      <c r="C17" s="233" t="s">
        <v>482</v>
      </c>
      <c r="D17" s="234" t="s">
        <v>482</v>
      </c>
      <c r="E17" s="235" t="s">
        <v>482</v>
      </c>
      <c r="F17" s="235" t="s">
        <v>482</v>
      </c>
      <c r="G17" s="236"/>
      <c r="H17" s="236"/>
      <c r="I17" s="236"/>
      <c r="J17" s="240" t="s">
        <v>482</v>
      </c>
      <c r="K17" s="237"/>
      <c r="L17" s="237"/>
      <c r="M17" s="238"/>
      <c r="N17" s="240">
        <v>0</v>
      </c>
      <c r="O17" s="239"/>
    </row>
    <row r="18" spans="1:16" s="82" customFormat="1" ht="48.75" customHeight="1" x14ac:dyDescent="0.2">
      <c r="A18" s="231"/>
      <c r="B18" s="232" t="s">
        <v>314</v>
      </c>
      <c r="C18" s="233" t="s">
        <v>482</v>
      </c>
      <c r="D18" s="234" t="s">
        <v>482</v>
      </c>
      <c r="E18" s="235" t="s">
        <v>482</v>
      </c>
      <c r="F18" s="235" t="s">
        <v>482</v>
      </c>
      <c r="G18" s="236"/>
      <c r="H18" s="236"/>
      <c r="I18" s="236"/>
      <c r="J18" s="240" t="s">
        <v>482</v>
      </c>
      <c r="K18" s="237"/>
      <c r="L18" s="237"/>
      <c r="M18" s="238"/>
      <c r="N18" s="240">
        <v>0</v>
      </c>
      <c r="O18" s="239"/>
    </row>
    <row r="19" spans="1:16" s="82" customFormat="1" ht="48.75" customHeight="1" x14ac:dyDescent="0.2">
      <c r="A19" s="231"/>
      <c r="B19" s="232" t="s">
        <v>315</v>
      </c>
      <c r="C19" s="233" t="s">
        <v>482</v>
      </c>
      <c r="D19" s="234" t="s">
        <v>482</v>
      </c>
      <c r="E19" s="235" t="s">
        <v>482</v>
      </c>
      <c r="F19" s="235" t="s">
        <v>482</v>
      </c>
      <c r="G19" s="236"/>
      <c r="H19" s="236"/>
      <c r="I19" s="236"/>
      <c r="J19" s="240" t="s">
        <v>482</v>
      </c>
      <c r="K19" s="237"/>
      <c r="L19" s="237"/>
      <c r="M19" s="238"/>
      <c r="N19" s="240">
        <v>0</v>
      </c>
      <c r="O19" s="239"/>
      <c r="P19" s="83"/>
    </row>
    <row r="20" spans="1:16" s="82" customFormat="1" ht="48.75" customHeight="1" x14ac:dyDescent="0.2">
      <c r="A20" s="231"/>
      <c r="B20" s="232" t="s">
        <v>316</v>
      </c>
      <c r="C20" s="233" t="s">
        <v>482</v>
      </c>
      <c r="D20" s="234" t="s">
        <v>482</v>
      </c>
      <c r="E20" s="235" t="s">
        <v>482</v>
      </c>
      <c r="F20" s="235" t="s">
        <v>482</v>
      </c>
      <c r="G20" s="236"/>
      <c r="H20" s="236"/>
      <c r="I20" s="236"/>
      <c r="J20" s="240" t="s">
        <v>482</v>
      </c>
      <c r="K20" s="237"/>
      <c r="L20" s="237"/>
      <c r="M20" s="238"/>
      <c r="N20" s="240">
        <v>0</v>
      </c>
      <c r="O20" s="239"/>
    </row>
    <row r="21" spans="1:16" s="82" customFormat="1" ht="48.75" customHeight="1" x14ac:dyDescent="0.2">
      <c r="A21" s="231"/>
      <c r="B21" s="232" t="s">
        <v>317</v>
      </c>
      <c r="C21" s="233" t="s">
        <v>482</v>
      </c>
      <c r="D21" s="234" t="s">
        <v>482</v>
      </c>
      <c r="E21" s="235" t="s">
        <v>482</v>
      </c>
      <c r="F21" s="235" t="s">
        <v>482</v>
      </c>
      <c r="G21" s="236"/>
      <c r="H21" s="236"/>
      <c r="I21" s="236"/>
      <c r="J21" s="240" t="s">
        <v>482</v>
      </c>
      <c r="K21" s="237"/>
      <c r="L21" s="237"/>
      <c r="M21" s="238"/>
      <c r="N21" s="240">
        <v>0</v>
      </c>
      <c r="O21" s="239"/>
    </row>
    <row r="22" spans="1:16" s="82" customFormat="1" ht="48.75" customHeight="1" x14ac:dyDescent="0.2">
      <c r="A22" s="231"/>
      <c r="B22" s="232" t="s">
        <v>318</v>
      </c>
      <c r="C22" s="233" t="s">
        <v>482</v>
      </c>
      <c r="D22" s="234" t="s">
        <v>482</v>
      </c>
      <c r="E22" s="235" t="s">
        <v>482</v>
      </c>
      <c r="F22" s="235" t="s">
        <v>482</v>
      </c>
      <c r="G22" s="236"/>
      <c r="H22" s="236"/>
      <c r="I22" s="236"/>
      <c r="J22" s="240" t="s">
        <v>482</v>
      </c>
      <c r="K22" s="237"/>
      <c r="L22" s="237"/>
      <c r="M22" s="238"/>
      <c r="N22" s="240">
        <v>0</v>
      </c>
      <c r="O22" s="239"/>
    </row>
    <row r="23" spans="1:16" s="82" customFormat="1" ht="48.75" customHeight="1" x14ac:dyDescent="0.2">
      <c r="A23" s="231"/>
      <c r="B23" s="232" t="s">
        <v>319</v>
      </c>
      <c r="C23" s="233" t="s">
        <v>482</v>
      </c>
      <c r="D23" s="234" t="s">
        <v>482</v>
      </c>
      <c r="E23" s="235" t="s">
        <v>482</v>
      </c>
      <c r="F23" s="235" t="s">
        <v>482</v>
      </c>
      <c r="G23" s="236"/>
      <c r="H23" s="236"/>
      <c r="I23" s="236"/>
      <c r="J23" s="240" t="s">
        <v>482</v>
      </c>
      <c r="K23" s="237"/>
      <c r="L23" s="237"/>
      <c r="M23" s="238"/>
      <c r="N23" s="240">
        <v>0</v>
      </c>
      <c r="O23" s="239"/>
    </row>
    <row r="24" spans="1:16" s="82" customFormat="1" ht="48.75" customHeight="1" x14ac:dyDescent="0.2">
      <c r="A24" s="231"/>
      <c r="B24" s="232" t="s">
        <v>320</v>
      </c>
      <c r="C24" s="233" t="s">
        <v>482</v>
      </c>
      <c r="D24" s="234" t="s">
        <v>482</v>
      </c>
      <c r="E24" s="235" t="s">
        <v>482</v>
      </c>
      <c r="F24" s="235" t="s">
        <v>482</v>
      </c>
      <c r="G24" s="236"/>
      <c r="H24" s="236"/>
      <c r="I24" s="236"/>
      <c r="J24" s="240" t="s">
        <v>482</v>
      </c>
      <c r="K24" s="237"/>
      <c r="L24" s="237"/>
      <c r="M24" s="238"/>
      <c r="N24" s="240">
        <v>0</v>
      </c>
      <c r="O24" s="239"/>
    </row>
    <row r="25" spans="1:16" s="82" customFormat="1" ht="48.75" customHeight="1" x14ac:dyDescent="0.2">
      <c r="A25" s="231"/>
      <c r="B25" s="232" t="s">
        <v>321</v>
      </c>
      <c r="C25" s="233" t="s">
        <v>482</v>
      </c>
      <c r="D25" s="234" t="s">
        <v>482</v>
      </c>
      <c r="E25" s="235" t="s">
        <v>482</v>
      </c>
      <c r="F25" s="235" t="s">
        <v>482</v>
      </c>
      <c r="G25" s="236"/>
      <c r="H25" s="236"/>
      <c r="I25" s="236"/>
      <c r="J25" s="240" t="s">
        <v>482</v>
      </c>
      <c r="K25" s="237"/>
      <c r="L25" s="237"/>
      <c r="M25" s="238"/>
      <c r="N25" s="240">
        <v>0</v>
      </c>
      <c r="O25" s="239"/>
    </row>
    <row r="26" spans="1:16" s="82" customFormat="1" ht="48.75" customHeight="1" x14ac:dyDescent="0.2">
      <c r="A26" s="231"/>
      <c r="B26" s="232" t="s">
        <v>322</v>
      </c>
      <c r="C26" s="233" t="s">
        <v>482</v>
      </c>
      <c r="D26" s="234" t="s">
        <v>482</v>
      </c>
      <c r="E26" s="235" t="s">
        <v>482</v>
      </c>
      <c r="F26" s="235" t="s">
        <v>482</v>
      </c>
      <c r="G26" s="236"/>
      <c r="H26" s="236"/>
      <c r="I26" s="236"/>
      <c r="J26" s="240" t="s">
        <v>482</v>
      </c>
      <c r="K26" s="237"/>
      <c r="L26" s="237"/>
      <c r="M26" s="238"/>
      <c r="N26" s="240">
        <v>0</v>
      </c>
      <c r="O26" s="239"/>
      <c r="P26" s="83"/>
    </row>
    <row r="27" spans="1:16" s="82" customFormat="1" ht="48.75" customHeight="1" x14ac:dyDescent="0.2">
      <c r="A27" s="231"/>
      <c r="B27" s="232" t="s">
        <v>323</v>
      </c>
      <c r="C27" s="233" t="s">
        <v>482</v>
      </c>
      <c r="D27" s="234" t="s">
        <v>482</v>
      </c>
      <c r="E27" s="235" t="s">
        <v>482</v>
      </c>
      <c r="F27" s="235" t="s">
        <v>482</v>
      </c>
      <c r="G27" s="236"/>
      <c r="H27" s="236"/>
      <c r="I27" s="236"/>
      <c r="J27" s="240" t="s">
        <v>482</v>
      </c>
      <c r="K27" s="237"/>
      <c r="L27" s="237"/>
      <c r="M27" s="238"/>
      <c r="N27" s="240">
        <v>0</v>
      </c>
      <c r="O27" s="239"/>
    </row>
    <row r="28" spans="1:16" s="86" customFormat="1" ht="9" customHeight="1" x14ac:dyDescent="0.2">
      <c r="A28" s="84"/>
      <c r="B28" s="84"/>
      <c r="C28" s="84"/>
      <c r="D28" s="85"/>
      <c r="E28" s="84"/>
      <c r="N28" s="87"/>
      <c r="O28" s="84"/>
    </row>
    <row r="29" spans="1:16" s="86" customFormat="1" ht="25.5" customHeight="1" x14ac:dyDescent="0.2">
      <c r="A29" s="417" t="s">
        <v>4</v>
      </c>
      <c r="B29" s="417"/>
      <c r="C29" s="417"/>
      <c r="D29" s="417"/>
      <c r="E29" s="88" t="s">
        <v>0</v>
      </c>
      <c r="F29" s="88" t="s">
        <v>1</v>
      </c>
      <c r="G29" s="418" t="s">
        <v>2</v>
      </c>
      <c r="H29" s="418"/>
      <c r="I29" s="418"/>
      <c r="J29" s="418"/>
      <c r="K29" s="418"/>
      <c r="L29" s="418"/>
      <c r="M29" s="418"/>
      <c r="N29" s="418" t="s">
        <v>3</v>
      </c>
      <c r="O29" s="418"/>
    </row>
  </sheetData>
  <sortState ref="A12:N13">
    <sortCondition descending="1" ref="N12:N13"/>
  </sortState>
  <mergeCells count="24">
    <mergeCell ref="F6:F7"/>
    <mergeCell ref="G6:M6"/>
    <mergeCell ref="N6:N7"/>
    <mergeCell ref="O6:O7"/>
    <mergeCell ref="A29:D29"/>
    <mergeCell ref="G29:M29"/>
    <mergeCell ref="N29:O29"/>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27">
    <cfRule type="cellIs" dxfId="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7" bestFit="1" customWidth="1"/>
    <col min="13" max="13" width="14.140625" style="2" customWidth="1"/>
    <col min="14" max="16384" width="9.140625" style="2"/>
  </cols>
  <sheetData>
    <row r="1" spans="1:13" s="137" customFormat="1" ht="42" customHeight="1" x14ac:dyDescent="0.2">
      <c r="A1" s="467" t="str">
        <f>'YARIŞMA BİLGİLERİ'!F19</f>
        <v>Salon Olimpik Baraj Yarışmaları</v>
      </c>
      <c r="B1" s="467"/>
      <c r="C1" s="467"/>
      <c r="D1" s="467"/>
      <c r="E1" s="467"/>
      <c r="F1" s="467"/>
      <c r="G1" s="467"/>
      <c r="H1" s="467"/>
      <c r="I1" s="467"/>
      <c r="J1" s="467"/>
      <c r="K1" s="159" t="str">
        <f>'YARIŞMA BİLGİLERİ'!F20</f>
        <v>İSTANBUL</v>
      </c>
      <c r="L1" s="466"/>
      <c r="M1" s="466"/>
    </row>
    <row r="2" spans="1:13" s="144" customFormat="1" ht="27.75" customHeight="1" x14ac:dyDescent="0.2">
      <c r="A2" s="138" t="s">
        <v>26</v>
      </c>
      <c r="B2" s="163" t="s">
        <v>44</v>
      </c>
      <c r="C2" s="140" t="s">
        <v>22</v>
      </c>
      <c r="D2" s="141" t="s">
        <v>27</v>
      </c>
      <c r="E2" s="141" t="s">
        <v>25</v>
      </c>
      <c r="F2" s="142" t="s">
        <v>28</v>
      </c>
      <c r="G2" s="139" t="s">
        <v>39</v>
      </c>
      <c r="H2" s="139" t="s">
        <v>11</v>
      </c>
      <c r="I2" s="139" t="s">
        <v>207</v>
      </c>
      <c r="J2" s="139" t="s">
        <v>40</v>
      </c>
      <c r="K2" s="139" t="s">
        <v>41</v>
      </c>
      <c r="L2" s="140" t="s">
        <v>42</v>
      </c>
      <c r="M2" s="143" t="s">
        <v>43</v>
      </c>
    </row>
    <row r="3" spans="1:13" s="144" customFormat="1" ht="26.25" customHeight="1" x14ac:dyDescent="0.2">
      <c r="A3" s="146">
        <v>1</v>
      </c>
      <c r="B3" s="156" t="s">
        <v>209</v>
      </c>
      <c r="C3" s="147">
        <f>'60M.Seçme'!C8</f>
        <v>36161</v>
      </c>
      <c r="D3" s="155" t="str">
        <f>'60M.Seçme'!D8</f>
        <v>İSHAK MERT ŞEN</v>
      </c>
      <c r="E3" s="155" t="str">
        <f>'60M.Seçme'!E8</f>
        <v>İSTANBUL</v>
      </c>
      <c r="F3" s="229">
        <f>'60M.Seçme'!F8</f>
        <v>727</v>
      </c>
      <c r="G3" s="149">
        <f>'60M.Seçme'!A8</f>
        <v>1</v>
      </c>
      <c r="H3" s="148" t="s">
        <v>210</v>
      </c>
      <c r="I3" s="150"/>
      <c r="J3" s="148" t="str">
        <f>'YARIŞMA BİLGİLERİ'!$F$21</f>
        <v>Genç Erkekler</v>
      </c>
      <c r="K3" s="151" t="str">
        <f t="shared" ref="K3:K34" si="0">CONCATENATE(K$1,"-",A$1)</f>
        <v>İSTANBUL-Salon Olimpik Baraj Yarışmaları</v>
      </c>
      <c r="L3" s="216">
        <f>'60M.Seçme'!N$4</f>
        <v>42021</v>
      </c>
      <c r="M3" s="152" t="s">
        <v>208</v>
      </c>
    </row>
    <row r="4" spans="1:13" s="144" customFormat="1" ht="26.25" customHeight="1" x14ac:dyDescent="0.2">
      <c r="A4" s="146">
        <v>2</v>
      </c>
      <c r="B4" s="156" t="s">
        <v>209</v>
      </c>
      <c r="C4" s="147">
        <f>'60M.Seçme'!C9</f>
        <v>35164</v>
      </c>
      <c r="D4" s="155" t="str">
        <f>'60M.Seçme'!D9</f>
        <v>ZAFER SEVGİLİ</v>
      </c>
      <c r="E4" s="155" t="str">
        <f>'60M.Seçme'!E9</f>
        <v>BOLU</v>
      </c>
      <c r="F4" s="229">
        <f>'60M.Seçme'!F9</f>
        <v>728</v>
      </c>
      <c r="G4" s="149">
        <f>'60M.Seçme'!A9</f>
        <v>2</v>
      </c>
      <c r="H4" s="148" t="s">
        <v>210</v>
      </c>
      <c r="I4" s="150"/>
      <c r="J4" s="148" t="str">
        <f>'YARIŞMA BİLGİLERİ'!$F$21</f>
        <v>Genç Erkekler</v>
      </c>
      <c r="K4" s="151" t="str">
        <f t="shared" si="0"/>
        <v>İSTANBUL-Salon Olimpik Baraj Yarışmaları</v>
      </c>
      <c r="L4" s="216">
        <f>'60M.Seçme'!N$4</f>
        <v>42021</v>
      </c>
      <c r="M4" s="152" t="s">
        <v>208</v>
      </c>
    </row>
    <row r="5" spans="1:13" s="144" customFormat="1" ht="26.25" customHeight="1" x14ac:dyDescent="0.2">
      <c r="A5" s="146">
        <v>3</v>
      </c>
      <c r="B5" s="156" t="s">
        <v>209</v>
      </c>
      <c r="C5" s="147">
        <f>'60M.Seçme'!C10</f>
        <v>36440</v>
      </c>
      <c r="D5" s="155" t="str">
        <f>'60M.Seçme'!D10</f>
        <v>UĞUR ERİM</v>
      </c>
      <c r="E5" s="155" t="str">
        <f>'60M.Seçme'!E10</f>
        <v>İSTANBUL</v>
      </c>
      <c r="F5" s="229">
        <f>'60M.Seçme'!F10</f>
        <v>741</v>
      </c>
      <c r="G5" s="149">
        <f>'60M.Seçme'!A10</f>
        <v>3</v>
      </c>
      <c r="H5" s="148" t="s">
        <v>210</v>
      </c>
      <c r="I5" s="150"/>
      <c r="J5" s="148" t="str">
        <f>'YARIŞMA BİLGİLERİ'!$F$21</f>
        <v>Genç Erkekler</v>
      </c>
      <c r="K5" s="151" t="str">
        <f t="shared" si="0"/>
        <v>İSTANBUL-Salon Olimpik Baraj Yarışmaları</v>
      </c>
      <c r="L5" s="216">
        <f>'60M.Seçme'!N$4</f>
        <v>42021</v>
      </c>
      <c r="M5" s="152" t="s">
        <v>208</v>
      </c>
    </row>
    <row r="6" spans="1:13" s="144" customFormat="1" ht="26.25" customHeight="1" x14ac:dyDescent="0.2">
      <c r="A6" s="146">
        <v>4</v>
      </c>
      <c r="B6" s="156" t="s">
        <v>209</v>
      </c>
      <c r="C6" s="147">
        <f>'60M.Seçme'!C11</f>
        <v>35462</v>
      </c>
      <c r="D6" s="155" t="str">
        <f>'60M.Seçme'!D11</f>
        <v>SUAT ACER</v>
      </c>
      <c r="E6" s="155" t="str">
        <f>'60M.Seçme'!E11</f>
        <v>ESKİŞEHİR</v>
      </c>
      <c r="F6" s="229">
        <f>'60M.Seçme'!F11</f>
        <v>755</v>
      </c>
      <c r="G6" s="149">
        <f>'60M.Seçme'!A11</f>
        <v>4</v>
      </c>
      <c r="H6" s="148" t="s">
        <v>210</v>
      </c>
      <c r="I6" s="150"/>
      <c r="J6" s="148" t="str">
        <f>'YARIŞMA BİLGİLERİ'!$F$21</f>
        <v>Genç Erkekler</v>
      </c>
      <c r="K6" s="151" t="str">
        <f t="shared" si="0"/>
        <v>İSTANBUL-Salon Olimpik Baraj Yarışmaları</v>
      </c>
      <c r="L6" s="216">
        <f>'60M.Seçme'!N$4</f>
        <v>42021</v>
      </c>
      <c r="M6" s="152" t="s">
        <v>208</v>
      </c>
    </row>
    <row r="7" spans="1:13" s="144" customFormat="1" ht="26.25" customHeight="1" x14ac:dyDescent="0.2">
      <c r="A7" s="146">
        <v>5</v>
      </c>
      <c r="B7" s="156" t="s">
        <v>209</v>
      </c>
      <c r="C7" s="147">
        <f>'60M.Seçme'!C12</f>
        <v>36199</v>
      </c>
      <c r="D7" s="155" t="str">
        <f>'60M.Seçme'!D12</f>
        <v>ENES SERDAR TÜRK</v>
      </c>
      <c r="E7" s="155" t="str">
        <f>'60M.Seçme'!E12</f>
        <v>SAKARYA</v>
      </c>
      <c r="F7" s="229">
        <f>'60M.Seçme'!F12</f>
        <v>763</v>
      </c>
      <c r="G7" s="149">
        <f>'60M.Seçme'!A12</f>
        <v>5</v>
      </c>
      <c r="H7" s="148" t="s">
        <v>210</v>
      </c>
      <c r="I7" s="150"/>
      <c r="J7" s="148" t="str">
        <f>'YARIŞMA BİLGİLERİ'!$F$21</f>
        <v>Genç Erkekler</v>
      </c>
      <c r="K7" s="151" t="str">
        <f t="shared" si="0"/>
        <v>İSTANBUL-Salon Olimpik Baraj Yarışmaları</v>
      </c>
      <c r="L7" s="216">
        <f>'60M.Seçme'!N$4</f>
        <v>42021</v>
      </c>
      <c r="M7" s="152" t="s">
        <v>208</v>
      </c>
    </row>
    <row r="8" spans="1:13" s="144" customFormat="1" ht="26.25" customHeight="1" x14ac:dyDescent="0.2">
      <c r="A8" s="146">
        <v>6</v>
      </c>
      <c r="B8" s="156" t="s">
        <v>209</v>
      </c>
      <c r="C8" s="147">
        <f>'60M.Seçme'!C13</f>
        <v>35534</v>
      </c>
      <c r="D8" s="155" t="str">
        <f>'60M.Seçme'!D13</f>
        <v>ÜMİT BAĞRIAÇIK</v>
      </c>
      <c r="E8" s="155" t="str">
        <f>'60M.Seçme'!E13</f>
        <v>İSTANBUL</v>
      </c>
      <c r="F8" s="229">
        <f>'60M.Seçme'!F13</f>
        <v>773</v>
      </c>
      <c r="G8" s="149">
        <f>'60M.Seçme'!A13</f>
        <v>6</v>
      </c>
      <c r="H8" s="148" t="s">
        <v>210</v>
      </c>
      <c r="I8" s="150"/>
      <c r="J8" s="148" t="str">
        <f>'YARIŞMA BİLGİLERİ'!$F$21</f>
        <v>Genç Erkekler</v>
      </c>
      <c r="K8" s="151" t="str">
        <f t="shared" si="0"/>
        <v>İSTANBUL-Salon Olimpik Baraj Yarışmaları</v>
      </c>
      <c r="L8" s="216">
        <f>'60M.Seçme'!N$4</f>
        <v>42021</v>
      </c>
      <c r="M8" s="152" t="s">
        <v>208</v>
      </c>
    </row>
    <row r="9" spans="1:13" s="144" customFormat="1" ht="26.25" customHeight="1" x14ac:dyDescent="0.2">
      <c r="A9" s="146">
        <v>7</v>
      </c>
      <c r="B9" s="156" t="s">
        <v>209</v>
      </c>
      <c r="C9" s="147">
        <f>'60M.Seçme'!C14</f>
        <v>35647</v>
      </c>
      <c r="D9" s="155" t="str">
        <f>'60M.Seçme'!D14</f>
        <v>TUGAY MELİH VERDİ</v>
      </c>
      <c r="E9" s="155" t="str">
        <f>'60M.Seçme'!E14</f>
        <v>İSTANBUL</v>
      </c>
      <c r="F9" s="229">
        <f>'60M.Seçme'!F14</f>
        <v>786</v>
      </c>
      <c r="G9" s="149">
        <f>'60M.Seçme'!A14</f>
        <v>7</v>
      </c>
      <c r="H9" s="148" t="s">
        <v>210</v>
      </c>
      <c r="I9" s="150"/>
      <c r="J9" s="148" t="str">
        <f>'YARIŞMA BİLGİLERİ'!$F$21</f>
        <v>Genç Erkekler</v>
      </c>
      <c r="K9" s="151" t="str">
        <f t="shared" si="0"/>
        <v>İSTANBUL-Salon Olimpik Baraj Yarışmaları</v>
      </c>
      <c r="L9" s="216">
        <f>'60M.Seçme'!N$4</f>
        <v>42021</v>
      </c>
      <c r="M9" s="152" t="s">
        <v>208</v>
      </c>
    </row>
    <row r="10" spans="1:13" s="144" customFormat="1" ht="26.25" customHeight="1" x14ac:dyDescent="0.2">
      <c r="A10" s="146">
        <v>8</v>
      </c>
      <c r="B10" s="156" t="s">
        <v>209</v>
      </c>
      <c r="C10" s="147">
        <f>'60M.Seçme'!C15</f>
        <v>35636</v>
      </c>
      <c r="D10" s="155" t="str">
        <f>'60M.Seçme'!D15</f>
        <v>İBRAHİM ŞİRİN</v>
      </c>
      <c r="E10" s="155" t="str">
        <f>'60M.Seçme'!E15</f>
        <v>HATAY</v>
      </c>
      <c r="F10" s="229">
        <f>'60M.Seçme'!F15</f>
        <v>792</v>
      </c>
      <c r="G10" s="149">
        <f>'60M.Seçme'!A15</f>
        <v>8</v>
      </c>
      <c r="H10" s="148" t="s">
        <v>210</v>
      </c>
      <c r="I10" s="150"/>
      <c r="J10" s="148" t="str">
        <f>'YARIŞMA BİLGİLERİ'!$F$21</f>
        <v>Genç Erkekler</v>
      </c>
      <c r="K10" s="151" t="str">
        <f t="shared" si="0"/>
        <v>İSTANBUL-Salon Olimpik Baraj Yarışmaları</v>
      </c>
      <c r="L10" s="216">
        <f>'60M.Seçme'!N$4</f>
        <v>42021</v>
      </c>
      <c r="M10" s="152" t="s">
        <v>208</v>
      </c>
    </row>
    <row r="11" spans="1:13" s="144" customFormat="1" ht="26.25" customHeight="1" x14ac:dyDescent="0.2">
      <c r="A11" s="146">
        <v>9</v>
      </c>
      <c r="B11" s="156" t="s">
        <v>209</v>
      </c>
      <c r="C11" s="147">
        <f>'60M.Seçme'!C16</f>
        <v>36316</v>
      </c>
      <c r="D11" s="155" t="str">
        <f>'60M.Seçme'!D16</f>
        <v>HAKAN TİNİĞ</v>
      </c>
      <c r="E11" s="155" t="str">
        <f>'60M.Seçme'!E16</f>
        <v>İSTANBUL</v>
      </c>
      <c r="F11" s="229" t="str">
        <f>'60M.Seçme'!F16</f>
        <v>DNS</v>
      </c>
      <c r="G11" s="149" t="str">
        <f>'60M.Seçme'!A16</f>
        <v>-</v>
      </c>
      <c r="H11" s="148" t="s">
        <v>210</v>
      </c>
      <c r="I11" s="150"/>
      <c r="J11" s="148" t="str">
        <f>'YARIŞMA BİLGİLERİ'!$F$21</f>
        <v>Genç Erkekler</v>
      </c>
      <c r="K11" s="151" t="str">
        <f t="shared" si="0"/>
        <v>İSTANBUL-Salon Olimpik Baraj Yarışmaları</v>
      </c>
      <c r="L11" s="216">
        <f>'60M.Seçme'!N$4</f>
        <v>42021</v>
      </c>
      <c r="M11" s="152" t="s">
        <v>208</v>
      </c>
    </row>
    <row r="12" spans="1:13" s="144" customFormat="1" ht="26.25" customHeight="1" x14ac:dyDescent="0.2">
      <c r="A12" s="146">
        <v>10</v>
      </c>
      <c r="B12" s="156" t="s">
        <v>209</v>
      </c>
      <c r="C12" s="147">
        <f>'60M.Seçme'!C17</f>
        <v>35643</v>
      </c>
      <c r="D12" s="155" t="str">
        <f>'60M.Seçme'!D17</f>
        <v>DAVUT GÜNEŞ</v>
      </c>
      <c r="E12" s="155" t="str">
        <f>'60M.Seçme'!E17</f>
        <v>MERSİN</v>
      </c>
      <c r="F12" s="229" t="str">
        <f>'60M.Seçme'!F17</f>
        <v>DNS</v>
      </c>
      <c r="G12" s="149" t="str">
        <f>'60M.Seçme'!A17</f>
        <v>-</v>
      </c>
      <c r="H12" s="148" t="s">
        <v>210</v>
      </c>
      <c r="I12" s="150"/>
      <c r="J12" s="148" t="str">
        <f>'YARIŞMA BİLGİLERİ'!$F$21</f>
        <v>Genç Erkekler</v>
      </c>
      <c r="K12" s="151" t="str">
        <f t="shared" si="0"/>
        <v>İSTANBUL-Salon Olimpik Baraj Yarışmaları</v>
      </c>
      <c r="L12" s="216">
        <f>'60M.Seçme'!N$4</f>
        <v>42021</v>
      </c>
      <c r="M12" s="152" t="s">
        <v>208</v>
      </c>
    </row>
    <row r="13" spans="1:13" s="144" customFormat="1" ht="26.25" customHeight="1" x14ac:dyDescent="0.2">
      <c r="A13" s="146">
        <v>11</v>
      </c>
      <c r="B13" s="156" t="s">
        <v>209</v>
      </c>
      <c r="C13" s="147">
        <f>'60M.Seçme'!C18</f>
        <v>0</v>
      </c>
      <c r="D13" s="155">
        <f>'60M.Seçme'!D18</f>
        <v>0</v>
      </c>
      <c r="E13" s="155">
        <f>'60M.Seçme'!E18</f>
        <v>0</v>
      </c>
      <c r="F13" s="229">
        <f>'60M.Seçme'!F18</f>
        <v>0</v>
      </c>
      <c r="G13" s="149">
        <f>'60M.Seçme'!A18</f>
        <v>0</v>
      </c>
      <c r="H13" s="148" t="s">
        <v>210</v>
      </c>
      <c r="I13" s="150"/>
      <c r="J13" s="148" t="str">
        <f>'YARIŞMA BİLGİLERİ'!$F$21</f>
        <v>Genç Erkekler</v>
      </c>
      <c r="K13" s="151" t="str">
        <f t="shared" si="0"/>
        <v>İSTANBUL-Salon Olimpik Baraj Yarışmaları</v>
      </c>
      <c r="L13" s="216">
        <f>'60M.Seçme'!N$4</f>
        <v>42021</v>
      </c>
      <c r="M13" s="152" t="s">
        <v>208</v>
      </c>
    </row>
    <row r="14" spans="1:13" s="144" customFormat="1" ht="26.25" customHeight="1" x14ac:dyDescent="0.2">
      <c r="A14" s="146">
        <v>12</v>
      </c>
      <c r="B14" s="156" t="s">
        <v>209</v>
      </c>
      <c r="C14" s="147">
        <f>'60M.Seçme'!C19</f>
        <v>0</v>
      </c>
      <c r="D14" s="155">
        <f>'60M.Seçme'!D19</f>
        <v>0</v>
      </c>
      <c r="E14" s="155">
        <f>'60M.Seçme'!E19</f>
        <v>0</v>
      </c>
      <c r="F14" s="229">
        <f>'60M.Seçme'!F19</f>
        <v>0</v>
      </c>
      <c r="G14" s="149">
        <f>'60M.Seçme'!A19</f>
        <v>0</v>
      </c>
      <c r="H14" s="148" t="s">
        <v>210</v>
      </c>
      <c r="I14" s="150"/>
      <c r="J14" s="148" t="str">
        <f>'YARIŞMA BİLGİLERİ'!$F$21</f>
        <v>Genç Erkekler</v>
      </c>
      <c r="K14" s="151" t="str">
        <f t="shared" si="0"/>
        <v>İSTANBUL-Salon Olimpik Baraj Yarışmaları</v>
      </c>
      <c r="L14" s="216">
        <f>'60M.Seçme'!N$4</f>
        <v>42021</v>
      </c>
      <c r="M14" s="152" t="s">
        <v>208</v>
      </c>
    </row>
    <row r="15" spans="1:13" s="144" customFormat="1" ht="26.25" customHeight="1" x14ac:dyDescent="0.2">
      <c r="A15" s="146">
        <v>13</v>
      </c>
      <c r="B15" s="156" t="s">
        <v>209</v>
      </c>
      <c r="C15" s="147">
        <f>'60M.Seçme'!C20</f>
        <v>0</v>
      </c>
      <c r="D15" s="155">
        <f>'60M.Seçme'!D20</f>
        <v>0</v>
      </c>
      <c r="E15" s="155">
        <f>'60M.Seçme'!E20</f>
        <v>0</v>
      </c>
      <c r="F15" s="229">
        <f>'60M.Seçme'!F20</f>
        <v>0</v>
      </c>
      <c r="G15" s="149">
        <f>'60M.Seçme'!A20</f>
        <v>0</v>
      </c>
      <c r="H15" s="148" t="s">
        <v>210</v>
      </c>
      <c r="I15" s="150"/>
      <c r="J15" s="148" t="str">
        <f>'YARIŞMA BİLGİLERİ'!$F$21</f>
        <v>Genç Erkekler</v>
      </c>
      <c r="K15" s="151" t="str">
        <f t="shared" si="0"/>
        <v>İSTANBUL-Salon Olimpik Baraj Yarışmaları</v>
      </c>
      <c r="L15" s="216">
        <f>'60M.Seçme'!N$4</f>
        <v>42021</v>
      </c>
      <c r="M15" s="152" t="s">
        <v>208</v>
      </c>
    </row>
    <row r="16" spans="1:13" s="144" customFormat="1" ht="26.25" customHeight="1" x14ac:dyDescent="0.2">
      <c r="A16" s="146">
        <v>14</v>
      </c>
      <c r="B16" s="156" t="s">
        <v>209</v>
      </c>
      <c r="C16" s="147">
        <f>'60M.Seçme'!C21</f>
        <v>0</v>
      </c>
      <c r="D16" s="155">
        <f>'60M.Seçme'!D21</f>
        <v>0</v>
      </c>
      <c r="E16" s="155">
        <f>'60M.Seçme'!E21</f>
        <v>0</v>
      </c>
      <c r="F16" s="229">
        <f>'60M.Seçme'!F21</f>
        <v>0</v>
      </c>
      <c r="G16" s="149">
        <f>'60M.Seçme'!A21</f>
        <v>0</v>
      </c>
      <c r="H16" s="148" t="s">
        <v>210</v>
      </c>
      <c r="I16" s="150"/>
      <c r="J16" s="148" t="str">
        <f>'YARIŞMA BİLGİLERİ'!$F$21</f>
        <v>Genç Erkekler</v>
      </c>
      <c r="K16" s="151" t="str">
        <f t="shared" si="0"/>
        <v>İSTANBUL-Salon Olimpik Baraj Yarışmaları</v>
      </c>
      <c r="L16" s="216">
        <f>'60M.Seçme'!N$4</f>
        <v>42021</v>
      </c>
      <c r="M16" s="152" t="s">
        <v>208</v>
      </c>
    </row>
    <row r="17" spans="1:13" s="144" customFormat="1" ht="26.25" customHeight="1" x14ac:dyDescent="0.2">
      <c r="A17" s="146">
        <v>15</v>
      </c>
      <c r="B17" s="156" t="s">
        <v>209</v>
      </c>
      <c r="C17" s="147">
        <f>'60M.Seçme'!C22</f>
        <v>0</v>
      </c>
      <c r="D17" s="155">
        <f>'60M.Seçme'!D22</f>
        <v>0</v>
      </c>
      <c r="E17" s="155">
        <f>'60M.Seçme'!E22</f>
        <v>0</v>
      </c>
      <c r="F17" s="229">
        <f>'60M.Seçme'!F22</f>
        <v>0</v>
      </c>
      <c r="G17" s="149">
        <f>'60M.Seçme'!A22</f>
        <v>0</v>
      </c>
      <c r="H17" s="148" t="s">
        <v>210</v>
      </c>
      <c r="I17" s="150"/>
      <c r="J17" s="148" t="str">
        <f>'YARIŞMA BİLGİLERİ'!$F$21</f>
        <v>Genç Erkekler</v>
      </c>
      <c r="K17" s="151" t="str">
        <f t="shared" si="0"/>
        <v>İSTANBUL-Salon Olimpik Baraj Yarışmaları</v>
      </c>
      <c r="L17" s="216">
        <f>'60M.Seçme'!N$4</f>
        <v>42021</v>
      </c>
      <c r="M17" s="152" t="s">
        <v>208</v>
      </c>
    </row>
    <row r="18" spans="1:13" s="144" customFormat="1" ht="26.25" customHeight="1" x14ac:dyDescent="0.2">
      <c r="A18" s="146">
        <v>16</v>
      </c>
      <c r="B18" s="156" t="s">
        <v>209</v>
      </c>
      <c r="C18" s="147">
        <f>'60M.Seçme'!C23</f>
        <v>0</v>
      </c>
      <c r="D18" s="155">
        <f>'60M.Seçme'!D23</f>
        <v>0</v>
      </c>
      <c r="E18" s="155">
        <f>'60M.Seçme'!E23</f>
        <v>0</v>
      </c>
      <c r="F18" s="229">
        <f>'60M.Seçme'!F23</f>
        <v>0</v>
      </c>
      <c r="G18" s="149">
        <f>'60M.Seçme'!A23</f>
        <v>0</v>
      </c>
      <c r="H18" s="148" t="s">
        <v>210</v>
      </c>
      <c r="I18" s="150"/>
      <c r="J18" s="148" t="str">
        <f>'YARIŞMA BİLGİLERİ'!$F$21</f>
        <v>Genç Erkekler</v>
      </c>
      <c r="K18" s="151" t="str">
        <f t="shared" si="0"/>
        <v>İSTANBUL-Salon Olimpik Baraj Yarışmaları</v>
      </c>
      <c r="L18" s="216">
        <f>'60M.Seçme'!N$4</f>
        <v>42021</v>
      </c>
      <c r="M18" s="152" t="s">
        <v>208</v>
      </c>
    </row>
    <row r="19" spans="1:13" s="144" customFormat="1" ht="26.25" customHeight="1" x14ac:dyDescent="0.2">
      <c r="A19" s="146">
        <v>17</v>
      </c>
      <c r="B19" s="156" t="s">
        <v>209</v>
      </c>
      <c r="C19" s="147">
        <f>'60M.Seçme'!C24</f>
        <v>0</v>
      </c>
      <c r="D19" s="155">
        <f>'60M.Seçme'!D24</f>
        <v>0</v>
      </c>
      <c r="E19" s="155">
        <f>'60M.Seçme'!E24</f>
        <v>0</v>
      </c>
      <c r="F19" s="229">
        <f>'60M.Seçme'!F24</f>
        <v>0</v>
      </c>
      <c r="G19" s="149">
        <f>'60M.Seçme'!A24</f>
        <v>0</v>
      </c>
      <c r="H19" s="148" t="s">
        <v>210</v>
      </c>
      <c r="I19" s="154"/>
      <c r="J19" s="148" t="str">
        <f>'YARIŞMA BİLGİLERİ'!$F$21</f>
        <v>Genç Erkekler</v>
      </c>
      <c r="K19" s="151" t="str">
        <f t="shared" si="0"/>
        <v>İSTANBUL-Salon Olimpik Baraj Yarışmaları</v>
      </c>
      <c r="L19" s="216">
        <f>'60M.Seçme'!N$4</f>
        <v>42021</v>
      </c>
      <c r="M19" s="152" t="s">
        <v>208</v>
      </c>
    </row>
    <row r="20" spans="1:13" s="144" customFormat="1" ht="26.25" customHeight="1" x14ac:dyDescent="0.2">
      <c r="A20" s="146">
        <v>18</v>
      </c>
      <c r="B20" s="156" t="s">
        <v>209</v>
      </c>
      <c r="C20" s="147">
        <f>'60M.Seçme'!C25</f>
        <v>0</v>
      </c>
      <c r="D20" s="155">
        <f>'60M.Seçme'!D25</f>
        <v>0</v>
      </c>
      <c r="E20" s="155">
        <f>'60M.Seçme'!E25</f>
        <v>0</v>
      </c>
      <c r="F20" s="229">
        <f>'60M.Seçme'!F25</f>
        <v>0</v>
      </c>
      <c r="G20" s="149">
        <f>'60M.Seçme'!A25</f>
        <v>0</v>
      </c>
      <c r="H20" s="148" t="s">
        <v>210</v>
      </c>
      <c r="I20" s="154"/>
      <c r="J20" s="148" t="str">
        <f>'YARIŞMA BİLGİLERİ'!$F$21</f>
        <v>Genç Erkekler</v>
      </c>
      <c r="K20" s="151" t="str">
        <f t="shared" si="0"/>
        <v>İSTANBUL-Salon Olimpik Baraj Yarışmaları</v>
      </c>
      <c r="L20" s="216">
        <f>'60M.Seçme'!N$4</f>
        <v>42021</v>
      </c>
      <c r="M20" s="152" t="s">
        <v>208</v>
      </c>
    </row>
    <row r="21" spans="1:13" s="144" customFormat="1" ht="26.25" customHeight="1" x14ac:dyDescent="0.2">
      <c r="A21" s="146">
        <v>19</v>
      </c>
      <c r="B21" s="156" t="s">
        <v>209</v>
      </c>
      <c r="C21" s="147" t="e">
        <f>'60M.Seçme'!#REF!</f>
        <v>#REF!</v>
      </c>
      <c r="D21" s="155" t="e">
        <f>'60M.Seçme'!#REF!</f>
        <v>#REF!</v>
      </c>
      <c r="E21" s="155" t="e">
        <f>'60M.Seçme'!#REF!</f>
        <v>#REF!</v>
      </c>
      <c r="F21" s="229" t="e">
        <f>'60M.Seçme'!#REF!</f>
        <v>#REF!</v>
      </c>
      <c r="G21" s="149" t="e">
        <f>'60M.Seçme'!#REF!</f>
        <v>#REF!</v>
      </c>
      <c r="H21" s="148" t="s">
        <v>210</v>
      </c>
      <c r="I21" s="154"/>
      <c r="J21" s="148" t="str">
        <f>'YARIŞMA BİLGİLERİ'!$F$21</f>
        <v>Genç Erkekler</v>
      </c>
      <c r="K21" s="151" t="str">
        <f t="shared" si="0"/>
        <v>İSTANBUL-Salon Olimpik Baraj Yarışmaları</v>
      </c>
      <c r="L21" s="216">
        <f>'60M.Seçme'!N$4</f>
        <v>42021</v>
      </c>
      <c r="M21" s="152" t="s">
        <v>208</v>
      </c>
    </row>
    <row r="22" spans="1:13" s="144" customFormat="1" ht="26.25" customHeight="1" x14ac:dyDescent="0.2">
      <c r="A22" s="146">
        <v>20</v>
      </c>
      <c r="B22" s="156" t="s">
        <v>209</v>
      </c>
      <c r="C22" s="147" t="e">
        <f>'60M.Seçme'!#REF!</f>
        <v>#REF!</v>
      </c>
      <c r="D22" s="155" t="e">
        <f>'60M.Seçme'!#REF!</f>
        <v>#REF!</v>
      </c>
      <c r="E22" s="155" t="e">
        <f>'60M.Seçme'!#REF!</f>
        <v>#REF!</v>
      </c>
      <c r="F22" s="229" t="e">
        <f>'60M.Seçme'!#REF!</f>
        <v>#REF!</v>
      </c>
      <c r="G22" s="149" t="e">
        <f>'60M.Seçme'!#REF!</f>
        <v>#REF!</v>
      </c>
      <c r="H22" s="148" t="s">
        <v>210</v>
      </c>
      <c r="I22" s="154"/>
      <c r="J22" s="148" t="str">
        <f>'YARIŞMA BİLGİLERİ'!$F$21</f>
        <v>Genç Erkekler</v>
      </c>
      <c r="K22" s="151" t="str">
        <f t="shared" si="0"/>
        <v>İSTANBUL-Salon Olimpik Baraj Yarışmaları</v>
      </c>
      <c r="L22" s="216">
        <f>'60M.Seçme'!N$4</f>
        <v>42021</v>
      </c>
      <c r="M22" s="152" t="s">
        <v>208</v>
      </c>
    </row>
    <row r="23" spans="1:13" s="144" customFormat="1" ht="26.25" customHeight="1" x14ac:dyDescent="0.2">
      <c r="A23" s="146">
        <v>21</v>
      </c>
      <c r="B23" s="156" t="s">
        <v>209</v>
      </c>
      <c r="C23" s="147" t="e">
        <f>'60M.Seçme'!#REF!</f>
        <v>#REF!</v>
      </c>
      <c r="D23" s="155" t="e">
        <f>'60M.Seçme'!#REF!</f>
        <v>#REF!</v>
      </c>
      <c r="E23" s="155" t="e">
        <f>'60M.Seçme'!#REF!</f>
        <v>#REF!</v>
      </c>
      <c r="F23" s="229" t="e">
        <f>'60M.Seçme'!#REF!</f>
        <v>#REF!</v>
      </c>
      <c r="G23" s="149" t="e">
        <f>'60M.Seçme'!#REF!</f>
        <v>#REF!</v>
      </c>
      <c r="H23" s="148" t="s">
        <v>210</v>
      </c>
      <c r="I23" s="154"/>
      <c r="J23" s="148" t="str">
        <f>'YARIŞMA BİLGİLERİ'!$F$21</f>
        <v>Genç Erkekler</v>
      </c>
      <c r="K23" s="151" t="str">
        <f t="shared" si="0"/>
        <v>İSTANBUL-Salon Olimpik Baraj Yarışmaları</v>
      </c>
      <c r="L23" s="216">
        <f>'60M.Seçme'!N$4</f>
        <v>42021</v>
      </c>
      <c r="M23" s="152" t="s">
        <v>208</v>
      </c>
    </row>
    <row r="24" spans="1:13" s="144" customFormat="1" ht="26.25" customHeight="1" x14ac:dyDescent="0.2">
      <c r="A24" s="146">
        <v>22</v>
      </c>
      <c r="B24" s="156" t="s">
        <v>209</v>
      </c>
      <c r="C24" s="147" t="e">
        <f>'60M.Seçme'!#REF!</f>
        <v>#REF!</v>
      </c>
      <c r="D24" s="155" t="e">
        <f>'60M.Seçme'!#REF!</f>
        <v>#REF!</v>
      </c>
      <c r="E24" s="155" t="e">
        <f>'60M.Seçme'!#REF!</f>
        <v>#REF!</v>
      </c>
      <c r="F24" s="229" t="e">
        <f>'60M.Seçme'!#REF!</f>
        <v>#REF!</v>
      </c>
      <c r="G24" s="149" t="e">
        <f>'60M.Seçme'!#REF!</f>
        <v>#REF!</v>
      </c>
      <c r="H24" s="148" t="s">
        <v>210</v>
      </c>
      <c r="I24" s="154"/>
      <c r="J24" s="148" t="str">
        <f>'YARIŞMA BİLGİLERİ'!$F$21</f>
        <v>Genç Erkekler</v>
      </c>
      <c r="K24" s="151" t="str">
        <f t="shared" si="0"/>
        <v>İSTANBUL-Salon Olimpik Baraj Yarışmaları</v>
      </c>
      <c r="L24" s="216">
        <f>'60M.Seçme'!N$4</f>
        <v>42021</v>
      </c>
      <c r="M24" s="152" t="s">
        <v>208</v>
      </c>
    </row>
    <row r="25" spans="1:13" s="144" customFormat="1" ht="26.25" customHeight="1" x14ac:dyDescent="0.2">
      <c r="A25" s="146">
        <v>23</v>
      </c>
      <c r="B25" s="156" t="s">
        <v>209</v>
      </c>
      <c r="C25" s="147" t="e">
        <f>'60M.Seçme'!#REF!</f>
        <v>#REF!</v>
      </c>
      <c r="D25" s="155" t="e">
        <f>'60M.Seçme'!#REF!</f>
        <v>#REF!</v>
      </c>
      <c r="E25" s="155" t="e">
        <f>'60M.Seçme'!#REF!</f>
        <v>#REF!</v>
      </c>
      <c r="F25" s="229" t="e">
        <f>'60M.Seçme'!#REF!</f>
        <v>#REF!</v>
      </c>
      <c r="G25" s="149" t="e">
        <f>'60M.Seçme'!#REF!</f>
        <v>#REF!</v>
      </c>
      <c r="H25" s="148" t="s">
        <v>210</v>
      </c>
      <c r="I25" s="154"/>
      <c r="J25" s="148" t="str">
        <f>'YARIŞMA BİLGİLERİ'!$F$21</f>
        <v>Genç Erkekler</v>
      </c>
      <c r="K25" s="151" t="str">
        <f t="shared" si="0"/>
        <v>İSTANBUL-Salon Olimpik Baraj Yarışmaları</v>
      </c>
      <c r="L25" s="216">
        <f>'60M.Seçme'!N$4</f>
        <v>42021</v>
      </c>
      <c r="M25" s="152" t="s">
        <v>208</v>
      </c>
    </row>
    <row r="26" spans="1:13" s="144" customFormat="1" ht="26.25" customHeight="1" x14ac:dyDescent="0.2">
      <c r="A26" s="146">
        <v>24</v>
      </c>
      <c r="B26" s="156" t="s">
        <v>209</v>
      </c>
      <c r="C26" s="147" t="e">
        <f>'60M.Seçme'!#REF!</f>
        <v>#REF!</v>
      </c>
      <c r="D26" s="155" t="e">
        <f>'60M.Seçme'!#REF!</f>
        <v>#REF!</v>
      </c>
      <c r="E26" s="155" t="e">
        <f>'60M.Seçme'!#REF!</f>
        <v>#REF!</v>
      </c>
      <c r="F26" s="229" t="e">
        <f>'60M.Seçme'!#REF!</f>
        <v>#REF!</v>
      </c>
      <c r="G26" s="149" t="e">
        <f>'60M.Seçme'!#REF!</f>
        <v>#REF!</v>
      </c>
      <c r="H26" s="148" t="s">
        <v>210</v>
      </c>
      <c r="I26" s="154"/>
      <c r="J26" s="148" t="str">
        <f>'YARIŞMA BİLGİLERİ'!$F$21</f>
        <v>Genç Erkekler</v>
      </c>
      <c r="K26" s="151" t="str">
        <f t="shared" si="0"/>
        <v>İSTANBUL-Salon Olimpik Baraj Yarışmaları</v>
      </c>
      <c r="L26" s="216">
        <f>'60M.Seçme'!N$4</f>
        <v>42021</v>
      </c>
      <c r="M26" s="152" t="s">
        <v>208</v>
      </c>
    </row>
    <row r="27" spans="1:13" s="144" customFormat="1" ht="26.25" customHeight="1" x14ac:dyDescent="0.2">
      <c r="A27" s="146">
        <v>25</v>
      </c>
      <c r="B27" s="156" t="s">
        <v>209</v>
      </c>
      <c r="C27" s="147" t="e">
        <f>'60M.Seçme'!#REF!</f>
        <v>#REF!</v>
      </c>
      <c r="D27" s="155" t="e">
        <f>'60M.Seçme'!#REF!</f>
        <v>#REF!</v>
      </c>
      <c r="E27" s="155" t="e">
        <f>'60M.Seçme'!#REF!</f>
        <v>#REF!</v>
      </c>
      <c r="F27" s="229" t="e">
        <f>'60M.Seçme'!#REF!</f>
        <v>#REF!</v>
      </c>
      <c r="G27" s="149" t="e">
        <f>'60M.Seçme'!#REF!</f>
        <v>#REF!</v>
      </c>
      <c r="H27" s="148" t="s">
        <v>210</v>
      </c>
      <c r="I27" s="154"/>
      <c r="J27" s="148" t="str">
        <f>'YARIŞMA BİLGİLERİ'!$F$21</f>
        <v>Genç Erkekler</v>
      </c>
      <c r="K27" s="151" t="str">
        <f t="shared" si="0"/>
        <v>İSTANBUL-Salon Olimpik Baraj Yarışmaları</v>
      </c>
      <c r="L27" s="216">
        <f>'60M.Seçme'!N$4</f>
        <v>42021</v>
      </c>
      <c r="M27" s="152" t="s">
        <v>208</v>
      </c>
    </row>
    <row r="28" spans="1:13" s="144" customFormat="1" ht="26.25" customHeight="1" x14ac:dyDescent="0.2">
      <c r="A28" s="146">
        <v>26</v>
      </c>
      <c r="B28" s="156" t="s">
        <v>209</v>
      </c>
      <c r="C28" s="147" t="e">
        <f>'60M.Seçme'!#REF!</f>
        <v>#REF!</v>
      </c>
      <c r="D28" s="155" t="e">
        <f>'60M.Seçme'!#REF!</f>
        <v>#REF!</v>
      </c>
      <c r="E28" s="155" t="e">
        <f>'60M.Seçme'!#REF!</f>
        <v>#REF!</v>
      </c>
      <c r="F28" s="229" t="e">
        <f>'60M.Seçme'!#REF!</f>
        <v>#REF!</v>
      </c>
      <c r="G28" s="149" t="e">
        <f>'60M.Seçme'!#REF!</f>
        <v>#REF!</v>
      </c>
      <c r="H28" s="148" t="s">
        <v>210</v>
      </c>
      <c r="I28" s="154"/>
      <c r="J28" s="148" t="str">
        <f>'YARIŞMA BİLGİLERİ'!$F$21</f>
        <v>Genç Erkekler</v>
      </c>
      <c r="K28" s="151" t="str">
        <f t="shared" si="0"/>
        <v>İSTANBUL-Salon Olimpik Baraj Yarışmaları</v>
      </c>
      <c r="L28" s="216">
        <f>'60M.Seçme'!N$4</f>
        <v>42021</v>
      </c>
      <c r="M28" s="152" t="s">
        <v>208</v>
      </c>
    </row>
    <row r="29" spans="1:13" s="144" customFormat="1" ht="26.25" customHeight="1" x14ac:dyDescent="0.2">
      <c r="A29" s="146">
        <v>27</v>
      </c>
      <c r="B29" s="156" t="s">
        <v>209</v>
      </c>
      <c r="C29" s="147" t="e">
        <f>'60M.Seçme'!#REF!</f>
        <v>#REF!</v>
      </c>
      <c r="D29" s="155" t="e">
        <f>'60M.Seçme'!#REF!</f>
        <v>#REF!</v>
      </c>
      <c r="E29" s="155" t="e">
        <f>'60M.Seçme'!#REF!</f>
        <v>#REF!</v>
      </c>
      <c r="F29" s="229" t="e">
        <f>'60M.Seçme'!#REF!</f>
        <v>#REF!</v>
      </c>
      <c r="G29" s="149" t="e">
        <f>'60M.Seçme'!#REF!</f>
        <v>#REF!</v>
      </c>
      <c r="H29" s="148" t="s">
        <v>210</v>
      </c>
      <c r="I29" s="154"/>
      <c r="J29" s="148" t="str">
        <f>'YARIŞMA BİLGİLERİ'!$F$21</f>
        <v>Genç Erkekler</v>
      </c>
      <c r="K29" s="151" t="str">
        <f t="shared" si="0"/>
        <v>İSTANBUL-Salon Olimpik Baraj Yarışmaları</v>
      </c>
      <c r="L29" s="216">
        <f>'60M.Seçme'!N$4</f>
        <v>42021</v>
      </c>
      <c r="M29" s="152" t="s">
        <v>208</v>
      </c>
    </row>
    <row r="30" spans="1:13" s="144" customFormat="1" ht="26.25" customHeight="1" x14ac:dyDescent="0.2">
      <c r="A30" s="146">
        <v>28</v>
      </c>
      <c r="B30" s="156" t="s">
        <v>209</v>
      </c>
      <c r="C30" s="147" t="e">
        <f>'60M.Seçme'!#REF!</f>
        <v>#REF!</v>
      </c>
      <c r="D30" s="155" t="e">
        <f>'60M.Seçme'!#REF!</f>
        <v>#REF!</v>
      </c>
      <c r="E30" s="155" t="e">
        <f>'60M.Seçme'!#REF!</f>
        <v>#REF!</v>
      </c>
      <c r="F30" s="229" t="e">
        <f>'60M.Seçme'!#REF!</f>
        <v>#REF!</v>
      </c>
      <c r="G30" s="149" t="e">
        <f>'60M.Seçme'!#REF!</f>
        <v>#REF!</v>
      </c>
      <c r="H30" s="148" t="s">
        <v>210</v>
      </c>
      <c r="I30" s="154"/>
      <c r="J30" s="148" t="str">
        <f>'YARIŞMA BİLGİLERİ'!$F$21</f>
        <v>Genç Erkekler</v>
      </c>
      <c r="K30" s="151" t="str">
        <f t="shared" si="0"/>
        <v>İSTANBUL-Salon Olimpik Baraj Yarışmaları</v>
      </c>
      <c r="L30" s="216">
        <f>'60M.Seçme'!N$4</f>
        <v>42021</v>
      </c>
      <c r="M30" s="152" t="s">
        <v>208</v>
      </c>
    </row>
    <row r="31" spans="1:13" s="144" customFormat="1" ht="26.25" customHeight="1" x14ac:dyDescent="0.2">
      <c r="A31" s="146">
        <v>29</v>
      </c>
      <c r="B31" s="156" t="s">
        <v>209</v>
      </c>
      <c r="C31" s="147" t="e">
        <f>'60M.Seçme'!#REF!</f>
        <v>#REF!</v>
      </c>
      <c r="D31" s="155" t="e">
        <f>'60M.Seçme'!#REF!</f>
        <v>#REF!</v>
      </c>
      <c r="E31" s="155" t="e">
        <f>'60M.Seçme'!#REF!</f>
        <v>#REF!</v>
      </c>
      <c r="F31" s="229" t="e">
        <f>'60M.Seçme'!#REF!</f>
        <v>#REF!</v>
      </c>
      <c r="G31" s="149" t="e">
        <f>'60M.Seçme'!#REF!</f>
        <v>#REF!</v>
      </c>
      <c r="H31" s="148" t="s">
        <v>210</v>
      </c>
      <c r="I31" s="154"/>
      <c r="J31" s="148" t="str">
        <f>'YARIŞMA BİLGİLERİ'!$F$21</f>
        <v>Genç Erkekler</v>
      </c>
      <c r="K31" s="151" t="str">
        <f t="shared" si="0"/>
        <v>İSTANBUL-Salon Olimpik Baraj Yarışmaları</v>
      </c>
      <c r="L31" s="216">
        <f>'60M.Seçme'!N$4</f>
        <v>42021</v>
      </c>
      <c r="M31" s="152" t="s">
        <v>208</v>
      </c>
    </row>
    <row r="32" spans="1:13" s="144" customFormat="1" ht="26.25" customHeight="1" x14ac:dyDescent="0.2">
      <c r="A32" s="146">
        <v>30</v>
      </c>
      <c r="B32" s="156" t="s">
        <v>209</v>
      </c>
      <c r="C32" s="147" t="e">
        <f>'60M.Seçme'!#REF!</f>
        <v>#REF!</v>
      </c>
      <c r="D32" s="155" t="e">
        <f>'60M.Seçme'!#REF!</f>
        <v>#REF!</v>
      </c>
      <c r="E32" s="155" t="e">
        <f>'60M.Seçme'!#REF!</f>
        <v>#REF!</v>
      </c>
      <c r="F32" s="229" t="e">
        <f>'60M.Seçme'!#REF!</f>
        <v>#REF!</v>
      </c>
      <c r="G32" s="149" t="e">
        <f>'60M.Seçme'!#REF!</f>
        <v>#REF!</v>
      </c>
      <c r="H32" s="148" t="s">
        <v>210</v>
      </c>
      <c r="I32" s="154"/>
      <c r="J32" s="148" t="str">
        <f>'YARIŞMA BİLGİLERİ'!$F$21</f>
        <v>Genç Erkekler</v>
      </c>
      <c r="K32" s="151" t="str">
        <f t="shared" si="0"/>
        <v>İSTANBUL-Salon Olimpik Baraj Yarışmaları</v>
      </c>
      <c r="L32" s="216">
        <f>'60M.Seçme'!N$4</f>
        <v>42021</v>
      </c>
      <c r="M32" s="152" t="s">
        <v>208</v>
      </c>
    </row>
    <row r="33" spans="1:13" s="144" customFormat="1" ht="26.25" customHeight="1" x14ac:dyDescent="0.2">
      <c r="A33" s="146">
        <v>31</v>
      </c>
      <c r="B33" s="156" t="s">
        <v>209</v>
      </c>
      <c r="C33" s="147" t="e">
        <f>'60M.Seçme'!#REF!</f>
        <v>#REF!</v>
      </c>
      <c r="D33" s="155" t="e">
        <f>'60M.Seçme'!#REF!</f>
        <v>#REF!</v>
      </c>
      <c r="E33" s="155" t="e">
        <f>'60M.Seçme'!#REF!</f>
        <v>#REF!</v>
      </c>
      <c r="F33" s="229" t="e">
        <f>'60M.Seçme'!#REF!</f>
        <v>#REF!</v>
      </c>
      <c r="G33" s="149" t="e">
        <f>'60M.Seçme'!#REF!</f>
        <v>#REF!</v>
      </c>
      <c r="H33" s="148" t="s">
        <v>210</v>
      </c>
      <c r="I33" s="154"/>
      <c r="J33" s="148" t="str">
        <f>'YARIŞMA BİLGİLERİ'!$F$21</f>
        <v>Genç Erkekler</v>
      </c>
      <c r="K33" s="151" t="str">
        <f t="shared" si="0"/>
        <v>İSTANBUL-Salon Olimpik Baraj Yarışmaları</v>
      </c>
      <c r="L33" s="216">
        <f>'60M.Seçme'!N$4</f>
        <v>42021</v>
      </c>
      <c r="M33" s="152" t="s">
        <v>208</v>
      </c>
    </row>
    <row r="34" spans="1:13" s="144" customFormat="1" ht="26.25" customHeight="1" x14ac:dyDescent="0.2">
      <c r="A34" s="146">
        <v>32</v>
      </c>
      <c r="B34" s="156" t="s">
        <v>209</v>
      </c>
      <c r="C34" s="147" t="e">
        <f>'60M.Seçme'!#REF!</f>
        <v>#REF!</v>
      </c>
      <c r="D34" s="155" t="e">
        <f>'60M.Seçme'!#REF!</f>
        <v>#REF!</v>
      </c>
      <c r="E34" s="155" t="e">
        <f>'60M.Seçme'!#REF!</f>
        <v>#REF!</v>
      </c>
      <c r="F34" s="229" t="e">
        <f>'60M.Seçme'!#REF!</f>
        <v>#REF!</v>
      </c>
      <c r="G34" s="149" t="e">
        <f>'60M.Seçme'!#REF!</f>
        <v>#REF!</v>
      </c>
      <c r="H34" s="148" t="s">
        <v>210</v>
      </c>
      <c r="I34" s="154"/>
      <c r="J34" s="148" t="str">
        <f>'YARIŞMA BİLGİLERİ'!$F$21</f>
        <v>Genç Erkekler</v>
      </c>
      <c r="K34" s="151" t="str">
        <f t="shared" si="0"/>
        <v>İSTANBUL-Salon Olimpik Baraj Yarışmaları</v>
      </c>
      <c r="L34" s="216">
        <f>'60M.Seçme'!N$4</f>
        <v>42021</v>
      </c>
      <c r="M34" s="152" t="s">
        <v>208</v>
      </c>
    </row>
    <row r="35" spans="1:13" s="144" customFormat="1" ht="26.25" customHeight="1" x14ac:dyDescent="0.2">
      <c r="A35" s="146">
        <v>33</v>
      </c>
      <c r="B35" s="156" t="s">
        <v>209</v>
      </c>
      <c r="C35" s="147" t="e">
        <f>'60M.Seçme'!#REF!</f>
        <v>#REF!</v>
      </c>
      <c r="D35" s="155" t="e">
        <f>'60M.Seçme'!#REF!</f>
        <v>#REF!</v>
      </c>
      <c r="E35" s="155" t="e">
        <f>'60M.Seçme'!#REF!</f>
        <v>#REF!</v>
      </c>
      <c r="F35" s="229" t="e">
        <f>'60M.Seçme'!#REF!</f>
        <v>#REF!</v>
      </c>
      <c r="G35" s="149" t="e">
        <f>'60M.Seçme'!#REF!</f>
        <v>#REF!</v>
      </c>
      <c r="H35" s="148" t="s">
        <v>210</v>
      </c>
      <c r="I35" s="154"/>
      <c r="J35" s="148" t="str">
        <f>'YARIŞMA BİLGİLERİ'!$F$21</f>
        <v>Genç Erkekler</v>
      </c>
      <c r="K35" s="151" t="str">
        <f t="shared" ref="K35:K66" si="1">CONCATENATE(K$1,"-",A$1)</f>
        <v>İSTANBUL-Salon Olimpik Baraj Yarışmaları</v>
      </c>
      <c r="L35" s="216">
        <f>'60M.Seçme'!N$4</f>
        <v>42021</v>
      </c>
      <c r="M35" s="152" t="s">
        <v>208</v>
      </c>
    </row>
    <row r="36" spans="1:13" s="144" customFormat="1" ht="26.25" customHeight="1" x14ac:dyDescent="0.2">
      <c r="A36" s="146">
        <v>34</v>
      </c>
      <c r="B36" s="156" t="s">
        <v>209</v>
      </c>
      <c r="C36" s="147" t="e">
        <f>'60M.Seçme'!#REF!</f>
        <v>#REF!</v>
      </c>
      <c r="D36" s="155" t="e">
        <f>'60M.Seçme'!#REF!</f>
        <v>#REF!</v>
      </c>
      <c r="E36" s="155" t="e">
        <f>'60M.Seçme'!#REF!</f>
        <v>#REF!</v>
      </c>
      <c r="F36" s="229" t="e">
        <f>'60M.Seçme'!#REF!</f>
        <v>#REF!</v>
      </c>
      <c r="G36" s="149" t="e">
        <f>'60M.Seçme'!#REF!</f>
        <v>#REF!</v>
      </c>
      <c r="H36" s="148" t="s">
        <v>210</v>
      </c>
      <c r="I36" s="154"/>
      <c r="J36" s="148" t="str">
        <f>'YARIŞMA BİLGİLERİ'!$F$21</f>
        <v>Genç Erkekler</v>
      </c>
      <c r="K36" s="151" t="str">
        <f t="shared" si="1"/>
        <v>İSTANBUL-Salon Olimpik Baraj Yarışmaları</v>
      </c>
      <c r="L36" s="216">
        <f>'60M.Seçme'!N$4</f>
        <v>42021</v>
      </c>
      <c r="M36" s="152" t="s">
        <v>208</v>
      </c>
    </row>
    <row r="37" spans="1:13" s="144" customFormat="1" ht="26.25" customHeight="1" x14ac:dyDescent="0.2">
      <c r="A37" s="146">
        <v>35</v>
      </c>
      <c r="B37" s="156" t="s">
        <v>209</v>
      </c>
      <c r="C37" s="147" t="e">
        <f>'60M.Seçme'!#REF!</f>
        <v>#REF!</v>
      </c>
      <c r="D37" s="155" t="e">
        <f>'60M.Seçme'!#REF!</f>
        <v>#REF!</v>
      </c>
      <c r="E37" s="155" t="e">
        <f>'60M.Seçme'!#REF!</f>
        <v>#REF!</v>
      </c>
      <c r="F37" s="229" t="e">
        <f>'60M.Seçme'!#REF!</f>
        <v>#REF!</v>
      </c>
      <c r="G37" s="149" t="e">
        <f>'60M.Seçme'!#REF!</f>
        <v>#REF!</v>
      </c>
      <c r="H37" s="148" t="s">
        <v>210</v>
      </c>
      <c r="I37" s="154"/>
      <c r="J37" s="148" t="str">
        <f>'YARIŞMA BİLGİLERİ'!$F$21</f>
        <v>Genç Erkekler</v>
      </c>
      <c r="K37" s="151" t="str">
        <f t="shared" si="1"/>
        <v>İSTANBUL-Salon Olimpik Baraj Yarışmaları</v>
      </c>
      <c r="L37" s="216">
        <f>'60M.Seçme'!N$4</f>
        <v>42021</v>
      </c>
      <c r="M37" s="152" t="s">
        <v>208</v>
      </c>
    </row>
    <row r="38" spans="1:13" s="144" customFormat="1" ht="26.25" customHeight="1" x14ac:dyDescent="0.2">
      <c r="A38" s="146">
        <v>36</v>
      </c>
      <c r="B38" s="156" t="s">
        <v>209</v>
      </c>
      <c r="C38" s="147" t="e">
        <f>'60M.Seçme'!#REF!</f>
        <v>#REF!</v>
      </c>
      <c r="D38" s="155" t="e">
        <f>'60M.Seçme'!#REF!</f>
        <v>#REF!</v>
      </c>
      <c r="E38" s="155" t="e">
        <f>'60M.Seçme'!#REF!</f>
        <v>#REF!</v>
      </c>
      <c r="F38" s="229" t="e">
        <f>'60M.Seçme'!#REF!</f>
        <v>#REF!</v>
      </c>
      <c r="G38" s="149" t="e">
        <f>'60M.Seçme'!#REF!</f>
        <v>#REF!</v>
      </c>
      <c r="H38" s="148" t="s">
        <v>210</v>
      </c>
      <c r="I38" s="154"/>
      <c r="J38" s="148" t="str">
        <f>'YARIŞMA BİLGİLERİ'!$F$21</f>
        <v>Genç Erkekler</v>
      </c>
      <c r="K38" s="151" t="str">
        <f t="shared" si="1"/>
        <v>İSTANBUL-Salon Olimpik Baraj Yarışmaları</v>
      </c>
      <c r="L38" s="216">
        <f>'60M.Seçme'!N$4</f>
        <v>42021</v>
      </c>
      <c r="M38" s="152" t="s">
        <v>208</v>
      </c>
    </row>
    <row r="39" spans="1:13" s="144" customFormat="1" ht="26.25" customHeight="1" x14ac:dyDescent="0.2">
      <c r="A39" s="146">
        <v>37</v>
      </c>
      <c r="B39" s="156" t="s">
        <v>209</v>
      </c>
      <c r="C39" s="147" t="e">
        <f>'60M.Seçme'!#REF!</f>
        <v>#REF!</v>
      </c>
      <c r="D39" s="155" t="e">
        <f>'60M.Seçme'!#REF!</f>
        <v>#REF!</v>
      </c>
      <c r="E39" s="155" t="e">
        <f>'60M.Seçme'!#REF!</f>
        <v>#REF!</v>
      </c>
      <c r="F39" s="229" t="e">
        <f>'60M.Seçme'!#REF!</f>
        <v>#REF!</v>
      </c>
      <c r="G39" s="149" t="e">
        <f>'60M.Seçme'!#REF!</f>
        <v>#REF!</v>
      </c>
      <c r="H39" s="148" t="s">
        <v>210</v>
      </c>
      <c r="I39" s="154"/>
      <c r="J39" s="148" t="str">
        <f>'YARIŞMA BİLGİLERİ'!$F$21</f>
        <v>Genç Erkekler</v>
      </c>
      <c r="K39" s="151" t="str">
        <f t="shared" si="1"/>
        <v>İSTANBUL-Salon Olimpik Baraj Yarışmaları</v>
      </c>
      <c r="L39" s="216">
        <f>'60M.Seçme'!N$4</f>
        <v>42021</v>
      </c>
      <c r="M39" s="152" t="s">
        <v>208</v>
      </c>
    </row>
    <row r="40" spans="1:13" s="144" customFormat="1" ht="26.25" customHeight="1" x14ac:dyDescent="0.2">
      <c r="A40" s="146">
        <v>38</v>
      </c>
      <c r="B40" s="156" t="s">
        <v>209</v>
      </c>
      <c r="C40" s="147" t="e">
        <f>'60M.Seçme'!#REF!</f>
        <v>#REF!</v>
      </c>
      <c r="D40" s="155" t="e">
        <f>'60M.Seçme'!#REF!</f>
        <v>#REF!</v>
      </c>
      <c r="E40" s="155" t="e">
        <f>'60M.Seçme'!#REF!</f>
        <v>#REF!</v>
      </c>
      <c r="F40" s="229" t="e">
        <f>'60M.Seçme'!#REF!</f>
        <v>#REF!</v>
      </c>
      <c r="G40" s="149" t="e">
        <f>'60M.Seçme'!#REF!</f>
        <v>#REF!</v>
      </c>
      <c r="H40" s="148" t="s">
        <v>210</v>
      </c>
      <c r="I40" s="154"/>
      <c r="J40" s="148" t="str">
        <f>'YARIŞMA BİLGİLERİ'!$F$21</f>
        <v>Genç Erkekler</v>
      </c>
      <c r="K40" s="151" t="str">
        <f t="shared" si="1"/>
        <v>İSTANBUL-Salon Olimpik Baraj Yarışmaları</v>
      </c>
      <c r="L40" s="216">
        <f>'60M.Seçme'!N$4</f>
        <v>42021</v>
      </c>
      <c r="M40" s="152" t="s">
        <v>208</v>
      </c>
    </row>
    <row r="41" spans="1:13" s="144" customFormat="1" ht="26.25" customHeight="1" x14ac:dyDescent="0.2">
      <c r="A41" s="146">
        <v>39</v>
      </c>
      <c r="B41" s="156" t="s">
        <v>209</v>
      </c>
      <c r="C41" s="147" t="e">
        <f>'60M.Seçme'!#REF!</f>
        <v>#REF!</v>
      </c>
      <c r="D41" s="155" t="e">
        <f>'60M.Seçme'!#REF!</f>
        <v>#REF!</v>
      </c>
      <c r="E41" s="155" t="e">
        <f>'60M.Seçme'!#REF!</f>
        <v>#REF!</v>
      </c>
      <c r="F41" s="229" t="e">
        <f>'60M.Seçme'!#REF!</f>
        <v>#REF!</v>
      </c>
      <c r="G41" s="149" t="e">
        <f>'60M.Seçme'!#REF!</f>
        <v>#REF!</v>
      </c>
      <c r="H41" s="148" t="s">
        <v>210</v>
      </c>
      <c r="I41" s="154"/>
      <c r="J41" s="148" t="str">
        <f>'YARIŞMA BİLGİLERİ'!$F$21</f>
        <v>Genç Erkekler</v>
      </c>
      <c r="K41" s="151" t="str">
        <f t="shared" si="1"/>
        <v>İSTANBUL-Salon Olimpik Baraj Yarışmaları</v>
      </c>
      <c r="L41" s="216">
        <f>'60M.Seçme'!N$4</f>
        <v>42021</v>
      </c>
      <c r="M41" s="152" t="s">
        <v>208</v>
      </c>
    </row>
    <row r="42" spans="1:13" s="144" customFormat="1" ht="26.25" customHeight="1" x14ac:dyDescent="0.2">
      <c r="A42" s="146">
        <v>40</v>
      </c>
      <c r="B42" s="156" t="s">
        <v>209</v>
      </c>
      <c r="C42" s="147" t="e">
        <f>'60M.Seçme'!#REF!</f>
        <v>#REF!</v>
      </c>
      <c r="D42" s="155" t="e">
        <f>'60M.Seçme'!#REF!</f>
        <v>#REF!</v>
      </c>
      <c r="E42" s="155" t="e">
        <f>'60M.Seçme'!#REF!</f>
        <v>#REF!</v>
      </c>
      <c r="F42" s="229" t="e">
        <f>'60M.Seçme'!#REF!</f>
        <v>#REF!</v>
      </c>
      <c r="G42" s="149" t="e">
        <f>'60M.Seçme'!#REF!</f>
        <v>#REF!</v>
      </c>
      <c r="H42" s="148" t="s">
        <v>210</v>
      </c>
      <c r="I42" s="154"/>
      <c r="J42" s="148" t="str">
        <f>'YARIŞMA BİLGİLERİ'!$F$21</f>
        <v>Genç Erkekler</v>
      </c>
      <c r="K42" s="151" t="str">
        <f t="shared" si="1"/>
        <v>İSTANBUL-Salon Olimpik Baraj Yarışmaları</v>
      </c>
      <c r="L42" s="216">
        <f>'60M.Seçme'!N$4</f>
        <v>42021</v>
      </c>
      <c r="M42" s="152" t="s">
        <v>208</v>
      </c>
    </row>
    <row r="43" spans="1:13" s="144" customFormat="1" ht="26.25" customHeight="1" x14ac:dyDescent="0.2">
      <c r="A43" s="146">
        <v>41</v>
      </c>
      <c r="B43" s="156" t="s">
        <v>209</v>
      </c>
      <c r="C43" s="147" t="e">
        <f>'60M.Seçme'!#REF!</f>
        <v>#REF!</v>
      </c>
      <c r="D43" s="155" t="e">
        <f>'60M.Seçme'!#REF!</f>
        <v>#REF!</v>
      </c>
      <c r="E43" s="155" t="e">
        <f>'60M.Seçme'!#REF!</f>
        <v>#REF!</v>
      </c>
      <c r="F43" s="229" t="e">
        <f>'60M.Seçme'!#REF!</f>
        <v>#REF!</v>
      </c>
      <c r="G43" s="149" t="e">
        <f>'60M.Seçme'!#REF!</f>
        <v>#REF!</v>
      </c>
      <c r="H43" s="148" t="s">
        <v>210</v>
      </c>
      <c r="I43" s="154"/>
      <c r="J43" s="148" t="str">
        <f>'YARIŞMA BİLGİLERİ'!$F$21</f>
        <v>Genç Erkekler</v>
      </c>
      <c r="K43" s="151" t="str">
        <f t="shared" si="1"/>
        <v>İSTANBUL-Salon Olimpik Baraj Yarışmaları</v>
      </c>
      <c r="L43" s="216">
        <f>'60M.Seçme'!N$4</f>
        <v>42021</v>
      </c>
      <c r="M43" s="152" t="s">
        <v>208</v>
      </c>
    </row>
    <row r="44" spans="1:13" s="144" customFormat="1" ht="26.25" customHeight="1" x14ac:dyDescent="0.2">
      <c r="A44" s="146">
        <v>42</v>
      </c>
      <c r="B44" s="156" t="s">
        <v>209</v>
      </c>
      <c r="C44" s="147" t="e">
        <f>'60M.Seçme'!#REF!</f>
        <v>#REF!</v>
      </c>
      <c r="D44" s="155" t="e">
        <f>'60M.Seçme'!#REF!</f>
        <v>#REF!</v>
      </c>
      <c r="E44" s="155" t="e">
        <f>'60M.Seçme'!#REF!</f>
        <v>#REF!</v>
      </c>
      <c r="F44" s="229" t="e">
        <f>'60M.Seçme'!#REF!</f>
        <v>#REF!</v>
      </c>
      <c r="G44" s="149" t="e">
        <f>'60M.Seçme'!#REF!</f>
        <v>#REF!</v>
      </c>
      <c r="H44" s="148" t="s">
        <v>210</v>
      </c>
      <c r="I44" s="154"/>
      <c r="J44" s="148" t="str">
        <f>'YARIŞMA BİLGİLERİ'!$F$21</f>
        <v>Genç Erkekler</v>
      </c>
      <c r="K44" s="151" t="str">
        <f t="shared" si="1"/>
        <v>İSTANBUL-Salon Olimpik Baraj Yarışmaları</v>
      </c>
      <c r="L44" s="216">
        <f>'60M.Seçme'!N$4</f>
        <v>42021</v>
      </c>
      <c r="M44" s="152" t="s">
        <v>208</v>
      </c>
    </row>
    <row r="45" spans="1:13" s="144" customFormat="1" ht="26.25" customHeight="1" x14ac:dyDescent="0.2">
      <c r="A45" s="146">
        <v>43</v>
      </c>
      <c r="B45" s="156" t="s">
        <v>209</v>
      </c>
      <c r="C45" s="147" t="e">
        <f>'60M.Seçme'!#REF!</f>
        <v>#REF!</v>
      </c>
      <c r="D45" s="155" t="e">
        <f>'60M.Seçme'!#REF!</f>
        <v>#REF!</v>
      </c>
      <c r="E45" s="155" t="e">
        <f>'60M.Seçme'!#REF!</f>
        <v>#REF!</v>
      </c>
      <c r="F45" s="229" t="e">
        <f>'60M.Seçme'!#REF!</f>
        <v>#REF!</v>
      </c>
      <c r="G45" s="149" t="e">
        <f>'60M.Seçme'!#REF!</f>
        <v>#REF!</v>
      </c>
      <c r="H45" s="148" t="s">
        <v>210</v>
      </c>
      <c r="I45" s="154"/>
      <c r="J45" s="148" t="str">
        <f>'YARIŞMA BİLGİLERİ'!$F$21</f>
        <v>Genç Erkekler</v>
      </c>
      <c r="K45" s="151" t="str">
        <f t="shared" si="1"/>
        <v>İSTANBUL-Salon Olimpik Baraj Yarışmaları</v>
      </c>
      <c r="L45" s="216">
        <f>'60M.Seçme'!N$4</f>
        <v>42021</v>
      </c>
      <c r="M45" s="152" t="s">
        <v>208</v>
      </c>
    </row>
    <row r="46" spans="1:13" s="144" customFormat="1" ht="26.25" customHeight="1" x14ac:dyDescent="0.2">
      <c r="A46" s="146">
        <v>44</v>
      </c>
      <c r="B46" s="156" t="s">
        <v>209</v>
      </c>
      <c r="C46" s="147" t="e">
        <f>'60M.Seçme'!#REF!</f>
        <v>#REF!</v>
      </c>
      <c r="D46" s="155" t="e">
        <f>'60M.Seçme'!#REF!</f>
        <v>#REF!</v>
      </c>
      <c r="E46" s="155" t="e">
        <f>'60M.Seçme'!#REF!</f>
        <v>#REF!</v>
      </c>
      <c r="F46" s="229" t="e">
        <f>'60M.Seçme'!#REF!</f>
        <v>#REF!</v>
      </c>
      <c r="G46" s="149" t="e">
        <f>'60M.Seçme'!#REF!</f>
        <v>#REF!</v>
      </c>
      <c r="H46" s="148" t="s">
        <v>210</v>
      </c>
      <c r="I46" s="154"/>
      <c r="J46" s="148" t="str">
        <f>'YARIŞMA BİLGİLERİ'!$F$21</f>
        <v>Genç Erkekler</v>
      </c>
      <c r="K46" s="151" t="str">
        <f t="shared" si="1"/>
        <v>İSTANBUL-Salon Olimpik Baraj Yarışmaları</v>
      </c>
      <c r="L46" s="216">
        <f>'60M.Seçme'!N$4</f>
        <v>42021</v>
      </c>
      <c r="M46" s="152" t="s">
        <v>208</v>
      </c>
    </row>
    <row r="47" spans="1:13" s="144" customFormat="1" ht="26.25" customHeight="1" x14ac:dyDescent="0.2">
      <c r="A47" s="146">
        <v>45</v>
      </c>
      <c r="B47" s="156" t="s">
        <v>209</v>
      </c>
      <c r="C47" s="147" t="e">
        <f>'60M.Seçme'!#REF!</f>
        <v>#REF!</v>
      </c>
      <c r="D47" s="155" t="e">
        <f>'60M.Seçme'!#REF!</f>
        <v>#REF!</v>
      </c>
      <c r="E47" s="155" t="e">
        <f>'60M.Seçme'!#REF!</f>
        <v>#REF!</v>
      </c>
      <c r="F47" s="229" t="e">
        <f>'60M.Seçme'!#REF!</f>
        <v>#REF!</v>
      </c>
      <c r="G47" s="149" t="e">
        <f>'60M.Seçme'!#REF!</f>
        <v>#REF!</v>
      </c>
      <c r="H47" s="148" t="s">
        <v>210</v>
      </c>
      <c r="I47" s="154"/>
      <c r="J47" s="148" t="str">
        <f>'YARIŞMA BİLGİLERİ'!$F$21</f>
        <v>Genç Erkekler</v>
      </c>
      <c r="K47" s="151" t="str">
        <f t="shared" si="1"/>
        <v>İSTANBUL-Salon Olimpik Baraj Yarışmaları</v>
      </c>
      <c r="L47" s="216">
        <f>'60M.Seçme'!N$4</f>
        <v>42021</v>
      </c>
      <c r="M47" s="152" t="s">
        <v>208</v>
      </c>
    </row>
    <row r="48" spans="1:13" s="144" customFormat="1" ht="26.25" customHeight="1" x14ac:dyDescent="0.2">
      <c r="A48" s="146">
        <v>46</v>
      </c>
      <c r="B48" s="156" t="s">
        <v>209</v>
      </c>
      <c r="C48" s="147" t="e">
        <f>'60M.Seçme'!#REF!</f>
        <v>#REF!</v>
      </c>
      <c r="D48" s="155" t="e">
        <f>'60M.Seçme'!#REF!</f>
        <v>#REF!</v>
      </c>
      <c r="E48" s="155" t="e">
        <f>'60M.Seçme'!#REF!</f>
        <v>#REF!</v>
      </c>
      <c r="F48" s="229" t="e">
        <f>'60M.Seçme'!#REF!</f>
        <v>#REF!</v>
      </c>
      <c r="G48" s="149" t="e">
        <f>'60M.Seçme'!#REF!</f>
        <v>#REF!</v>
      </c>
      <c r="H48" s="148" t="s">
        <v>210</v>
      </c>
      <c r="I48" s="154"/>
      <c r="J48" s="148" t="str">
        <f>'YARIŞMA BİLGİLERİ'!$F$21</f>
        <v>Genç Erkekler</v>
      </c>
      <c r="K48" s="151" t="str">
        <f t="shared" si="1"/>
        <v>İSTANBUL-Salon Olimpik Baraj Yarışmaları</v>
      </c>
      <c r="L48" s="216">
        <f>'60M.Seçme'!N$4</f>
        <v>42021</v>
      </c>
      <c r="M48" s="152" t="s">
        <v>208</v>
      </c>
    </row>
    <row r="49" spans="1:13" s="144" customFormat="1" ht="26.25" customHeight="1" x14ac:dyDescent="0.2">
      <c r="A49" s="146">
        <v>47</v>
      </c>
      <c r="B49" s="156" t="s">
        <v>209</v>
      </c>
      <c r="C49" s="147" t="e">
        <f>'60M.Seçme'!#REF!</f>
        <v>#REF!</v>
      </c>
      <c r="D49" s="155" t="e">
        <f>'60M.Seçme'!#REF!</f>
        <v>#REF!</v>
      </c>
      <c r="E49" s="155" t="e">
        <f>'60M.Seçme'!#REF!</f>
        <v>#REF!</v>
      </c>
      <c r="F49" s="229" t="e">
        <f>'60M.Seçme'!#REF!</f>
        <v>#REF!</v>
      </c>
      <c r="G49" s="149" t="e">
        <f>'60M.Seçme'!#REF!</f>
        <v>#REF!</v>
      </c>
      <c r="H49" s="148" t="s">
        <v>210</v>
      </c>
      <c r="I49" s="154"/>
      <c r="J49" s="148" t="str">
        <f>'YARIŞMA BİLGİLERİ'!$F$21</f>
        <v>Genç Erkekler</v>
      </c>
      <c r="K49" s="151" t="str">
        <f t="shared" si="1"/>
        <v>İSTANBUL-Salon Olimpik Baraj Yarışmaları</v>
      </c>
      <c r="L49" s="216">
        <f>'60M.Seçme'!N$4</f>
        <v>42021</v>
      </c>
      <c r="M49" s="152" t="s">
        <v>208</v>
      </c>
    </row>
    <row r="50" spans="1:13" s="144" customFormat="1" ht="26.25" customHeight="1" x14ac:dyDescent="0.2">
      <c r="A50" s="146">
        <v>48</v>
      </c>
      <c r="B50" s="156" t="s">
        <v>209</v>
      </c>
      <c r="C50" s="147" t="e">
        <f>'60M.Seçme'!#REF!</f>
        <v>#REF!</v>
      </c>
      <c r="D50" s="155" t="e">
        <f>'60M.Seçme'!#REF!</f>
        <v>#REF!</v>
      </c>
      <c r="E50" s="155" t="e">
        <f>'60M.Seçme'!#REF!</f>
        <v>#REF!</v>
      </c>
      <c r="F50" s="229" t="e">
        <f>'60M.Seçme'!#REF!</f>
        <v>#REF!</v>
      </c>
      <c r="G50" s="149" t="e">
        <f>'60M.Seçme'!#REF!</f>
        <v>#REF!</v>
      </c>
      <c r="H50" s="148" t="s">
        <v>210</v>
      </c>
      <c r="I50" s="154"/>
      <c r="J50" s="148" t="str">
        <f>'YARIŞMA BİLGİLERİ'!$F$21</f>
        <v>Genç Erkekler</v>
      </c>
      <c r="K50" s="151" t="str">
        <f t="shared" si="1"/>
        <v>İSTANBUL-Salon Olimpik Baraj Yarışmaları</v>
      </c>
      <c r="L50" s="216">
        <f>'60M.Seçme'!N$4</f>
        <v>42021</v>
      </c>
      <c r="M50" s="152" t="s">
        <v>208</v>
      </c>
    </row>
    <row r="51" spans="1:13" s="144" customFormat="1" ht="26.25" customHeight="1" x14ac:dyDescent="0.2">
      <c r="A51" s="146">
        <v>49</v>
      </c>
      <c r="B51" s="156" t="s">
        <v>209</v>
      </c>
      <c r="C51" s="147" t="e">
        <f>'60M.Seçme'!#REF!</f>
        <v>#REF!</v>
      </c>
      <c r="D51" s="155" t="e">
        <f>'60M.Seçme'!#REF!</f>
        <v>#REF!</v>
      </c>
      <c r="E51" s="155" t="e">
        <f>'60M.Seçme'!#REF!</f>
        <v>#REF!</v>
      </c>
      <c r="F51" s="229" t="e">
        <f>'60M.Seçme'!#REF!</f>
        <v>#REF!</v>
      </c>
      <c r="G51" s="149" t="e">
        <f>'60M.Seçme'!#REF!</f>
        <v>#REF!</v>
      </c>
      <c r="H51" s="148" t="s">
        <v>210</v>
      </c>
      <c r="I51" s="154"/>
      <c r="J51" s="148" t="str">
        <f>'YARIŞMA BİLGİLERİ'!$F$21</f>
        <v>Genç Erkekler</v>
      </c>
      <c r="K51" s="151" t="str">
        <f t="shared" si="1"/>
        <v>İSTANBUL-Salon Olimpik Baraj Yarışmaları</v>
      </c>
      <c r="L51" s="216">
        <f>'60M.Seçme'!N$4</f>
        <v>42021</v>
      </c>
      <c r="M51" s="152" t="s">
        <v>208</v>
      </c>
    </row>
    <row r="52" spans="1:13" s="144" customFormat="1" ht="26.25" customHeight="1" x14ac:dyDescent="0.2">
      <c r="A52" s="146">
        <v>50</v>
      </c>
      <c r="B52" s="156" t="s">
        <v>209</v>
      </c>
      <c r="C52" s="147" t="e">
        <f>'60M.Seçme'!#REF!</f>
        <v>#REF!</v>
      </c>
      <c r="D52" s="155" t="e">
        <f>'60M.Seçme'!#REF!</f>
        <v>#REF!</v>
      </c>
      <c r="E52" s="155" t="e">
        <f>'60M.Seçme'!#REF!</f>
        <v>#REF!</v>
      </c>
      <c r="F52" s="229" t="e">
        <f>'60M.Seçme'!#REF!</f>
        <v>#REF!</v>
      </c>
      <c r="G52" s="149" t="e">
        <f>'60M.Seçme'!#REF!</f>
        <v>#REF!</v>
      </c>
      <c r="H52" s="148" t="s">
        <v>210</v>
      </c>
      <c r="I52" s="154"/>
      <c r="J52" s="148" t="str">
        <f>'YARIŞMA BİLGİLERİ'!$F$21</f>
        <v>Genç Erkekler</v>
      </c>
      <c r="K52" s="151" t="str">
        <f t="shared" si="1"/>
        <v>İSTANBUL-Salon Olimpik Baraj Yarışmaları</v>
      </c>
      <c r="L52" s="216">
        <f>'60M.Seçme'!N$4</f>
        <v>42021</v>
      </c>
      <c r="M52" s="152" t="s">
        <v>208</v>
      </c>
    </row>
    <row r="53" spans="1:13" s="144" customFormat="1" ht="26.25" customHeight="1" x14ac:dyDescent="0.2">
      <c r="A53" s="146">
        <v>51</v>
      </c>
      <c r="B53" s="156" t="s">
        <v>209</v>
      </c>
      <c r="C53" s="147" t="e">
        <f>'60M.Seçme'!#REF!</f>
        <v>#REF!</v>
      </c>
      <c r="D53" s="155" t="e">
        <f>'60M.Seçme'!#REF!</f>
        <v>#REF!</v>
      </c>
      <c r="E53" s="155" t="e">
        <f>'60M.Seçme'!#REF!</f>
        <v>#REF!</v>
      </c>
      <c r="F53" s="229" t="e">
        <f>'60M.Seçme'!#REF!</f>
        <v>#REF!</v>
      </c>
      <c r="G53" s="149" t="e">
        <f>'60M.Seçme'!#REF!</f>
        <v>#REF!</v>
      </c>
      <c r="H53" s="148" t="s">
        <v>210</v>
      </c>
      <c r="I53" s="154"/>
      <c r="J53" s="148" t="str">
        <f>'YARIŞMA BİLGİLERİ'!$F$21</f>
        <v>Genç Erkekler</v>
      </c>
      <c r="K53" s="151" t="str">
        <f t="shared" si="1"/>
        <v>İSTANBUL-Salon Olimpik Baraj Yarışmaları</v>
      </c>
      <c r="L53" s="216">
        <f>'60M.Seçme'!N$4</f>
        <v>42021</v>
      </c>
      <c r="M53" s="152" t="s">
        <v>208</v>
      </c>
    </row>
    <row r="54" spans="1:13" s="144" customFormat="1" ht="26.25" customHeight="1" x14ac:dyDescent="0.2">
      <c r="A54" s="146">
        <v>52</v>
      </c>
      <c r="B54" s="156" t="s">
        <v>209</v>
      </c>
      <c r="C54" s="147" t="e">
        <f>'60M.Seçme'!#REF!</f>
        <v>#REF!</v>
      </c>
      <c r="D54" s="155" t="e">
        <f>'60M.Seçme'!#REF!</f>
        <v>#REF!</v>
      </c>
      <c r="E54" s="155" t="e">
        <f>'60M.Seçme'!#REF!</f>
        <v>#REF!</v>
      </c>
      <c r="F54" s="229" t="e">
        <f>'60M.Seçme'!#REF!</f>
        <v>#REF!</v>
      </c>
      <c r="G54" s="149" t="e">
        <f>'60M.Seçme'!#REF!</f>
        <v>#REF!</v>
      </c>
      <c r="H54" s="148" t="s">
        <v>210</v>
      </c>
      <c r="I54" s="154"/>
      <c r="J54" s="148" t="str">
        <f>'YARIŞMA BİLGİLERİ'!$F$21</f>
        <v>Genç Erkekler</v>
      </c>
      <c r="K54" s="151" t="str">
        <f t="shared" si="1"/>
        <v>İSTANBUL-Salon Olimpik Baraj Yarışmaları</v>
      </c>
      <c r="L54" s="216">
        <f>'60M.Seçme'!N$4</f>
        <v>42021</v>
      </c>
      <c r="M54" s="152" t="s">
        <v>208</v>
      </c>
    </row>
    <row r="55" spans="1:13" s="144" customFormat="1" ht="26.25" customHeight="1" x14ac:dyDescent="0.2">
      <c r="A55" s="146">
        <v>53</v>
      </c>
      <c r="B55" s="156" t="s">
        <v>209</v>
      </c>
      <c r="C55" s="147" t="e">
        <f>'60M.Seçme'!#REF!</f>
        <v>#REF!</v>
      </c>
      <c r="D55" s="155" t="e">
        <f>'60M.Seçme'!#REF!</f>
        <v>#REF!</v>
      </c>
      <c r="E55" s="155" t="e">
        <f>'60M.Seçme'!#REF!</f>
        <v>#REF!</v>
      </c>
      <c r="F55" s="229" t="e">
        <f>'60M.Seçme'!#REF!</f>
        <v>#REF!</v>
      </c>
      <c r="G55" s="149" t="e">
        <f>'60M.Seçme'!#REF!</f>
        <v>#REF!</v>
      </c>
      <c r="H55" s="148" t="s">
        <v>210</v>
      </c>
      <c r="I55" s="154"/>
      <c r="J55" s="148" t="str">
        <f>'YARIŞMA BİLGİLERİ'!$F$21</f>
        <v>Genç Erkekler</v>
      </c>
      <c r="K55" s="151" t="str">
        <f t="shared" si="1"/>
        <v>İSTANBUL-Salon Olimpik Baraj Yarışmaları</v>
      </c>
      <c r="L55" s="216">
        <f>'60M.Seçme'!N$4</f>
        <v>42021</v>
      </c>
      <c r="M55" s="152" t="s">
        <v>208</v>
      </c>
    </row>
    <row r="56" spans="1:13" s="144" customFormat="1" ht="26.25" customHeight="1" x14ac:dyDescent="0.2">
      <c r="A56" s="146">
        <v>54</v>
      </c>
      <c r="B56" s="156" t="s">
        <v>209</v>
      </c>
      <c r="C56" s="147" t="e">
        <f>'60M.Seçme'!#REF!</f>
        <v>#REF!</v>
      </c>
      <c r="D56" s="155" t="e">
        <f>'60M.Seçme'!#REF!</f>
        <v>#REF!</v>
      </c>
      <c r="E56" s="155" t="e">
        <f>'60M.Seçme'!#REF!</f>
        <v>#REF!</v>
      </c>
      <c r="F56" s="229" t="e">
        <f>'60M.Seçme'!#REF!</f>
        <v>#REF!</v>
      </c>
      <c r="G56" s="149" t="e">
        <f>'60M.Seçme'!#REF!</f>
        <v>#REF!</v>
      </c>
      <c r="H56" s="148" t="s">
        <v>210</v>
      </c>
      <c r="I56" s="154"/>
      <c r="J56" s="148" t="str">
        <f>'YARIŞMA BİLGİLERİ'!$F$21</f>
        <v>Genç Erkekler</v>
      </c>
      <c r="K56" s="151" t="str">
        <f t="shared" si="1"/>
        <v>İSTANBUL-Salon Olimpik Baraj Yarışmaları</v>
      </c>
      <c r="L56" s="216">
        <f>'60M.Seçme'!N$4</f>
        <v>42021</v>
      </c>
      <c r="M56" s="152" t="s">
        <v>208</v>
      </c>
    </row>
    <row r="57" spans="1:13" s="144" customFormat="1" ht="26.25" customHeight="1" x14ac:dyDescent="0.2">
      <c r="A57" s="146">
        <v>55</v>
      </c>
      <c r="B57" s="156" t="s">
        <v>209</v>
      </c>
      <c r="C57" s="147" t="e">
        <f>'60M.Seçme'!#REF!</f>
        <v>#REF!</v>
      </c>
      <c r="D57" s="155" t="e">
        <f>'60M.Seçme'!#REF!</f>
        <v>#REF!</v>
      </c>
      <c r="E57" s="155" t="e">
        <f>'60M.Seçme'!#REF!</f>
        <v>#REF!</v>
      </c>
      <c r="F57" s="229" t="e">
        <f>'60M.Seçme'!#REF!</f>
        <v>#REF!</v>
      </c>
      <c r="G57" s="149" t="e">
        <f>'60M.Seçme'!#REF!</f>
        <v>#REF!</v>
      </c>
      <c r="H57" s="148" t="s">
        <v>210</v>
      </c>
      <c r="I57" s="154"/>
      <c r="J57" s="148" t="str">
        <f>'YARIŞMA BİLGİLERİ'!$F$21</f>
        <v>Genç Erkekler</v>
      </c>
      <c r="K57" s="151" t="str">
        <f t="shared" si="1"/>
        <v>İSTANBUL-Salon Olimpik Baraj Yarışmaları</v>
      </c>
      <c r="L57" s="216">
        <f>'60M.Seçme'!N$4</f>
        <v>42021</v>
      </c>
      <c r="M57" s="152" t="s">
        <v>208</v>
      </c>
    </row>
    <row r="58" spans="1:13" s="144" customFormat="1" ht="26.25" customHeight="1" x14ac:dyDescent="0.2">
      <c r="A58" s="146">
        <v>56</v>
      </c>
      <c r="B58" s="156" t="s">
        <v>209</v>
      </c>
      <c r="C58" s="147" t="e">
        <f>'60M.Seçme'!#REF!</f>
        <v>#REF!</v>
      </c>
      <c r="D58" s="155" t="e">
        <f>'60M.Seçme'!#REF!</f>
        <v>#REF!</v>
      </c>
      <c r="E58" s="155" t="e">
        <f>'60M.Seçme'!#REF!</f>
        <v>#REF!</v>
      </c>
      <c r="F58" s="229" t="e">
        <f>'60M.Seçme'!#REF!</f>
        <v>#REF!</v>
      </c>
      <c r="G58" s="149" t="e">
        <f>'60M.Seçme'!#REF!</f>
        <v>#REF!</v>
      </c>
      <c r="H58" s="148" t="s">
        <v>210</v>
      </c>
      <c r="I58" s="154"/>
      <c r="J58" s="148" t="str">
        <f>'YARIŞMA BİLGİLERİ'!$F$21</f>
        <v>Genç Erkekler</v>
      </c>
      <c r="K58" s="151" t="str">
        <f t="shared" si="1"/>
        <v>İSTANBUL-Salon Olimpik Baraj Yarışmaları</v>
      </c>
      <c r="L58" s="216">
        <f>'60M.Seçme'!N$4</f>
        <v>42021</v>
      </c>
      <c r="M58" s="152" t="s">
        <v>208</v>
      </c>
    </row>
    <row r="59" spans="1:13" s="144" customFormat="1" ht="26.25" customHeight="1" x14ac:dyDescent="0.2">
      <c r="A59" s="146">
        <v>57</v>
      </c>
      <c r="B59" s="156" t="s">
        <v>209</v>
      </c>
      <c r="C59" s="147" t="e">
        <f>'60M.Seçme'!#REF!</f>
        <v>#REF!</v>
      </c>
      <c r="D59" s="155" t="e">
        <f>'60M.Seçme'!#REF!</f>
        <v>#REF!</v>
      </c>
      <c r="E59" s="155" t="e">
        <f>'60M.Seçme'!#REF!</f>
        <v>#REF!</v>
      </c>
      <c r="F59" s="229" t="e">
        <f>'60M.Seçme'!#REF!</f>
        <v>#REF!</v>
      </c>
      <c r="G59" s="149" t="e">
        <f>'60M.Seçme'!#REF!</f>
        <v>#REF!</v>
      </c>
      <c r="H59" s="148" t="s">
        <v>210</v>
      </c>
      <c r="I59" s="154"/>
      <c r="J59" s="148" t="str">
        <f>'YARIŞMA BİLGİLERİ'!$F$21</f>
        <v>Genç Erkekler</v>
      </c>
      <c r="K59" s="151" t="str">
        <f t="shared" si="1"/>
        <v>İSTANBUL-Salon Olimpik Baraj Yarışmaları</v>
      </c>
      <c r="L59" s="216">
        <f>'60M.Seçme'!N$4</f>
        <v>42021</v>
      </c>
      <c r="M59" s="152" t="s">
        <v>208</v>
      </c>
    </row>
    <row r="60" spans="1:13" s="144" customFormat="1" ht="26.25" customHeight="1" x14ac:dyDescent="0.2">
      <c r="A60" s="146">
        <v>58</v>
      </c>
      <c r="B60" s="156" t="s">
        <v>209</v>
      </c>
      <c r="C60" s="147" t="e">
        <f>'60M.Seçme'!#REF!</f>
        <v>#REF!</v>
      </c>
      <c r="D60" s="155" t="e">
        <f>'60M.Seçme'!#REF!</f>
        <v>#REF!</v>
      </c>
      <c r="E60" s="155" t="e">
        <f>'60M.Seçme'!#REF!</f>
        <v>#REF!</v>
      </c>
      <c r="F60" s="229" t="e">
        <f>'60M.Seçme'!#REF!</f>
        <v>#REF!</v>
      </c>
      <c r="G60" s="149" t="e">
        <f>'60M.Seçme'!#REF!</f>
        <v>#REF!</v>
      </c>
      <c r="H60" s="148" t="s">
        <v>210</v>
      </c>
      <c r="I60" s="154"/>
      <c r="J60" s="148" t="str">
        <f>'YARIŞMA BİLGİLERİ'!$F$21</f>
        <v>Genç Erkekler</v>
      </c>
      <c r="K60" s="151" t="str">
        <f t="shared" si="1"/>
        <v>İSTANBUL-Salon Olimpik Baraj Yarışmaları</v>
      </c>
      <c r="L60" s="216">
        <f>'60M.Seçme'!N$4</f>
        <v>42021</v>
      </c>
      <c r="M60" s="152" t="s">
        <v>208</v>
      </c>
    </row>
    <row r="61" spans="1:13" s="144" customFormat="1" ht="26.25" customHeight="1" x14ac:dyDescent="0.2">
      <c r="A61" s="146">
        <v>59</v>
      </c>
      <c r="B61" s="156" t="s">
        <v>211</v>
      </c>
      <c r="C61" s="147" t="e">
        <f>#REF!</f>
        <v>#REF!</v>
      </c>
      <c r="D61" s="151" t="e">
        <f>#REF!</f>
        <v>#REF!</v>
      </c>
      <c r="E61" s="151" t="e">
        <f>#REF!</f>
        <v>#REF!</v>
      </c>
      <c r="F61" s="189" t="e">
        <f>#REF!</f>
        <v>#REF!</v>
      </c>
      <c r="G61" s="149" t="e">
        <f>#REF!</f>
        <v>#REF!</v>
      </c>
      <c r="H61" s="148" t="s">
        <v>210</v>
      </c>
      <c r="I61" s="154"/>
      <c r="J61" s="148" t="str">
        <f>'YARIŞMA BİLGİLERİ'!$F$21</f>
        <v>Genç Erkekler</v>
      </c>
      <c r="K61" s="151" t="str">
        <f t="shared" si="1"/>
        <v>İSTANBUL-Salon Olimpik Baraj Yarışmaları</v>
      </c>
      <c r="L61" s="216" t="e">
        <f>#REF!</f>
        <v>#REF!</v>
      </c>
      <c r="M61" s="152" t="s">
        <v>208</v>
      </c>
    </row>
    <row r="62" spans="1:13" s="144" customFormat="1" ht="26.25" customHeight="1" x14ac:dyDescent="0.2">
      <c r="A62" s="146">
        <v>60</v>
      </c>
      <c r="B62" s="156" t="s">
        <v>211</v>
      </c>
      <c r="C62" s="147" t="e">
        <f>#REF!</f>
        <v>#REF!</v>
      </c>
      <c r="D62" s="151" t="e">
        <f>#REF!</f>
        <v>#REF!</v>
      </c>
      <c r="E62" s="151" t="e">
        <f>#REF!</f>
        <v>#REF!</v>
      </c>
      <c r="F62" s="189" t="e">
        <f>#REF!</f>
        <v>#REF!</v>
      </c>
      <c r="G62" s="149" t="e">
        <f>#REF!</f>
        <v>#REF!</v>
      </c>
      <c r="H62" s="148" t="s">
        <v>210</v>
      </c>
      <c r="I62" s="154"/>
      <c r="J62" s="148" t="str">
        <f>'YARIŞMA BİLGİLERİ'!$F$21</f>
        <v>Genç Erkekler</v>
      </c>
      <c r="K62" s="151" t="str">
        <f t="shared" si="1"/>
        <v>İSTANBUL-Salon Olimpik Baraj Yarışmaları</v>
      </c>
      <c r="L62" s="216" t="e">
        <f>#REF!</f>
        <v>#REF!</v>
      </c>
      <c r="M62" s="152" t="s">
        <v>208</v>
      </c>
    </row>
    <row r="63" spans="1:13" s="144" customFormat="1" ht="26.25" customHeight="1" x14ac:dyDescent="0.2">
      <c r="A63" s="146">
        <v>61</v>
      </c>
      <c r="B63" s="156" t="s">
        <v>211</v>
      </c>
      <c r="C63" s="147" t="e">
        <f>#REF!</f>
        <v>#REF!</v>
      </c>
      <c r="D63" s="151" t="e">
        <f>#REF!</f>
        <v>#REF!</v>
      </c>
      <c r="E63" s="151" t="e">
        <f>#REF!</f>
        <v>#REF!</v>
      </c>
      <c r="F63" s="189" t="e">
        <f>#REF!</f>
        <v>#REF!</v>
      </c>
      <c r="G63" s="149" t="e">
        <f>#REF!</f>
        <v>#REF!</v>
      </c>
      <c r="H63" s="148" t="s">
        <v>210</v>
      </c>
      <c r="I63" s="154"/>
      <c r="J63" s="148" t="str">
        <f>'YARIŞMA BİLGİLERİ'!$F$21</f>
        <v>Genç Erkekler</v>
      </c>
      <c r="K63" s="151" t="str">
        <f t="shared" si="1"/>
        <v>İSTANBUL-Salon Olimpik Baraj Yarışmaları</v>
      </c>
      <c r="L63" s="216" t="e">
        <f>#REF!</f>
        <v>#REF!</v>
      </c>
      <c r="M63" s="152" t="s">
        <v>208</v>
      </c>
    </row>
    <row r="64" spans="1:13" s="144" customFormat="1" ht="26.25" customHeight="1" x14ac:dyDescent="0.2">
      <c r="A64" s="146">
        <v>62</v>
      </c>
      <c r="B64" s="156" t="s">
        <v>211</v>
      </c>
      <c r="C64" s="147" t="e">
        <f>#REF!</f>
        <v>#REF!</v>
      </c>
      <c r="D64" s="151" t="e">
        <f>#REF!</f>
        <v>#REF!</v>
      </c>
      <c r="E64" s="151" t="e">
        <f>#REF!</f>
        <v>#REF!</v>
      </c>
      <c r="F64" s="189" t="e">
        <f>#REF!</f>
        <v>#REF!</v>
      </c>
      <c r="G64" s="149" t="e">
        <f>#REF!</f>
        <v>#REF!</v>
      </c>
      <c r="H64" s="148" t="s">
        <v>210</v>
      </c>
      <c r="I64" s="154"/>
      <c r="J64" s="148" t="str">
        <f>'YARIŞMA BİLGİLERİ'!$F$21</f>
        <v>Genç Erkekler</v>
      </c>
      <c r="K64" s="151" t="str">
        <f t="shared" si="1"/>
        <v>İSTANBUL-Salon Olimpik Baraj Yarışmaları</v>
      </c>
      <c r="L64" s="216" t="e">
        <f>#REF!</f>
        <v>#REF!</v>
      </c>
      <c r="M64" s="152" t="s">
        <v>208</v>
      </c>
    </row>
    <row r="65" spans="1:13" s="144" customFormat="1" ht="26.25" customHeight="1" x14ac:dyDescent="0.2">
      <c r="A65" s="146">
        <v>63</v>
      </c>
      <c r="B65" s="156" t="s">
        <v>211</v>
      </c>
      <c r="C65" s="147" t="e">
        <f>#REF!</f>
        <v>#REF!</v>
      </c>
      <c r="D65" s="151" t="e">
        <f>#REF!</f>
        <v>#REF!</v>
      </c>
      <c r="E65" s="151" t="e">
        <f>#REF!</f>
        <v>#REF!</v>
      </c>
      <c r="F65" s="189" t="e">
        <f>#REF!</f>
        <v>#REF!</v>
      </c>
      <c r="G65" s="149" t="e">
        <f>#REF!</f>
        <v>#REF!</v>
      </c>
      <c r="H65" s="148" t="s">
        <v>210</v>
      </c>
      <c r="I65" s="154"/>
      <c r="J65" s="148" t="str">
        <f>'YARIŞMA BİLGİLERİ'!$F$21</f>
        <v>Genç Erkekler</v>
      </c>
      <c r="K65" s="151" t="str">
        <f t="shared" si="1"/>
        <v>İSTANBUL-Salon Olimpik Baraj Yarışmaları</v>
      </c>
      <c r="L65" s="216" t="e">
        <f>#REF!</f>
        <v>#REF!</v>
      </c>
      <c r="M65" s="152" t="s">
        <v>208</v>
      </c>
    </row>
    <row r="66" spans="1:13" s="144" customFormat="1" ht="26.25" customHeight="1" x14ac:dyDescent="0.2">
      <c r="A66" s="146">
        <v>64</v>
      </c>
      <c r="B66" s="156" t="s">
        <v>211</v>
      </c>
      <c r="C66" s="147" t="e">
        <f>#REF!</f>
        <v>#REF!</v>
      </c>
      <c r="D66" s="151" t="e">
        <f>#REF!</f>
        <v>#REF!</v>
      </c>
      <c r="E66" s="151" t="e">
        <f>#REF!</f>
        <v>#REF!</v>
      </c>
      <c r="F66" s="189" t="e">
        <f>#REF!</f>
        <v>#REF!</v>
      </c>
      <c r="G66" s="149" t="e">
        <f>#REF!</f>
        <v>#REF!</v>
      </c>
      <c r="H66" s="148" t="s">
        <v>210</v>
      </c>
      <c r="I66" s="154"/>
      <c r="J66" s="148" t="str">
        <f>'YARIŞMA BİLGİLERİ'!$F$21</f>
        <v>Genç Erkekler</v>
      </c>
      <c r="K66" s="151" t="str">
        <f t="shared" si="1"/>
        <v>İSTANBUL-Salon Olimpik Baraj Yarışmaları</v>
      </c>
      <c r="L66" s="216" t="e">
        <f>#REF!</f>
        <v>#REF!</v>
      </c>
      <c r="M66" s="152" t="s">
        <v>208</v>
      </c>
    </row>
    <row r="67" spans="1:13" s="144" customFormat="1" ht="26.25" customHeight="1" x14ac:dyDescent="0.2">
      <c r="A67" s="146">
        <v>65</v>
      </c>
      <c r="B67" s="156" t="s">
        <v>211</v>
      </c>
      <c r="C67" s="147" t="e">
        <f>#REF!</f>
        <v>#REF!</v>
      </c>
      <c r="D67" s="151" t="e">
        <f>#REF!</f>
        <v>#REF!</v>
      </c>
      <c r="E67" s="151" t="e">
        <f>#REF!</f>
        <v>#REF!</v>
      </c>
      <c r="F67" s="189" t="e">
        <f>#REF!</f>
        <v>#REF!</v>
      </c>
      <c r="G67" s="149" t="e">
        <f>#REF!</f>
        <v>#REF!</v>
      </c>
      <c r="H67" s="148" t="s">
        <v>210</v>
      </c>
      <c r="I67" s="154"/>
      <c r="J67" s="148" t="str">
        <f>'YARIŞMA BİLGİLERİ'!$F$21</f>
        <v>Genç Erkekler</v>
      </c>
      <c r="K67" s="151" t="str">
        <f t="shared" ref="K67:K98" si="2">CONCATENATE(K$1,"-",A$1)</f>
        <v>İSTANBUL-Salon Olimpik Baraj Yarışmaları</v>
      </c>
      <c r="L67" s="216" t="e">
        <f>#REF!</f>
        <v>#REF!</v>
      </c>
      <c r="M67" s="152" t="s">
        <v>208</v>
      </c>
    </row>
    <row r="68" spans="1:13" s="144" customFormat="1" ht="26.25" customHeight="1" x14ac:dyDescent="0.2">
      <c r="A68" s="146">
        <v>66</v>
      </c>
      <c r="B68" s="156" t="s">
        <v>211</v>
      </c>
      <c r="C68" s="147" t="e">
        <f>#REF!</f>
        <v>#REF!</v>
      </c>
      <c r="D68" s="151" t="e">
        <f>#REF!</f>
        <v>#REF!</v>
      </c>
      <c r="E68" s="151" t="e">
        <f>#REF!</f>
        <v>#REF!</v>
      </c>
      <c r="F68" s="189" t="e">
        <f>#REF!</f>
        <v>#REF!</v>
      </c>
      <c r="G68" s="149" t="e">
        <f>#REF!</f>
        <v>#REF!</v>
      </c>
      <c r="H68" s="148" t="s">
        <v>210</v>
      </c>
      <c r="I68" s="154"/>
      <c r="J68" s="148" t="str">
        <f>'YARIŞMA BİLGİLERİ'!$F$21</f>
        <v>Genç Erkekler</v>
      </c>
      <c r="K68" s="151" t="str">
        <f t="shared" si="2"/>
        <v>İSTANBUL-Salon Olimpik Baraj Yarışmaları</v>
      </c>
      <c r="L68" s="216" t="e">
        <f>#REF!</f>
        <v>#REF!</v>
      </c>
      <c r="M68" s="152" t="s">
        <v>208</v>
      </c>
    </row>
    <row r="69" spans="1:13" s="144" customFormat="1" ht="26.25" customHeight="1" x14ac:dyDescent="0.2">
      <c r="A69" s="146">
        <v>67</v>
      </c>
      <c r="B69" s="156" t="s">
        <v>211</v>
      </c>
      <c r="C69" s="147" t="e">
        <f>#REF!</f>
        <v>#REF!</v>
      </c>
      <c r="D69" s="151" t="e">
        <f>#REF!</f>
        <v>#REF!</v>
      </c>
      <c r="E69" s="151" t="e">
        <f>#REF!</f>
        <v>#REF!</v>
      </c>
      <c r="F69" s="189" t="e">
        <f>#REF!</f>
        <v>#REF!</v>
      </c>
      <c r="G69" s="149" t="e">
        <f>#REF!</f>
        <v>#REF!</v>
      </c>
      <c r="H69" s="148" t="s">
        <v>210</v>
      </c>
      <c r="I69" s="154"/>
      <c r="J69" s="148" t="str">
        <f>'YARIŞMA BİLGİLERİ'!$F$21</f>
        <v>Genç Erkekler</v>
      </c>
      <c r="K69" s="151" t="str">
        <f t="shared" si="2"/>
        <v>İSTANBUL-Salon Olimpik Baraj Yarışmaları</v>
      </c>
      <c r="L69" s="216" t="e">
        <f>#REF!</f>
        <v>#REF!</v>
      </c>
      <c r="M69" s="152" t="s">
        <v>208</v>
      </c>
    </row>
    <row r="70" spans="1:13" s="144" customFormat="1" ht="26.25" customHeight="1" x14ac:dyDescent="0.2">
      <c r="A70" s="146">
        <v>68</v>
      </c>
      <c r="B70" s="156" t="s">
        <v>211</v>
      </c>
      <c r="C70" s="147" t="e">
        <f>#REF!</f>
        <v>#REF!</v>
      </c>
      <c r="D70" s="151" t="e">
        <f>#REF!</f>
        <v>#REF!</v>
      </c>
      <c r="E70" s="151" t="e">
        <f>#REF!</f>
        <v>#REF!</v>
      </c>
      <c r="F70" s="189" t="e">
        <f>#REF!</f>
        <v>#REF!</v>
      </c>
      <c r="G70" s="149" t="e">
        <f>#REF!</f>
        <v>#REF!</v>
      </c>
      <c r="H70" s="148" t="s">
        <v>210</v>
      </c>
      <c r="I70" s="154"/>
      <c r="J70" s="148" t="str">
        <f>'YARIŞMA BİLGİLERİ'!$F$21</f>
        <v>Genç Erkekler</v>
      </c>
      <c r="K70" s="151" t="str">
        <f t="shared" si="2"/>
        <v>İSTANBUL-Salon Olimpik Baraj Yarışmaları</v>
      </c>
      <c r="L70" s="216" t="e">
        <f>#REF!</f>
        <v>#REF!</v>
      </c>
      <c r="M70" s="152" t="s">
        <v>208</v>
      </c>
    </row>
    <row r="71" spans="1:13" s="144" customFormat="1" ht="26.25" customHeight="1" x14ac:dyDescent="0.2">
      <c r="A71" s="146">
        <v>69</v>
      </c>
      <c r="B71" s="156" t="s">
        <v>211</v>
      </c>
      <c r="C71" s="147" t="e">
        <f>#REF!</f>
        <v>#REF!</v>
      </c>
      <c r="D71" s="151" t="e">
        <f>#REF!</f>
        <v>#REF!</v>
      </c>
      <c r="E71" s="151" t="e">
        <f>#REF!</f>
        <v>#REF!</v>
      </c>
      <c r="F71" s="189" t="e">
        <f>#REF!</f>
        <v>#REF!</v>
      </c>
      <c r="G71" s="149" t="e">
        <f>#REF!</f>
        <v>#REF!</v>
      </c>
      <c r="H71" s="148" t="s">
        <v>210</v>
      </c>
      <c r="I71" s="154"/>
      <c r="J71" s="148" t="str">
        <f>'YARIŞMA BİLGİLERİ'!$F$21</f>
        <v>Genç Erkekler</v>
      </c>
      <c r="K71" s="151" t="str">
        <f t="shared" si="2"/>
        <v>İSTANBUL-Salon Olimpik Baraj Yarışmaları</v>
      </c>
      <c r="L71" s="216" t="e">
        <f>#REF!</f>
        <v>#REF!</v>
      </c>
      <c r="M71" s="152" t="s">
        <v>208</v>
      </c>
    </row>
    <row r="72" spans="1:13" s="144" customFormat="1" ht="26.25" customHeight="1" x14ac:dyDescent="0.2">
      <c r="A72" s="146">
        <v>70</v>
      </c>
      <c r="B72" s="156" t="s">
        <v>211</v>
      </c>
      <c r="C72" s="147" t="e">
        <f>#REF!</f>
        <v>#REF!</v>
      </c>
      <c r="D72" s="151" t="e">
        <f>#REF!</f>
        <v>#REF!</v>
      </c>
      <c r="E72" s="151" t="e">
        <f>#REF!</f>
        <v>#REF!</v>
      </c>
      <c r="F72" s="189" t="e">
        <f>#REF!</f>
        <v>#REF!</v>
      </c>
      <c r="G72" s="149" t="e">
        <f>#REF!</f>
        <v>#REF!</v>
      </c>
      <c r="H72" s="148" t="s">
        <v>210</v>
      </c>
      <c r="I72" s="154"/>
      <c r="J72" s="148" t="str">
        <f>'YARIŞMA BİLGİLERİ'!$F$21</f>
        <v>Genç Erkekler</v>
      </c>
      <c r="K72" s="151" t="str">
        <f t="shared" si="2"/>
        <v>İSTANBUL-Salon Olimpik Baraj Yarışmaları</v>
      </c>
      <c r="L72" s="216" t="e">
        <f>#REF!</f>
        <v>#REF!</v>
      </c>
      <c r="M72" s="152" t="s">
        <v>208</v>
      </c>
    </row>
    <row r="73" spans="1:13" s="144" customFormat="1" ht="26.25" customHeight="1" x14ac:dyDescent="0.2">
      <c r="A73" s="146">
        <v>71</v>
      </c>
      <c r="B73" s="156" t="s">
        <v>211</v>
      </c>
      <c r="C73" s="147" t="e">
        <f>#REF!</f>
        <v>#REF!</v>
      </c>
      <c r="D73" s="151" t="e">
        <f>#REF!</f>
        <v>#REF!</v>
      </c>
      <c r="E73" s="151" t="e">
        <f>#REF!</f>
        <v>#REF!</v>
      </c>
      <c r="F73" s="189" t="e">
        <f>#REF!</f>
        <v>#REF!</v>
      </c>
      <c r="G73" s="149" t="e">
        <f>#REF!</f>
        <v>#REF!</v>
      </c>
      <c r="H73" s="148" t="s">
        <v>210</v>
      </c>
      <c r="I73" s="154"/>
      <c r="J73" s="148" t="str">
        <f>'YARIŞMA BİLGİLERİ'!$F$21</f>
        <v>Genç Erkekler</v>
      </c>
      <c r="K73" s="151" t="str">
        <f t="shared" si="2"/>
        <v>İSTANBUL-Salon Olimpik Baraj Yarışmaları</v>
      </c>
      <c r="L73" s="216" t="e">
        <f>#REF!</f>
        <v>#REF!</v>
      </c>
      <c r="M73" s="152" t="s">
        <v>208</v>
      </c>
    </row>
    <row r="74" spans="1:13" s="144" customFormat="1" ht="26.25" customHeight="1" x14ac:dyDescent="0.2">
      <c r="A74" s="146">
        <v>72</v>
      </c>
      <c r="B74" s="156" t="s">
        <v>211</v>
      </c>
      <c r="C74" s="147" t="e">
        <f>#REF!</f>
        <v>#REF!</v>
      </c>
      <c r="D74" s="151" t="e">
        <f>#REF!</f>
        <v>#REF!</v>
      </c>
      <c r="E74" s="151" t="e">
        <f>#REF!</f>
        <v>#REF!</v>
      </c>
      <c r="F74" s="189" t="e">
        <f>#REF!</f>
        <v>#REF!</v>
      </c>
      <c r="G74" s="149" t="e">
        <f>#REF!</f>
        <v>#REF!</v>
      </c>
      <c r="H74" s="148" t="s">
        <v>210</v>
      </c>
      <c r="I74" s="154"/>
      <c r="J74" s="148" t="str">
        <f>'YARIŞMA BİLGİLERİ'!$F$21</f>
        <v>Genç Erkekler</v>
      </c>
      <c r="K74" s="151" t="str">
        <f t="shared" si="2"/>
        <v>İSTANBUL-Salon Olimpik Baraj Yarışmaları</v>
      </c>
      <c r="L74" s="216" t="e">
        <f>#REF!</f>
        <v>#REF!</v>
      </c>
      <c r="M74" s="152" t="s">
        <v>208</v>
      </c>
    </row>
    <row r="75" spans="1:13" s="144" customFormat="1" ht="26.25" customHeight="1" x14ac:dyDescent="0.2">
      <c r="A75" s="146">
        <v>73</v>
      </c>
      <c r="B75" s="156" t="s">
        <v>211</v>
      </c>
      <c r="C75" s="147" t="e">
        <f>#REF!</f>
        <v>#REF!</v>
      </c>
      <c r="D75" s="151" t="e">
        <f>#REF!</f>
        <v>#REF!</v>
      </c>
      <c r="E75" s="151" t="e">
        <f>#REF!</f>
        <v>#REF!</v>
      </c>
      <c r="F75" s="189" t="e">
        <f>#REF!</f>
        <v>#REF!</v>
      </c>
      <c r="G75" s="149" t="e">
        <f>#REF!</f>
        <v>#REF!</v>
      </c>
      <c r="H75" s="148" t="s">
        <v>210</v>
      </c>
      <c r="I75" s="154"/>
      <c r="J75" s="148" t="str">
        <f>'YARIŞMA BİLGİLERİ'!$F$21</f>
        <v>Genç Erkekler</v>
      </c>
      <c r="K75" s="151" t="str">
        <f t="shared" si="2"/>
        <v>İSTANBUL-Salon Olimpik Baraj Yarışmaları</v>
      </c>
      <c r="L75" s="216" t="e">
        <f>#REF!</f>
        <v>#REF!</v>
      </c>
      <c r="M75" s="152" t="s">
        <v>208</v>
      </c>
    </row>
    <row r="76" spans="1:13" s="144" customFormat="1" ht="26.25" customHeight="1" x14ac:dyDescent="0.2">
      <c r="A76" s="146">
        <v>74</v>
      </c>
      <c r="B76" s="156" t="s">
        <v>211</v>
      </c>
      <c r="C76" s="147" t="e">
        <f>#REF!</f>
        <v>#REF!</v>
      </c>
      <c r="D76" s="151" t="e">
        <f>#REF!</f>
        <v>#REF!</v>
      </c>
      <c r="E76" s="151" t="e">
        <f>#REF!</f>
        <v>#REF!</v>
      </c>
      <c r="F76" s="189" t="e">
        <f>#REF!</f>
        <v>#REF!</v>
      </c>
      <c r="G76" s="149" t="e">
        <f>#REF!</f>
        <v>#REF!</v>
      </c>
      <c r="H76" s="148" t="s">
        <v>210</v>
      </c>
      <c r="I76" s="154"/>
      <c r="J76" s="148" t="str">
        <f>'YARIŞMA BİLGİLERİ'!$F$21</f>
        <v>Genç Erkekler</v>
      </c>
      <c r="K76" s="151" t="str">
        <f t="shared" si="2"/>
        <v>İSTANBUL-Salon Olimpik Baraj Yarışmaları</v>
      </c>
      <c r="L76" s="216" t="e">
        <f>#REF!</f>
        <v>#REF!</v>
      </c>
      <c r="M76" s="152" t="s">
        <v>208</v>
      </c>
    </row>
    <row r="77" spans="1:13" s="144" customFormat="1" ht="26.25" customHeight="1" x14ac:dyDescent="0.2">
      <c r="A77" s="146">
        <v>75</v>
      </c>
      <c r="B77" s="156" t="s">
        <v>212</v>
      </c>
      <c r="C77" s="147">
        <f>'60M.Final'!C8</f>
        <v>36161</v>
      </c>
      <c r="D77" s="151" t="str">
        <f>'60M.Final'!D8</f>
        <v>İSHAK MERT ŞEN</v>
      </c>
      <c r="E77" s="151" t="str">
        <f>'60M.Final'!E8</f>
        <v>İSTANBUL</v>
      </c>
      <c r="F77" s="189">
        <f>'60M.Final'!F8</f>
        <v>728</v>
      </c>
      <c r="G77" s="149">
        <f>'60M.Final'!A8</f>
        <v>1</v>
      </c>
      <c r="H77" s="148" t="s">
        <v>210</v>
      </c>
      <c r="I77" s="154"/>
      <c r="J77" s="148" t="str">
        <f>'YARIŞMA BİLGİLERİ'!$F$21</f>
        <v>Genç Erkekler</v>
      </c>
      <c r="K77" s="151" t="str">
        <f t="shared" si="2"/>
        <v>İSTANBUL-Salon Olimpik Baraj Yarışmaları</v>
      </c>
      <c r="L77" s="216">
        <f>'60M.Final'!N$4</f>
        <v>42021</v>
      </c>
      <c r="M77" s="152" t="s">
        <v>208</v>
      </c>
    </row>
    <row r="78" spans="1:13" s="144" customFormat="1" ht="26.25" customHeight="1" x14ac:dyDescent="0.2">
      <c r="A78" s="146">
        <v>76</v>
      </c>
      <c r="B78" s="156" t="s">
        <v>212</v>
      </c>
      <c r="C78" s="147">
        <f>'60M.Final'!C9</f>
        <v>36440</v>
      </c>
      <c r="D78" s="151" t="str">
        <f>'60M.Final'!D9</f>
        <v>UĞUR ERİM</v>
      </c>
      <c r="E78" s="151" t="str">
        <f>'60M.Final'!E9</f>
        <v>İSTANBUL</v>
      </c>
      <c r="F78" s="189">
        <f>'60M.Final'!F9</f>
        <v>737</v>
      </c>
      <c r="G78" s="149">
        <f>'60M.Final'!A9</f>
        <v>2</v>
      </c>
      <c r="H78" s="148" t="s">
        <v>210</v>
      </c>
      <c r="I78" s="154"/>
      <c r="J78" s="148" t="str">
        <f>'YARIŞMA BİLGİLERİ'!$F$21</f>
        <v>Genç Erkekler</v>
      </c>
      <c r="K78" s="151" t="str">
        <f t="shared" si="2"/>
        <v>İSTANBUL-Salon Olimpik Baraj Yarışmaları</v>
      </c>
      <c r="L78" s="216">
        <f>'60M.Final'!N$4</f>
        <v>42021</v>
      </c>
      <c r="M78" s="152" t="s">
        <v>208</v>
      </c>
    </row>
    <row r="79" spans="1:13" s="144" customFormat="1" ht="26.25" customHeight="1" x14ac:dyDescent="0.2">
      <c r="A79" s="146">
        <v>77</v>
      </c>
      <c r="B79" s="156" t="s">
        <v>212</v>
      </c>
      <c r="C79" s="147">
        <f>'60M.Final'!C10</f>
        <v>35462</v>
      </c>
      <c r="D79" s="151" t="str">
        <f>'60M.Final'!D10</f>
        <v>SUAT ACER</v>
      </c>
      <c r="E79" s="151" t="str">
        <f>'60M.Final'!E10</f>
        <v>ESKİŞEHİR</v>
      </c>
      <c r="F79" s="189">
        <f>'60M.Final'!F10</f>
        <v>748</v>
      </c>
      <c r="G79" s="149">
        <f>'60M.Final'!A10</f>
        <v>3</v>
      </c>
      <c r="H79" s="148" t="s">
        <v>210</v>
      </c>
      <c r="I79" s="154"/>
      <c r="J79" s="148" t="str">
        <f>'YARIŞMA BİLGİLERİ'!$F$21</f>
        <v>Genç Erkekler</v>
      </c>
      <c r="K79" s="151" t="str">
        <f t="shared" si="2"/>
        <v>İSTANBUL-Salon Olimpik Baraj Yarışmaları</v>
      </c>
      <c r="L79" s="216">
        <f>'60M.Final'!N$4</f>
        <v>42021</v>
      </c>
      <c r="M79" s="152" t="s">
        <v>208</v>
      </c>
    </row>
    <row r="80" spans="1:13" s="144" customFormat="1" ht="26.25" customHeight="1" x14ac:dyDescent="0.2">
      <c r="A80" s="146">
        <v>78</v>
      </c>
      <c r="B80" s="156" t="s">
        <v>212</v>
      </c>
      <c r="C80" s="147">
        <f>'60M.Final'!C11</f>
        <v>36199</v>
      </c>
      <c r="D80" s="151" t="str">
        <f>'60M.Final'!D11</f>
        <v>ENES SERDAR TÜRK</v>
      </c>
      <c r="E80" s="151" t="str">
        <f>'60M.Final'!E11</f>
        <v>SAKARYA</v>
      </c>
      <c r="F80" s="189">
        <f>'60M.Final'!F11</f>
        <v>763</v>
      </c>
      <c r="G80" s="149">
        <f>'60M.Final'!A11</f>
        <v>4</v>
      </c>
      <c r="H80" s="148" t="s">
        <v>210</v>
      </c>
      <c r="I80" s="154"/>
      <c r="J80" s="148" t="str">
        <f>'YARIŞMA BİLGİLERİ'!$F$21</f>
        <v>Genç Erkekler</v>
      </c>
      <c r="K80" s="151" t="str">
        <f t="shared" si="2"/>
        <v>İSTANBUL-Salon Olimpik Baraj Yarışmaları</v>
      </c>
      <c r="L80" s="216">
        <f>'60M.Final'!N$4</f>
        <v>42021</v>
      </c>
      <c r="M80" s="152" t="s">
        <v>208</v>
      </c>
    </row>
    <row r="81" spans="1:13" s="144" customFormat="1" ht="26.25" customHeight="1" x14ac:dyDescent="0.2">
      <c r="A81" s="146">
        <v>79</v>
      </c>
      <c r="B81" s="156" t="s">
        <v>212</v>
      </c>
      <c r="C81" s="147">
        <f>'60M.Final'!C12</f>
        <v>35647</v>
      </c>
      <c r="D81" s="151" t="str">
        <f>'60M.Final'!D12</f>
        <v>TUGAY MELİH VERDİ</v>
      </c>
      <c r="E81" s="151" t="str">
        <f>'60M.Final'!E12</f>
        <v>İSTANBUL</v>
      </c>
      <c r="F81" s="189">
        <f>'60M.Final'!F12</f>
        <v>792</v>
      </c>
      <c r="G81" s="149">
        <f>'60M.Final'!A12</f>
        <v>5</v>
      </c>
      <c r="H81" s="148" t="s">
        <v>210</v>
      </c>
      <c r="I81" s="154"/>
      <c r="J81" s="148" t="str">
        <f>'YARIŞMA BİLGİLERİ'!$F$21</f>
        <v>Genç Erkekler</v>
      </c>
      <c r="K81" s="151" t="str">
        <f t="shared" si="2"/>
        <v>İSTANBUL-Salon Olimpik Baraj Yarışmaları</v>
      </c>
      <c r="L81" s="216">
        <f>'60M.Final'!N$4</f>
        <v>42021</v>
      </c>
      <c r="M81" s="152" t="s">
        <v>208</v>
      </c>
    </row>
    <row r="82" spans="1:13" s="144" customFormat="1" ht="26.25" customHeight="1" x14ac:dyDescent="0.2">
      <c r="A82" s="146">
        <v>80</v>
      </c>
      <c r="B82" s="156" t="s">
        <v>212</v>
      </c>
      <c r="C82" s="147">
        <f>'60M.Final'!C13</f>
        <v>35636</v>
      </c>
      <c r="D82" s="151" t="str">
        <f>'60M.Final'!D13</f>
        <v>İBRAHİM ŞİRİN</v>
      </c>
      <c r="E82" s="151" t="str">
        <f>'60M.Final'!E13</f>
        <v>HATAY</v>
      </c>
      <c r="F82" s="189">
        <f>'60M.Final'!F13</f>
        <v>804</v>
      </c>
      <c r="G82" s="149">
        <f>'60M.Final'!A13</f>
        <v>6</v>
      </c>
      <c r="H82" s="148" t="s">
        <v>210</v>
      </c>
      <c r="I82" s="154"/>
      <c r="J82" s="148" t="str">
        <f>'YARIŞMA BİLGİLERİ'!$F$21</f>
        <v>Genç Erkekler</v>
      </c>
      <c r="K82" s="151" t="str">
        <f t="shared" si="2"/>
        <v>İSTANBUL-Salon Olimpik Baraj Yarışmaları</v>
      </c>
      <c r="L82" s="216">
        <f>'60M.Final'!N$4</f>
        <v>42021</v>
      </c>
      <c r="M82" s="152" t="s">
        <v>208</v>
      </c>
    </row>
    <row r="83" spans="1:13" s="144" customFormat="1" ht="26.25" customHeight="1" x14ac:dyDescent="0.2">
      <c r="A83" s="146">
        <v>81</v>
      </c>
      <c r="B83" s="156" t="s">
        <v>212</v>
      </c>
      <c r="C83" s="147">
        <f>'60M.Final'!C14</f>
        <v>35534</v>
      </c>
      <c r="D83" s="151" t="str">
        <f>'60M.Final'!D14</f>
        <v>ÜMİT BAĞRIAÇIK</v>
      </c>
      <c r="E83" s="151" t="str">
        <f>'60M.Final'!E14</f>
        <v>İSTANBUL</v>
      </c>
      <c r="F83" s="189">
        <f>'60M.Final'!F14</f>
        <v>833</v>
      </c>
      <c r="G83" s="149">
        <f>'60M.Final'!A14</f>
        <v>7</v>
      </c>
      <c r="H83" s="148" t="s">
        <v>210</v>
      </c>
      <c r="I83" s="154"/>
      <c r="J83" s="148" t="str">
        <f>'YARIŞMA BİLGİLERİ'!$F$21</f>
        <v>Genç Erkekler</v>
      </c>
      <c r="K83" s="151" t="str">
        <f t="shared" si="2"/>
        <v>İSTANBUL-Salon Olimpik Baraj Yarışmaları</v>
      </c>
      <c r="L83" s="216">
        <f>'60M.Final'!N$4</f>
        <v>42021</v>
      </c>
      <c r="M83" s="152" t="s">
        <v>208</v>
      </c>
    </row>
    <row r="84" spans="1:13" s="144" customFormat="1" ht="26.25" customHeight="1" x14ac:dyDescent="0.2">
      <c r="A84" s="146">
        <v>82</v>
      </c>
      <c r="B84" s="156" t="s">
        <v>212</v>
      </c>
      <c r="C84" s="147">
        <f>'60M.Final'!C15</f>
        <v>35164</v>
      </c>
      <c r="D84" s="151" t="str">
        <f>'60M.Final'!D15</f>
        <v>ZAFER SEVGİLİ</v>
      </c>
      <c r="E84" s="151" t="str">
        <f>'60M.Final'!E15</f>
        <v>BOLU</v>
      </c>
      <c r="F84" s="189" t="str">
        <f>'60M.Final'!F15</f>
        <v>DQ 162.7</v>
      </c>
      <c r="G84" s="149" t="str">
        <f>'60M.Final'!A15</f>
        <v>-</v>
      </c>
      <c r="H84" s="148" t="s">
        <v>210</v>
      </c>
      <c r="I84" s="154"/>
      <c r="J84" s="148" t="str">
        <f>'YARIŞMA BİLGİLERİ'!$F$21</f>
        <v>Genç Erkekler</v>
      </c>
      <c r="K84" s="151" t="str">
        <f t="shared" si="2"/>
        <v>İSTANBUL-Salon Olimpik Baraj Yarışmaları</v>
      </c>
      <c r="L84" s="216">
        <f>'60M.Final'!N$4</f>
        <v>42021</v>
      </c>
      <c r="M84" s="152" t="s">
        <v>208</v>
      </c>
    </row>
    <row r="85" spans="1:13" s="144" customFormat="1" ht="26.25" customHeight="1" x14ac:dyDescent="0.2">
      <c r="A85" s="146">
        <v>83</v>
      </c>
      <c r="B85" s="157" t="s">
        <v>81</v>
      </c>
      <c r="C85" s="147">
        <f>Sırık!D8</f>
        <v>0</v>
      </c>
      <c r="D85" s="151" t="str">
        <f>Sırık!E8</f>
        <v>SPORCU YOK</v>
      </c>
      <c r="E85" s="151">
        <f>Sırık!F8</f>
        <v>0</v>
      </c>
      <c r="F85" s="189">
        <f>Sırık!BO8</f>
        <v>0</v>
      </c>
      <c r="G85" s="149">
        <f>Sırık!A8</f>
        <v>0</v>
      </c>
      <c r="H85" s="154" t="s">
        <v>81</v>
      </c>
      <c r="I85" s="154"/>
      <c r="J85" s="148" t="str">
        <f>'YARIŞMA BİLGİLERİ'!$F$21</f>
        <v>Genç Erkekler</v>
      </c>
      <c r="K85" s="151" t="str">
        <f t="shared" si="2"/>
        <v>İSTANBUL-Salon Olimpik Baraj Yarışmaları</v>
      </c>
      <c r="L85" s="216">
        <f>Sırık!BC$4</f>
        <v>42022</v>
      </c>
      <c r="M85" s="152" t="s">
        <v>208</v>
      </c>
    </row>
    <row r="86" spans="1:13" s="144" customFormat="1" ht="26.25" customHeight="1" x14ac:dyDescent="0.2">
      <c r="A86" s="146">
        <v>84</v>
      </c>
      <c r="B86" s="157" t="s">
        <v>81</v>
      </c>
      <c r="C86" s="147" t="str">
        <f>Sırık!D9</f>
        <v/>
      </c>
      <c r="D86" s="151" t="str">
        <f>Sırık!E9</f>
        <v/>
      </c>
      <c r="E86" s="151" t="str">
        <f>Sırık!F9</f>
        <v/>
      </c>
      <c r="F86" s="189">
        <f>Sırık!BO9</f>
        <v>0</v>
      </c>
      <c r="G86" s="149">
        <f>Sırık!A9</f>
        <v>0</v>
      </c>
      <c r="H86" s="154" t="s">
        <v>81</v>
      </c>
      <c r="I86" s="154"/>
      <c r="J86" s="148" t="str">
        <f>'YARIŞMA BİLGİLERİ'!$F$21</f>
        <v>Genç Erkekler</v>
      </c>
      <c r="K86" s="151" t="str">
        <f t="shared" si="2"/>
        <v>İSTANBUL-Salon Olimpik Baraj Yarışmaları</v>
      </c>
      <c r="L86" s="216">
        <f>Sırık!BC$4</f>
        <v>42022</v>
      </c>
      <c r="M86" s="152" t="s">
        <v>208</v>
      </c>
    </row>
    <row r="87" spans="1:13" s="144" customFormat="1" ht="26.25" customHeight="1" x14ac:dyDescent="0.2">
      <c r="A87" s="146">
        <v>85</v>
      </c>
      <c r="B87" s="157" t="s">
        <v>81</v>
      </c>
      <c r="C87" s="147" t="str">
        <f>Sırık!D10</f>
        <v/>
      </c>
      <c r="D87" s="151" t="str">
        <f>Sırık!E10</f>
        <v/>
      </c>
      <c r="E87" s="151" t="str">
        <f>Sırık!F10</f>
        <v/>
      </c>
      <c r="F87" s="189">
        <f>Sırık!BO10</f>
        <v>0</v>
      </c>
      <c r="G87" s="149">
        <f>Sırık!A10</f>
        <v>0</v>
      </c>
      <c r="H87" s="154" t="s">
        <v>81</v>
      </c>
      <c r="I87" s="154"/>
      <c r="J87" s="148" t="str">
        <f>'YARIŞMA BİLGİLERİ'!$F$21</f>
        <v>Genç Erkekler</v>
      </c>
      <c r="K87" s="151" t="str">
        <f t="shared" si="2"/>
        <v>İSTANBUL-Salon Olimpik Baraj Yarışmaları</v>
      </c>
      <c r="L87" s="216">
        <f>Sırık!BC$4</f>
        <v>42022</v>
      </c>
      <c r="M87" s="152" t="s">
        <v>208</v>
      </c>
    </row>
    <row r="88" spans="1:13" s="144" customFormat="1" ht="26.25" customHeight="1" x14ac:dyDescent="0.2">
      <c r="A88" s="146">
        <v>86</v>
      </c>
      <c r="B88" s="157" t="s">
        <v>81</v>
      </c>
      <c r="C88" s="147" t="str">
        <f>Sırık!D11</f>
        <v/>
      </c>
      <c r="D88" s="151" t="str">
        <f>Sırık!E11</f>
        <v/>
      </c>
      <c r="E88" s="151" t="str">
        <f>Sırık!F11</f>
        <v/>
      </c>
      <c r="F88" s="189">
        <f>Sırık!BO11</f>
        <v>0</v>
      </c>
      <c r="G88" s="149">
        <f>Sırık!A11</f>
        <v>0</v>
      </c>
      <c r="H88" s="154" t="s">
        <v>81</v>
      </c>
      <c r="I88" s="154"/>
      <c r="J88" s="148" t="str">
        <f>'YARIŞMA BİLGİLERİ'!$F$21</f>
        <v>Genç Erkekler</v>
      </c>
      <c r="K88" s="151" t="str">
        <f t="shared" si="2"/>
        <v>İSTANBUL-Salon Olimpik Baraj Yarışmaları</v>
      </c>
      <c r="L88" s="216">
        <f>Sırık!BC$4</f>
        <v>42022</v>
      </c>
      <c r="M88" s="152" t="s">
        <v>208</v>
      </c>
    </row>
    <row r="89" spans="1:13" s="144" customFormat="1" ht="26.25" customHeight="1" x14ac:dyDescent="0.2">
      <c r="A89" s="146">
        <v>87</v>
      </c>
      <c r="B89" s="157" t="s">
        <v>81</v>
      </c>
      <c r="C89" s="147" t="str">
        <f>Sırık!D12</f>
        <v/>
      </c>
      <c r="D89" s="151" t="str">
        <f>Sırık!E12</f>
        <v/>
      </c>
      <c r="E89" s="151" t="str">
        <f>Sırık!F12</f>
        <v/>
      </c>
      <c r="F89" s="189">
        <f>Sırık!BO12</f>
        <v>0</v>
      </c>
      <c r="G89" s="149">
        <f>Sırık!A12</f>
        <v>0</v>
      </c>
      <c r="H89" s="154" t="s">
        <v>81</v>
      </c>
      <c r="I89" s="154"/>
      <c r="J89" s="148" t="str">
        <f>'YARIŞMA BİLGİLERİ'!$F$21</f>
        <v>Genç Erkekler</v>
      </c>
      <c r="K89" s="151" t="str">
        <f t="shared" si="2"/>
        <v>İSTANBUL-Salon Olimpik Baraj Yarışmaları</v>
      </c>
      <c r="L89" s="216">
        <f>Sırık!BC$4</f>
        <v>42022</v>
      </c>
      <c r="M89" s="152" t="s">
        <v>208</v>
      </c>
    </row>
    <row r="90" spans="1:13" s="144" customFormat="1" ht="26.25" customHeight="1" x14ac:dyDescent="0.2">
      <c r="A90" s="146">
        <v>88</v>
      </c>
      <c r="B90" s="157" t="s">
        <v>81</v>
      </c>
      <c r="C90" s="147" t="str">
        <f>Sırık!D13</f>
        <v/>
      </c>
      <c r="D90" s="151" t="str">
        <f>Sırık!E13</f>
        <v/>
      </c>
      <c r="E90" s="151" t="str">
        <f>Sırık!F13</f>
        <v/>
      </c>
      <c r="F90" s="189">
        <f>Sırık!BO13</f>
        <v>0</v>
      </c>
      <c r="G90" s="149">
        <f>Sırık!A13</f>
        <v>0</v>
      </c>
      <c r="H90" s="154" t="s">
        <v>81</v>
      </c>
      <c r="I90" s="154"/>
      <c r="J90" s="148" t="str">
        <f>'YARIŞMA BİLGİLERİ'!$F$21</f>
        <v>Genç Erkekler</v>
      </c>
      <c r="K90" s="151" t="str">
        <f t="shared" si="2"/>
        <v>İSTANBUL-Salon Olimpik Baraj Yarışmaları</v>
      </c>
      <c r="L90" s="216">
        <f>Sırık!BC$4</f>
        <v>42022</v>
      </c>
      <c r="M90" s="152" t="s">
        <v>208</v>
      </c>
    </row>
    <row r="91" spans="1:13" s="144" customFormat="1" ht="26.25" customHeight="1" x14ac:dyDescent="0.2">
      <c r="A91" s="146">
        <v>89</v>
      </c>
      <c r="B91" s="157" t="s">
        <v>81</v>
      </c>
      <c r="C91" s="147" t="str">
        <f>Sırık!D14</f>
        <v/>
      </c>
      <c r="D91" s="151" t="str">
        <f>Sırık!E14</f>
        <v/>
      </c>
      <c r="E91" s="151" t="str">
        <f>Sırık!F14</f>
        <v/>
      </c>
      <c r="F91" s="189">
        <f>Sırık!BO14</f>
        <v>0</v>
      </c>
      <c r="G91" s="149">
        <f>Sırık!A14</f>
        <v>0</v>
      </c>
      <c r="H91" s="154" t="s">
        <v>81</v>
      </c>
      <c r="I91" s="154"/>
      <c r="J91" s="148" t="str">
        <f>'YARIŞMA BİLGİLERİ'!$F$21</f>
        <v>Genç Erkekler</v>
      </c>
      <c r="K91" s="151" t="str">
        <f t="shared" si="2"/>
        <v>İSTANBUL-Salon Olimpik Baraj Yarışmaları</v>
      </c>
      <c r="L91" s="216">
        <f>Sırık!BC$4</f>
        <v>42022</v>
      </c>
      <c r="M91" s="152" t="s">
        <v>208</v>
      </c>
    </row>
    <row r="92" spans="1:13" s="144" customFormat="1" ht="26.25" customHeight="1" x14ac:dyDescent="0.2">
      <c r="A92" s="146">
        <v>90</v>
      </c>
      <c r="B92" s="157" t="s">
        <v>81</v>
      </c>
      <c r="C92" s="147" t="str">
        <f>Sırık!D15</f>
        <v/>
      </c>
      <c r="D92" s="151" t="str">
        <f>Sırık!E15</f>
        <v/>
      </c>
      <c r="E92" s="151" t="str">
        <f>Sırık!F15</f>
        <v/>
      </c>
      <c r="F92" s="189">
        <f>Sırık!BO15</f>
        <v>0</v>
      </c>
      <c r="G92" s="149">
        <f>Sırık!A15</f>
        <v>0</v>
      </c>
      <c r="H92" s="154" t="s">
        <v>81</v>
      </c>
      <c r="I92" s="154"/>
      <c r="J92" s="148" t="str">
        <f>'YARIŞMA BİLGİLERİ'!$F$21</f>
        <v>Genç Erkekler</v>
      </c>
      <c r="K92" s="151" t="str">
        <f t="shared" si="2"/>
        <v>İSTANBUL-Salon Olimpik Baraj Yarışmaları</v>
      </c>
      <c r="L92" s="216">
        <f>Sırık!BC$4</f>
        <v>42022</v>
      </c>
      <c r="M92" s="152" t="s">
        <v>208</v>
      </c>
    </row>
    <row r="93" spans="1:13" s="144" customFormat="1" ht="26.25" customHeight="1" x14ac:dyDescent="0.2">
      <c r="A93" s="146">
        <v>91</v>
      </c>
      <c r="B93" s="157" t="s">
        <v>81</v>
      </c>
      <c r="C93" s="147" t="str">
        <f>Sırık!D16</f>
        <v/>
      </c>
      <c r="D93" s="151" t="str">
        <f>Sırık!E16</f>
        <v/>
      </c>
      <c r="E93" s="151" t="str">
        <f>Sırık!F16</f>
        <v/>
      </c>
      <c r="F93" s="189">
        <f>Sırık!BO16</f>
        <v>0</v>
      </c>
      <c r="G93" s="149">
        <f>Sırık!A16</f>
        <v>0</v>
      </c>
      <c r="H93" s="154" t="s">
        <v>81</v>
      </c>
      <c r="I93" s="154"/>
      <c r="J93" s="148" t="str">
        <f>'YARIŞMA BİLGİLERİ'!$F$21</f>
        <v>Genç Erkekler</v>
      </c>
      <c r="K93" s="151" t="str">
        <f t="shared" si="2"/>
        <v>İSTANBUL-Salon Olimpik Baraj Yarışmaları</v>
      </c>
      <c r="L93" s="216">
        <f>Sırık!BC$4</f>
        <v>42022</v>
      </c>
      <c r="M93" s="152" t="s">
        <v>208</v>
      </c>
    </row>
    <row r="94" spans="1:13" s="144" customFormat="1" ht="26.25" customHeight="1" x14ac:dyDescent="0.2">
      <c r="A94" s="146">
        <v>92</v>
      </c>
      <c r="B94" s="157" t="s">
        <v>81</v>
      </c>
      <c r="C94" s="147" t="str">
        <f>Sırık!D17</f>
        <v/>
      </c>
      <c r="D94" s="151" t="str">
        <f>Sırık!E17</f>
        <v/>
      </c>
      <c r="E94" s="151" t="str">
        <f>Sırık!F17</f>
        <v/>
      </c>
      <c r="F94" s="189">
        <f>Sırık!BO17</f>
        <v>0</v>
      </c>
      <c r="G94" s="149">
        <f>Sırık!A17</f>
        <v>0</v>
      </c>
      <c r="H94" s="154" t="s">
        <v>81</v>
      </c>
      <c r="I94" s="154"/>
      <c r="J94" s="148" t="str">
        <f>'YARIŞMA BİLGİLERİ'!$F$21</f>
        <v>Genç Erkekler</v>
      </c>
      <c r="K94" s="151" t="str">
        <f t="shared" si="2"/>
        <v>İSTANBUL-Salon Olimpik Baraj Yarışmaları</v>
      </c>
      <c r="L94" s="216">
        <f>Sırık!BC$4</f>
        <v>42022</v>
      </c>
      <c r="M94" s="152" t="s">
        <v>208</v>
      </c>
    </row>
    <row r="95" spans="1:13" s="144" customFormat="1" ht="26.25" customHeight="1" x14ac:dyDescent="0.2">
      <c r="A95" s="146">
        <v>93</v>
      </c>
      <c r="B95" s="157" t="s">
        <v>81</v>
      </c>
      <c r="C95" s="147" t="str">
        <f>Sırık!D18</f>
        <v/>
      </c>
      <c r="D95" s="151" t="str">
        <f>Sırık!E18</f>
        <v/>
      </c>
      <c r="E95" s="151" t="str">
        <f>Sırık!F18</f>
        <v/>
      </c>
      <c r="F95" s="189">
        <f>Sırık!BO18</f>
        <v>0</v>
      </c>
      <c r="G95" s="149">
        <f>Sırık!A18</f>
        <v>0</v>
      </c>
      <c r="H95" s="154" t="s">
        <v>81</v>
      </c>
      <c r="I95" s="154"/>
      <c r="J95" s="148" t="str">
        <f>'YARIŞMA BİLGİLERİ'!$F$21</f>
        <v>Genç Erkekler</v>
      </c>
      <c r="K95" s="151" t="str">
        <f t="shared" si="2"/>
        <v>İSTANBUL-Salon Olimpik Baraj Yarışmaları</v>
      </c>
      <c r="L95" s="216">
        <f>Sırık!BC$4</f>
        <v>42022</v>
      </c>
      <c r="M95" s="152" t="s">
        <v>208</v>
      </c>
    </row>
    <row r="96" spans="1:13" s="144" customFormat="1" ht="26.25" customHeight="1" x14ac:dyDescent="0.2">
      <c r="A96" s="146">
        <v>94</v>
      </c>
      <c r="B96" s="157" t="s">
        <v>81</v>
      </c>
      <c r="C96" s="147" t="str">
        <f>Sırık!D19</f>
        <v/>
      </c>
      <c r="D96" s="151" t="str">
        <f>Sırık!E19</f>
        <v/>
      </c>
      <c r="E96" s="151" t="str">
        <f>Sırık!F19</f>
        <v/>
      </c>
      <c r="F96" s="189">
        <f>Sırık!BO19</f>
        <v>0</v>
      </c>
      <c r="G96" s="149">
        <f>Sırık!A19</f>
        <v>0</v>
      </c>
      <c r="H96" s="154" t="s">
        <v>81</v>
      </c>
      <c r="I96" s="154"/>
      <c r="J96" s="148" t="str">
        <f>'YARIŞMA BİLGİLERİ'!$F$21</f>
        <v>Genç Erkekler</v>
      </c>
      <c r="K96" s="151" t="str">
        <f t="shared" si="2"/>
        <v>İSTANBUL-Salon Olimpik Baraj Yarışmaları</v>
      </c>
      <c r="L96" s="216">
        <f>Sırık!BC$4</f>
        <v>42022</v>
      </c>
      <c r="M96" s="152" t="s">
        <v>208</v>
      </c>
    </row>
    <row r="97" spans="1:13" s="144" customFormat="1" ht="26.25" customHeight="1" x14ac:dyDescent="0.2">
      <c r="A97" s="146">
        <v>95</v>
      </c>
      <c r="B97" s="157" t="s">
        <v>81</v>
      </c>
      <c r="C97" s="147" t="str">
        <f>Sırık!D20</f>
        <v/>
      </c>
      <c r="D97" s="151" t="str">
        <f>Sırık!E20</f>
        <v/>
      </c>
      <c r="E97" s="151" t="str">
        <f>Sırık!F20</f>
        <v/>
      </c>
      <c r="F97" s="189">
        <f>Sırık!BO20</f>
        <v>0</v>
      </c>
      <c r="G97" s="149">
        <f>Sırık!A20</f>
        <v>0</v>
      </c>
      <c r="H97" s="154" t="s">
        <v>81</v>
      </c>
      <c r="I97" s="154"/>
      <c r="J97" s="148" t="str">
        <f>'YARIŞMA BİLGİLERİ'!$F$21</f>
        <v>Genç Erkekler</v>
      </c>
      <c r="K97" s="151" t="str">
        <f t="shared" si="2"/>
        <v>İSTANBUL-Salon Olimpik Baraj Yarışmaları</v>
      </c>
      <c r="L97" s="216">
        <f>Sırık!BC$4</f>
        <v>42022</v>
      </c>
      <c r="M97" s="152" t="s">
        <v>208</v>
      </c>
    </row>
    <row r="98" spans="1:13" s="144" customFormat="1" ht="26.25" customHeight="1" x14ac:dyDescent="0.2">
      <c r="A98" s="146">
        <v>96</v>
      </c>
      <c r="B98" s="157" t="s">
        <v>81</v>
      </c>
      <c r="C98" s="147" t="str">
        <f>Sırık!D21</f>
        <v/>
      </c>
      <c r="D98" s="151" t="str">
        <f>Sırık!E21</f>
        <v/>
      </c>
      <c r="E98" s="151" t="str">
        <f>Sırık!F21</f>
        <v/>
      </c>
      <c r="F98" s="189">
        <f>Sırık!BO21</f>
        <v>0</v>
      </c>
      <c r="G98" s="149">
        <f>Sırık!A21</f>
        <v>0</v>
      </c>
      <c r="H98" s="154" t="s">
        <v>81</v>
      </c>
      <c r="I98" s="154"/>
      <c r="J98" s="148" t="str">
        <f>'YARIŞMA BİLGİLERİ'!$F$21</f>
        <v>Genç Erkekler</v>
      </c>
      <c r="K98" s="151" t="str">
        <f t="shared" si="2"/>
        <v>İSTANBUL-Salon Olimpik Baraj Yarışmaları</v>
      </c>
      <c r="L98" s="216">
        <f>Sırık!BC$4</f>
        <v>42022</v>
      </c>
      <c r="M98" s="152" t="s">
        <v>208</v>
      </c>
    </row>
    <row r="99" spans="1:13" s="144" customFormat="1" ht="26.25" customHeight="1" x14ac:dyDescent="0.2">
      <c r="A99" s="146">
        <v>97</v>
      </c>
      <c r="B99" s="157" t="s">
        <v>81</v>
      </c>
      <c r="C99" s="147" t="str">
        <f>Sırık!D22</f>
        <v/>
      </c>
      <c r="D99" s="151" t="str">
        <f>Sırık!E22</f>
        <v/>
      </c>
      <c r="E99" s="151" t="str">
        <f>Sırık!F22</f>
        <v/>
      </c>
      <c r="F99" s="189">
        <f>Sırık!BO22</f>
        <v>0</v>
      </c>
      <c r="G99" s="149">
        <f>Sırık!A22</f>
        <v>0</v>
      </c>
      <c r="H99" s="154" t="s">
        <v>81</v>
      </c>
      <c r="I99" s="154"/>
      <c r="J99" s="148" t="str">
        <f>'YARIŞMA BİLGİLERİ'!$F$21</f>
        <v>Genç Erkekler</v>
      </c>
      <c r="K99" s="151" t="str">
        <f t="shared" ref="K99:K109" si="3">CONCATENATE(K$1,"-",A$1)</f>
        <v>İSTANBUL-Salon Olimpik Baraj Yarışmaları</v>
      </c>
      <c r="L99" s="216">
        <f>Sırık!BC$4</f>
        <v>42022</v>
      </c>
      <c r="M99" s="152" t="s">
        <v>208</v>
      </c>
    </row>
    <row r="100" spans="1:13" s="144" customFormat="1" ht="26.25" customHeight="1" x14ac:dyDescent="0.2">
      <c r="A100" s="146">
        <v>98</v>
      </c>
      <c r="B100" s="157" t="s">
        <v>81</v>
      </c>
      <c r="C100" s="147" t="e">
        <f>Sırık!#REF!</f>
        <v>#REF!</v>
      </c>
      <c r="D100" s="151" t="e">
        <f>Sırık!#REF!</f>
        <v>#REF!</v>
      </c>
      <c r="E100" s="151" t="e">
        <f>Sırık!#REF!</f>
        <v>#REF!</v>
      </c>
      <c r="F100" s="189" t="e">
        <f>Sırık!#REF!</f>
        <v>#REF!</v>
      </c>
      <c r="G100" s="149" t="e">
        <f>Sırık!#REF!</f>
        <v>#REF!</v>
      </c>
      <c r="H100" s="154" t="s">
        <v>81</v>
      </c>
      <c r="I100" s="154"/>
      <c r="J100" s="148" t="str">
        <f>'YARIŞMA BİLGİLERİ'!$F$21</f>
        <v>Genç Erkekler</v>
      </c>
      <c r="K100" s="151" t="str">
        <f t="shared" si="3"/>
        <v>İSTANBUL-Salon Olimpik Baraj Yarışmaları</v>
      </c>
      <c r="L100" s="216">
        <f>Sırık!BC$4</f>
        <v>42022</v>
      </c>
      <c r="M100" s="152" t="s">
        <v>208</v>
      </c>
    </row>
    <row r="101" spans="1:13" s="144" customFormat="1" ht="26.25" customHeight="1" x14ac:dyDescent="0.2">
      <c r="A101" s="146">
        <v>99</v>
      </c>
      <c r="B101" s="157" t="s">
        <v>81</v>
      </c>
      <c r="C101" s="147" t="e">
        <f>Sırık!#REF!</f>
        <v>#REF!</v>
      </c>
      <c r="D101" s="151" t="e">
        <f>Sırık!#REF!</f>
        <v>#REF!</v>
      </c>
      <c r="E101" s="151" t="e">
        <f>Sırık!#REF!</f>
        <v>#REF!</v>
      </c>
      <c r="F101" s="189" t="e">
        <f>Sırık!#REF!</f>
        <v>#REF!</v>
      </c>
      <c r="G101" s="149" t="e">
        <f>Sırık!#REF!</f>
        <v>#REF!</v>
      </c>
      <c r="H101" s="154" t="s">
        <v>81</v>
      </c>
      <c r="I101" s="154"/>
      <c r="J101" s="148" t="str">
        <f>'YARIŞMA BİLGİLERİ'!$F$21</f>
        <v>Genç Erkekler</v>
      </c>
      <c r="K101" s="151" t="str">
        <f t="shared" si="3"/>
        <v>İSTANBUL-Salon Olimpik Baraj Yarışmaları</v>
      </c>
      <c r="L101" s="216">
        <f>Sırık!BC$4</f>
        <v>42022</v>
      </c>
      <c r="M101" s="152" t="s">
        <v>208</v>
      </c>
    </row>
    <row r="102" spans="1:13" s="144" customFormat="1" ht="26.25" customHeight="1" x14ac:dyDescent="0.2">
      <c r="A102" s="146">
        <v>100</v>
      </c>
      <c r="B102" s="157" t="s">
        <v>81</v>
      </c>
      <c r="C102" s="147" t="e">
        <f>Sırık!#REF!</f>
        <v>#REF!</v>
      </c>
      <c r="D102" s="151" t="e">
        <f>Sırık!#REF!</f>
        <v>#REF!</v>
      </c>
      <c r="E102" s="151" t="e">
        <f>Sırık!#REF!</f>
        <v>#REF!</v>
      </c>
      <c r="F102" s="189" t="e">
        <f>Sırık!#REF!</f>
        <v>#REF!</v>
      </c>
      <c r="G102" s="149" t="e">
        <f>Sırık!#REF!</f>
        <v>#REF!</v>
      </c>
      <c r="H102" s="154" t="s">
        <v>81</v>
      </c>
      <c r="I102" s="154"/>
      <c r="J102" s="148" t="str">
        <f>'YARIŞMA BİLGİLERİ'!$F$21</f>
        <v>Genç Erkekler</v>
      </c>
      <c r="K102" s="151" t="str">
        <f t="shared" si="3"/>
        <v>İSTANBUL-Salon Olimpik Baraj Yarışmaları</v>
      </c>
      <c r="L102" s="216">
        <f>Sırık!BC$4</f>
        <v>42022</v>
      </c>
      <c r="M102" s="152" t="s">
        <v>208</v>
      </c>
    </row>
    <row r="103" spans="1:13" s="144" customFormat="1" ht="26.25" customHeight="1" x14ac:dyDescent="0.2">
      <c r="A103" s="146">
        <v>101</v>
      </c>
      <c r="B103" s="157" t="s">
        <v>81</v>
      </c>
      <c r="C103" s="147" t="e">
        <f>Sırık!#REF!</f>
        <v>#REF!</v>
      </c>
      <c r="D103" s="151" t="e">
        <f>Sırık!#REF!</f>
        <v>#REF!</v>
      </c>
      <c r="E103" s="151" t="e">
        <f>Sırık!#REF!</f>
        <v>#REF!</v>
      </c>
      <c r="F103" s="189" t="e">
        <f>Sırık!#REF!</f>
        <v>#REF!</v>
      </c>
      <c r="G103" s="149" t="e">
        <f>Sırık!#REF!</f>
        <v>#REF!</v>
      </c>
      <c r="H103" s="154" t="s">
        <v>81</v>
      </c>
      <c r="I103" s="154"/>
      <c r="J103" s="148" t="str">
        <f>'YARIŞMA BİLGİLERİ'!$F$21</f>
        <v>Genç Erkekler</v>
      </c>
      <c r="K103" s="151" t="str">
        <f t="shared" si="3"/>
        <v>İSTANBUL-Salon Olimpik Baraj Yarışmaları</v>
      </c>
      <c r="L103" s="216">
        <f>Sırık!BC$4</f>
        <v>42022</v>
      </c>
      <c r="M103" s="152" t="s">
        <v>208</v>
      </c>
    </row>
    <row r="104" spans="1:13" s="144" customFormat="1" ht="26.25" customHeight="1" x14ac:dyDescent="0.2">
      <c r="A104" s="146">
        <v>102</v>
      </c>
      <c r="B104" s="157" t="s">
        <v>81</v>
      </c>
      <c r="C104" s="147" t="e">
        <f>Sırık!#REF!</f>
        <v>#REF!</v>
      </c>
      <c r="D104" s="151" t="e">
        <f>Sırık!#REF!</f>
        <v>#REF!</v>
      </c>
      <c r="E104" s="151" t="e">
        <f>Sırık!#REF!</f>
        <v>#REF!</v>
      </c>
      <c r="F104" s="189" t="e">
        <f>Sırık!#REF!</f>
        <v>#REF!</v>
      </c>
      <c r="G104" s="149" t="e">
        <f>Sırık!#REF!</f>
        <v>#REF!</v>
      </c>
      <c r="H104" s="154" t="s">
        <v>81</v>
      </c>
      <c r="I104" s="154"/>
      <c r="J104" s="148" t="str">
        <f>'YARIŞMA BİLGİLERİ'!$F$21</f>
        <v>Genç Erkekler</v>
      </c>
      <c r="K104" s="151" t="str">
        <f t="shared" si="3"/>
        <v>İSTANBUL-Salon Olimpik Baraj Yarışmaları</v>
      </c>
      <c r="L104" s="216">
        <f>Sırık!BC$4</f>
        <v>42022</v>
      </c>
      <c r="M104" s="152" t="s">
        <v>208</v>
      </c>
    </row>
    <row r="105" spans="1:13" s="144" customFormat="1" ht="26.25" customHeight="1" x14ac:dyDescent="0.2">
      <c r="A105" s="146">
        <v>103</v>
      </c>
      <c r="B105" s="157" t="s">
        <v>81</v>
      </c>
      <c r="C105" s="147" t="e">
        <f>Sırık!#REF!</f>
        <v>#REF!</v>
      </c>
      <c r="D105" s="151" t="e">
        <f>Sırık!#REF!</f>
        <v>#REF!</v>
      </c>
      <c r="E105" s="151" t="e">
        <f>Sırık!#REF!</f>
        <v>#REF!</v>
      </c>
      <c r="F105" s="189" t="e">
        <f>Sırık!#REF!</f>
        <v>#REF!</v>
      </c>
      <c r="G105" s="149" t="e">
        <f>Sırık!#REF!</f>
        <v>#REF!</v>
      </c>
      <c r="H105" s="154" t="s">
        <v>81</v>
      </c>
      <c r="I105" s="154"/>
      <c r="J105" s="148" t="str">
        <f>'YARIŞMA BİLGİLERİ'!$F$21</f>
        <v>Genç Erkekler</v>
      </c>
      <c r="K105" s="151" t="str">
        <f t="shared" si="3"/>
        <v>İSTANBUL-Salon Olimpik Baraj Yarışmaları</v>
      </c>
      <c r="L105" s="216">
        <f>Sırık!BC$4</f>
        <v>42022</v>
      </c>
      <c r="M105" s="152" t="s">
        <v>208</v>
      </c>
    </row>
    <row r="106" spans="1:13" s="144" customFormat="1" ht="26.25" customHeight="1" x14ac:dyDescent="0.2">
      <c r="A106" s="146">
        <v>104</v>
      </c>
      <c r="B106" s="157" t="s">
        <v>81</v>
      </c>
      <c r="C106" s="147" t="e">
        <f>Sırık!#REF!</f>
        <v>#REF!</v>
      </c>
      <c r="D106" s="151" t="e">
        <f>Sırık!#REF!</f>
        <v>#REF!</v>
      </c>
      <c r="E106" s="151" t="e">
        <f>Sırık!#REF!</f>
        <v>#REF!</v>
      </c>
      <c r="F106" s="189" t="e">
        <f>Sırık!#REF!</f>
        <v>#REF!</v>
      </c>
      <c r="G106" s="149" t="e">
        <f>Sırık!#REF!</f>
        <v>#REF!</v>
      </c>
      <c r="H106" s="154" t="s">
        <v>81</v>
      </c>
      <c r="I106" s="154"/>
      <c r="J106" s="148" t="str">
        <f>'YARIŞMA BİLGİLERİ'!$F$21</f>
        <v>Genç Erkekler</v>
      </c>
      <c r="K106" s="151" t="str">
        <f t="shared" si="3"/>
        <v>İSTANBUL-Salon Olimpik Baraj Yarışmaları</v>
      </c>
      <c r="L106" s="216">
        <f>Sırık!BC$4</f>
        <v>42022</v>
      </c>
      <c r="M106" s="152" t="s">
        <v>208</v>
      </c>
    </row>
    <row r="107" spans="1:13" s="144" customFormat="1" ht="26.25" customHeight="1" x14ac:dyDescent="0.2">
      <c r="A107" s="146">
        <v>105</v>
      </c>
      <c r="B107" s="157" t="s">
        <v>81</v>
      </c>
      <c r="C107" s="147" t="e">
        <f>Sırık!#REF!</f>
        <v>#REF!</v>
      </c>
      <c r="D107" s="151" t="e">
        <f>Sırık!#REF!</f>
        <v>#REF!</v>
      </c>
      <c r="E107" s="151" t="e">
        <f>Sırık!#REF!</f>
        <v>#REF!</v>
      </c>
      <c r="F107" s="189" t="e">
        <f>Sırık!#REF!</f>
        <v>#REF!</v>
      </c>
      <c r="G107" s="149" t="e">
        <f>Sırık!#REF!</f>
        <v>#REF!</v>
      </c>
      <c r="H107" s="154" t="s">
        <v>81</v>
      </c>
      <c r="I107" s="154"/>
      <c r="J107" s="148" t="str">
        <f>'YARIŞMA BİLGİLERİ'!$F$21</f>
        <v>Genç Erkekler</v>
      </c>
      <c r="K107" s="151" t="str">
        <f t="shared" si="3"/>
        <v>İSTANBUL-Salon Olimpik Baraj Yarışmaları</v>
      </c>
      <c r="L107" s="216">
        <f>Sırık!BC$4</f>
        <v>42022</v>
      </c>
      <c r="M107" s="152" t="s">
        <v>208</v>
      </c>
    </row>
    <row r="108" spans="1:13" s="144" customFormat="1" ht="26.25" customHeight="1" x14ac:dyDescent="0.2">
      <c r="A108" s="146">
        <v>106</v>
      </c>
      <c r="B108" s="157" t="s">
        <v>81</v>
      </c>
      <c r="C108" s="147" t="e">
        <f>Sırık!#REF!</f>
        <v>#REF!</v>
      </c>
      <c r="D108" s="151" t="e">
        <f>Sırık!#REF!</f>
        <v>#REF!</v>
      </c>
      <c r="E108" s="151" t="e">
        <f>Sırık!#REF!</f>
        <v>#REF!</v>
      </c>
      <c r="F108" s="189" t="e">
        <f>Sırık!#REF!</f>
        <v>#REF!</v>
      </c>
      <c r="G108" s="149" t="e">
        <f>Sırık!#REF!</f>
        <v>#REF!</v>
      </c>
      <c r="H108" s="154" t="s">
        <v>81</v>
      </c>
      <c r="I108" s="154"/>
      <c r="J108" s="148" t="str">
        <f>'YARIŞMA BİLGİLERİ'!$F$21</f>
        <v>Genç Erkekler</v>
      </c>
      <c r="K108" s="151" t="str">
        <f t="shared" si="3"/>
        <v>İSTANBUL-Salon Olimpik Baraj Yarışmaları</v>
      </c>
      <c r="L108" s="216">
        <f>Sırık!BC$4</f>
        <v>42022</v>
      </c>
      <c r="M108" s="152" t="s">
        <v>208</v>
      </c>
    </row>
    <row r="109" spans="1:13" s="144" customFormat="1" ht="26.25" customHeight="1" x14ac:dyDescent="0.2">
      <c r="A109" s="146">
        <v>107</v>
      </c>
      <c r="B109" s="157" t="s">
        <v>81</v>
      </c>
      <c r="C109" s="147" t="e">
        <f>Sırık!#REF!</f>
        <v>#REF!</v>
      </c>
      <c r="D109" s="151" t="e">
        <f>Sırık!#REF!</f>
        <v>#REF!</v>
      </c>
      <c r="E109" s="151" t="e">
        <f>Sırık!#REF!</f>
        <v>#REF!</v>
      </c>
      <c r="F109" s="189" t="e">
        <f>Sırık!#REF!</f>
        <v>#REF!</v>
      </c>
      <c r="G109" s="149" t="e">
        <f>Sırık!#REF!</f>
        <v>#REF!</v>
      </c>
      <c r="H109" s="154" t="s">
        <v>81</v>
      </c>
      <c r="I109" s="154"/>
      <c r="J109" s="148" t="str">
        <f>'YARIŞMA BİLGİLERİ'!$F$21</f>
        <v>Genç Erkekler</v>
      </c>
      <c r="K109" s="151" t="str">
        <f t="shared" si="3"/>
        <v>İSTANBUL-Salon Olimpik Baraj Yarışmaları</v>
      </c>
      <c r="L109" s="216">
        <f>Sırık!BC$4</f>
        <v>42022</v>
      </c>
      <c r="M109" s="152" t="s">
        <v>208</v>
      </c>
    </row>
    <row r="110" spans="1:13" s="144" customFormat="1" ht="26.25" customHeight="1" x14ac:dyDescent="0.2">
      <c r="A110" s="146">
        <v>148</v>
      </c>
      <c r="B110" s="157" t="s">
        <v>222</v>
      </c>
      <c r="C110" s="147">
        <f>Gülle!D8</f>
        <v>35431</v>
      </c>
      <c r="D110" s="151" t="str">
        <f>Gülle!E8</f>
        <v>HÜSEYİN CUMALI</v>
      </c>
      <c r="E110" s="151" t="str">
        <f>Gülle!F8</f>
        <v>SAKARYA</v>
      </c>
      <c r="F110" s="153">
        <f>Gülle!N8</f>
        <v>1280</v>
      </c>
      <c r="G110" s="154">
        <f>Gülle!A8</f>
        <v>1</v>
      </c>
      <c r="H110" s="154" t="s">
        <v>94</v>
      </c>
      <c r="I110" s="154" t="str">
        <f>Gülle!G$4</f>
        <v>6 Kg.</v>
      </c>
      <c r="J110" s="148" t="str">
        <f>'YARIŞMA BİLGİLERİ'!$F$21</f>
        <v>Genç Erkekler</v>
      </c>
      <c r="K110" s="151" t="str">
        <f t="shared" ref="K110:K149" si="4">CONCATENATE(K$1,"-",A$1)</f>
        <v>İSTANBUL-Salon Olimpik Baraj Yarışmaları</v>
      </c>
      <c r="L110" s="216" t="e">
        <f>Gülle!#REF!</f>
        <v>#REF!</v>
      </c>
      <c r="M110" s="152" t="s">
        <v>208</v>
      </c>
    </row>
    <row r="111" spans="1:13" s="144" customFormat="1" ht="26.25" customHeight="1" x14ac:dyDescent="0.2">
      <c r="A111" s="146">
        <v>149</v>
      </c>
      <c r="B111" s="157" t="s">
        <v>222</v>
      </c>
      <c r="C111" s="147" t="str">
        <f>Gülle!D9</f>
        <v/>
      </c>
      <c r="D111" s="151" t="str">
        <f>Gülle!E9</f>
        <v/>
      </c>
      <c r="E111" s="151" t="str">
        <f>Gülle!F9</f>
        <v/>
      </c>
      <c r="F111" s="153">
        <f>Gülle!N9</f>
        <v>0</v>
      </c>
      <c r="G111" s="154">
        <f>Gülle!A9</f>
        <v>0</v>
      </c>
      <c r="H111" s="154" t="s">
        <v>94</v>
      </c>
      <c r="I111" s="154" t="str">
        <f>Gülle!G$4</f>
        <v>6 Kg.</v>
      </c>
      <c r="J111" s="148" t="str">
        <f>'YARIŞMA BİLGİLERİ'!$F$21</f>
        <v>Genç Erkekler</v>
      </c>
      <c r="K111" s="151" t="str">
        <f t="shared" si="4"/>
        <v>İSTANBUL-Salon Olimpik Baraj Yarışmaları</v>
      </c>
      <c r="L111" s="216" t="e">
        <f>Gülle!#REF!</f>
        <v>#REF!</v>
      </c>
      <c r="M111" s="152" t="s">
        <v>208</v>
      </c>
    </row>
    <row r="112" spans="1:13" s="144" customFormat="1" ht="26.25" customHeight="1" x14ac:dyDescent="0.2">
      <c r="A112" s="146">
        <v>150</v>
      </c>
      <c r="B112" s="157" t="s">
        <v>222</v>
      </c>
      <c r="C112" s="147" t="str">
        <f>Gülle!D10</f>
        <v/>
      </c>
      <c r="D112" s="151" t="str">
        <f>Gülle!E10</f>
        <v/>
      </c>
      <c r="E112" s="151" t="str">
        <f>Gülle!F10</f>
        <v/>
      </c>
      <c r="F112" s="153">
        <f>Gülle!N10</f>
        <v>0</v>
      </c>
      <c r="G112" s="154">
        <f>Gülle!A10</f>
        <v>0</v>
      </c>
      <c r="H112" s="154" t="s">
        <v>94</v>
      </c>
      <c r="I112" s="154" t="str">
        <f>Gülle!G$4</f>
        <v>6 Kg.</v>
      </c>
      <c r="J112" s="148" t="str">
        <f>'YARIŞMA BİLGİLERİ'!$F$21</f>
        <v>Genç Erkekler</v>
      </c>
      <c r="K112" s="151" t="str">
        <f t="shared" si="4"/>
        <v>İSTANBUL-Salon Olimpik Baraj Yarışmaları</v>
      </c>
      <c r="L112" s="216" t="e">
        <f>Gülle!#REF!</f>
        <v>#REF!</v>
      </c>
      <c r="M112" s="152" t="s">
        <v>208</v>
      </c>
    </row>
    <row r="113" spans="1:13" s="144" customFormat="1" ht="26.25" customHeight="1" x14ac:dyDescent="0.2">
      <c r="A113" s="146">
        <v>151</v>
      </c>
      <c r="B113" s="157" t="s">
        <v>222</v>
      </c>
      <c r="C113" s="147" t="str">
        <f>Gülle!D11</f>
        <v/>
      </c>
      <c r="D113" s="151" t="str">
        <f>Gülle!E11</f>
        <v/>
      </c>
      <c r="E113" s="151" t="str">
        <f>Gülle!F11</f>
        <v/>
      </c>
      <c r="F113" s="153">
        <f>Gülle!N11</f>
        <v>0</v>
      </c>
      <c r="G113" s="154">
        <f>Gülle!A11</f>
        <v>0</v>
      </c>
      <c r="H113" s="154" t="s">
        <v>94</v>
      </c>
      <c r="I113" s="154" t="str">
        <f>Gülle!G$4</f>
        <v>6 Kg.</v>
      </c>
      <c r="J113" s="148" t="str">
        <f>'YARIŞMA BİLGİLERİ'!$F$21</f>
        <v>Genç Erkekler</v>
      </c>
      <c r="K113" s="151" t="str">
        <f t="shared" si="4"/>
        <v>İSTANBUL-Salon Olimpik Baraj Yarışmaları</v>
      </c>
      <c r="L113" s="216" t="e">
        <f>Gülle!#REF!</f>
        <v>#REF!</v>
      </c>
      <c r="M113" s="152" t="s">
        <v>208</v>
      </c>
    </row>
    <row r="114" spans="1:13" s="144" customFormat="1" ht="26.25" customHeight="1" x14ac:dyDescent="0.2">
      <c r="A114" s="146">
        <v>152</v>
      </c>
      <c r="B114" s="157" t="s">
        <v>222</v>
      </c>
      <c r="C114" s="147" t="str">
        <f>Gülle!D12</f>
        <v/>
      </c>
      <c r="D114" s="151" t="str">
        <f>Gülle!E12</f>
        <v/>
      </c>
      <c r="E114" s="151" t="str">
        <f>Gülle!F12</f>
        <v/>
      </c>
      <c r="F114" s="153">
        <f>Gülle!N12</f>
        <v>0</v>
      </c>
      <c r="G114" s="154">
        <f>Gülle!A12</f>
        <v>0</v>
      </c>
      <c r="H114" s="154" t="s">
        <v>94</v>
      </c>
      <c r="I114" s="154" t="str">
        <f>Gülle!G$4</f>
        <v>6 Kg.</v>
      </c>
      <c r="J114" s="148" t="str">
        <f>'YARIŞMA BİLGİLERİ'!$F$21</f>
        <v>Genç Erkekler</v>
      </c>
      <c r="K114" s="151" t="str">
        <f t="shared" si="4"/>
        <v>İSTANBUL-Salon Olimpik Baraj Yarışmaları</v>
      </c>
      <c r="L114" s="216" t="e">
        <f>Gülle!#REF!</f>
        <v>#REF!</v>
      </c>
      <c r="M114" s="152" t="s">
        <v>208</v>
      </c>
    </row>
    <row r="115" spans="1:13" s="144" customFormat="1" ht="26.25" customHeight="1" x14ac:dyDescent="0.2">
      <c r="A115" s="146">
        <v>153</v>
      </c>
      <c r="B115" s="157" t="s">
        <v>222</v>
      </c>
      <c r="C115" s="147" t="str">
        <f>Gülle!D13</f>
        <v/>
      </c>
      <c r="D115" s="151" t="str">
        <f>Gülle!E13</f>
        <v/>
      </c>
      <c r="E115" s="151" t="str">
        <f>Gülle!F13</f>
        <v/>
      </c>
      <c r="F115" s="153">
        <f>Gülle!N13</f>
        <v>0</v>
      </c>
      <c r="G115" s="154">
        <f>Gülle!A13</f>
        <v>0</v>
      </c>
      <c r="H115" s="154" t="s">
        <v>94</v>
      </c>
      <c r="I115" s="154" t="str">
        <f>Gülle!G$4</f>
        <v>6 Kg.</v>
      </c>
      <c r="J115" s="148" t="str">
        <f>'YARIŞMA BİLGİLERİ'!$F$21</f>
        <v>Genç Erkekler</v>
      </c>
      <c r="K115" s="151" t="str">
        <f t="shared" si="4"/>
        <v>İSTANBUL-Salon Olimpik Baraj Yarışmaları</v>
      </c>
      <c r="L115" s="216" t="e">
        <f>Gülle!#REF!</f>
        <v>#REF!</v>
      </c>
      <c r="M115" s="152" t="s">
        <v>208</v>
      </c>
    </row>
    <row r="116" spans="1:13" s="144" customFormat="1" ht="26.25" customHeight="1" x14ac:dyDescent="0.2">
      <c r="A116" s="146">
        <v>154</v>
      </c>
      <c r="B116" s="157" t="s">
        <v>222</v>
      </c>
      <c r="C116" s="147" t="str">
        <f>Gülle!D14</f>
        <v/>
      </c>
      <c r="D116" s="151" t="str">
        <f>Gülle!E14</f>
        <v/>
      </c>
      <c r="E116" s="151" t="str">
        <f>Gülle!F14</f>
        <v/>
      </c>
      <c r="F116" s="153">
        <f>Gülle!N14</f>
        <v>0</v>
      </c>
      <c r="G116" s="154">
        <f>Gülle!A14</f>
        <v>0</v>
      </c>
      <c r="H116" s="154" t="s">
        <v>94</v>
      </c>
      <c r="I116" s="154" t="str">
        <f>Gülle!G$4</f>
        <v>6 Kg.</v>
      </c>
      <c r="J116" s="148" t="str">
        <f>'YARIŞMA BİLGİLERİ'!$F$21</f>
        <v>Genç Erkekler</v>
      </c>
      <c r="K116" s="151" t="str">
        <f t="shared" si="4"/>
        <v>İSTANBUL-Salon Olimpik Baraj Yarışmaları</v>
      </c>
      <c r="L116" s="216" t="e">
        <f>Gülle!#REF!</f>
        <v>#REF!</v>
      </c>
      <c r="M116" s="152" t="s">
        <v>208</v>
      </c>
    </row>
    <row r="117" spans="1:13" s="144" customFormat="1" ht="26.25" customHeight="1" x14ac:dyDescent="0.2">
      <c r="A117" s="146">
        <v>155</v>
      </c>
      <c r="B117" s="157" t="s">
        <v>222</v>
      </c>
      <c r="C117" s="147" t="str">
        <f>Gülle!D15</f>
        <v/>
      </c>
      <c r="D117" s="151" t="str">
        <f>Gülle!E15</f>
        <v/>
      </c>
      <c r="E117" s="151" t="str">
        <f>Gülle!F15</f>
        <v/>
      </c>
      <c r="F117" s="153">
        <f>Gülle!N15</f>
        <v>0</v>
      </c>
      <c r="G117" s="154">
        <f>Gülle!A15</f>
        <v>0</v>
      </c>
      <c r="H117" s="154" t="s">
        <v>94</v>
      </c>
      <c r="I117" s="154" t="str">
        <f>Gülle!G$4</f>
        <v>6 Kg.</v>
      </c>
      <c r="J117" s="148" t="str">
        <f>'YARIŞMA BİLGİLERİ'!$F$21</f>
        <v>Genç Erkekler</v>
      </c>
      <c r="K117" s="151" t="str">
        <f t="shared" si="4"/>
        <v>İSTANBUL-Salon Olimpik Baraj Yarışmaları</v>
      </c>
      <c r="L117" s="216" t="e">
        <f>Gülle!#REF!</f>
        <v>#REF!</v>
      </c>
      <c r="M117" s="152" t="s">
        <v>208</v>
      </c>
    </row>
    <row r="118" spans="1:13" s="144" customFormat="1" ht="26.25" customHeight="1" x14ac:dyDescent="0.2">
      <c r="A118" s="146">
        <v>156</v>
      </c>
      <c r="B118" s="157" t="s">
        <v>222</v>
      </c>
      <c r="C118" s="147" t="str">
        <f>Gülle!D16</f>
        <v/>
      </c>
      <c r="D118" s="151" t="str">
        <f>Gülle!E16</f>
        <v/>
      </c>
      <c r="E118" s="151" t="str">
        <f>Gülle!F16</f>
        <v/>
      </c>
      <c r="F118" s="153">
        <f>Gülle!N16</f>
        <v>0</v>
      </c>
      <c r="G118" s="154">
        <f>Gülle!A16</f>
        <v>0</v>
      </c>
      <c r="H118" s="154" t="s">
        <v>94</v>
      </c>
      <c r="I118" s="154" t="str">
        <f>Gülle!G$4</f>
        <v>6 Kg.</v>
      </c>
      <c r="J118" s="148" t="str">
        <f>'YARIŞMA BİLGİLERİ'!$F$21</f>
        <v>Genç Erkekler</v>
      </c>
      <c r="K118" s="151" t="str">
        <f t="shared" si="4"/>
        <v>İSTANBUL-Salon Olimpik Baraj Yarışmaları</v>
      </c>
      <c r="L118" s="216" t="e">
        <f>Gülle!#REF!</f>
        <v>#REF!</v>
      </c>
      <c r="M118" s="152" t="s">
        <v>208</v>
      </c>
    </row>
    <row r="119" spans="1:13" s="144" customFormat="1" ht="26.25" customHeight="1" x14ac:dyDescent="0.2">
      <c r="A119" s="146">
        <v>157</v>
      </c>
      <c r="B119" s="157" t="s">
        <v>222</v>
      </c>
      <c r="C119" s="147" t="str">
        <f>Gülle!D17</f>
        <v/>
      </c>
      <c r="D119" s="151" t="str">
        <f>Gülle!E17</f>
        <v/>
      </c>
      <c r="E119" s="151" t="str">
        <f>Gülle!F17</f>
        <v/>
      </c>
      <c r="F119" s="153">
        <f>Gülle!N17</f>
        <v>0</v>
      </c>
      <c r="G119" s="154">
        <f>Gülle!A17</f>
        <v>0</v>
      </c>
      <c r="H119" s="154" t="s">
        <v>94</v>
      </c>
      <c r="I119" s="154" t="str">
        <f>Gülle!G$4</f>
        <v>6 Kg.</v>
      </c>
      <c r="J119" s="148" t="str">
        <f>'YARIŞMA BİLGİLERİ'!$F$21</f>
        <v>Genç Erkekler</v>
      </c>
      <c r="K119" s="151" t="str">
        <f t="shared" si="4"/>
        <v>İSTANBUL-Salon Olimpik Baraj Yarışmaları</v>
      </c>
      <c r="L119" s="216" t="e">
        <f>Gülle!#REF!</f>
        <v>#REF!</v>
      </c>
      <c r="M119" s="152" t="s">
        <v>208</v>
      </c>
    </row>
    <row r="120" spans="1:13" s="144" customFormat="1" ht="26.25" customHeight="1" x14ac:dyDescent="0.2">
      <c r="A120" s="146">
        <v>158</v>
      </c>
      <c r="B120" s="157" t="s">
        <v>222</v>
      </c>
      <c r="C120" s="147" t="str">
        <f>Gülle!D18</f>
        <v/>
      </c>
      <c r="D120" s="151" t="str">
        <f>Gülle!E18</f>
        <v/>
      </c>
      <c r="E120" s="151" t="str">
        <f>Gülle!F18</f>
        <v/>
      </c>
      <c r="F120" s="153">
        <f>Gülle!N18</f>
        <v>0</v>
      </c>
      <c r="G120" s="154">
        <f>Gülle!A18</f>
        <v>0</v>
      </c>
      <c r="H120" s="154" t="s">
        <v>94</v>
      </c>
      <c r="I120" s="154" t="str">
        <f>Gülle!G$4</f>
        <v>6 Kg.</v>
      </c>
      <c r="J120" s="148" t="str">
        <f>'YARIŞMA BİLGİLERİ'!$F$21</f>
        <v>Genç Erkekler</v>
      </c>
      <c r="K120" s="151" t="str">
        <f t="shared" si="4"/>
        <v>İSTANBUL-Salon Olimpik Baraj Yarışmaları</v>
      </c>
      <c r="L120" s="216" t="e">
        <f>Gülle!#REF!</f>
        <v>#REF!</v>
      </c>
      <c r="M120" s="152" t="s">
        <v>208</v>
      </c>
    </row>
    <row r="121" spans="1:13" s="144" customFormat="1" ht="26.25" customHeight="1" x14ac:dyDescent="0.2">
      <c r="A121" s="146">
        <v>159</v>
      </c>
      <c r="B121" s="157" t="s">
        <v>222</v>
      </c>
      <c r="C121" s="147" t="str">
        <f>Gülle!D19</f>
        <v/>
      </c>
      <c r="D121" s="151" t="str">
        <f>Gülle!E19</f>
        <v/>
      </c>
      <c r="E121" s="151" t="str">
        <f>Gülle!F19</f>
        <v/>
      </c>
      <c r="F121" s="153">
        <f>Gülle!N19</f>
        <v>0</v>
      </c>
      <c r="G121" s="154">
        <f>Gülle!A19</f>
        <v>0</v>
      </c>
      <c r="H121" s="154" t="s">
        <v>94</v>
      </c>
      <c r="I121" s="154" t="str">
        <f>Gülle!G$4</f>
        <v>6 Kg.</v>
      </c>
      <c r="J121" s="148" t="str">
        <f>'YARIŞMA BİLGİLERİ'!$F$21</f>
        <v>Genç Erkekler</v>
      </c>
      <c r="K121" s="151" t="str">
        <f t="shared" si="4"/>
        <v>İSTANBUL-Salon Olimpik Baraj Yarışmaları</v>
      </c>
      <c r="L121" s="216" t="e">
        <f>Gülle!#REF!</f>
        <v>#REF!</v>
      </c>
      <c r="M121" s="152" t="s">
        <v>208</v>
      </c>
    </row>
    <row r="122" spans="1:13" s="144" customFormat="1" ht="26.25" customHeight="1" x14ac:dyDescent="0.2">
      <c r="A122" s="146">
        <v>160</v>
      </c>
      <c r="B122" s="157" t="s">
        <v>222</v>
      </c>
      <c r="C122" s="147" t="str">
        <f>Gülle!D20</f>
        <v/>
      </c>
      <c r="D122" s="151" t="str">
        <f>Gülle!E20</f>
        <v/>
      </c>
      <c r="E122" s="151" t="str">
        <f>Gülle!F20</f>
        <v/>
      </c>
      <c r="F122" s="153">
        <f>Gülle!N20</f>
        <v>0</v>
      </c>
      <c r="G122" s="154">
        <f>Gülle!A20</f>
        <v>0</v>
      </c>
      <c r="H122" s="154" t="s">
        <v>94</v>
      </c>
      <c r="I122" s="154" t="str">
        <f>Gülle!G$4</f>
        <v>6 Kg.</v>
      </c>
      <c r="J122" s="148" t="str">
        <f>'YARIŞMA BİLGİLERİ'!$F$21</f>
        <v>Genç Erkekler</v>
      </c>
      <c r="K122" s="151" t="str">
        <f t="shared" si="4"/>
        <v>İSTANBUL-Salon Olimpik Baraj Yarışmaları</v>
      </c>
      <c r="L122" s="216" t="e">
        <f>Gülle!#REF!</f>
        <v>#REF!</v>
      </c>
      <c r="M122" s="152" t="s">
        <v>208</v>
      </c>
    </row>
    <row r="123" spans="1:13" s="144" customFormat="1" ht="26.25" customHeight="1" x14ac:dyDescent="0.2">
      <c r="A123" s="146">
        <v>161</v>
      </c>
      <c r="B123" s="157" t="s">
        <v>222</v>
      </c>
      <c r="C123" s="147" t="str">
        <f>Gülle!D21</f>
        <v/>
      </c>
      <c r="D123" s="151" t="str">
        <f>Gülle!E21</f>
        <v/>
      </c>
      <c r="E123" s="151" t="str">
        <f>Gülle!F21</f>
        <v/>
      </c>
      <c r="F123" s="153">
        <f>Gülle!N21</f>
        <v>0</v>
      </c>
      <c r="G123" s="154">
        <f>Gülle!A21</f>
        <v>0</v>
      </c>
      <c r="H123" s="154" t="s">
        <v>94</v>
      </c>
      <c r="I123" s="154" t="str">
        <f>Gülle!G$4</f>
        <v>6 Kg.</v>
      </c>
      <c r="J123" s="148" t="str">
        <f>'YARIŞMA BİLGİLERİ'!$F$21</f>
        <v>Genç Erkekler</v>
      </c>
      <c r="K123" s="151" t="str">
        <f t="shared" si="4"/>
        <v>İSTANBUL-Salon Olimpik Baraj Yarışmaları</v>
      </c>
      <c r="L123" s="216" t="e">
        <f>Gülle!#REF!</f>
        <v>#REF!</v>
      </c>
      <c r="M123" s="152" t="s">
        <v>208</v>
      </c>
    </row>
    <row r="124" spans="1:13" s="144" customFormat="1" ht="26.25" customHeight="1" x14ac:dyDescent="0.2">
      <c r="A124" s="146">
        <v>162</v>
      </c>
      <c r="B124" s="157" t="s">
        <v>222</v>
      </c>
      <c r="C124" s="147" t="str">
        <f>Gülle!D22</f>
        <v/>
      </c>
      <c r="D124" s="151" t="str">
        <f>Gülle!E22</f>
        <v/>
      </c>
      <c r="E124" s="151" t="str">
        <f>Gülle!F22</f>
        <v/>
      </c>
      <c r="F124" s="153">
        <f>Gülle!N22</f>
        <v>0</v>
      </c>
      <c r="G124" s="154">
        <f>Gülle!A22</f>
        <v>0</v>
      </c>
      <c r="H124" s="154" t="s">
        <v>94</v>
      </c>
      <c r="I124" s="154" t="str">
        <f>Gülle!G$4</f>
        <v>6 Kg.</v>
      </c>
      <c r="J124" s="148" t="str">
        <f>'YARIŞMA BİLGİLERİ'!$F$21</f>
        <v>Genç Erkekler</v>
      </c>
      <c r="K124" s="151" t="str">
        <f t="shared" si="4"/>
        <v>İSTANBUL-Salon Olimpik Baraj Yarışmaları</v>
      </c>
      <c r="L124" s="216" t="e">
        <f>Gülle!#REF!</f>
        <v>#REF!</v>
      </c>
      <c r="M124" s="152" t="s">
        <v>208</v>
      </c>
    </row>
    <row r="125" spans="1:13" s="144" customFormat="1" ht="26.25" customHeight="1" x14ac:dyDescent="0.2">
      <c r="A125" s="146">
        <v>163</v>
      </c>
      <c r="B125" s="157" t="s">
        <v>222</v>
      </c>
      <c r="C125" s="147" t="str">
        <f>Gülle!D23</f>
        <v/>
      </c>
      <c r="D125" s="151" t="str">
        <f>Gülle!E23</f>
        <v/>
      </c>
      <c r="E125" s="151" t="str">
        <f>Gülle!F23</f>
        <v/>
      </c>
      <c r="F125" s="153">
        <f>Gülle!N23</f>
        <v>0</v>
      </c>
      <c r="G125" s="154">
        <f>Gülle!A23</f>
        <v>0</v>
      </c>
      <c r="H125" s="154" t="s">
        <v>94</v>
      </c>
      <c r="I125" s="154" t="str">
        <f>Gülle!G$4</f>
        <v>6 Kg.</v>
      </c>
      <c r="J125" s="148" t="str">
        <f>'YARIŞMA BİLGİLERİ'!$F$21</f>
        <v>Genç Erkekler</v>
      </c>
      <c r="K125" s="151" t="str">
        <f t="shared" si="4"/>
        <v>İSTANBUL-Salon Olimpik Baraj Yarışmaları</v>
      </c>
      <c r="L125" s="216" t="e">
        <f>Gülle!#REF!</f>
        <v>#REF!</v>
      </c>
      <c r="M125" s="152" t="s">
        <v>208</v>
      </c>
    </row>
    <row r="126" spans="1:13" s="144" customFormat="1" ht="26.25" customHeight="1" x14ac:dyDescent="0.2">
      <c r="A126" s="146">
        <v>164</v>
      </c>
      <c r="B126" s="157" t="s">
        <v>222</v>
      </c>
      <c r="C126" s="147" t="str">
        <f>Gülle!D24</f>
        <v/>
      </c>
      <c r="D126" s="151" t="str">
        <f>Gülle!E24</f>
        <v/>
      </c>
      <c r="E126" s="151" t="str">
        <f>Gülle!F24</f>
        <v/>
      </c>
      <c r="F126" s="153">
        <f>Gülle!N24</f>
        <v>0</v>
      </c>
      <c r="G126" s="154">
        <f>Gülle!A24</f>
        <v>0</v>
      </c>
      <c r="H126" s="154" t="s">
        <v>94</v>
      </c>
      <c r="I126" s="154" t="str">
        <f>Gülle!G$4</f>
        <v>6 Kg.</v>
      </c>
      <c r="J126" s="148" t="str">
        <f>'YARIŞMA BİLGİLERİ'!$F$21</f>
        <v>Genç Erkekler</v>
      </c>
      <c r="K126" s="151" t="str">
        <f t="shared" si="4"/>
        <v>İSTANBUL-Salon Olimpik Baraj Yarışmaları</v>
      </c>
      <c r="L126" s="216" t="e">
        <f>Gülle!#REF!</f>
        <v>#REF!</v>
      </c>
      <c r="M126" s="152" t="s">
        <v>208</v>
      </c>
    </row>
    <row r="127" spans="1:13" s="144" customFormat="1" ht="26.25" customHeight="1" x14ac:dyDescent="0.2">
      <c r="A127" s="146">
        <v>165</v>
      </c>
      <c r="B127" s="157" t="s">
        <v>222</v>
      </c>
      <c r="C127" s="147" t="str">
        <f>Gülle!D25</f>
        <v/>
      </c>
      <c r="D127" s="151" t="str">
        <f>Gülle!E25</f>
        <v/>
      </c>
      <c r="E127" s="151" t="str">
        <f>Gülle!F25</f>
        <v/>
      </c>
      <c r="F127" s="153">
        <f>Gülle!N25</f>
        <v>0</v>
      </c>
      <c r="G127" s="154">
        <f>Gülle!A25</f>
        <v>0</v>
      </c>
      <c r="H127" s="154" t="s">
        <v>94</v>
      </c>
      <c r="I127" s="154" t="str">
        <f>Gülle!G$4</f>
        <v>6 Kg.</v>
      </c>
      <c r="J127" s="148" t="str">
        <f>'YARIŞMA BİLGİLERİ'!$F$21</f>
        <v>Genç Erkekler</v>
      </c>
      <c r="K127" s="151" t="str">
        <f t="shared" si="4"/>
        <v>İSTANBUL-Salon Olimpik Baraj Yarışmaları</v>
      </c>
      <c r="L127" s="216" t="e">
        <f>Gülle!#REF!</f>
        <v>#REF!</v>
      </c>
      <c r="M127" s="152" t="s">
        <v>208</v>
      </c>
    </row>
    <row r="128" spans="1:13" s="144" customFormat="1" ht="26.25" customHeight="1" x14ac:dyDescent="0.2">
      <c r="A128" s="146">
        <v>166</v>
      </c>
      <c r="B128" s="157" t="s">
        <v>222</v>
      </c>
      <c r="C128" s="147" t="str">
        <f>Gülle!D26</f>
        <v/>
      </c>
      <c r="D128" s="151" t="str">
        <f>Gülle!E26</f>
        <v/>
      </c>
      <c r="E128" s="151" t="str">
        <f>Gülle!F26</f>
        <v/>
      </c>
      <c r="F128" s="153">
        <f>Gülle!N26</f>
        <v>0</v>
      </c>
      <c r="G128" s="154">
        <f>Gülle!A26</f>
        <v>0</v>
      </c>
      <c r="H128" s="154" t="s">
        <v>94</v>
      </c>
      <c r="I128" s="154" t="str">
        <f>Gülle!G$4</f>
        <v>6 Kg.</v>
      </c>
      <c r="J128" s="148" t="str">
        <f>'YARIŞMA BİLGİLERİ'!$F$21</f>
        <v>Genç Erkekler</v>
      </c>
      <c r="K128" s="151" t="str">
        <f t="shared" si="4"/>
        <v>İSTANBUL-Salon Olimpik Baraj Yarışmaları</v>
      </c>
      <c r="L128" s="216" t="e">
        <f>Gülle!#REF!</f>
        <v>#REF!</v>
      </c>
      <c r="M128" s="152" t="s">
        <v>208</v>
      </c>
    </row>
    <row r="129" spans="1:13" s="144" customFormat="1" ht="26.25" customHeight="1" x14ac:dyDescent="0.2">
      <c r="A129" s="146">
        <v>167</v>
      </c>
      <c r="B129" s="157" t="s">
        <v>222</v>
      </c>
      <c r="C129" s="147" t="str">
        <f>Gülle!D27</f>
        <v/>
      </c>
      <c r="D129" s="151" t="str">
        <f>Gülle!E27</f>
        <v/>
      </c>
      <c r="E129" s="151" t="str">
        <f>Gülle!F27</f>
        <v/>
      </c>
      <c r="F129" s="153">
        <f>Gülle!N27</f>
        <v>0</v>
      </c>
      <c r="G129" s="154">
        <f>Gülle!A27</f>
        <v>0</v>
      </c>
      <c r="H129" s="154" t="s">
        <v>94</v>
      </c>
      <c r="I129" s="154" t="str">
        <f>Gülle!G$4</f>
        <v>6 Kg.</v>
      </c>
      <c r="J129" s="148" t="str">
        <f>'YARIŞMA BİLGİLERİ'!$F$21</f>
        <v>Genç Erkekler</v>
      </c>
      <c r="K129" s="151" t="str">
        <f t="shared" si="4"/>
        <v>İSTANBUL-Salon Olimpik Baraj Yarışmaları</v>
      </c>
      <c r="L129" s="216" t="e">
        <f>Gülle!#REF!</f>
        <v>#REF!</v>
      </c>
      <c r="M129" s="152" t="s">
        <v>208</v>
      </c>
    </row>
    <row r="130" spans="1:13" s="144" customFormat="1" ht="26.25" customHeight="1" x14ac:dyDescent="0.2">
      <c r="A130" s="146">
        <v>168</v>
      </c>
      <c r="B130" s="157" t="s">
        <v>222</v>
      </c>
      <c r="C130" s="147" t="e">
        <f>Gülle!#REF!</f>
        <v>#REF!</v>
      </c>
      <c r="D130" s="151" t="e">
        <f>Gülle!#REF!</f>
        <v>#REF!</v>
      </c>
      <c r="E130" s="151" t="e">
        <f>Gülle!#REF!</f>
        <v>#REF!</v>
      </c>
      <c r="F130" s="153" t="e">
        <f>Gülle!#REF!</f>
        <v>#REF!</v>
      </c>
      <c r="G130" s="154" t="e">
        <f>Gülle!#REF!</f>
        <v>#REF!</v>
      </c>
      <c r="H130" s="154" t="s">
        <v>94</v>
      </c>
      <c r="I130" s="154" t="str">
        <f>Gülle!G$4</f>
        <v>6 Kg.</v>
      </c>
      <c r="J130" s="148" t="str">
        <f>'YARIŞMA BİLGİLERİ'!$F$21</f>
        <v>Genç Erkekler</v>
      </c>
      <c r="K130" s="151" t="str">
        <f t="shared" si="4"/>
        <v>İSTANBUL-Salon Olimpik Baraj Yarışmaları</v>
      </c>
      <c r="L130" s="216" t="e">
        <f>Gülle!#REF!</f>
        <v>#REF!</v>
      </c>
      <c r="M130" s="152" t="s">
        <v>208</v>
      </c>
    </row>
    <row r="131" spans="1:13" s="144" customFormat="1" ht="26.25" customHeight="1" x14ac:dyDescent="0.2">
      <c r="A131" s="146">
        <v>169</v>
      </c>
      <c r="B131" s="157" t="s">
        <v>222</v>
      </c>
      <c r="C131" s="147" t="e">
        <f>Gülle!#REF!</f>
        <v>#REF!</v>
      </c>
      <c r="D131" s="151" t="e">
        <f>Gülle!#REF!</f>
        <v>#REF!</v>
      </c>
      <c r="E131" s="151" t="e">
        <f>Gülle!#REF!</f>
        <v>#REF!</v>
      </c>
      <c r="F131" s="153" t="e">
        <f>Gülle!#REF!</f>
        <v>#REF!</v>
      </c>
      <c r="G131" s="154" t="e">
        <f>Gülle!#REF!</f>
        <v>#REF!</v>
      </c>
      <c r="H131" s="154" t="s">
        <v>94</v>
      </c>
      <c r="I131" s="154" t="str">
        <f>Gülle!G$4</f>
        <v>6 Kg.</v>
      </c>
      <c r="J131" s="148" t="str">
        <f>'YARIŞMA BİLGİLERİ'!$F$21</f>
        <v>Genç Erkekler</v>
      </c>
      <c r="K131" s="151" t="str">
        <f t="shared" si="4"/>
        <v>İSTANBUL-Salon Olimpik Baraj Yarışmaları</v>
      </c>
      <c r="L131" s="216" t="e">
        <f>Gülle!#REF!</f>
        <v>#REF!</v>
      </c>
      <c r="M131" s="152" t="s">
        <v>208</v>
      </c>
    </row>
    <row r="132" spans="1:13" s="144" customFormat="1" ht="26.25" customHeight="1" x14ac:dyDescent="0.2">
      <c r="A132" s="146">
        <v>170</v>
      </c>
      <c r="B132" s="157" t="s">
        <v>222</v>
      </c>
      <c r="C132" s="147" t="e">
        <f>Gülle!#REF!</f>
        <v>#REF!</v>
      </c>
      <c r="D132" s="151" t="e">
        <f>Gülle!#REF!</f>
        <v>#REF!</v>
      </c>
      <c r="E132" s="151" t="e">
        <f>Gülle!#REF!</f>
        <v>#REF!</v>
      </c>
      <c r="F132" s="153" t="e">
        <f>Gülle!#REF!</f>
        <v>#REF!</v>
      </c>
      <c r="G132" s="154" t="e">
        <f>Gülle!#REF!</f>
        <v>#REF!</v>
      </c>
      <c r="H132" s="154" t="s">
        <v>94</v>
      </c>
      <c r="I132" s="154" t="str">
        <f>Gülle!G$4</f>
        <v>6 Kg.</v>
      </c>
      <c r="J132" s="148" t="str">
        <f>'YARIŞMA BİLGİLERİ'!$F$21</f>
        <v>Genç Erkekler</v>
      </c>
      <c r="K132" s="151" t="str">
        <f t="shared" si="4"/>
        <v>İSTANBUL-Salon Olimpik Baraj Yarışmaları</v>
      </c>
      <c r="L132" s="216" t="e">
        <f>Gülle!#REF!</f>
        <v>#REF!</v>
      </c>
      <c r="M132" s="152" t="s">
        <v>208</v>
      </c>
    </row>
    <row r="133" spans="1:13" s="144" customFormat="1" ht="26.25" customHeight="1" x14ac:dyDescent="0.2">
      <c r="A133" s="146">
        <v>171</v>
      </c>
      <c r="B133" s="157" t="s">
        <v>222</v>
      </c>
      <c r="C133" s="147" t="e">
        <f>Gülle!#REF!</f>
        <v>#REF!</v>
      </c>
      <c r="D133" s="151" t="e">
        <f>Gülle!#REF!</f>
        <v>#REF!</v>
      </c>
      <c r="E133" s="151" t="e">
        <f>Gülle!#REF!</f>
        <v>#REF!</v>
      </c>
      <c r="F133" s="153" t="e">
        <f>Gülle!#REF!</f>
        <v>#REF!</v>
      </c>
      <c r="G133" s="154" t="e">
        <f>Gülle!#REF!</f>
        <v>#REF!</v>
      </c>
      <c r="H133" s="154" t="s">
        <v>94</v>
      </c>
      <c r="I133" s="154" t="str">
        <f>Gülle!G$4</f>
        <v>6 Kg.</v>
      </c>
      <c r="J133" s="148" t="str">
        <f>'YARIŞMA BİLGİLERİ'!$F$21</f>
        <v>Genç Erkekler</v>
      </c>
      <c r="K133" s="151" t="str">
        <f t="shared" si="4"/>
        <v>İSTANBUL-Salon Olimpik Baraj Yarışmaları</v>
      </c>
      <c r="L133" s="216" t="e">
        <f>Gülle!#REF!</f>
        <v>#REF!</v>
      </c>
      <c r="M133" s="152" t="s">
        <v>208</v>
      </c>
    </row>
    <row r="134" spans="1:13" s="144" customFormat="1" ht="26.25" customHeight="1" x14ac:dyDescent="0.2">
      <c r="A134" s="146">
        <v>172</v>
      </c>
      <c r="B134" s="157" t="s">
        <v>222</v>
      </c>
      <c r="C134" s="147" t="e">
        <f>Gülle!#REF!</f>
        <v>#REF!</v>
      </c>
      <c r="D134" s="151" t="e">
        <f>Gülle!#REF!</f>
        <v>#REF!</v>
      </c>
      <c r="E134" s="151" t="e">
        <f>Gülle!#REF!</f>
        <v>#REF!</v>
      </c>
      <c r="F134" s="153" t="e">
        <f>Gülle!#REF!</f>
        <v>#REF!</v>
      </c>
      <c r="G134" s="154" t="e">
        <f>Gülle!#REF!</f>
        <v>#REF!</v>
      </c>
      <c r="H134" s="154" t="s">
        <v>94</v>
      </c>
      <c r="I134" s="154" t="str">
        <f>Gülle!G$4</f>
        <v>6 Kg.</v>
      </c>
      <c r="J134" s="148" t="str">
        <f>'YARIŞMA BİLGİLERİ'!$F$21</f>
        <v>Genç Erkekler</v>
      </c>
      <c r="K134" s="151" t="str">
        <f t="shared" si="4"/>
        <v>İSTANBUL-Salon Olimpik Baraj Yarışmaları</v>
      </c>
      <c r="L134" s="216" t="e">
        <f>Gülle!#REF!</f>
        <v>#REF!</v>
      </c>
      <c r="M134" s="152" t="s">
        <v>208</v>
      </c>
    </row>
    <row r="135" spans="1:13" s="144" customFormat="1" ht="26.25" customHeight="1" x14ac:dyDescent="0.2">
      <c r="A135" s="146">
        <v>173</v>
      </c>
      <c r="B135" s="157" t="s">
        <v>222</v>
      </c>
      <c r="C135" s="147" t="e">
        <f>Gülle!#REF!</f>
        <v>#REF!</v>
      </c>
      <c r="D135" s="151" t="e">
        <f>Gülle!#REF!</f>
        <v>#REF!</v>
      </c>
      <c r="E135" s="151" t="e">
        <f>Gülle!#REF!</f>
        <v>#REF!</v>
      </c>
      <c r="F135" s="153" t="e">
        <f>Gülle!#REF!</f>
        <v>#REF!</v>
      </c>
      <c r="G135" s="154" t="e">
        <f>Gülle!#REF!</f>
        <v>#REF!</v>
      </c>
      <c r="H135" s="154" t="s">
        <v>94</v>
      </c>
      <c r="I135" s="154" t="str">
        <f>Gülle!G$4</f>
        <v>6 Kg.</v>
      </c>
      <c r="J135" s="148" t="str">
        <f>'YARIŞMA BİLGİLERİ'!$F$21</f>
        <v>Genç Erkekler</v>
      </c>
      <c r="K135" s="151" t="str">
        <f t="shared" si="4"/>
        <v>İSTANBUL-Salon Olimpik Baraj Yarışmaları</v>
      </c>
      <c r="L135" s="216" t="e">
        <f>Gülle!#REF!</f>
        <v>#REF!</v>
      </c>
      <c r="M135" s="152" t="s">
        <v>208</v>
      </c>
    </row>
    <row r="136" spans="1:13" s="144" customFormat="1" ht="26.25" customHeight="1" x14ac:dyDescent="0.2">
      <c r="A136" s="146">
        <v>174</v>
      </c>
      <c r="B136" s="157" t="s">
        <v>222</v>
      </c>
      <c r="C136" s="147" t="e">
        <f>Gülle!#REF!</f>
        <v>#REF!</v>
      </c>
      <c r="D136" s="151" t="e">
        <f>Gülle!#REF!</f>
        <v>#REF!</v>
      </c>
      <c r="E136" s="151" t="e">
        <f>Gülle!#REF!</f>
        <v>#REF!</v>
      </c>
      <c r="F136" s="153" t="e">
        <f>Gülle!#REF!</f>
        <v>#REF!</v>
      </c>
      <c r="G136" s="154" t="e">
        <f>Gülle!#REF!</f>
        <v>#REF!</v>
      </c>
      <c r="H136" s="154" t="s">
        <v>94</v>
      </c>
      <c r="I136" s="154" t="str">
        <f>Gülle!G$4</f>
        <v>6 Kg.</v>
      </c>
      <c r="J136" s="148" t="str">
        <f>'YARIŞMA BİLGİLERİ'!$F$21</f>
        <v>Genç Erkekler</v>
      </c>
      <c r="K136" s="151" t="str">
        <f t="shared" si="4"/>
        <v>İSTANBUL-Salon Olimpik Baraj Yarışmaları</v>
      </c>
      <c r="L136" s="216" t="e">
        <f>Gülle!#REF!</f>
        <v>#REF!</v>
      </c>
      <c r="M136" s="152" t="s">
        <v>208</v>
      </c>
    </row>
    <row r="137" spans="1:13" s="144" customFormat="1" ht="26.25" customHeight="1" x14ac:dyDescent="0.2">
      <c r="A137" s="146">
        <v>175</v>
      </c>
      <c r="B137" s="157" t="s">
        <v>222</v>
      </c>
      <c r="C137" s="147" t="e">
        <f>Gülle!#REF!</f>
        <v>#REF!</v>
      </c>
      <c r="D137" s="151" t="e">
        <f>Gülle!#REF!</f>
        <v>#REF!</v>
      </c>
      <c r="E137" s="151" t="e">
        <f>Gülle!#REF!</f>
        <v>#REF!</v>
      </c>
      <c r="F137" s="153" t="e">
        <f>Gülle!#REF!</f>
        <v>#REF!</v>
      </c>
      <c r="G137" s="154" t="e">
        <f>Gülle!#REF!</f>
        <v>#REF!</v>
      </c>
      <c r="H137" s="154" t="s">
        <v>94</v>
      </c>
      <c r="I137" s="154" t="str">
        <f>Gülle!G$4</f>
        <v>6 Kg.</v>
      </c>
      <c r="J137" s="148" t="str">
        <f>'YARIŞMA BİLGİLERİ'!$F$21</f>
        <v>Genç Erkekler</v>
      </c>
      <c r="K137" s="151" t="str">
        <f t="shared" si="4"/>
        <v>İSTANBUL-Salon Olimpik Baraj Yarışmaları</v>
      </c>
      <c r="L137" s="216" t="e">
        <f>Gülle!#REF!</f>
        <v>#REF!</v>
      </c>
      <c r="M137" s="152" t="s">
        <v>208</v>
      </c>
    </row>
    <row r="138" spans="1:13" s="144" customFormat="1" ht="26.25" customHeight="1" x14ac:dyDescent="0.2">
      <c r="A138" s="146">
        <v>176</v>
      </c>
      <c r="B138" s="157" t="s">
        <v>222</v>
      </c>
      <c r="C138" s="147" t="e">
        <f>Gülle!#REF!</f>
        <v>#REF!</v>
      </c>
      <c r="D138" s="151" t="e">
        <f>Gülle!#REF!</f>
        <v>#REF!</v>
      </c>
      <c r="E138" s="151" t="e">
        <f>Gülle!#REF!</f>
        <v>#REF!</v>
      </c>
      <c r="F138" s="153" t="e">
        <f>Gülle!#REF!</f>
        <v>#REF!</v>
      </c>
      <c r="G138" s="154" t="e">
        <f>Gülle!#REF!</f>
        <v>#REF!</v>
      </c>
      <c r="H138" s="154" t="s">
        <v>94</v>
      </c>
      <c r="I138" s="154" t="str">
        <f>Gülle!G$4</f>
        <v>6 Kg.</v>
      </c>
      <c r="J138" s="148" t="str">
        <f>'YARIŞMA BİLGİLERİ'!$F$21</f>
        <v>Genç Erkekler</v>
      </c>
      <c r="K138" s="151" t="str">
        <f t="shared" si="4"/>
        <v>İSTANBUL-Salon Olimpik Baraj Yarışmaları</v>
      </c>
      <c r="L138" s="216" t="e">
        <f>Gülle!#REF!</f>
        <v>#REF!</v>
      </c>
      <c r="M138" s="152" t="s">
        <v>208</v>
      </c>
    </row>
    <row r="139" spans="1:13" s="144" customFormat="1" ht="26.25" customHeight="1" x14ac:dyDescent="0.2">
      <c r="A139" s="146">
        <v>177</v>
      </c>
      <c r="B139" s="157" t="s">
        <v>222</v>
      </c>
      <c r="C139" s="147" t="e">
        <f>Gülle!#REF!</f>
        <v>#REF!</v>
      </c>
      <c r="D139" s="151" t="e">
        <f>Gülle!#REF!</f>
        <v>#REF!</v>
      </c>
      <c r="E139" s="151" t="e">
        <f>Gülle!#REF!</f>
        <v>#REF!</v>
      </c>
      <c r="F139" s="153" t="e">
        <f>Gülle!#REF!</f>
        <v>#REF!</v>
      </c>
      <c r="G139" s="154" t="e">
        <f>Gülle!#REF!</f>
        <v>#REF!</v>
      </c>
      <c r="H139" s="154" t="s">
        <v>94</v>
      </c>
      <c r="I139" s="154" t="str">
        <f>Gülle!G$4</f>
        <v>6 Kg.</v>
      </c>
      <c r="J139" s="148" t="str">
        <f>'YARIŞMA BİLGİLERİ'!$F$21</f>
        <v>Genç Erkekler</v>
      </c>
      <c r="K139" s="151" t="str">
        <f t="shared" si="4"/>
        <v>İSTANBUL-Salon Olimpik Baraj Yarışmaları</v>
      </c>
      <c r="L139" s="216" t="e">
        <f>Gülle!#REF!</f>
        <v>#REF!</v>
      </c>
      <c r="M139" s="152" t="s">
        <v>208</v>
      </c>
    </row>
    <row r="140" spans="1:13" s="144" customFormat="1" ht="26.25" customHeight="1" x14ac:dyDescent="0.2">
      <c r="A140" s="146">
        <v>178</v>
      </c>
      <c r="B140" s="157" t="s">
        <v>222</v>
      </c>
      <c r="C140" s="147" t="e">
        <f>Gülle!#REF!</f>
        <v>#REF!</v>
      </c>
      <c r="D140" s="151" t="e">
        <f>Gülle!#REF!</f>
        <v>#REF!</v>
      </c>
      <c r="E140" s="151" t="e">
        <f>Gülle!#REF!</f>
        <v>#REF!</v>
      </c>
      <c r="F140" s="153" t="e">
        <f>Gülle!#REF!</f>
        <v>#REF!</v>
      </c>
      <c r="G140" s="154" t="e">
        <f>Gülle!#REF!</f>
        <v>#REF!</v>
      </c>
      <c r="H140" s="154" t="s">
        <v>94</v>
      </c>
      <c r="I140" s="154" t="str">
        <f>Gülle!G$4</f>
        <v>6 Kg.</v>
      </c>
      <c r="J140" s="148" t="str">
        <f>'YARIŞMA BİLGİLERİ'!$F$21</f>
        <v>Genç Erkekler</v>
      </c>
      <c r="K140" s="151" t="str">
        <f t="shared" si="4"/>
        <v>İSTANBUL-Salon Olimpik Baraj Yarışmaları</v>
      </c>
      <c r="L140" s="216" t="e">
        <f>Gülle!#REF!</f>
        <v>#REF!</v>
      </c>
      <c r="M140" s="152" t="s">
        <v>208</v>
      </c>
    </row>
    <row r="141" spans="1:13" s="144" customFormat="1" ht="26.25" customHeight="1" x14ac:dyDescent="0.2">
      <c r="A141" s="146">
        <v>179</v>
      </c>
      <c r="B141" s="157" t="s">
        <v>222</v>
      </c>
      <c r="C141" s="147" t="e">
        <f>Gülle!#REF!</f>
        <v>#REF!</v>
      </c>
      <c r="D141" s="151" t="e">
        <f>Gülle!#REF!</f>
        <v>#REF!</v>
      </c>
      <c r="E141" s="151" t="e">
        <f>Gülle!#REF!</f>
        <v>#REF!</v>
      </c>
      <c r="F141" s="153" t="e">
        <f>Gülle!#REF!</f>
        <v>#REF!</v>
      </c>
      <c r="G141" s="154" t="e">
        <f>Gülle!#REF!</f>
        <v>#REF!</v>
      </c>
      <c r="H141" s="154" t="s">
        <v>94</v>
      </c>
      <c r="I141" s="154" t="str">
        <f>Gülle!G$4</f>
        <v>6 Kg.</v>
      </c>
      <c r="J141" s="148" t="str">
        <f>'YARIŞMA BİLGİLERİ'!$F$21</f>
        <v>Genç Erkekler</v>
      </c>
      <c r="K141" s="151" t="str">
        <f t="shared" si="4"/>
        <v>İSTANBUL-Salon Olimpik Baraj Yarışmaları</v>
      </c>
      <c r="L141" s="216" t="e">
        <f>Gülle!#REF!</f>
        <v>#REF!</v>
      </c>
      <c r="M141" s="152" t="s">
        <v>208</v>
      </c>
    </row>
    <row r="142" spans="1:13" s="144" customFormat="1" ht="26.25" customHeight="1" x14ac:dyDescent="0.2">
      <c r="A142" s="146">
        <v>180</v>
      </c>
      <c r="B142" s="157" t="s">
        <v>222</v>
      </c>
      <c r="C142" s="147" t="e">
        <f>Gülle!#REF!</f>
        <v>#REF!</v>
      </c>
      <c r="D142" s="151" t="e">
        <f>Gülle!#REF!</f>
        <v>#REF!</v>
      </c>
      <c r="E142" s="151" t="e">
        <f>Gülle!#REF!</f>
        <v>#REF!</v>
      </c>
      <c r="F142" s="153" t="e">
        <f>Gülle!#REF!</f>
        <v>#REF!</v>
      </c>
      <c r="G142" s="154" t="e">
        <f>Gülle!#REF!</f>
        <v>#REF!</v>
      </c>
      <c r="H142" s="154" t="s">
        <v>94</v>
      </c>
      <c r="I142" s="154" t="str">
        <f>Gülle!G$4</f>
        <v>6 Kg.</v>
      </c>
      <c r="J142" s="148" t="str">
        <f>'YARIŞMA BİLGİLERİ'!$F$21</f>
        <v>Genç Erkekler</v>
      </c>
      <c r="K142" s="151" t="str">
        <f t="shared" si="4"/>
        <v>İSTANBUL-Salon Olimpik Baraj Yarışmaları</v>
      </c>
      <c r="L142" s="216" t="e">
        <f>Gülle!#REF!</f>
        <v>#REF!</v>
      </c>
      <c r="M142" s="152" t="s">
        <v>208</v>
      </c>
    </row>
    <row r="143" spans="1:13" s="144" customFormat="1" ht="26.25" customHeight="1" x14ac:dyDescent="0.2">
      <c r="A143" s="146">
        <v>181</v>
      </c>
      <c r="B143" s="157" t="s">
        <v>222</v>
      </c>
      <c r="C143" s="147" t="e">
        <f>Gülle!#REF!</f>
        <v>#REF!</v>
      </c>
      <c r="D143" s="151" t="e">
        <f>Gülle!#REF!</f>
        <v>#REF!</v>
      </c>
      <c r="E143" s="151" t="e">
        <f>Gülle!#REF!</f>
        <v>#REF!</v>
      </c>
      <c r="F143" s="153" t="e">
        <f>Gülle!#REF!</f>
        <v>#REF!</v>
      </c>
      <c r="G143" s="154" t="e">
        <f>Gülle!#REF!</f>
        <v>#REF!</v>
      </c>
      <c r="H143" s="154" t="s">
        <v>94</v>
      </c>
      <c r="I143" s="154" t="str">
        <f>Gülle!G$4</f>
        <v>6 Kg.</v>
      </c>
      <c r="J143" s="148" t="str">
        <f>'YARIŞMA BİLGİLERİ'!$F$21</f>
        <v>Genç Erkekler</v>
      </c>
      <c r="K143" s="151" t="str">
        <f t="shared" si="4"/>
        <v>İSTANBUL-Salon Olimpik Baraj Yarışmaları</v>
      </c>
      <c r="L143" s="216" t="e">
        <f>Gülle!#REF!</f>
        <v>#REF!</v>
      </c>
      <c r="M143" s="152" t="s">
        <v>208</v>
      </c>
    </row>
    <row r="144" spans="1:13" s="144" customFormat="1" ht="26.25" customHeight="1" x14ac:dyDescent="0.2">
      <c r="A144" s="146">
        <v>182</v>
      </c>
      <c r="B144" s="157" t="s">
        <v>222</v>
      </c>
      <c r="C144" s="147" t="e">
        <f>Gülle!#REF!</f>
        <v>#REF!</v>
      </c>
      <c r="D144" s="151" t="e">
        <f>Gülle!#REF!</f>
        <v>#REF!</v>
      </c>
      <c r="E144" s="151" t="e">
        <f>Gülle!#REF!</f>
        <v>#REF!</v>
      </c>
      <c r="F144" s="153" t="e">
        <f>Gülle!#REF!</f>
        <v>#REF!</v>
      </c>
      <c r="G144" s="154" t="e">
        <f>Gülle!#REF!</f>
        <v>#REF!</v>
      </c>
      <c r="H144" s="154" t="s">
        <v>94</v>
      </c>
      <c r="I144" s="154" t="str">
        <f>Gülle!G$4</f>
        <v>6 Kg.</v>
      </c>
      <c r="J144" s="148" t="str">
        <f>'YARIŞMA BİLGİLERİ'!$F$21</f>
        <v>Genç Erkekler</v>
      </c>
      <c r="K144" s="151" t="str">
        <f t="shared" si="4"/>
        <v>İSTANBUL-Salon Olimpik Baraj Yarışmaları</v>
      </c>
      <c r="L144" s="216" t="e">
        <f>Gülle!#REF!</f>
        <v>#REF!</v>
      </c>
      <c r="M144" s="152" t="s">
        <v>208</v>
      </c>
    </row>
    <row r="145" spans="1:13" s="144" customFormat="1" ht="26.25" customHeight="1" x14ac:dyDescent="0.2">
      <c r="A145" s="146">
        <v>183</v>
      </c>
      <c r="B145" s="157" t="s">
        <v>222</v>
      </c>
      <c r="C145" s="147" t="e">
        <f>Gülle!#REF!</f>
        <v>#REF!</v>
      </c>
      <c r="D145" s="151" t="e">
        <f>Gülle!#REF!</f>
        <v>#REF!</v>
      </c>
      <c r="E145" s="151" t="e">
        <f>Gülle!#REF!</f>
        <v>#REF!</v>
      </c>
      <c r="F145" s="153" t="e">
        <f>Gülle!#REF!</f>
        <v>#REF!</v>
      </c>
      <c r="G145" s="154" t="e">
        <f>Gülle!#REF!</f>
        <v>#REF!</v>
      </c>
      <c r="H145" s="154" t="s">
        <v>94</v>
      </c>
      <c r="I145" s="154" t="str">
        <f>Gülle!G$4</f>
        <v>6 Kg.</v>
      </c>
      <c r="J145" s="148" t="str">
        <f>'YARIŞMA BİLGİLERİ'!$F$21</f>
        <v>Genç Erkekler</v>
      </c>
      <c r="K145" s="151" t="str">
        <f t="shared" si="4"/>
        <v>İSTANBUL-Salon Olimpik Baraj Yarışmaları</v>
      </c>
      <c r="L145" s="216" t="e">
        <f>Gülle!#REF!</f>
        <v>#REF!</v>
      </c>
      <c r="M145" s="152" t="s">
        <v>208</v>
      </c>
    </row>
    <row r="146" spans="1:13" s="144" customFormat="1" ht="26.25" customHeight="1" x14ac:dyDescent="0.2">
      <c r="A146" s="146">
        <v>184</v>
      </c>
      <c r="B146" s="157" t="s">
        <v>222</v>
      </c>
      <c r="C146" s="147" t="e">
        <f>Gülle!#REF!</f>
        <v>#REF!</v>
      </c>
      <c r="D146" s="151" t="e">
        <f>Gülle!#REF!</f>
        <v>#REF!</v>
      </c>
      <c r="E146" s="151" t="e">
        <f>Gülle!#REF!</f>
        <v>#REF!</v>
      </c>
      <c r="F146" s="153" t="e">
        <f>Gülle!#REF!</f>
        <v>#REF!</v>
      </c>
      <c r="G146" s="154" t="e">
        <f>Gülle!#REF!</f>
        <v>#REF!</v>
      </c>
      <c r="H146" s="154" t="s">
        <v>94</v>
      </c>
      <c r="I146" s="154" t="str">
        <f>Gülle!G$4</f>
        <v>6 Kg.</v>
      </c>
      <c r="J146" s="148" t="str">
        <f>'YARIŞMA BİLGİLERİ'!$F$21</f>
        <v>Genç Erkekler</v>
      </c>
      <c r="K146" s="151" t="str">
        <f t="shared" si="4"/>
        <v>İSTANBUL-Salon Olimpik Baraj Yarışmaları</v>
      </c>
      <c r="L146" s="216" t="e">
        <f>Gülle!#REF!</f>
        <v>#REF!</v>
      </c>
      <c r="M146" s="152" t="s">
        <v>208</v>
      </c>
    </row>
    <row r="147" spans="1:13" s="144" customFormat="1" ht="26.25" customHeight="1" x14ac:dyDescent="0.2">
      <c r="A147" s="146">
        <v>185</v>
      </c>
      <c r="B147" s="157" t="s">
        <v>222</v>
      </c>
      <c r="C147" s="147" t="e">
        <f>Gülle!#REF!</f>
        <v>#REF!</v>
      </c>
      <c r="D147" s="151" t="e">
        <f>Gülle!#REF!</f>
        <v>#REF!</v>
      </c>
      <c r="E147" s="151" t="e">
        <f>Gülle!#REF!</f>
        <v>#REF!</v>
      </c>
      <c r="F147" s="153" t="e">
        <f>Gülle!#REF!</f>
        <v>#REF!</v>
      </c>
      <c r="G147" s="154" t="e">
        <f>Gülle!#REF!</f>
        <v>#REF!</v>
      </c>
      <c r="H147" s="154" t="s">
        <v>94</v>
      </c>
      <c r="I147" s="154" t="str">
        <f>Gülle!G$4</f>
        <v>6 Kg.</v>
      </c>
      <c r="J147" s="148" t="str">
        <f>'YARIŞMA BİLGİLERİ'!$F$21</f>
        <v>Genç Erkekler</v>
      </c>
      <c r="K147" s="151" t="str">
        <f t="shared" si="4"/>
        <v>İSTANBUL-Salon Olimpik Baraj Yarışmaları</v>
      </c>
      <c r="L147" s="216" t="e">
        <f>Gülle!#REF!</f>
        <v>#REF!</v>
      </c>
      <c r="M147" s="152" t="s">
        <v>208</v>
      </c>
    </row>
    <row r="148" spans="1:13" s="144" customFormat="1" ht="26.25" customHeight="1" x14ac:dyDescent="0.2">
      <c r="A148" s="146">
        <v>186</v>
      </c>
      <c r="B148" s="157" t="s">
        <v>222</v>
      </c>
      <c r="C148" s="147" t="e">
        <f>Gülle!#REF!</f>
        <v>#REF!</v>
      </c>
      <c r="D148" s="151" t="e">
        <f>Gülle!#REF!</f>
        <v>#REF!</v>
      </c>
      <c r="E148" s="151" t="e">
        <f>Gülle!#REF!</f>
        <v>#REF!</v>
      </c>
      <c r="F148" s="153" t="e">
        <f>Gülle!#REF!</f>
        <v>#REF!</v>
      </c>
      <c r="G148" s="154" t="e">
        <f>Gülle!#REF!</f>
        <v>#REF!</v>
      </c>
      <c r="H148" s="154" t="s">
        <v>94</v>
      </c>
      <c r="I148" s="154" t="str">
        <f>Gülle!G$4</f>
        <v>6 Kg.</v>
      </c>
      <c r="J148" s="148" t="str">
        <f>'YARIŞMA BİLGİLERİ'!$F$21</f>
        <v>Genç Erkekler</v>
      </c>
      <c r="K148" s="151" t="str">
        <f t="shared" si="4"/>
        <v>İSTANBUL-Salon Olimpik Baraj Yarışmaları</v>
      </c>
      <c r="L148" s="216" t="e">
        <f>Gülle!#REF!</f>
        <v>#REF!</v>
      </c>
      <c r="M148" s="152" t="s">
        <v>208</v>
      </c>
    </row>
    <row r="149" spans="1:13" s="144" customFormat="1" ht="26.25" customHeight="1" x14ac:dyDescent="0.2">
      <c r="A149" s="146">
        <v>187</v>
      </c>
      <c r="B149" s="157" t="s">
        <v>222</v>
      </c>
      <c r="C149" s="147" t="e">
        <f>Gülle!#REF!</f>
        <v>#REF!</v>
      </c>
      <c r="D149" s="151" t="e">
        <f>Gülle!#REF!</f>
        <v>#REF!</v>
      </c>
      <c r="E149" s="151" t="e">
        <f>Gülle!#REF!</f>
        <v>#REF!</v>
      </c>
      <c r="F149" s="153" t="e">
        <f>Gülle!#REF!</f>
        <v>#REF!</v>
      </c>
      <c r="G149" s="154" t="e">
        <f>Gülle!#REF!</f>
        <v>#REF!</v>
      </c>
      <c r="H149" s="154" t="s">
        <v>94</v>
      </c>
      <c r="I149" s="154" t="str">
        <f>Gülle!G$4</f>
        <v>6 Kg.</v>
      </c>
      <c r="J149" s="148" t="str">
        <f>'YARIŞMA BİLGİLERİ'!$F$21</f>
        <v>Genç Erkekler</v>
      </c>
      <c r="K149" s="151" t="str">
        <f t="shared" si="4"/>
        <v>İSTANBUL-Salon Olimpik Baraj Yarışmaları</v>
      </c>
      <c r="L149" s="216" t="e">
        <f>Gülle!#REF!</f>
        <v>#REF!</v>
      </c>
      <c r="M149" s="152" t="s">
        <v>208</v>
      </c>
    </row>
    <row r="150" spans="1:13" s="144" customFormat="1" ht="26.25" customHeight="1" x14ac:dyDescent="0.2">
      <c r="A150" s="146">
        <v>188</v>
      </c>
      <c r="B150" s="157" t="s">
        <v>213</v>
      </c>
      <c r="C150" s="147">
        <f>'400m'!C8</f>
        <v>35222</v>
      </c>
      <c r="D150" s="151" t="str">
        <f>'400m'!D8</f>
        <v>BERK KÖKSAL</v>
      </c>
      <c r="E150" s="151" t="str">
        <f>'400m'!E8</f>
        <v>İSTANBUL</v>
      </c>
      <c r="F150" s="153">
        <f>'400m'!F8</f>
        <v>5055</v>
      </c>
      <c r="G150" s="154">
        <f>'400m'!A8</f>
        <v>1</v>
      </c>
      <c r="H150" s="154" t="s">
        <v>213</v>
      </c>
      <c r="I150" s="154"/>
      <c r="J150" s="148" t="str">
        <f>'YARIŞMA BİLGİLERİ'!$F$21</f>
        <v>Genç Erkekler</v>
      </c>
      <c r="K150" s="151" t="str">
        <f t="shared" ref="K150:K213" si="5">CONCATENATE(K$1,"-",A$1)</f>
        <v>İSTANBUL-Salon Olimpik Baraj Yarışmaları</v>
      </c>
      <c r="L150" s="216">
        <f>'400m'!N$4</f>
        <v>42021</v>
      </c>
      <c r="M150" s="152" t="s">
        <v>208</v>
      </c>
    </row>
    <row r="151" spans="1:13" s="144" customFormat="1" ht="26.25" customHeight="1" x14ac:dyDescent="0.2">
      <c r="A151" s="146">
        <v>189</v>
      </c>
      <c r="B151" s="157" t="s">
        <v>213</v>
      </c>
      <c r="C151" s="147">
        <f>'400m'!C9</f>
        <v>36167</v>
      </c>
      <c r="D151" s="151" t="str">
        <f>'400m'!D9</f>
        <v>AYBERK YAZICI</v>
      </c>
      <c r="E151" s="151" t="str">
        <f>'400m'!E9</f>
        <v>SAKARYA</v>
      </c>
      <c r="F151" s="153">
        <f>'400m'!F9</f>
        <v>5301</v>
      </c>
      <c r="G151" s="154">
        <f>'400m'!A9</f>
        <v>2</v>
      </c>
      <c r="H151" s="154" t="s">
        <v>213</v>
      </c>
      <c r="I151" s="154"/>
      <c r="J151" s="148" t="str">
        <f>'YARIŞMA BİLGİLERİ'!$F$21</f>
        <v>Genç Erkekler</v>
      </c>
      <c r="K151" s="151" t="str">
        <f t="shared" si="5"/>
        <v>İSTANBUL-Salon Olimpik Baraj Yarışmaları</v>
      </c>
      <c r="L151" s="216">
        <f>'400m'!N$4</f>
        <v>42021</v>
      </c>
      <c r="M151" s="152" t="s">
        <v>208</v>
      </c>
    </row>
    <row r="152" spans="1:13" s="144" customFormat="1" ht="26.25" customHeight="1" x14ac:dyDescent="0.2">
      <c r="A152" s="146">
        <v>190</v>
      </c>
      <c r="B152" s="157" t="s">
        <v>213</v>
      </c>
      <c r="C152" s="147">
        <f>'400m'!C10</f>
        <v>35647</v>
      </c>
      <c r="D152" s="151" t="str">
        <f>'400m'!D10</f>
        <v>TUGAY MELİH VERDİ</v>
      </c>
      <c r="E152" s="151" t="str">
        <f>'400m'!E10</f>
        <v>İSTANBUL</v>
      </c>
      <c r="F152" s="153">
        <f>'400m'!F10</f>
        <v>5647</v>
      </c>
      <c r="G152" s="154">
        <f>'400m'!A10</f>
        <v>3</v>
      </c>
      <c r="H152" s="154" t="s">
        <v>213</v>
      </c>
      <c r="I152" s="154"/>
      <c r="J152" s="148" t="str">
        <f>'YARIŞMA BİLGİLERİ'!$F$21</f>
        <v>Genç Erkekler</v>
      </c>
      <c r="K152" s="151" t="str">
        <f t="shared" si="5"/>
        <v>İSTANBUL-Salon Olimpik Baraj Yarışmaları</v>
      </c>
      <c r="L152" s="216">
        <f>'400m'!N$4</f>
        <v>42021</v>
      </c>
      <c r="M152" s="152" t="s">
        <v>208</v>
      </c>
    </row>
    <row r="153" spans="1:13" s="144" customFormat="1" ht="26.25" customHeight="1" x14ac:dyDescent="0.2">
      <c r="A153" s="146">
        <v>191</v>
      </c>
      <c r="B153" s="157" t="s">
        <v>213</v>
      </c>
      <c r="C153" s="147">
        <f>'400m'!C11</f>
        <v>35636</v>
      </c>
      <c r="D153" s="151" t="str">
        <f>'400m'!D11</f>
        <v>İBRAHİM ŞİRİN</v>
      </c>
      <c r="E153" s="151" t="str">
        <f>'400m'!E11</f>
        <v>HATAY</v>
      </c>
      <c r="F153" s="153">
        <f>'400m'!F11</f>
        <v>5776</v>
      </c>
      <c r="G153" s="154">
        <f>'400m'!A11</f>
        <v>4</v>
      </c>
      <c r="H153" s="154" t="s">
        <v>213</v>
      </c>
      <c r="I153" s="154"/>
      <c r="J153" s="148" t="str">
        <f>'YARIŞMA BİLGİLERİ'!$F$21</f>
        <v>Genç Erkekler</v>
      </c>
      <c r="K153" s="151" t="str">
        <f t="shared" si="5"/>
        <v>İSTANBUL-Salon Olimpik Baraj Yarışmaları</v>
      </c>
      <c r="L153" s="216">
        <f>'400m'!N$4</f>
        <v>42021</v>
      </c>
      <c r="M153" s="152" t="s">
        <v>208</v>
      </c>
    </row>
    <row r="154" spans="1:13" s="144" customFormat="1" ht="26.25" customHeight="1" x14ac:dyDescent="0.2">
      <c r="A154" s="146">
        <v>192</v>
      </c>
      <c r="B154" s="157" t="s">
        <v>213</v>
      </c>
      <c r="C154" s="147">
        <f>'400m'!C12</f>
        <v>35445</v>
      </c>
      <c r="D154" s="151" t="str">
        <f>'400m'!D12</f>
        <v>GÜRSEL VELİECEOĞLU</v>
      </c>
      <c r="E154" s="151" t="str">
        <f>'400m'!E12</f>
        <v>HATAY</v>
      </c>
      <c r="F154" s="153">
        <f>'400m'!F12</f>
        <v>5819</v>
      </c>
      <c r="G154" s="154">
        <f>'400m'!A12</f>
        <v>5</v>
      </c>
      <c r="H154" s="154" t="s">
        <v>213</v>
      </c>
      <c r="I154" s="154"/>
      <c r="J154" s="148" t="str">
        <f>'YARIŞMA BİLGİLERİ'!$F$21</f>
        <v>Genç Erkekler</v>
      </c>
      <c r="K154" s="151" t="str">
        <f t="shared" si="5"/>
        <v>İSTANBUL-Salon Olimpik Baraj Yarışmaları</v>
      </c>
      <c r="L154" s="216">
        <f>'400m'!N$4</f>
        <v>42021</v>
      </c>
      <c r="M154" s="152" t="s">
        <v>208</v>
      </c>
    </row>
    <row r="155" spans="1:13" s="144" customFormat="1" ht="26.25" customHeight="1" x14ac:dyDescent="0.2">
      <c r="A155" s="146">
        <v>193</v>
      </c>
      <c r="B155" s="157" t="s">
        <v>213</v>
      </c>
      <c r="C155" s="147">
        <f>'400m'!C13</f>
        <v>36316</v>
      </c>
      <c r="D155" s="151" t="str">
        <f>'400m'!D13</f>
        <v>HAKAN TİNİĞ</v>
      </c>
      <c r="E155" s="151" t="str">
        <f>'400m'!E13</f>
        <v>İSTANBUL</v>
      </c>
      <c r="F155" s="153" t="str">
        <f>'400m'!F13</f>
        <v>DNS</v>
      </c>
      <c r="G155" s="154" t="str">
        <f>'400m'!A13</f>
        <v>-</v>
      </c>
      <c r="H155" s="154" t="s">
        <v>213</v>
      </c>
      <c r="I155" s="154"/>
      <c r="J155" s="148" t="str">
        <f>'YARIŞMA BİLGİLERİ'!$F$21</f>
        <v>Genç Erkekler</v>
      </c>
      <c r="K155" s="151" t="str">
        <f t="shared" si="5"/>
        <v>İSTANBUL-Salon Olimpik Baraj Yarışmaları</v>
      </c>
      <c r="L155" s="216">
        <f>'400m'!N$4</f>
        <v>42021</v>
      </c>
      <c r="M155" s="152" t="s">
        <v>208</v>
      </c>
    </row>
    <row r="156" spans="1:13" s="144" customFormat="1" ht="26.25" customHeight="1" x14ac:dyDescent="0.2">
      <c r="A156" s="146">
        <v>194</v>
      </c>
      <c r="B156" s="157" t="s">
        <v>213</v>
      </c>
      <c r="C156" s="147">
        <f>'400m'!C14</f>
        <v>36161</v>
      </c>
      <c r="D156" s="151" t="str">
        <f>'400m'!D14</f>
        <v>İSHAK MERT ŞEN</v>
      </c>
      <c r="E156" s="151" t="str">
        <f>'400m'!E14</f>
        <v>İSTANBUL</v>
      </c>
      <c r="F156" s="153" t="str">
        <f>'400m'!F14</f>
        <v>DNS</v>
      </c>
      <c r="G156" s="154" t="str">
        <f>'400m'!A14</f>
        <v>-</v>
      </c>
      <c r="H156" s="154" t="s">
        <v>213</v>
      </c>
      <c r="I156" s="154"/>
      <c r="J156" s="148" t="str">
        <f>'YARIŞMA BİLGİLERİ'!$F$21</f>
        <v>Genç Erkekler</v>
      </c>
      <c r="K156" s="151" t="str">
        <f t="shared" si="5"/>
        <v>İSTANBUL-Salon Olimpik Baraj Yarışmaları</v>
      </c>
      <c r="L156" s="216">
        <f>'400m'!N$4</f>
        <v>42021</v>
      </c>
      <c r="M156" s="152" t="s">
        <v>208</v>
      </c>
    </row>
    <row r="157" spans="1:13" s="144" customFormat="1" ht="26.25" customHeight="1" x14ac:dyDescent="0.2">
      <c r="A157" s="146">
        <v>195</v>
      </c>
      <c r="B157" s="157" t="s">
        <v>213</v>
      </c>
      <c r="C157" s="147">
        <f>'400m'!C15</f>
        <v>36440</v>
      </c>
      <c r="D157" s="151" t="str">
        <f>'400m'!D15</f>
        <v>UĞUR ERİM</v>
      </c>
      <c r="E157" s="151" t="str">
        <f>'400m'!E15</f>
        <v>İSTANBUL</v>
      </c>
      <c r="F157" s="153" t="str">
        <f>'400m'!F15</f>
        <v>DNS</v>
      </c>
      <c r="G157" s="154" t="str">
        <f>'400m'!A15</f>
        <v>-</v>
      </c>
      <c r="H157" s="154" t="s">
        <v>213</v>
      </c>
      <c r="I157" s="154"/>
      <c r="J157" s="148" t="str">
        <f>'YARIŞMA BİLGİLERİ'!$F$21</f>
        <v>Genç Erkekler</v>
      </c>
      <c r="K157" s="151" t="str">
        <f t="shared" si="5"/>
        <v>İSTANBUL-Salon Olimpik Baraj Yarışmaları</v>
      </c>
      <c r="L157" s="216">
        <f>'400m'!N$4</f>
        <v>42021</v>
      </c>
      <c r="M157" s="152" t="s">
        <v>208</v>
      </c>
    </row>
    <row r="158" spans="1:13" s="144" customFormat="1" ht="26.25" customHeight="1" x14ac:dyDescent="0.2">
      <c r="A158" s="146">
        <v>196</v>
      </c>
      <c r="B158" s="157" t="s">
        <v>213</v>
      </c>
      <c r="C158" s="147">
        <f>'400m'!C16</f>
        <v>35164</v>
      </c>
      <c r="D158" s="151" t="str">
        <f>'400m'!D16</f>
        <v>ZAFER SEVGİLİ</v>
      </c>
      <c r="E158" s="151" t="str">
        <f>'400m'!E16</f>
        <v>BOLU</v>
      </c>
      <c r="F158" s="153" t="str">
        <f>'400m'!F16</f>
        <v>DNS</v>
      </c>
      <c r="G158" s="154" t="str">
        <f>'400m'!A16</f>
        <v>-</v>
      </c>
      <c r="H158" s="154" t="s">
        <v>213</v>
      </c>
      <c r="I158" s="154"/>
      <c r="J158" s="148" t="str">
        <f>'YARIŞMA BİLGİLERİ'!$F$21</f>
        <v>Genç Erkekler</v>
      </c>
      <c r="K158" s="151" t="str">
        <f t="shared" si="5"/>
        <v>İSTANBUL-Salon Olimpik Baraj Yarışmaları</v>
      </c>
      <c r="L158" s="216">
        <f>'400m'!N$4</f>
        <v>42021</v>
      </c>
      <c r="M158" s="152" t="s">
        <v>208</v>
      </c>
    </row>
    <row r="159" spans="1:13" s="144" customFormat="1" ht="26.25" customHeight="1" x14ac:dyDescent="0.2">
      <c r="A159" s="146">
        <v>197</v>
      </c>
      <c r="B159" s="157" t="s">
        <v>213</v>
      </c>
      <c r="C159" s="147">
        <f>'400m'!C17</f>
        <v>35672</v>
      </c>
      <c r="D159" s="151" t="str">
        <f>'400m'!D17</f>
        <v>BERKAY SEYHAN</v>
      </c>
      <c r="E159" s="151" t="str">
        <f>'400m'!E17</f>
        <v>KOCAELİ</v>
      </c>
      <c r="F159" s="153" t="str">
        <f>'400m'!F17</f>
        <v>DNS</v>
      </c>
      <c r="G159" s="154" t="str">
        <f>'400m'!A17</f>
        <v>-</v>
      </c>
      <c r="H159" s="154" t="s">
        <v>213</v>
      </c>
      <c r="I159" s="154"/>
      <c r="J159" s="148" t="str">
        <f>'YARIŞMA BİLGİLERİ'!$F$21</f>
        <v>Genç Erkekler</v>
      </c>
      <c r="K159" s="151" t="str">
        <f t="shared" si="5"/>
        <v>İSTANBUL-Salon Olimpik Baraj Yarışmaları</v>
      </c>
      <c r="L159" s="216">
        <f>'400m'!N$4</f>
        <v>42021</v>
      </c>
      <c r="M159" s="152" t="s">
        <v>208</v>
      </c>
    </row>
    <row r="160" spans="1:13" s="144" customFormat="1" ht="26.25" customHeight="1" x14ac:dyDescent="0.2">
      <c r="A160" s="146">
        <v>198</v>
      </c>
      <c r="B160" s="157" t="s">
        <v>213</v>
      </c>
      <c r="C160" s="147">
        <f>'400m'!C18</f>
        <v>35601</v>
      </c>
      <c r="D160" s="151" t="str">
        <f>'400m'!D18</f>
        <v>MUHAMMED DÖNMEZ</v>
      </c>
      <c r="E160" s="151" t="str">
        <f>'400m'!E18</f>
        <v>İSTANBUL</v>
      </c>
      <c r="F160" s="153" t="str">
        <f>'400m'!F18</f>
        <v>DNS</v>
      </c>
      <c r="G160" s="154" t="str">
        <f>'400m'!A18</f>
        <v>-</v>
      </c>
      <c r="H160" s="154" t="s">
        <v>213</v>
      </c>
      <c r="I160" s="154"/>
      <c r="J160" s="148" t="str">
        <f>'YARIŞMA BİLGİLERİ'!$F$21</f>
        <v>Genç Erkekler</v>
      </c>
      <c r="K160" s="151" t="str">
        <f t="shared" si="5"/>
        <v>İSTANBUL-Salon Olimpik Baraj Yarışmaları</v>
      </c>
      <c r="L160" s="216">
        <f>'400m'!N$4</f>
        <v>42021</v>
      </c>
      <c r="M160" s="152" t="s">
        <v>208</v>
      </c>
    </row>
    <row r="161" spans="1:13" s="144" customFormat="1" ht="26.25" customHeight="1" x14ac:dyDescent="0.2">
      <c r="A161" s="146">
        <v>199</v>
      </c>
      <c r="B161" s="157" t="s">
        <v>213</v>
      </c>
      <c r="C161" s="147">
        <f>'400m'!C19</f>
        <v>36039</v>
      </c>
      <c r="D161" s="151" t="str">
        <f>'400m'!D19</f>
        <v>UMUT ASYILI</v>
      </c>
      <c r="E161" s="151" t="str">
        <f>'400m'!E19</f>
        <v>İSTANBUL</v>
      </c>
      <c r="F161" s="153" t="str">
        <f>'400m'!F19</f>
        <v>DNS</v>
      </c>
      <c r="G161" s="154" t="str">
        <f>'400m'!A19</f>
        <v>-</v>
      </c>
      <c r="H161" s="154" t="s">
        <v>213</v>
      </c>
      <c r="I161" s="154"/>
      <c r="J161" s="148" t="str">
        <f>'YARIŞMA BİLGİLERİ'!$F$21</f>
        <v>Genç Erkekler</v>
      </c>
      <c r="K161" s="151" t="str">
        <f t="shared" si="5"/>
        <v>İSTANBUL-Salon Olimpik Baraj Yarışmaları</v>
      </c>
      <c r="L161" s="216">
        <f>'400m'!N$4</f>
        <v>42021</v>
      </c>
      <c r="M161" s="152" t="s">
        <v>208</v>
      </c>
    </row>
    <row r="162" spans="1:13" s="144" customFormat="1" ht="26.25" customHeight="1" x14ac:dyDescent="0.2">
      <c r="A162" s="146">
        <v>200</v>
      </c>
      <c r="B162" s="157" t="s">
        <v>213</v>
      </c>
      <c r="C162" s="147">
        <f>'400m'!C20</f>
        <v>0</v>
      </c>
      <c r="D162" s="151">
        <f>'400m'!D20</f>
        <v>0</v>
      </c>
      <c r="E162" s="151">
        <f>'400m'!E20</f>
        <v>0</v>
      </c>
      <c r="F162" s="153">
        <f>'400m'!F20</f>
        <v>0</v>
      </c>
      <c r="G162" s="154">
        <f>'400m'!A20</f>
        <v>0</v>
      </c>
      <c r="H162" s="154" t="s">
        <v>213</v>
      </c>
      <c r="I162" s="154"/>
      <c r="J162" s="148" t="str">
        <f>'YARIŞMA BİLGİLERİ'!$F$21</f>
        <v>Genç Erkekler</v>
      </c>
      <c r="K162" s="151" t="str">
        <f t="shared" si="5"/>
        <v>İSTANBUL-Salon Olimpik Baraj Yarışmaları</v>
      </c>
      <c r="L162" s="216">
        <f>'400m'!N$4</f>
        <v>42021</v>
      </c>
      <c r="M162" s="152" t="s">
        <v>208</v>
      </c>
    </row>
    <row r="163" spans="1:13" s="144" customFormat="1" ht="26.25" customHeight="1" x14ac:dyDescent="0.2">
      <c r="A163" s="146">
        <v>201</v>
      </c>
      <c r="B163" s="157" t="s">
        <v>213</v>
      </c>
      <c r="C163" s="147">
        <f>'400m'!C21</f>
        <v>0</v>
      </c>
      <c r="D163" s="151">
        <f>'400m'!D21</f>
        <v>0</v>
      </c>
      <c r="E163" s="151">
        <f>'400m'!E21</f>
        <v>0</v>
      </c>
      <c r="F163" s="153">
        <f>'400m'!F21</f>
        <v>0</v>
      </c>
      <c r="G163" s="154">
        <f>'400m'!A21</f>
        <v>0</v>
      </c>
      <c r="H163" s="154" t="s">
        <v>213</v>
      </c>
      <c r="I163" s="154"/>
      <c r="J163" s="148" t="str">
        <f>'YARIŞMA BİLGİLERİ'!$F$21</f>
        <v>Genç Erkekler</v>
      </c>
      <c r="K163" s="151" t="str">
        <f t="shared" si="5"/>
        <v>İSTANBUL-Salon Olimpik Baraj Yarışmaları</v>
      </c>
      <c r="L163" s="216">
        <f>'400m'!N$4</f>
        <v>42021</v>
      </c>
      <c r="M163" s="152" t="s">
        <v>208</v>
      </c>
    </row>
    <row r="164" spans="1:13" s="144" customFormat="1" ht="26.25" customHeight="1" x14ac:dyDescent="0.2">
      <c r="A164" s="146">
        <v>202</v>
      </c>
      <c r="B164" s="157" t="s">
        <v>213</v>
      </c>
      <c r="C164" s="147" t="e">
        <f>'400m'!#REF!</f>
        <v>#REF!</v>
      </c>
      <c r="D164" s="151" t="e">
        <f>'400m'!#REF!</f>
        <v>#REF!</v>
      </c>
      <c r="E164" s="151" t="e">
        <f>'400m'!#REF!</f>
        <v>#REF!</v>
      </c>
      <c r="F164" s="153" t="e">
        <f>'400m'!#REF!</f>
        <v>#REF!</v>
      </c>
      <c r="G164" s="154" t="e">
        <f>'400m'!#REF!</f>
        <v>#REF!</v>
      </c>
      <c r="H164" s="154" t="s">
        <v>213</v>
      </c>
      <c r="I164" s="154"/>
      <c r="J164" s="148" t="str">
        <f>'YARIŞMA BİLGİLERİ'!$F$21</f>
        <v>Genç Erkekler</v>
      </c>
      <c r="K164" s="151" t="str">
        <f t="shared" si="5"/>
        <v>İSTANBUL-Salon Olimpik Baraj Yarışmaları</v>
      </c>
      <c r="L164" s="216">
        <f>'400m'!N$4</f>
        <v>42021</v>
      </c>
      <c r="M164" s="152" t="s">
        <v>208</v>
      </c>
    </row>
    <row r="165" spans="1:13" s="144" customFormat="1" ht="26.25" customHeight="1" x14ac:dyDescent="0.2">
      <c r="A165" s="146">
        <v>203</v>
      </c>
      <c r="B165" s="157" t="s">
        <v>213</v>
      </c>
      <c r="C165" s="147" t="e">
        <f>'400m'!#REF!</f>
        <v>#REF!</v>
      </c>
      <c r="D165" s="151" t="e">
        <f>'400m'!#REF!</f>
        <v>#REF!</v>
      </c>
      <c r="E165" s="151" t="e">
        <f>'400m'!#REF!</f>
        <v>#REF!</v>
      </c>
      <c r="F165" s="153" t="e">
        <f>'400m'!#REF!</f>
        <v>#REF!</v>
      </c>
      <c r="G165" s="154" t="e">
        <f>'400m'!#REF!</f>
        <v>#REF!</v>
      </c>
      <c r="H165" s="154" t="s">
        <v>213</v>
      </c>
      <c r="I165" s="154"/>
      <c r="J165" s="148" t="str">
        <f>'YARIŞMA BİLGİLERİ'!$F$21</f>
        <v>Genç Erkekler</v>
      </c>
      <c r="K165" s="151" t="str">
        <f t="shared" si="5"/>
        <v>İSTANBUL-Salon Olimpik Baraj Yarışmaları</v>
      </c>
      <c r="L165" s="216">
        <f>'400m'!N$4</f>
        <v>42021</v>
      </c>
      <c r="M165" s="152" t="s">
        <v>208</v>
      </c>
    </row>
    <row r="166" spans="1:13" s="144" customFormat="1" ht="26.25" customHeight="1" x14ac:dyDescent="0.2">
      <c r="A166" s="146">
        <v>204</v>
      </c>
      <c r="B166" s="157" t="s">
        <v>213</v>
      </c>
      <c r="C166" s="147" t="e">
        <f>'400m'!#REF!</f>
        <v>#REF!</v>
      </c>
      <c r="D166" s="151" t="e">
        <f>'400m'!#REF!</f>
        <v>#REF!</v>
      </c>
      <c r="E166" s="151" t="e">
        <f>'400m'!#REF!</f>
        <v>#REF!</v>
      </c>
      <c r="F166" s="153" t="e">
        <f>'400m'!#REF!</f>
        <v>#REF!</v>
      </c>
      <c r="G166" s="154" t="e">
        <f>'400m'!#REF!</f>
        <v>#REF!</v>
      </c>
      <c r="H166" s="154" t="s">
        <v>213</v>
      </c>
      <c r="I166" s="154"/>
      <c r="J166" s="148" t="str">
        <f>'YARIŞMA BİLGİLERİ'!$F$21</f>
        <v>Genç Erkekler</v>
      </c>
      <c r="K166" s="151" t="str">
        <f t="shared" si="5"/>
        <v>İSTANBUL-Salon Olimpik Baraj Yarışmaları</v>
      </c>
      <c r="L166" s="216">
        <f>'400m'!N$4</f>
        <v>42021</v>
      </c>
      <c r="M166" s="152" t="s">
        <v>208</v>
      </c>
    </row>
    <row r="167" spans="1:13" s="144" customFormat="1" ht="26.25" customHeight="1" x14ac:dyDescent="0.2">
      <c r="A167" s="146">
        <v>205</v>
      </c>
      <c r="B167" s="157" t="s">
        <v>213</v>
      </c>
      <c r="C167" s="147" t="e">
        <f>'400m'!#REF!</f>
        <v>#REF!</v>
      </c>
      <c r="D167" s="151" t="e">
        <f>'400m'!#REF!</f>
        <v>#REF!</v>
      </c>
      <c r="E167" s="151" t="e">
        <f>'400m'!#REF!</f>
        <v>#REF!</v>
      </c>
      <c r="F167" s="153" t="e">
        <f>'400m'!#REF!</f>
        <v>#REF!</v>
      </c>
      <c r="G167" s="154" t="e">
        <f>'400m'!#REF!</f>
        <v>#REF!</v>
      </c>
      <c r="H167" s="154" t="s">
        <v>213</v>
      </c>
      <c r="I167" s="154"/>
      <c r="J167" s="148" t="str">
        <f>'YARIŞMA BİLGİLERİ'!$F$21</f>
        <v>Genç Erkekler</v>
      </c>
      <c r="K167" s="151" t="str">
        <f t="shared" si="5"/>
        <v>İSTANBUL-Salon Olimpik Baraj Yarışmaları</v>
      </c>
      <c r="L167" s="216">
        <f>'400m'!N$4</f>
        <v>42021</v>
      </c>
      <c r="M167" s="152" t="s">
        <v>208</v>
      </c>
    </row>
    <row r="168" spans="1:13" s="144" customFormat="1" ht="26.25" customHeight="1" x14ac:dyDescent="0.2">
      <c r="A168" s="146">
        <v>206</v>
      </c>
      <c r="B168" s="157" t="s">
        <v>213</v>
      </c>
      <c r="C168" s="147" t="e">
        <f>'400m'!#REF!</f>
        <v>#REF!</v>
      </c>
      <c r="D168" s="151" t="e">
        <f>'400m'!#REF!</f>
        <v>#REF!</v>
      </c>
      <c r="E168" s="151" t="e">
        <f>'400m'!#REF!</f>
        <v>#REF!</v>
      </c>
      <c r="F168" s="153" t="e">
        <f>'400m'!#REF!</f>
        <v>#REF!</v>
      </c>
      <c r="G168" s="154" t="e">
        <f>'400m'!#REF!</f>
        <v>#REF!</v>
      </c>
      <c r="H168" s="154" t="s">
        <v>213</v>
      </c>
      <c r="I168" s="154"/>
      <c r="J168" s="148" t="str">
        <f>'YARIŞMA BİLGİLERİ'!$F$21</f>
        <v>Genç Erkekler</v>
      </c>
      <c r="K168" s="151" t="str">
        <f t="shared" si="5"/>
        <v>İSTANBUL-Salon Olimpik Baraj Yarışmaları</v>
      </c>
      <c r="L168" s="216">
        <f>'400m'!N$4</f>
        <v>42021</v>
      </c>
      <c r="M168" s="152" t="s">
        <v>208</v>
      </c>
    </row>
    <row r="169" spans="1:13" s="144" customFormat="1" ht="26.25" customHeight="1" x14ac:dyDescent="0.2">
      <c r="A169" s="146">
        <v>207</v>
      </c>
      <c r="B169" s="157" t="s">
        <v>213</v>
      </c>
      <c r="C169" s="147" t="e">
        <f>'400m'!#REF!</f>
        <v>#REF!</v>
      </c>
      <c r="D169" s="151" t="e">
        <f>'400m'!#REF!</f>
        <v>#REF!</v>
      </c>
      <c r="E169" s="151" t="e">
        <f>'400m'!#REF!</f>
        <v>#REF!</v>
      </c>
      <c r="F169" s="153" t="e">
        <f>'400m'!#REF!</f>
        <v>#REF!</v>
      </c>
      <c r="G169" s="154" t="e">
        <f>'400m'!#REF!</f>
        <v>#REF!</v>
      </c>
      <c r="H169" s="154" t="s">
        <v>213</v>
      </c>
      <c r="I169" s="154"/>
      <c r="J169" s="148" t="str">
        <f>'YARIŞMA BİLGİLERİ'!$F$21</f>
        <v>Genç Erkekler</v>
      </c>
      <c r="K169" s="151" t="str">
        <f t="shared" si="5"/>
        <v>İSTANBUL-Salon Olimpik Baraj Yarışmaları</v>
      </c>
      <c r="L169" s="216">
        <f>'400m'!N$4</f>
        <v>42021</v>
      </c>
      <c r="M169" s="152" t="s">
        <v>208</v>
      </c>
    </row>
    <row r="170" spans="1:13" s="144" customFormat="1" ht="26.25" customHeight="1" x14ac:dyDescent="0.2">
      <c r="A170" s="146">
        <v>208</v>
      </c>
      <c r="B170" s="157" t="s">
        <v>213</v>
      </c>
      <c r="C170" s="147" t="e">
        <f>'400m'!#REF!</f>
        <v>#REF!</v>
      </c>
      <c r="D170" s="151" t="e">
        <f>'400m'!#REF!</f>
        <v>#REF!</v>
      </c>
      <c r="E170" s="151" t="e">
        <f>'400m'!#REF!</f>
        <v>#REF!</v>
      </c>
      <c r="F170" s="153" t="e">
        <f>'400m'!#REF!</f>
        <v>#REF!</v>
      </c>
      <c r="G170" s="154" t="e">
        <f>'400m'!#REF!</f>
        <v>#REF!</v>
      </c>
      <c r="H170" s="154" t="s">
        <v>213</v>
      </c>
      <c r="I170" s="154"/>
      <c r="J170" s="148" t="str">
        <f>'YARIŞMA BİLGİLERİ'!$F$21</f>
        <v>Genç Erkekler</v>
      </c>
      <c r="K170" s="151" t="str">
        <f t="shared" si="5"/>
        <v>İSTANBUL-Salon Olimpik Baraj Yarışmaları</v>
      </c>
      <c r="L170" s="216">
        <f>'400m'!N$4</f>
        <v>42021</v>
      </c>
      <c r="M170" s="152" t="s">
        <v>208</v>
      </c>
    </row>
    <row r="171" spans="1:13" s="144" customFormat="1" ht="26.25" customHeight="1" x14ac:dyDescent="0.2">
      <c r="A171" s="146">
        <v>209</v>
      </c>
      <c r="B171" s="157" t="s">
        <v>213</v>
      </c>
      <c r="C171" s="147" t="e">
        <f>'400m'!#REF!</f>
        <v>#REF!</v>
      </c>
      <c r="D171" s="151" t="e">
        <f>'400m'!#REF!</f>
        <v>#REF!</v>
      </c>
      <c r="E171" s="151" t="e">
        <f>'400m'!#REF!</f>
        <v>#REF!</v>
      </c>
      <c r="F171" s="153" t="e">
        <f>'400m'!#REF!</f>
        <v>#REF!</v>
      </c>
      <c r="G171" s="154" t="e">
        <f>'400m'!#REF!</f>
        <v>#REF!</v>
      </c>
      <c r="H171" s="154" t="s">
        <v>213</v>
      </c>
      <c r="I171" s="154"/>
      <c r="J171" s="148" t="str">
        <f>'YARIŞMA BİLGİLERİ'!$F$21</f>
        <v>Genç Erkekler</v>
      </c>
      <c r="K171" s="151" t="str">
        <f t="shared" si="5"/>
        <v>İSTANBUL-Salon Olimpik Baraj Yarışmaları</v>
      </c>
      <c r="L171" s="216">
        <f>'400m'!N$4</f>
        <v>42021</v>
      </c>
      <c r="M171" s="152" t="s">
        <v>208</v>
      </c>
    </row>
    <row r="172" spans="1:13" s="144" customFormat="1" ht="26.25" customHeight="1" x14ac:dyDescent="0.2">
      <c r="A172" s="146">
        <v>210</v>
      </c>
      <c r="B172" s="157" t="s">
        <v>213</v>
      </c>
      <c r="C172" s="147" t="e">
        <f>'400m'!#REF!</f>
        <v>#REF!</v>
      </c>
      <c r="D172" s="151" t="e">
        <f>'400m'!#REF!</f>
        <v>#REF!</v>
      </c>
      <c r="E172" s="151" t="e">
        <f>'400m'!#REF!</f>
        <v>#REF!</v>
      </c>
      <c r="F172" s="153" t="e">
        <f>'400m'!#REF!</f>
        <v>#REF!</v>
      </c>
      <c r="G172" s="154" t="e">
        <f>'400m'!#REF!</f>
        <v>#REF!</v>
      </c>
      <c r="H172" s="154" t="s">
        <v>213</v>
      </c>
      <c r="I172" s="154"/>
      <c r="J172" s="148" t="str">
        <f>'YARIŞMA BİLGİLERİ'!$F$21</f>
        <v>Genç Erkekler</v>
      </c>
      <c r="K172" s="151" t="str">
        <f t="shared" si="5"/>
        <v>İSTANBUL-Salon Olimpik Baraj Yarışmaları</v>
      </c>
      <c r="L172" s="216">
        <f>'400m'!N$4</f>
        <v>42021</v>
      </c>
      <c r="M172" s="152" t="s">
        <v>208</v>
      </c>
    </row>
    <row r="173" spans="1:13" s="144" customFormat="1" ht="26.25" customHeight="1" x14ac:dyDescent="0.2">
      <c r="A173" s="146">
        <v>211</v>
      </c>
      <c r="B173" s="157" t="s">
        <v>213</v>
      </c>
      <c r="C173" s="147" t="e">
        <f>'400m'!#REF!</f>
        <v>#REF!</v>
      </c>
      <c r="D173" s="151" t="e">
        <f>'400m'!#REF!</f>
        <v>#REF!</v>
      </c>
      <c r="E173" s="151" t="e">
        <f>'400m'!#REF!</f>
        <v>#REF!</v>
      </c>
      <c r="F173" s="153" t="e">
        <f>'400m'!#REF!</f>
        <v>#REF!</v>
      </c>
      <c r="G173" s="154" t="e">
        <f>'400m'!#REF!</f>
        <v>#REF!</v>
      </c>
      <c r="H173" s="154" t="s">
        <v>213</v>
      </c>
      <c r="I173" s="154"/>
      <c r="J173" s="148" t="str">
        <f>'YARIŞMA BİLGİLERİ'!$F$21</f>
        <v>Genç Erkekler</v>
      </c>
      <c r="K173" s="151" t="str">
        <f t="shared" si="5"/>
        <v>İSTANBUL-Salon Olimpik Baraj Yarışmaları</v>
      </c>
      <c r="L173" s="216">
        <f>'400m'!N$4</f>
        <v>42021</v>
      </c>
      <c r="M173" s="152" t="s">
        <v>208</v>
      </c>
    </row>
    <row r="174" spans="1:13" s="144" customFormat="1" ht="26.25" customHeight="1" x14ac:dyDescent="0.2">
      <c r="A174" s="146">
        <v>212</v>
      </c>
      <c r="B174" s="157" t="s">
        <v>213</v>
      </c>
      <c r="C174" s="147" t="e">
        <f>'400m'!#REF!</f>
        <v>#REF!</v>
      </c>
      <c r="D174" s="151" t="e">
        <f>'400m'!#REF!</f>
        <v>#REF!</v>
      </c>
      <c r="E174" s="151" t="e">
        <f>'400m'!#REF!</f>
        <v>#REF!</v>
      </c>
      <c r="F174" s="153" t="e">
        <f>'400m'!#REF!</f>
        <v>#REF!</v>
      </c>
      <c r="G174" s="154" t="e">
        <f>'400m'!#REF!</f>
        <v>#REF!</v>
      </c>
      <c r="H174" s="154" t="s">
        <v>213</v>
      </c>
      <c r="I174" s="154"/>
      <c r="J174" s="148" t="str">
        <f>'YARIŞMA BİLGİLERİ'!$F$21</f>
        <v>Genç Erkekler</v>
      </c>
      <c r="K174" s="151" t="str">
        <f t="shared" si="5"/>
        <v>İSTANBUL-Salon Olimpik Baraj Yarışmaları</v>
      </c>
      <c r="L174" s="216">
        <f>'400m'!N$4</f>
        <v>42021</v>
      </c>
      <c r="M174" s="152" t="s">
        <v>208</v>
      </c>
    </row>
    <row r="175" spans="1:13" s="144" customFormat="1" ht="26.25" customHeight="1" x14ac:dyDescent="0.2">
      <c r="A175" s="146">
        <v>213</v>
      </c>
      <c r="B175" s="157" t="s">
        <v>213</v>
      </c>
      <c r="C175" s="147" t="e">
        <f>'400m'!#REF!</f>
        <v>#REF!</v>
      </c>
      <c r="D175" s="151" t="e">
        <f>'400m'!#REF!</f>
        <v>#REF!</v>
      </c>
      <c r="E175" s="151" t="e">
        <f>'400m'!#REF!</f>
        <v>#REF!</v>
      </c>
      <c r="F175" s="153" t="e">
        <f>'400m'!#REF!</f>
        <v>#REF!</v>
      </c>
      <c r="G175" s="154" t="e">
        <f>'400m'!#REF!</f>
        <v>#REF!</v>
      </c>
      <c r="H175" s="154" t="s">
        <v>213</v>
      </c>
      <c r="I175" s="154"/>
      <c r="J175" s="148" t="str">
        <f>'YARIŞMA BİLGİLERİ'!$F$21</f>
        <v>Genç Erkekler</v>
      </c>
      <c r="K175" s="151" t="str">
        <f t="shared" si="5"/>
        <v>İSTANBUL-Salon Olimpik Baraj Yarışmaları</v>
      </c>
      <c r="L175" s="216">
        <f>'400m'!N$4</f>
        <v>42021</v>
      </c>
      <c r="M175" s="152" t="s">
        <v>208</v>
      </c>
    </row>
    <row r="176" spans="1:13" s="144" customFormat="1" ht="26.25" customHeight="1" x14ac:dyDescent="0.2">
      <c r="A176" s="146">
        <v>214</v>
      </c>
      <c r="B176" s="157" t="s">
        <v>213</v>
      </c>
      <c r="C176" s="147" t="e">
        <f>'400m'!#REF!</f>
        <v>#REF!</v>
      </c>
      <c r="D176" s="151" t="e">
        <f>'400m'!#REF!</f>
        <v>#REF!</v>
      </c>
      <c r="E176" s="151" t="e">
        <f>'400m'!#REF!</f>
        <v>#REF!</v>
      </c>
      <c r="F176" s="153" t="e">
        <f>'400m'!#REF!</f>
        <v>#REF!</v>
      </c>
      <c r="G176" s="154" t="e">
        <f>'400m'!#REF!</f>
        <v>#REF!</v>
      </c>
      <c r="H176" s="154" t="s">
        <v>213</v>
      </c>
      <c r="I176" s="154"/>
      <c r="J176" s="148" t="str">
        <f>'YARIŞMA BİLGİLERİ'!$F$21</f>
        <v>Genç Erkekler</v>
      </c>
      <c r="K176" s="151" t="str">
        <f t="shared" si="5"/>
        <v>İSTANBUL-Salon Olimpik Baraj Yarışmaları</v>
      </c>
      <c r="L176" s="216">
        <f>'400m'!N$4</f>
        <v>42021</v>
      </c>
      <c r="M176" s="152" t="s">
        <v>208</v>
      </c>
    </row>
    <row r="177" spans="1:13" s="144" customFormat="1" ht="26.25" customHeight="1" x14ac:dyDescent="0.2">
      <c r="A177" s="146">
        <v>215</v>
      </c>
      <c r="B177" s="157" t="s">
        <v>213</v>
      </c>
      <c r="C177" s="147" t="e">
        <f>'400m'!#REF!</f>
        <v>#REF!</v>
      </c>
      <c r="D177" s="151" t="e">
        <f>'400m'!#REF!</f>
        <v>#REF!</v>
      </c>
      <c r="E177" s="151" t="e">
        <f>'400m'!#REF!</f>
        <v>#REF!</v>
      </c>
      <c r="F177" s="153" t="e">
        <f>'400m'!#REF!</f>
        <v>#REF!</v>
      </c>
      <c r="G177" s="154" t="e">
        <f>'400m'!#REF!</f>
        <v>#REF!</v>
      </c>
      <c r="H177" s="154" t="s">
        <v>213</v>
      </c>
      <c r="I177" s="154"/>
      <c r="J177" s="148" t="str">
        <f>'YARIŞMA BİLGİLERİ'!$F$21</f>
        <v>Genç Erkekler</v>
      </c>
      <c r="K177" s="151" t="str">
        <f t="shared" si="5"/>
        <v>İSTANBUL-Salon Olimpik Baraj Yarışmaları</v>
      </c>
      <c r="L177" s="216">
        <f>'400m'!N$4</f>
        <v>42021</v>
      </c>
      <c r="M177" s="152" t="s">
        <v>208</v>
      </c>
    </row>
    <row r="178" spans="1:13" s="144" customFormat="1" ht="26.25" customHeight="1" x14ac:dyDescent="0.2">
      <c r="A178" s="146">
        <v>216</v>
      </c>
      <c r="B178" s="157" t="s">
        <v>213</v>
      </c>
      <c r="C178" s="147" t="e">
        <f>'400m'!#REF!</f>
        <v>#REF!</v>
      </c>
      <c r="D178" s="151" t="e">
        <f>'400m'!#REF!</f>
        <v>#REF!</v>
      </c>
      <c r="E178" s="151" t="e">
        <f>'400m'!#REF!</f>
        <v>#REF!</v>
      </c>
      <c r="F178" s="153" t="e">
        <f>'400m'!#REF!</f>
        <v>#REF!</v>
      </c>
      <c r="G178" s="154" t="e">
        <f>'400m'!#REF!</f>
        <v>#REF!</v>
      </c>
      <c r="H178" s="154" t="s">
        <v>213</v>
      </c>
      <c r="I178" s="154"/>
      <c r="J178" s="148" t="str">
        <f>'YARIŞMA BİLGİLERİ'!$F$21</f>
        <v>Genç Erkekler</v>
      </c>
      <c r="K178" s="151" t="str">
        <f t="shared" si="5"/>
        <v>İSTANBUL-Salon Olimpik Baraj Yarışmaları</v>
      </c>
      <c r="L178" s="216">
        <f>'400m'!N$4</f>
        <v>42021</v>
      </c>
      <c r="M178" s="152" t="s">
        <v>208</v>
      </c>
    </row>
    <row r="179" spans="1:13" s="144" customFormat="1" ht="26.25" customHeight="1" x14ac:dyDescent="0.2">
      <c r="A179" s="146">
        <v>217</v>
      </c>
      <c r="B179" s="157" t="s">
        <v>213</v>
      </c>
      <c r="C179" s="147" t="e">
        <f>'400m'!#REF!</f>
        <v>#REF!</v>
      </c>
      <c r="D179" s="151" t="e">
        <f>'400m'!#REF!</f>
        <v>#REF!</v>
      </c>
      <c r="E179" s="151" t="e">
        <f>'400m'!#REF!</f>
        <v>#REF!</v>
      </c>
      <c r="F179" s="153" t="e">
        <f>'400m'!#REF!</f>
        <v>#REF!</v>
      </c>
      <c r="G179" s="154" t="e">
        <f>'400m'!#REF!</f>
        <v>#REF!</v>
      </c>
      <c r="H179" s="154" t="s">
        <v>213</v>
      </c>
      <c r="I179" s="154"/>
      <c r="J179" s="148" t="str">
        <f>'YARIŞMA BİLGİLERİ'!$F$21</f>
        <v>Genç Erkekler</v>
      </c>
      <c r="K179" s="151" t="str">
        <f t="shared" si="5"/>
        <v>İSTANBUL-Salon Olimpik Baraj Yarışmaları</v>
      </c>
      <c r="L179" s="216">
        <f>'400m'!N$4</f>
        <v>42021</v>
      </c>
      <c r="M179" s="152" t="s">
        <v>208</v>
      </c>
    </row>
    <row r="180" spans="1:13" s="144" customFormat="1" ht="26.25" customHeight="1" x14ac:dyDescent="0.2">
      <c r="A180" s="146">
        <v>218</v>
      </c>
      <c r="B180" s="157" t="s">
        <v>213</v>
      </c>
      <c r="C180" s="147" t="e">
        <f>'400m'!#REF!</f>
        <v>#REF!</v>
      </c>
      <c r="D180" s="151" t="e">
        <f>'400m'!#REF!</f>
        <v>#REF!</v>
      </c>
      <c r="E180" s="151" t="e">
        <f>'400m'!#REF!</f>
        <v>#REF!</v>
      </c>
      <c r="F180" s="153" t="e">
        <f>'400m'!#REF!</f>
        <v>#REF!</v>
      </c>
      <c r="G180" s="154" t="e">
        <f>'400m'!#REF!</f>
        <v>#REF!</v>
      </c>
      <c r="H180" s="154" t="s">
        <v>213</v>
      </c>
      <c r="I180" s="154"/>
      <c r="J180" s="148" t="str">
        <f>'YARIŞMA BİLGİLERİ'!$F$21</f>
        <v>Genç Erkekler</v>
      </c>
      <c r="K180" s="151" t="str">
        <f t="shared" si="5"/>
        <v>İSTANBUL-Salon Olimpik Baraj Yarışmaları</v>
      </c>
      <c r="L180" s="216">
        <f>'400m'!N$4</f>
        <v>42021</v>
      </c>
      <c r="M180" s="152" t="s">
        <v>208</v>
      </c>
    </row>
    <row r="181" spans="1:13" s="144" customFormat="1" ht="26.25" customHeight="1" x14ac:dyDescent="0.2">
      <c r="A181" s="146">
        <v>219</v>
      </c>
      <c r="B181" s="157" t="s">
        <v>213</v>
      </c>
      <c r="C181" s="147" t="e">
        <f>'400m'!#REF!</f>
        <v>#REF!</v>
      </c>
      <c r="D181" s="151" t="e">
        <f>'400m'!#REF!</f>
        <v>#REF!</v>
      </c>
      <c r="E181" s="151" t="e">
        <f>'400m'!#REF!</f>
        <v>#REF!</v>
      </c>
      <c r="F181" s="153" t="e">
        <f>'400m'!#REF!</f>
        <v>#REF!</v>
      </c>
      <c r="G181" s="154" t="e">
        <f>'400m'!#REF!</f>
        <v>#REF!</v>
      </c>
      <c r="H181" s="154" t="s">
        <v>213</v>
      </c>
      <c r="I181" s="154"/>
      <c r="J181" s="148" t="str">
        <f>'YARIŞMA BİLGİLERİ'!$F$21</f>
        <v>Genç Erkekler</v>
      </c>
      <c r="K181" s="151" t="str">
        <f t="shared" si="5"/>
        <v>İSTANBUL-Salon Olimpik Baraj Yarışmaları</v>
      </c>
      <c r="L181" s="216">
        <f>'400m'!N$4</f>
        <v>42021</v>
      </c>
      <c r="M181" s="152" t="s">
        <v>208</v>
      </c>
    </row>
    <row r="182" spans="1:13" s="144" customFormat="1" ht="26.25" customHeight="1" x14ac:dyDescent="0.2">
      <c r="A182" s="146">
        <v>220</v>
      </c>
      <c r="B182" s="157" t="s">
        <v>213</v>
      </c>
      <c r="C182" s="147" t="e">
        <f>'400m'!#REF!</f>
        <v>#REF!</v>
      </c>
      <c r="D182" s="151" t="e">
        <f>'400m'!#REF!</f>
        <v>#REF!</v>
      </c>
      <c r="E182" s="151" t="e">
        <f>'400m'!#REF!</f>
        <v>#REF!</v>
      </c>
      <c r="F182" s="153" t="e">
        <f>'400m'!#REF!</f>
        <v>#REF!</v>
      </c>
      <c r="G182" s="154" t="e">
        <f>'400m'!#REF!</f>
        <v>#REF!</v>
      </c>
      <c r="H182" s="154" t="s">
        <v>213</v>
      </c>
      <c r="I182" s="154"/>
      <c r="J182" s="148" t="str">
        <f>'YARIŞMA BİLGİLERİ'!$F$21</f>
        <v>Genç Erkekler</v>
      </c>
      <c r="K182" s="151" t="str">
        <f t="shared" si="5"/>
        <v>İSTANBUL-Salon Olimpik Baraj Yarışmaları</v>
      </c>
      <c r="L182" s="216">
        <f>'400m'!N$4</f>
        <v>42021</v>
      </c>
      <c r="M182" s="152" t="s">
        <v>208</v>
      </c>
    </row>
    <row r="183" spans="1:13" s="144" customFormat="1" ht="26.25" customHeight="1" x14ac:dyDescent="0.2">
      <c r="A183" s="146">
        <v>221</v>
      </c>
      <c r="B183" s="157" t="s">
        <v>213</v>
      </c>
      <c r="C183" s="147" t="e">
        <f>'400m'!#REF!</f>
        <v>#REF!</v>
      </c>
      <c r="D183" s="151" t="e">
        <f>'400m'!#REF!</f>
        <v>#REF!</v>
      </c>
      <c r="E183" s="151" t="e">
        <f>'400m'!#REF!</f>
        <v>#REF!</v>
      </c>
      <c r="F183" s="153" t="e">
        <f>'400m'!#REF!</f>
        <v>#REF!</v>
      </c>
      <c r="G183" s="154" t="e">
        <f>'400m'!#REF!</f>
        <v>#REF!</v>
      </c>
      <c r="H183" s="154" t="s">
        <v>213</v>
      </c>
      <c r="I183" s="154"/>
      <c r="J183" s="148" t="str">
        <f>'YARIŞMA BİLGİLERİ'!$F$21</f>
        <v>Genç Erkekler</v>
      </c>
      <c r="K183" s="151" t="str">
        <f t="shared" si="5"/>
        <v>İSTANBUL-Salon Olimpik Baraj Yarışmaları</v>
      </c>
      <c r="L183" s="216">
        <f>'400m'!N$4</f>
        <v>42021</v>
      </c>
      <c r="M183" s="152" t="s">
        <v>208</v>
      </c>
    </row>
    <row r="184" spans="1:13" s="144" customFormat="1" ht="26.25" customHeight="1" x14ac:dyDescent="0.2">
      <c r="A184" s="146">
        <v>222</v>
      </c>
      <c r="B184" s="157" t="s">
        <v>213</v>
      </c>
      <c r="C184" s="147" t="e">
        <f>'400m'!#REF!</f>
        <v>#REF!</v>
      </c>
      <c r="D184" s="151" t="e">
        <f>'400m'!#REF!</f>
        <v>#REF!</v>
      </c>
      <c r="E184" s="151" t="e">
        <f>'400m'!#REF!</f>
        <v>#REF!</v>
      </c>
      <c r="F184" s="153" t="e">
        <f>'400m'!#REF!</f>
        <v>#REF!</v>
      </c>
      <c r="G184" s="154" t="e">
        <f>'400m'!#REF!</f>
        <v>#REF!</v>
      </c>
      <c r="H184" s="154" t="s">
        <v>213</v>
      </c>
      <c r="I184" s="154"/>
      <c r="J184" s="148" t="str">
        <f>'YARIŞMA BİLGİLERİ'!$F$21</f>
        <v>Genç Erkekler</v>
      </c>
      <c r="K184" s="151" t="str">
        <f t="shared" si="5"/>
        <v>İSTANBUL-Salon Olimpik Baraj Yarışmaları</v>
      </c>
      <c r="L184" s="216">
        <f>'400m'!N$4</f>
        <v>42021</v>
      </c>
      <c r="M184" s="152" t="s">
        <v>208</v>
      </c>
    </row>
    <row r="185" spans="1:13" s="144" customFormat="1" ht="26.25" customHeight="1" x14ac:dyDescent="0.2">
      <c r="A185" s="146">
        <v>223</v>
      </c>
      <c r="B185" s="157" t="s">
        <v>213</v>
      </c>
      <c r="C185" s="147" t="e">
        <f>'400m'!#REF!</f>
        <v>#REF!</v>
      </c>
      <c r="D185" s="151" t="e">
        <f>'400m'!#REF!</f>
        <v>#REF!</v>
      </c>
      <c r="E185" s="151" t="e">
        <f>'400m'!#REF!</f>
        <v>#REF!</v>
      </c>
      <c r="F185" s="153" t="e">
        <f>'400m'!#REF!</f>
        <v>#REF!</v>
      </c>
      <c r="G185" s="154" t="e">
        <f>'400m'!#REF!</f>
        <v>#REF!</v>
      </c>
      <c r="H185" s="154" t="s">
        <v>213</v>
      </c>
      <c r="I185" s="154"/>
      <c r="J185" s="148" t="str">
        <f>'YARIŞMA BİLGİLERİ'!$F$21</f>
        <v>Genç Erkekler</v>
      </c>
      <c r="K185" s="151" t="str">
        <f t="shared" si="5"/>
        <v>İSTANBUL-Salon Olimpik Baraj Yarışmaları</v>
      </c>
      <c r="L185" s="216">
        <f>'400m'!N$4</f>
        <v>42021</v>
      </c>
      <c r="M185" s="152" t="s">
        <v>208</v>
      </c>
    </row>
    <row r="186" spans="1:13" s="144" customFormat="1" ht="26.25" customHeight="1" x14ac:dyDescent="0.2">
      <c r="A186" s="146">
        <v>224</v>
      </c>
      <c r="B186" s="157" t="s">
        <v>213</v>
      </c>
      <c r="C186" s="147" t="e">
        <f>'400m'!#REF!</f>
        <v>#REF!</v>
      </c>
      <c r="D186" s="151" t="e">
        <f>'400m'!#REF!</f>
        <v>#REF!</v>
      </c>
      <c r="E186" s="151" t="e">
        <f>'400m'!#REF!</f>
        <v>#REF!</v>
      </c>
      <c r="F186" s="153" t="e">
        <f>'400m'!#REF!</f>
        <v>#REF!</v>
      </c>
      <c r="G186" s="154" t="e">
        <f>'400m'!#REF!</f>
        <v>#REF!</v>
      </c>
      <c r="H186" s="154" t="s">
        <v>213</v>
      </c>
      <c r="I186" s="154"/>
      <c r="J186" s="148" t="str">
        <f>'YARIŞMA BİLGİLERİ'!$F$21</f>
        <v>Genç Erkekler</v>
      </c>
      <c r="K186" s="151" t="str">
        <f t="shared" si="5"/>
        <v>İSTANBUL-Salon Olimpik Baraj Yarışmaları</v>
      </c>
      <c r="L186" s="216">
        <f>'400m'!N$4</f>
        <v>42021</v>
      </c>
      <c r="M186" s="152" t="s">
        <v>208</v>
      </c>
    </row>
    <row r="187" spans="1:13" s="144" customFormat="1" ht="26.25" customHeight="1" x14ac:dyDescent="0.2">
      <c r="A187" s="146">
        <v>225</v>
      </c>
      <c r="B187" s="157" t="s">
        <v>213</v>
      </c>
      <c r="C187" s="147" t="e">
        <f>'400m'!#REF!</f>
        <v>#REF!</v>
      </c>
      <c r="D187" s="151" t="e">
        <f>'400m'!#REF!</f>
        <v>#REF!</v>
      </c>
      <c r="E187" s="151" t="e">
        <f>'400m'!#REF!</f>
        <v>#REF!</v>
      </c>
      <c r="F187" s="153" t="e">
        <f>'400m'!#REF!</f>
        <v>#REF!</v>
      </c>
      <c r="G187" s="154" t="e">
        <f>'400m'!#REF!</f>
        <v>#REF!</v>
      </c>
      <c r="H187" s="154" t="s">
        <v>213</v>
      </c>
      <c r="I187" s="154"/>
      <c r="J187" s="148" t="str">
        <f>'YARIŞMA BİLGİLERİ'!$F$21</f>
        <v>Genç Erkekler</v>
      </c>
      <c r="K187" s="151" t="str">
        <f t="shared" si="5"/>
        <v>İSTANBUL-Salon Olimpik Baraj Yarışmaları</v>
      </c>
      <c r="L187" s="216">
        <f>'400m'!N$4</f>
        <v>42021</v>
      </c>
      <c r="M187" s="152" t="s">
        <v>208</v>
      </c>
    </row>
    <row r="188" spans="1:13" s="144" customFormat="1" ht="26.25" customHeight="1" x14ac:dyDescent="0.2">
      <c r="A188" s="146">
        <v>226</v>
      </c>
      <c r="B188" s="157" t="s">
        <v>213</v>
      </c>
      <c r="C188" s="147" t="e">
        <f>'400m'!#REF!</f>
        <v>#REF!</v>
      </c>
      <c r="D188" s="151" t="e">
        <f>'400m'!#REF!</f>
        <v>#REF!</v>
      </c>
      <c r="E188" s="151" t="e">
        <f>'400m'!#REF!</f>
        <v>#REF!</v>
      </c>
      <c r="F188" s="153" t="e">
        <f>'400m'!#REF!</f>
        <v>#REF!</v>
      </c>
      <c r="G188" s="154" t="e">
        <f>'400m'!#REF!</f>
        <v>#REF!</v>
      </c>
      <c r="H188" s="154" t="s">
        <v>213</v>
      </c>
      <c r="I188" s="154"/>
      <c r="J188" s="148" t="str">
        <f>'YARIŞMA BİLGİLERİ'!$F$21</f>
        <v>Genç Erkekler</v>
      </c>
      <c r="K188" s="151" t="str">
        <f t="shared" si="5"/>
        <v>İSTANBUL-Salon Olimpik Baraj Yarışmaları</v>
      </c>
      <c r="L188" s="216">
        <f>'400m'!N$4</f>
        <v>42021</v>
      </c>
      <c r="M188" s="152" t="s">
        <v>208</v>
      </c>
    </row>
    <row r="189" spans="1:13" s="144" customFormat="1" ht="26.25" customHeight="1" x14ac:dyDescent="0.2">
      <c r="A189" s="146">
        <v>227</v>
      </c>
      <c r="B189" s="157" t="s">
        <v>213</v>
      </c>
      <c r="C189" s="147" t="e">
        <f>'400m'!#REF!</f>
        <v>#REF!</v>
      </c>
      <c r="D189" s="151" t="e">
        <f>'400m'!#REF!</f>
        <v>#REF!</v>
      </c>
      <c r="E189" s="151" t="e">
        <f>'400m'!#REF!</f>
        <v>#REF!</v>
      </c>
      <c r="F189" s="153" t="e">
        <f>'400m'!#REF!</f>
        <v>#REF!</v>
      </c>
      <c r="G189" s="154" t="e">
        <f>'400m'!#REF!</f>
        <v>#REF!</v>
      </c>
      <c r="H189" s="154" t="s">
        <v>213</v>
      </c>
      <c r="I189" s="154"/>
      <c r="J189" s="148" t="str">
        <f>'YARIŞMA BİLGİLERİ'!$F$21</f>
        <v>Genç Erkekler</v>
      </c>
      <c r="K189" s="151" t="str">
        <f t="shared" si="5"/>
        <v>İSTANBUL-Salon Olimpik Baraj Yarışmaları</v>
      </c>
      <c r="L189" s="216">
        <f>'400m'!N$4</f>
        <v>42021</v>
      </c>
      <c r="M189" s="152" t="s">
        <v>208</v>
      </c>
    </row>
    <row r="190" spans="1:13" s="144" customFormat="1" ht="26.25" customHeight="1" x14ac:dyDescent="0.2">
      <c r="A190" s="146">
        <v>228</v>
      </c>
      <c r="B190" s="157" t="s">
        <v>213</v>
      </c>
      <c r="C190" s="147" t="e">
        <f>'400m'!#REF!</f>
        <v>#REF!</v>
      </c>
      <c r="D190" s="151" t="e">
        <f>'400m'!#REF!</f>
        <v>#REF!</v>
      </c>
      <c r="E190" s="151" t="e">
        <f>'400m'!#REF!</f>
        <v>#REF!</v>
      </c>
      <c r="F190" s="153" t="e">
        <f>'400m'!#REF!</f>
        <v>#REF!</v>
      </c>
      <c r="G190" s="154" t="e">
        <f>'400m'!#REF!</f>
        <v>#REF!</v>
      </c>
      <c r="H190" s="154" t="s">
        <v>213</v>
      </c>
      <c r="I190" s="154"/>
      <c r="J190" s="148" t="str">
        <f>'YARIŞMA BİLGİLERİ'!$F$21</f>
        <v>Genç Erkekler</v>
      </c>
      <c r="K190" s="151" t="str">
        <f t="shared" si="5"/>
        <v>İSTANBUL-Salon Olimpik Baraj Yarışmaları</v>
      </c>
      <c r="L190" s="216">
        <f>'400m'!N$4</f>
        <v>42021</v>
      </c>
      <c r="M190" s="152" t="s">
        <v>208</v>
      </c>
    </row>
    <row r="191" spans="1:13" s="144" customFormat="1" ht="26.25" customHeight="1" x14ac:dyDescent="0.2">
      <c r="A191" s="146">
        <v>229</v>
      </c>
      <c r="B191" s="157" t="s">
        <v>213</v>
      </c>
      <c r="C191" s="147" t="e">
        <f>'400m'!#REF!</f>
        <v>#REF!</v>
      </c>
      <c r="D191" s="151" t="e">
        <f>'400m'!#REF!</f>
        <v>#REF!</v>
      </c>
      <c r="E191" s="151" t="e">
        <f>'400m'!#REF!</f>
        <v>#REF!</v>
      </c>
      <c r="F191" s="153" t="e">
        <f>'400m'!#REF!</f>
        <v>#REF!</v>
      </c>
      <c r="G191" s="154" t="e">
        <f>'400m'!#REF!</f>
        <v>#REF!</v>
      </c>
      <c r="H191" s="154" t="s">
        <v>213</v>
      </c>
      <c r="I191" s="154"/>
      <c r="J191" s="148" t="str">
        <f>'YARIŞMA BİLGİLERİ'!$F$21</f>
        <v>Genç Erkekler</v>
      </c>
      <c r="K191" s="151" t="str">
        <f t="shared" si="5"/>
        <v>İSTANBUL-Salon Olimpik Baraj Yarışmaları</v>
      </c>
      <c r="L191" s="216">
        <f>'400m'!N$4</f>
        <v>42021</v>
      </c>
      <c r="M191" s="152" t="s">
        <v>208</v>
      </c>
    </row>
    <row r="192" spans="1:13" s="144" customFormat="1" ht="26.25" customHeight="1" x14ac:dyDescent="0.2">
      <c r="A192" s="146">
        <v>230</v>
      </c>
      <c r="B192" s="157" t="s">
        <v>213</v>
      </c>
      <c r="C192" s="147" t="e">
        <f>'400m'!#REF!</f>
        <v>#REF!</v>
      </c>
      <c r="D192" s="151" t="e">
        <f>'400m'!#REF!</f>
        <v>#REF!</v>
      </c>
      <c r="E192" s="151" t="e">
        <f>'400m'!#REF!</f>
        <v>#REF!</v>
      </c>
      <c r="F192" s="153" t="e">
        <f>'400m'!#REF!</f>
        <v>#REF!</v>
      </c>
      <c r="G192" s="154" t="e">
        <f>'400m'!#REF!</f>
        <v>#REF!</v>
      </c>
      <c r="H192" s="154" t="s">
        <v>213</v>
      </c>
      <c r="I192" s="154"/>
      <c r="J192" s="148" t="str">
        <f>'YARIŞMA BİLGİLERİ'!$F$21</f>
        <v>Genç Erkekler</v>
      </c>
      <c r="K192" s="151" t="str">
        <f t="shared" si="5"/>
        <v>İSTANBUL-Salon Olimpik Baraj Yarışmaları</v>
      </c>
      <c r="L192" s="216">
        <f>'400m'!N$4</f>
        <v>42021</v>
      </c>
      <c r="M192" s="152" t="s">
        <v>208</v>
      </c>
    </row>
    <row r="193" spans="1:13" s="144" customFormat="1" ht="26.25" customHeight="1" x14ac:dyDescent="0.2">
      <c r="A193" s="146">
        <v>231</v>
      </c>
      <c r="B193" s="157" t="s">
        <v>213</v>
      </c>
      <c r="C193" s="147" t="e">
        <f>'400m'!#REF!</f>
        <v>#REF!</v>
      </c>
      <c r="D193" s="151" t="e">
        <f>'400m'!#REF!</f>
        <v>#REF!</v>
      </c>
      <c r="E193" s="151" t="e">
        <f>'400m'!#REF!</f>
        <v>#REF!</v>
      </c>
      <c r="F193" s="153" t="e">
        <f>'400m'!#REF!</f>
        <v>#REF!</v>
      </c>
      <c r="G193" s="154" t="e">
        <f>'400m'!#REF!</f>
        <v>#REF!</v>
      </c>
      <c r="H193" s="154" t="s">
        <v>213</v>
      </c>
      <c r="I193" s="154"/>
      <c r="J193" s="148" t="str">
        <f>'YARIŞMA BİLGİLERİ'!$F$21</f>
        <v>Genç Erkekler</v>
      </c>
      <c r="K193" s="151" t="str">
        <f t="shared" si="5"/>
        <v>İSTANBUL-Salon Olimpik Baraj Yarışmaları</v>
      </c>
      <c r="L193" s="216">
        <f>'400m'!N$4</f>
        <v>42021</v>
      </c>
      <c r="M193" s="152" t="s">
        <v>208</v>
      </c>
    </row>
    <row r="194" spans="1:13" s="144" customFormat="1" ht="26.25" customHeight="1" x14ac:dyDescent="0.2">
      <c r="A194" s="146">
        <v>232</v>
      </c>
      <c r="B194" s="157" t="s">
        <v>213</v>
      </c>
      <c r="C194" s="147" t="e">
        <f>'400m'!#REF!</f>
        <v>#REF!</v>
      </c>
      <c r="D194" s="151" t="e">
        <f>'400m'!#REF!</f>
        <v>#REF!</v>
      </c>
      <c r="E194" s="151" t="e">
        <f>'400m'!#REF!</f>
        <v>#REF!</v>
      </c>
      <c r="F194" s="153" t="e">
        <f>'400m'!#REF!</f>
        <v>#REF!</v>
      </c>
      <c r="G194" s="154" t="e">
        <f>'400m'!#REF!</f>
        <v>#REF!</v>
      </c>
      <c r="H194" s="154" t="s">
        <v>213</v>
      </c>
      <c r="I194" s="154"/>
      <c r="J194" s="148" t="str">
        <f>'YARIŞMA BİLGİLERİ'!$F$21</f>
        <v>Genç Erkekler</v>
      </c>
      <c r="K194" s="151" t="str">
        <f t="shared" si="5"/>
        <v>İSTANBUL-Salon Olimpik Baraj Yarışmaları</v>
      </c>
      <c r="L194" s="216">
        <f>'400m'!N$4</f>
        <v>42021</v>
      </c>
      <c r="M194" s="152" t="s">
        <v>208</v>
      </c>
    </row>
    <row r="195" spans="1:13" s="144" customFormat="1" ht="26.25" customHeight="1" x14ac:dyDescent="0.2">
      <c r="A195" s="146">
        <v>233</v>
      </c>
      <c r="B195" s="157" t="s">
        <v>213</v>
      </c>
      <c r="C195" s="147" t="e">
        <f>'400m'!#REF!</f>
        <v>#REF!</v>
      </c>
      <c r="D195" s="151" t="e">
        <f>'400m'!#REF!</f>
        <v>#REF!</v>
      </c>
      <c r="E195" s="151" t="e">
        <f>'400m'!#REF!</f>
        <v>#REF!</v>
      </c>
      <c r="F195" s="153" t="e">
        <f>'400m'!#REF!</f>
        <v>#REF!</v>
      </c>
      <c r="G195" s="154" t="e">
        <f>'400m'!#REF!</f>
        <v>#REF!</v>
      </c>
      <c r="H195" s="154" t="s">
        <v>213</v>
      </c>
      <c r="I195" s="154"/>
      <c r="J195" s="148" t="str">
        <f>'YARIŞMA BİLGİLERİ'!$F$21</f>
        <v>Genç Erkekler</v>
      </c>
      <c r="K195" s="151" t="str">
        <f t="shared" si="5"/>
        <v>İSTANBUL-Salon Olimpik Baraj Yarışmaları</v>
      </c>
      <c r="L195" s="216">
        <f>'400m'!N$4</f>
        <v>42021</v>
      </c>
      <c r="M195" s="152" t="s">
        <v>208</v>
      </c>
    </row>
    <row r="196" spans="1:13" s="144" customFormat="1" ht="26.25" customHeight="1" x14ac:dyDescent="0.2">
      <c r="A196" s="146">
        <v>234</v>
      </c>
      <c r="B196" s="157" t="s">
        <v>213</v>
      </c>
      <c r="C196" s="147" t="e">
        <f>'400m'!#REF!</f>
        <v>#REF!</v>
      </c>
      <c r="D196" s="151" t="e">
        <f>'400m'!#REF!</f>
        <v>#REF!</v>
      </c>
      <c r="E196" s="151" t="e">
        <f>'400m'!#REF!</f>
        <v>#REF!</v>
      </c>
      <c r="F196" s="153" t="e">
        <f>'400m'!#REF!</f>
        <v>#REF!</v>
      </c>
      <c r="G196" s="154" t="e">
        <f>'400m'!#REF!</f>
        <v>#REF!</v>
      </c>
      <c r="H196" s="154" t="s">
        <v>213</v>
      </c>
      <c r="I196" s="154"/>
      <c r="J196" s="148" t="str">
        <f>'YARIŞMA BİLGİLERİ'!$F$21</f>
        <v>Genç Erkekler</v>
      </c>
      <c r="K196" s="151" t="str">
        <f t="shared" si="5"/>
        <v>İSTANBUL-Salon Olimpik Baraj Yarışmaları</v>
      </c>
      <c r="L196" s="216">
        <f>'400m'!N$4</f>
        <v>42021</v>
      </c>
      <c r="M196" s="152" t="s">
        <v>208</v>
      </c>
    </row>
    <row r="197" spans="1:13" s="144" customFormat="1" ht="26.25" customHeight="1" x14ac:dyDescent="0.2">
      <c r="A197" s="146">
        <v>235</v>
      </c>
      <c r="B197" s="157" t="s">
        <v>213</v>
      </c>
      <c r="C197" s="147" t="e">
        <f>'400m'!#REF!</f>
        <v>#REF!</v>
      </c>
      <c r="D197" s="151" t="e">
        <f>'400m'!#REF!</f>
        <v>#REF!</v>
      </c>
      <c r="E197" s="151" t="e">
        <f>'400m'!#REF!</f>
        <v>#REF!</v>
      </c>
      <c r="F197" s="153" t="e">
        <f>'400m'!#REF!</f>
        <v>#REF!</v>
      </c>
      <c r="G197" s="154" t="e">
        <f>'400m'!#REF!</f>
        <v>#REF!</v>
      </c>
      <c r="H197" s="154" t="s">
        <v>213</v>
      </c>
      <c r="I197" s="154"/>
      <c r="J197" s="148" t="str">
        <f>'YARIŞMA BİLGİLERİ'!$F$21</f>
        <v>Genç Erkekler</v>
      </c>
      <c r="K197" s="151" t="str">
        <f t="shared" si="5"/>
        <v>İSTANBUL-Salon Olimpik Baraj Yarışmaları</v>
      </c>
      <c r="L197" s="216">
        <f>'400m'!N$4</f>
        <v>42021</v>
      </c>
      <c r="M197" s="152" t="s">
        <v>208</v>
      </c>
    </row>
    <row r="198" spans="1:13" s="144" customFormat="1" ht="26.25" customHeight="1" x14ac:dyDescent="0.2">
      <c r="A198" s="146">
        <v>236</v>
      </c>
      <c r="B198" s="157" t="s">
        <v>213</v>
      </c>
      <c r="C198" s="147" t="e">
        <f>'400m'!#REF!</f>
        <v>#REF!</v>
      </c>
      <c r="D198" s="151" t="e">
        <f>'400m'!#REF!</f>
        <v>#REF!</v>
      </c>
      <c r="E198" s="151" t="e">
        <f>'400m'!#REF!</f>
        <v>#REF!</v>
      </c>
      <c r="F198" s="153" t="e">
        <f>'400m'!#REF!</f>
        <v>#REF!</v>
      </c>
      <c r="G198" s="154" t="e">
        <f>'400m'!#REF!</f>
        <v>#REF!</v>
      </c>
      <c r="H198" s="154" t="s">
        <v>213</v>
      </c>
      <c r="I198" s="154"/>
      <c r="J198" s="148" t="str">
        <f>'YARIŞMA BİLGİLERİ'!$F$21</f>
        <v>Genç Erkekler</v>
      </c>
      <c r="K198" s="151" t="str">
        <f t="shared" si="5"/>
        <v>İSTANBUL-Salon Olimpik Baraj Yarışmaları</v>
      </c>
      <c r="L198" s="216">
        <f>'400m'!N$4</f>
        <v>42021</v>
      </c>
      <c r="M198" s="152" t="s">
        <v>208</v>
      </c>
    </row>
    <row r="199" spans="1:13" s="144" customFormat="1" ht="26.25" customHeight="1" x14ac:dyDescent="0.2">
      <c r="A199" s="146">
        <v>237</v>
      </c>
      <c r="B199" s="157" t="s">
        <v>213</v>
      </c>
      <c r="C199" s="147" t="e">
        <f>'400m'!#REF!</f>
        <v>#REF!</v>
      </c>
      <c r="D199" s="151" t="e">
        <f>'400m'!#REF!</f>
        <v>#REF!</v>
      </c>
      <c r="E199" s="151" t="e">
        <f>'400m'!#REF!</f>
        <v>#REF!</v>
      </c>
      <c r="F199" s="153" t="e">
        <f>'400m'!#REF!</f>
        <v>#REF!</v>
      </c>
      <c r="G199" s="154" t="e">
        <f>'400m'!#REF!</f>
        <v>#REF!</v>
      </c>
      <c r="H199" s="154" t="s">
        <v>213</v>
      </c>
      <c r="I199" s="154"/>
      <c r="J199" s="148" t="str">
        <f>'YARIŞMA BİLGİLERİ'!$F$21</f>
        <v>Genç Erkekler</v>
      </c>
      <c r="K199" s="151" t="str">
        <f t="shared" si="5"/>
        <v>İSTANBUL-Salon Olimpik Baraj Yarışmaları</v>
      </c>
      <c r="L199" s="216">
        <f>'400m'!N$4</f>
        <v>42021</v>
      </c>
      <c r="M199" s="152" t="s">
        <v>208</v>
      </c>
    </row>
    <row r="200" spans="1:13" s="144" customFormat="1" ht="26.25" customHeight="1" x14ac:dyDescent="0.2">
      <c r="A200" s="146">
        <v>238</v>
      </c>
      <c r="B200" s="157" t="s">
        <v>213</v>
      </c>
      <c r="C200" s="147" t="e">
        <f>'400m'!#REF!</f>
        <v>#REF!</v>
      </c>
      <c r="D200" s="151" t="e">
        <f>'400m'!#REF!</f>
        <v>#REF!</v>
      </c>
      <c r="E200" s="151" t="e">
        <f>'400m'!#REF!</f>
        <v>#REF!</v>
      </c>
      <c r="F200" s="153" t="e">
        <f>'400m'!#REF!</f>
        <v>#REF!</v>
      </c>
      <c r="G200" s="154" t="e">
        <f>'400m'!#REF!</f>
        <v>#REF!</v>
      </c>
      <c r="H200" s="154" t="s">
        <v>213</v>
      </c>
      <c r="I200" s="154"/>
      <c r="J200" s="148" t="str">
        <f>'YARIŞMA BİLGİLERİ'!$F$21</f>
        <v>Genç Erkekler</v>
      </c>
      <c r="K200" s="151" t="str">
        <f t="shared" si="5"/>
        <v>İSTANBUL-Salon Olimpik Baraj Yarışmaları</v>
      </c>
      <c r="L200" s="216">
        <f>'400m'!N$4</f>
        <v>42021</v>
      </c>
      <c r="M200" s="152" t="s">
        <v>208</v>
      </c>
    </row>
    <row r="201" spans="1:13" s="144" customFormat="1" ht="26.25" customHeight="1" x14ac:dyDescent="0.2">
      <c r="A201" s="146">
        <v>239</v>
      </c>
      <c r="B201" s="157" t="s">
        <v>213</v>
      </c>
      <c r="C201" s="147" t="e">
        <f>'400m'!#REF!</f>
        <v>#REF!</v>
      </c>
      <c r="D201" s="151" t="e">
        <f>'400m'!#REF!</f>
        <v>#REF!</v>
      </c>
      <c r="E201" s="151" t="e">
        <f>'400m'!#REF!</f>
        <v>#REF!</v>
      </c>
      <c r="F201" s="153" t="e">
        <f>'400m'!#REF!</f>
        <v>#REF!</v>
      </c>
      <c r="G201" s="154" t="e">
        <f>'400m'!#REF!</f>
        <v>#REF!</v>
      </c>
      <c r="H201" s="154" t="s">
        <v>213</v>
      </c>
      <c r="I201" s="154"/>
      <c r="J201" s="148" t="str">
        <f>'YARIŞMA BİLGİLERİ'!$F$21</f>
        <v>Genç Erkekler</v>
      </c>
      <c r="K201" s="151" t="str">
        <f t="shared" si="5"/>
        <v>İSTANBUL-Salon Olimpik Baraj Yarışmaları</v>
      </c>
      <c r="L201" s="216">
        <f>'400m'!N$4</f>
        <v>42021</v>
      </c>
      <c r="M201" s="152" t="s">
        <v>208</v>
      </c>
    </row>
    <row r="202" spans="1:13" s="144" customFormat="1" ht="26.25" customHeight="1" x14ac:dyDescent="0.2">
      <c r="A202" s="146">
        <v>240</v>
      </c>
      <c r="B202" s="157" t="s">
        <v>213</v>
      </c>
      <c r="C202" s="147" t="e">
        <f>'400m'!#REF!</f>
        <v>#REF!</v>
      </c>
      <c r="D202" s="151" t="e">
        <f>'400m'!#REF!</f>
        <v>#REF!</v>
      </c>
      <c r="E202" s="151" t="e">
        <f>'400m'!#REF!</f>
        <v>#REF!</v>
      </c>
      <c r="F202" s="153" t="e">
        <f>'400m'!#REF!</f>
        <v>#REF!</v>
      </c>
      <c r="G202" s="154" t="e">
        <f>'400m'!#REF!</f>
        <v>#REF!</v>
      </c>
      <c r="H202" s="154" t="s">
        <v>213</v>
      </c>
      <c r="I202" s="154"/>
      <c r="J202" s="148" t="str">
        <f>'YARIŞMA BİLGİLERİ'!$F$21</f>
        <v>Genç Erkekler</v>
      </c>
      <c r="K202" s="151" t="str">
        <f t="shared" si="5"/>
        <v>İSTANBUL-Salon Olimpik Baraj Yarışmaları</v>
      </c>
      <c r="L202" s="216">
        <f>'400m'!N$4</f>
        <v>42021</v>
      </c>
      <c r="M202" s="152" t="s">
        <v>208</v>
      </c>
    </row>
    <row r="203" spans="1:13" s="144" customFormat="1" ht="26.25" customHeight="1" x14ac:dyDescent="0.2">
      <c r="A203" s="146">
        <v>241</v>
      </c>
      <c r="B203" s="157" t="s">
        <v>213</v>
      </c>
      <c r="C203" s="147" t="e">
        <f>'400m'!#REF!</f>
        <v>#REF!</v>
      </c>
      <c r="D203" s="151" t="e">
        <f>'400m'!#REF!</f>
        <v>#REF!</v>
      </c>
      <c r="E203" s="151" t="e">
        <f>'400m'!#REF!</f>
        <v>#REF!</v>
      </c>
      <c r="F203" s="153" t="e">
        <f>'400m'!#REF!</f>
        <v>#REF!</v>
      </c>
      <c r="G203" s="154" t="e">
        <f>'400m'!#REF!</f>
        <v>#REF!</v>
      </c>
      <c r="H203" s="154" t="s">
        <v>213</v>
      </c>
      <c r="I203" s="154"/>
      <c r="J203" s="148" t="str">
        <f>'YARIŞMA BİLGİLERİ'!$F$21</f>
        <v>Genç Erkekler</v>
      </c>
      <c r="K203" s="151" t="str">
        <f t="shared" si="5"/>
        <v>İSTANBUL-Salon Olimpik Baraj Yarışmaları</v>
      </c>
      <c r="L203" s="216">
        <f>'400m'!N$4</f>
        <v>42021</v>
      </c>
      <c r="M203" s="152" t="s">
        <v>208</v>
      </c>
    </row>
    <row r="204" spans="1:13" s="144" customFormat="1" ht="26.25" customHeight="1" x14ac:dyDescent="0.2">
      <c r="A204" s="146">
        <v>242</v>
      </c>
      <c r="B204" s="157" t="s">
        <v>213</v>
      </c>
      <c r="C204" s="147" t="e">
        <f>'400m'!#REF!</f>
        <v>#REF!</v>
      </c>
      <c r="D204" s="151" t="e">
        <f>'400m'!#REF!</f>
        <v>#REF!</v>
      </c>
      <c r="E204" s="151" t="e">
        <f>'400m'!#REF!</f>
        <v>#REF!</v>
      </c>
      <c r="F204" s="153" t="e">
        <f>'400m'!#REF!</f>
        <v>#REF!</v>
      </c>
      <c r="G204" s="154" t="e">
        <f>'400m'!#REF!</f>
        <v>#REF!</v>
      </c>
      <c r="H204" s="154" t="s">
        <v>213</v>
      </c>
      <c r="I204" s="154"/>
      <c r="J204" s="148" t="str">
        <f>'YARIŞMA BİLGİLERİ'!$F$21</f>
        <v>Genç Erkekler</v>
      </c>
      <c r="K204" s="151" t="str">
        <f t="shared" si="5"/>
        <v>İSTANBUL-Salon Olimpik Baraj Yarışmaları</v>
      </c>
      <c r="L204" s="216">
        <f>'400m'!N$4</f>
        <v>42021</v>
      </c>
      <c r="M204" s="152" t="s">
        <v>208</v>
      </c>
    </row>
    <row r="205" spans="1:13" s="144" customFormat="1" ht="26.25" customHeight="1" x14ac:dyDescent="0.2">
      <c r="A205" s="146">
        <v>243</v>
      </c>
      <c r="B205" s="157" t="s">
        <v>213</v>
      </c>
      <c r="C205" s="147" t="e">
        <f>'400m'!#REF!</f>
        <v>#REF!</v>
      </c>
      <c r="D205" s="151" t="e">
        <f>'400m'!#REF!</f>
        <v>#REF!</v>
      </c>
      <c r="E205" s="151" t="e">
        <f>'400m'!#REF!</f>
        <v>#REF!</v>
      </c>
      <c r="F205" s="153" t="e">
        <f>'400m'!#REF!</f>
        <v>#REF!</v>
      </c>
      <c r="G205" s="154" t="e">
        <f>'400m'!#REF!</f>
        <v>#REF!</v>
      </c>
      <c r="H205" s="154" t="s">
        <v>213</v>
      </c>
      <c r="I205" s="154"/>
      <c r="J205" s="148" t="str">
        <f>'YARIŞMA BİLGİLERİ'!$F$21</f>
        <v>Genç Erkekler</v>
      </c>
      <c r="K205" s="151" t="str">
        <f t="shared" si="5"/>
        <v>İSTANBUL-Salon Olimpik Baraj Yarışmaları</v>
      </c>
      <c r="L205" s="216">
        <f>'400m'!N$4</f>
        <v>42021</v>
      </c>
      <c r="M205" s="152" t="s">
        <v>208</v>
      </c>
    </row>
    <row r="206" spans="1:13" s="144" customFormat="1" ht="26.25" customHeight="1" x14ac:dyDescent="0.2">
      <c r="A206" s="146">
        <v>244</v>
      </c>
      <c r="B206" s="157" t="s">
        <v>213</v>
      </c>
      <c r="C206" s="147" t="e">
        <f>'400m'!#REF!</f>
        <v>#REF!</v>
      </c>
      <c r="D206" s="151" t="e">
        <f>'400m'!#REF!</f>
        <v>#REF!</v>
      </c>
      <c r="E206" s="151" t="e">
        <f>'400m'!#REF!</f>
        <v>#REF!</v>
      </c>
      <c r="F206" s="153" t="e">
        <f>'400m'!#REF!</f>
        <v>#REF!</v>
      </c>
      <c r="G206" s="154" t="e">
        <f>'400m'!#REF!</f>
        <v>#REF!</v>
      </c>
      <c r="H206" s="154" t="s">
        <v>213</v>
      </c>
      <c r="I206" s="154"/>
      <c r="J206" s="148" t="str">
        <f>'YARIŞMA BİLGİLERİ'!$F$21</f>
        <v>Genç Erkekler</v>
      </c>
      <c r="K206" s="151" t="str">
        <f t="shared" si="5"/>
        <v>İSTANBUL-Salon Olimpik Baraj Yarışmaları</v>
      </c>
      <c r="L206" s="216">
        <f>'400m'!N$4</f>
        <v>42021</v>
      </c>
      <c r="M206" s="152" t="s">
        <v>208</v>
      </c>
    </row>
    <row r="207" spans="1:13" s="144" customFormat="1" ht="26.25" customHeight="1" x14ac:dyDescent="0.2">
      <c r="A207" s="146">
        <v>245</v>
      </c>
      <c r="B207" s="157" t="s">
        <v>213</v>
      </c>
      <c r="C207" s="147" t="e">
        <f>'400m'!#REF!</f>
        <v>#REF!</v>
      </c>
      <c r="D207" s="151" t="e">
        <f>'400m'!#REF!</f>
        <v>#REF!</v>
      </c>
      <c r="E207" s="151" t="e">
        <f>'400m'!#REF!</f>
        <v>#REF!</v>
      </c>
      <c r="F207" s="153" t="e">
        <f>'400m'!#REF!</f>
        <v>#REF!</v>
      </c>
      <c r="G207" s="154" t="e">
        <f>'400m'!#REF!</f>
        <v>#REF!</v>
      </c>
      <c r="H207" s="154" t="s">
        <v>213</v>
      </c>
      <c r="I207" s="154"/>
      <c r="J207" s="148" t="str">
        <f>'YARIŞMA BİLGİLERİ'!$F$21</f>
        <v>Genç Erkekler</v>
      </c>
      <c r="K207" s="151" t="str">
        <f t="shared" si="5"/>
        <v>İSTANBUL-Salon Olimpik Baraj Yarışmaları</v>
      </c>
      <c r="L207" s="216">
        <f>'400m'!N$4</f>
        <v>42021</v>
      </c>
      <c r="M207" s="152" t="s">
        <v>208</v>
      </c>
    </row>
    <row r="208" spans="1:13" s="144" customFormat="1" ht="26.25" customHeight="1" x14ac:dyDescent="0.2">
      <c r="A208" s="146">
        <v>246</v>
      </c>
      <c r="B208" s="157" t="s">
        <v>213</v>
      </c>
      <c r="C208" s="147" t="e">
        <f>'400m'!#REF!</f>
        <v>#REF!</v>
      </c>
      <c r="D208" s="151" t="e">
        <f>'400m'!#REF!</f>
        <v>#REF!</v>
      </c>
      <c r="E208" s="151" t="e">
        <f>'400m'!#REF!</f>
        <v>#REF!</v>
      </c>
      <c r="F208" s="153" t="e">
        <f>'400m'!#REF!</f>
        <v>#REF!</v>
      </c>
      <c r="G208" s="154" t="e">
        <f>'400m'!#REF!</f>
        <v>#REF!</v>
      </c>
      <c r="H208" s="154" t="s">
        <v>213</v>
      </c>
      <c r="I208" s="154"/>
      <c r="J208" s="148" t="str">
        <f>'YARIŞMA BİLGİLERİ'!$F$21</f>
        <v>Genç Erkekler</v>
      </c>
      <c r="K208" s="151" t="str">
        <f t="shared" si="5"/>
        <v>İSTANBUL-Salon Olimpik Baraj Yarışmaları</v>
      </c>
      <c r="L208" s="216">
        <f>'400m'!N$4</f>
        <v>42021</v>
      </c>
      <c r="M208" s="152" t="s">
        <v>208</v>
      </c>
    </row>
    <row r="209" spans="1:13" s="144" customFormat="1" ht="26.25" customHeight="1" x14ac:dyDescent="0.2">
      <c r="A209" s="146">
        <v>247</v>
      </c>
      <c r="B209" s="157" t="s">
        <v>213</v>
      </c>
      <c r="C209" s="147" t="e">
        <f>'400m'!#REF!</f>
        <v>#REF!</v>
      </c>
      <c r="D209" s="151" t="e">
        <f>'400m'!#REF!</f>
        <v>#REF!</v>
      </c>
      <c r="E209" s="151" t="e">
        <f>'400m'!#REF!</f>
        <v>#REF!</v>
      </c>
      <c r="F209" s="153" t="e">
        <f>'400m'!#REF!</f>
        <v>#REF!</v>
      </c>
      <c r="G209" s="154" t="e">
        <f>'400m'!#REF!</f>
        <v>#REF!</v>
      </c>
      <c r="H209" s="154" t="s">
        <v>213</v>
      </c>
      <c r="I209" s="154"/>
      <c r="J209" s="148" t="str">
        <f>'YARIŞMA BİLGİLERİ'!$F$21</f>
        <v>Genç Erkekler</v>
      </c>
      <c r="K209" s="151" t="str">
        <f t="shared" si="5"/>
        <v>İSTANBUL-Salon Olimpik Baraj Yarışmaları</v>
      </c>
      <c r="L209" s="216">
        <f>'400m'!N$4</f>
        <v>42021</v>
      </c>
      <c r="M209" s="152" t="s">
        <v>208</v>
      </c>
    </row>
    <row r="210" spans="1:13" s="144" customFormat="1" ht="26.25" customHeight="1" x14ac:dyDescent="0.2">
      <c r="A210" s="146">
        <v>248</v>
      </c>
      <c r="B210" s="157" t="s">
        <v>213</v>
      </c>
      <c r="C210" s="147" t="e">
        <f>'400m'!#REF!</f>
        <v>#REF!</v>
      </c>
      <c r="D210" s="151" t="e">
        <f>'400m'!#REF!</f>
        <v>#REF!</v>
      </c>
      <c r="E210" s="151" t="e">
        <f>'400m'!#REF!</f>
        <v>#REF!</v>
      </c>
      <c r="F210" s="153" t="e">
        <f>'400m'!#REF!</f>
        <v>#REF!</v>
      </c>
      <c r="G210" s="154" t="e">
        <f>'400m'!#REF!</f>
        <v>#REF!</v>
      </c>
      <c r="H210" s="154" t="s">
        <v>213</v>
      </c>
      <c r="I210" s="154"/>
      <c r="J210" s="148" t="str">
        <f>'YARIŞMA BİLGİLERİ'!$F$21</f>
        <v>Genç Erkekler</v>
      </c>
      <c r="K210" s="151" t="str">
        <f t="shared" si="5"/>
        <v>İSTANBUL-Salon Olimpik Baraj Yarışmaları</v>
      </c>
      <c r="L210" s="216">
        <f>'400m'!N$4</f>
        <v>42021</v>
      </c>
      <c r="M210" s="152" t="s">
        <v>208</v>
      </c>
    </row>
    <row r="211" spans="1:13" s="144" customFormat="1" ht="26.25" customHeight="1" x14ac:dyDescent="0.2">
      <c r="A211" s="146">
        <v>249</v>
      </c>
      <c r="B211" s="157" t="s">
        <v>213</v>
      </c>
      <c r="C211" s="147" t="e">
        <f>'400m'!#REF!</f>
        <v>#REF!</v>
      </c>
      <c r="D211" s="151" t="e">
        <f>'400m'!#REF!</f>
        <v>#REF!</v>
      </c>
      <c r="E211" s="151" t="e">
        <f>'400m'!#REF!</f>
        <v>#REF!</v>
      </c>
      <c r="F211" s="153" t="e">
        <f>'400m'!#REF!</f>
        <v>#REF!</v>
      </c>
      <c r="G211" s="154" t="e">
        <f>'400m'!#REF!</f>
        <v>#REF!</v>
      </c>
      <c r="H211" s="154" t="s">
        <v>213</v>
      </c>
      <c r="I211" s="154"/>
      <c r="J211" s="148" t="str">
        <f>'YARIŞMA BİLGİLERİ'!$F$21</f>
        <v>Genç Erkekler</v>
      </c>
      <c r="K211" s="151" t="str">
        <f t="shared" si="5"/>
        <v>İSTANBUL-Salon Olimpik Baraj Yarışmaları</v>
      </c>
      <c r="L211" s="216">
        <f>'400m'!N$4</f>
        <v>42021</v>
      </c>
      <c r="M211" s="152" t="s">
        <v>208</v>
      </c>
    </row>
    <row r="212" spans="1:13" s="144" customFormat="1" ht="26.25" customHeight="1" x14ac:dyDescent="0.2">
      <c r="A212" s="146">
        <v>250</v>
      </c>
      <c r="B212" s="157" t="s">
        <v>214</v>
      </c>
      <c r="C212" s="147">
        <f>'1500m'!C8</f>
        <v>35830</v>
      </c>
      <c r="D212" s="151" t="str">
        <f>'1500m'!D8</f>
        <v>BEKİR SAMET TAN(PROTESTOLU)</v>
      </c>
      <c r="E212" s="151" t="str">
        <f>'1500m'!E8</f>
        <v>SİVAS</v>
      </c>
      <c r="F212" s="190">
        <f>'1500m'!F8</f>
        <v>40367</v>
      </c>
      <c r="G212" s="154">
        <f>'1500m'!A8</f>
        <v>1</v>
      </c>
      <c r="H212" s="154" t="s">
        <v>214</v>
      </c>
      <c r="I212" s="154"/>
      <c r="J212" s="148" t="str">
        <f>'YARIŞMA BİLGİLERİ'!$F$21</f>
        <v>Genç Erkekler</v>
      </c>
      <c r="K212" s="151" t="str">
        <f t="shared" si="5"/>
        <v>İSTANBUL-Salon Olimpik Baraj Yarışmaları</v>
      </c>
      <c r="L212" s="216">
        <f>'1500m'!N$4</f>
        <v>42021</v>
      </c>
      <c r="M212" s="152" t="s">
        <v>208</v>
      </c>
    </row>
    <row r="213" spans="1:13" s="144" customFormat="1" ht="26.25" customHeight="1" x14ac:dyDescent="0.2">
      <c r="A213" s="146">
        <v>251</v>
      </c>
      <c r="B213" s="157" t="s">
        <v>214</v>
      </c>
      <c r="C213" s="147">
        <f>'1500m'!C9</f>
        <v>35107</v>
      </c>
      <c r="D213" s="151" t="str">
        <f>'1500m'!D9</f>
        <v>EMRE ALKIŞ</v>
      </c>
      <c r="E213" s="151" t="str">
        <f>'1500m'!E9</f>
        <v>KIRIKKALE</v>
      </c>
      <c r="F213" s="190">
        <f>'1500m'!F9</f>
        <v>40570</v>
      </c>
      <c r="G213" s="154">
        <f>'1500m'!A9</f>
        <v>2</v>
      </c>
      <c r="H213" s="154" t="s">
        <v>214</v>
      </c>
      <c r="I213" s="154"/>
      <c r="J213" s="148" t="str">
        <f>'YARIŞMA BİLGİLERİ'!$F$21</f>
        <v>Genç Erkekler</v>
      </c>
      <c r="K213" s="151" t="str">
        <f t="shared" si="5"/>
        <v>İSTANBUL-Salon Olimpik Baraj Yarışmaları</v>
      </c>
      <c r="L213" s="216">
        <f>'1500m'!N$4</f>
        <v>42021</v>
      </c>
      <c r="M213" s="152" t="s">
        <v>208</v>
      </c>
    </row>
    <row r="214" spans="1:13" s="144" customFormat="1" ht="26.25" customHeight="1" x14ac:dyDescent="0.2">
      <c r="A214" s="146">
        <v>252</v>
      </c>
      <c r="B214" s="157" t="s">
        <v>214</v>
      </c>
      <c r="C214" s="147">
        <f>'1500m'!C10</f>
        <v>35796</v>
      </c>
      <c r="D214" s="151" t="str">
        <f>'1500m'!D10</f>
        <v>HÜSEYİN POLAT</v>
      </c>
      <c r="E214" s="151" t="str">
        <f>'1500m'!E10</f>
        <v>İSTANBUL</v>
      </c>
      <c r="F214" s="190">
        <f>'1500m'!F10</f>
        <v>40722</v>
      </c>
      <c r="G214" s="154">
        <f>'1500m'!A10</f>
        <v>3</v>
      </c>
      <c r="H214" s="154" t="s">
        <v>214</v>
      </c>
      <c r="I214" s="154"/>
      <c r="J214" s="148" t="str">
        <f>'YARIŞMA BİLGİLERİ'!$F$21</f>
        <v>Genç Erkekler</v>
      </c>
      <c r="K214" s="151" t="str">
        <f t="shared" ref="K214:K331" si="6">CONCATENATE(K$1,"-",A$1)</f>
        <v>İSTANBUL-Salon Olimpik Baraj Yarışmaları</v>
      </c>
      <c r="L214" s="216">
        <f>'1500m'!N$4</f>
        <v>42021</v>
      </c>
      <c r="M214" s="152" t="s">
        <v>208</v>
      </c>
    </row>
    <row r="215" spans="1:13" s="144" customFormat="1" ht="26.25" customHeight="1" x14ac:dyDescent="0.2">
      <c r="A215" s="146">
        <v>253</v>
      </c>
      <c r="B215" s="157" t="s">
        <v>214</v>
      </c>
      <c r="C215" s="147">
        <f>'1500m'!C11</f>
        <v>35409</v>
      </c>
      <c r="D215" s="151" t="str">
        <f>'1500m'!D11</f>
        <v>BAHATTİN ÜNEY</v>
      </c>
      <c r="E215" s="151" t="str">
        <f>'1500m'!E11</f>
        <v>KIRIKKALE</v>
      </c>
      <c r="F215" s="190">
        <f>'1500m'!F11</f>
        <v>41086</v>
      </c>
      <c r="G215" s="154">
        <f>'1500m'!A11</f>
        <v>4</v>
      </c>
      <c r="H215" s="154" t="s">
        <v>214</v>
      </c>
      <c r="I215" s="154"/>
      <c r="J215" s="148" t="str">
        <f>'YARIŞMA BİLGİLERİ'!$F$21</f>
        <v>Genç Erkekler</v>
      </c>
      <c r="K215" s="151" t="str">
        <f t="shared" si="6"/>
        <v>İSTANBUL-Salon Olimpik Baraj Yarışmaları</v>
      </c>
      <c r="L215" s="216">
        <f>'1500m'!N$4</f>
        <v>42021</v>
      </c>
      <c r="M215" s="152" t="s">
        <v>208</v>
      </c>
    </row>
    <row r="216" spans="1:13" s="144" customFormat="1" ht="26.25" customHeight="1" x14ac:dyDescent="0.2">
      <c r="A216" s="146">
        <v>254</v>
      </c>
      <c r="B216" s="157" t="s">
        <v>214</v>
      </c>
      <c r="C216" s="147">
        <f>'1500m'!C12</f>
        <v>35507</v>
      </c>
      <c r="D216" s="151" t="str">
        <f>'1500m'!D12</f>
        <v>AHMET ÖZÇELİK</v>
      </c>
      <c r="E216" s="151" t="str">
        <f>'1500m'!E12</f>
        <v>HATAY</v>
      </c>
      <c r="F216" s="190">
        <f>'1500m'!F12</f>
        <v>44049</v>
      </c>
      <c r="G216" s="154">
        <f>'1500m'!A12</f>
        <v>5</v>
      </c>
      <c r="H216" s="154" t="s">
        <v>214</v>
      </c>
      <c r="I216" s="154"/>
      <c r="J216" s="148" t="str">
        <f>'YARIŞMA BİLGİLERİ'!$F$21</f>
        <v>Genç Erkekler</v>
      </c>
      <c r="K216" s="151" t="str">
        <f t="shared" si="6"/>
        <v>İSTANBUL-Salon Olimpik Baraj Yarışmaları</v>
      </c>
      <c r="L216" s="216">
        <f>'1500m'!N$4</f>
        <v>42021</v>
      </c>
      <c r="M216" s="152" t="s">
        <v>208</v>
      </c>
    </row>
    <row r="217" spans="1:13" s="144" customFormat="1" ht="26.25" customHeight="1" x14ac:dyDescent="0.2">
      <c r="A217" s="146">
        <v>255</v>
      </c>
      <c r="B217" s="157" t="s">
        <v>214</v>
      </c>
      <c r="C217" s="147">
        <f>'1500m'!C13</f>
        <v>35444</v>
      </c>
      <c r="D217" s="151" t="str">
        <f>'1500m'!D13</f>
        <v>MUHAMMET BURAK TÜRK</v>
      </c>
      <c r="E217" s="151" t="str">
        <f>'1500m'!E13</f>
        <v>İSTANBUL</v>
      </c>
      <c r="F217" s="190" t="str">
        <f>'1500m'!F13</f>
        <v>DNS</v>
      </c>
      <c r="G217" s="154" t="str">
        <f>'1500m'!A13</f>
        <v>-</v>
      </c>
      <c r="H217" s="154" t="s">
        <v>214</v>
      </c>
      <c r="I217" s="154"/>
      <c r="J217" s="148" t="str">
        <f>'YARIŞMA BİLGİLERİ'!$F$21</f>
        <v>Genç Erkekler</v>
      </c>
      <c r="K217" s="151" t="str">
        <f t="shared" si="6"/>
        <v>İSTANBUL-Salon Olimpik Baraj Yarışmaları</v>
      </c>
      <c r="L217" s="216">
        <f>'1500m'!N$4</f>
        <v>42021</v>
      </c>
      <c r="M217" s="152" t="s">
        <v>208</v>
      </c>
    </row>
    <row r="218" spans="1:13" s="144" customFormat="1" ht="26.25" customHeight="1" x14ac:dyDescent="0.2">
      <c r="A218" s="146">
        <v>256</v>
      </c>
      <c r="B218" s="157" t="s">
        <v>214</v>
      </c>
      <c r="C218" s="147">
        <f>'1500m'!C14</f>
        <v>36196</v>
      </c>
      <c r="D218" s="151" t="str">
        <f>'1500m'!D14</f>
        <v>SEDAT BOZBAY</v>
      </c>
      <c r="E218" s="151" t="str">
        <f>'1500m'!E14</f>
        <v>İSTANBUL</v>
      </c>
      <c r="F218" s="190" t="str">
        <f>'1500m'!F14</f>
        <v>DNS</v>
      </c>
      <c r="G218" s="154" t="str">
        <f>'1500m'!A14</f>
        <v>-</v>
      </c>
      <c r="H218" s="154" t="s">
        <v>214</v>
      </c>
      <c r="I218" s="154"/>
      <c r="J218" s="148" t="str">
        <f>'YARIŞMA BİLGİLERİ'!$F$21</f>
        <v>Genç Erkekler</v>
      </c>
      <c r="K218" s="151" t="str">
        <f t="shared" si="6"/>
        <v>İSTANBUL-Salon Olimpik Baraj Yarışmaları</v>
      </c>
      <c r="L218" s="216">
        <f>'1500m'!N$4</f>
        <v>42021</v>
      </c>
      <c r="M218" s="152" t="s">
        <v>208</v>
      </c>
    </row>
    <row r="219" spans="1:13" s="144" customFormat="1" ht="26.25" customHeight="1" x14ac:dyDescent="0.2">
      <c r="A219" s="146">
        <v>257</v>
      </c>
      <c r="B219" s="157" t="s">
        <v>214</v>
      </c>
      <c r="C219" s="147">
        <f>'1500m'!C15</f>
        <v>0</v>
      </c>
      <c r="D219" s="151">
        <f>'1500m'!D15</f>
        <v>0</v>
      </c>
      <c r="E219" s="151">
        <f>'1500m'!E15</f>
        <v>0</v>
      </c>
      <c r="F219" s="190">
        <f>'1500m'!F15</f>
        <v>0</v>
      </c>
      <c r="G219" s="154">
        <f>'1500m'!A15</f>
        <v>0</v>
      </c>
      <c r="H219" s="154" t="s">
        <v>214</v>
      </c>
      <c r="I219" s="154"/>
      <c r="J219" s="148" t="str">
        <f>'YARIŞMA BİLGİLERİ'!$F$21</f>
        <v>Genç Erkekler</v>
      </c>
      <c r="K219" s="151" t="str">
        <f t="shared" si="6"/>
        <v>İSTANBUL-Salon Olimpik Baraj Yarışmaları</v>
      </c>
      <c r="L219" s="216">
        <f>'1500m'!N$4</f>
        <v>42021</v>
      </c>
      <c r="M219" s="152" t="s">
        <v>208</v>
      </c>
    </row>
    <row r="220" spans="1:13" s="144" customFormat="1" ht="26.25" customHeight="1" x14ac:dyDescent="0.2">
      <c r="A220" s="146">
        <v>258</v>
      </c>
      <c r="B220" s="157" t="s">
        <v>214</v>
      </c>
      <c r="C220" s="147">
        <f>'1500m'!C16</f>
        <v>0</v>
      </c>
      <c r="D220" s="151">
        <f>'1500m'!D16</f>
        <v>0</v>
      </c>
      <c r="E220" s="151">
        <f>'1500m'!E16</f>
        <v>0</v>
      </c>
      <c r="F220" s="190">
        <f>'1500m'!F16</f>
        <v>0</v>
      </c>
      <c r="G220" s="154">
        <f>'1500m'!A16</f>
        <v>0</v>
      </c>
      <c r="H220" s="154" t="s">
        <v>214</v>
      </c>
      <c r="I220" s="154"/>
      <c r="J220" s="148" t="str">
        <f>'YARIŞMA BİLGİLERİ'!$F$21</f>
        <v>Genç Erkekler</v>
      </c>
      <c r="K220" s="151" t="str">
        <f t="shared" si="6"/>
        <v>İSTANBUL-Salon Olimpik Baraj Yarışmaları</v>
      </c>
      <c r="L220" s="216">
        <f>'1500m'!N$4</f>
        <v>42021</v>
      </c>
      <c r="M220" s="152" t="s">
        <v>208</v>
      </c>
    </row>
    <row r="221" spans="1:13" s="144" customFormat="1" ht="26.25" customHeight="1" x14ac:dyDescent="0.2">
      <c r="A221" s="146">
        <v>259</v>
      </c>
      <c r="B221" s="157" t="s">
        <v>214</v>
      </c>
      <c r="C221" s="147">
        <f>'1500m'!C17</f>
        <v>0</v>
      </c>
      <c r="D221" s="151">
        <f>'1500m'!D17</f>
        <v>0</v>
      </c>
      <c r="E221" s="151">
        <f>'1500m'!E17</f>
        <v>0</v>
      </c>
      <c r="F221" s="190">
        <f>'1500m'!F17</f>
        <v>0</v>
      </c>
      <c r="G221" s="154">
        <f>'1500m'!A17</f>
        <v>0</v>
      </c>
      <c r="H221" s="154" t="s">
        <v>214</v>
      </c>
      <c r="I221" s="154"/>
      <c r="J221" s="148" t="str">
        <f>'YARIŞMA BİLGİLERİ'!$F$21</f>
        <v>Genç Erkekler</v>
      </c>
      <c r="K221" s="151" t="str">
        <f t="shared" si="6"/>
        <v>İSTANBUL-Salon Olimpik Baraj Yarışmaları</v>
      </c>
      <c r="L221" s="216">
        <f>'1500m'!N$4</f>
        <v>42021</v>
      </c>
      <c r="M221" s="152" t="s">
        <v>208</v>
      </c>
    </row>
    <row r="222" spans="1:13" s="144" customFormat="1" ht="26.25" customHeight="1" x14ac:dyDescent="0.2">
      <c r="A222" s="146">
        <v>260</v>
      </c>
      <c r="B222" s="157" t="s">
        <v>214</v>
      </c>
      <c r="C222" s="147">
        <f>'1500m'!C18</f>
        <v>0</v>
      </c>
      <c r="D222" s="151">
        <f>'1500m'!D18</f>
        <v>0</v>
      </c>
      <c r="E222" s="151">
        <f>'1500m'!E18</f>
        <v>0</v>
      </c>
      <c r="F222" s="190">
        <f>'1500m'!F18</f>
        <v>0</v>
      </c>
      <c r="G222" s="154">
        <f>'1500m'!A18</f>
        <v>0</v>
      </c>
      <c r="H222" s="154" t="s">
        <v>214</v>
      </c>
      <c r="I222" s="154"/>
      <c r="J222" s="148" t="str">
        <f>'YARIŞMA BİLGİLERİ'!$F$21</f>
        <v>Genç Erkekler</v>
      </c>
      <c r="K222" s="151" t="str">
        <f t="shared" si="6"/>
        <v>İSTANBUL-Salon Olimpik Baraj Yarışmaları</v>
      </c>
      <c r="L222" s="216">
        <f>'1500m'!N$4</f>
        <v>42021</v>
      </c>
      <c r="M222" s="152" t="s">
        <v>208</v>
      </c>
    </row>
    <row r="223" spans="1:13" s="144" customFormat="1" ht="26.25" customHeight="1" x14ac:dyDescent="0.2">
      <c r="A223" s="146">
        <v>261</v>
      </c>
      <c r="B223" s="157" t="s">
        <v>214</v>
      </c>
      <c r="C223" s="147">
        <f>'1500m'!C19</f>
        <v>0</v>
      </c>
      <c r="D223" s="151">
        <f>'1500m'!D19</f>
        <v>0</v>
      </c>
      <c r="E223" s="151">
        <f>'1500m'!E19</f>
        <v>0</v>
      </c>
      <c r="F223" s="190">
        <f>'1500m'!F19</f>
        <v>0</v>
      </c>
      <c r="G223" s="154">
        <f>'1500m'!A19</f>
        <v>0</v>
      </c>
      <c r="H223" s="154" t="s">
        <v>214</v>
      </c>
      <c r="I223" s="154"/>
      <c r="J223" s="148" t="str">
        <f>'YARIŞMA BİLGİLERİ'!$F$21</f>
        <v>Genç Erkekler</v>
      </c>
      <c r="K223" s="151" t="str">
        <f t="shared" si="6"/>
        <v>İSTANBUL-Salon Olimpik Baraj Yarışmaları</v>
      </c>
      <c r="L223" s="216">
        <f>'1500m'!N$4</f>
        <v>42021</v>
      </c>
      <c r="M223" s="152" t="s">
        <v>208</v>
      </c>
    </row>
    <row r="224" spans="1:13" s="144" customFormat="1" ht="26.25" customHeight="1" x14ac:dyDescent="0.2">
      <c r="A224" s="146">
        <v>262</v>
      </c>
      <c r="B224" s="157" t="s">
        <v>214</v>
      </c>
      <c r="C224" s="147" t="e">
        <f>'1500m'!#REF!</f>
        <v>#REF!</v>
      </c>
      <c r="D224" s="151" t="e">
        <f>'1500m'!#REF!</f>
        <v>#REF!</v>
      </c>
      <c r="E224" s="151" t="e">
        <f>'1500m'!#REF!</f>
        <v>#REF!</v>
      </c>
      <c r="F224" s="190" t="e">
        <f>'1500m'!#REF!</f>
        <v>#REF!</v>
      </c>
      <c r="G224" s="154" t="e">
        <f>'1500m'!#REF!</f>
        <v>#REF!</v>
      </c>
      <c r="H224" s="154" t="s">
        <v>214</v>
      </c>
      <c r="I224" s="154"/>
      <c r="J224" s="148" t="str">
        <f>'YARIŞMA BİLGİLERİ'!$F$21</f>
        <v>Genç Erkekler</v>
      </c>
      <c r="K224" s="151" t="str">
        <f t="shared" si="6"/>
        <v>İSTANBUL-Salon Olimpik Baraj Yarışmaları</v>
      </c>
      <c r="L224" s="216">
        <f>'1500m'!N$4</f>
        <v>42021</v>
      </c>
      <c r="M224" s="152" t="s">
        <v>208</v>
      </c>
    </row>
    <row r="225" spans="1:13" s="144" customFormat="1" ht="26.25" customHeight="1" x14ac:dyDescent="0.2">
      <c r="A225" s="146">
        <v>263</v>
      </c>
      <c r="B225" s="157" t="s">
        <v>214</v>
      </c>
      <c r="C225" s="147" t="e">
        <f>'1500m'!#REF!</f>
        <v>#REF!</v>
      </c>
      <c r="D225" s="151" t="e">
        <f>'1500m'!#REF!</f>
        <v>#REF!</v>
      </c>
      <c r="E225" s="151" t="e">
        <f>'1500m'!#REF!</f>
        <v>#REF!</v>
      </c>
      <c r="F225" s="190" t="e">
        <f>'1500m'!#REF!</f>
        <v>#REF!</v>
      </c>
      <c r="G225" s="154" t="e">
        <f>'1500m'!#REF!</f>
        <v>#REF!</v>
      </c>
      <c r="H225" s="154" t="s">
        <v>214</v>
      </c>
      <c r="I225" s="154"/>
      <c r="J225" s="148" t="str">
        <f>'YARIŞMA BİLGİLERİ'!$F$21</f>
        <v>Genç Erkekler</v>
      </c>
      <c r="K225" s="151" t="str">
        <f t="shared" si="6"/>
        <v>İSTANBUL-Salon Olimpik Baraj Yarışmaları</v>
      </c>
      <c r="L225" s="216">
        <f>'1500m'!N$4</f>
        <v>42021</v>
      </c>
      <c r="M225" s="152" t="s">
        <v>208</v>
      </c>
    </row>
    <row r="226" spans="1:13" s="144" customFormat="1" ht="26.25" customHeight="1" x14ac:dyDescent="0.2">
      <c r="A226" s="146">
        <v>264</v>
      </c>
      <c r="B226" s="157" t="s">
        <v>214</v>
      </c>
      <c r="C226" s="147" t="e">
        <f>'1500m'!#REF!</f>
        <v>#REF!</v>
      </c>
      <c r="D226" s="151" t="e">
        <f>'1500m'!#REF!</f>
        <v>#REF!</v>
      </c>
      <c r="E226" s="151" t="e">
        <f>'1500m'!#REF!</f>
        <v>#REF!</v>
      </c>
      <c r="F226" s="190" t="e">
        <f>'1500m'!#REF!</f>
        <v>#REF!</v>
      </c>
      <c r="G226" s="154" t="e">
        <f>'1500m'!#REF!</f>
        <v>#REF!</v>
      </c>
      <c r="H226" s="154" t="s">
        <v>214</v>
      </c>
      <c r="I226" s="154"/>
      <c r="J226" s="148" t="str">
        <f>'YARIŞMA BİLGİLERİ'!$F$21</f>
        <v>Genç Erkekler</v>
      </c>
      <c r="K226" s="151" t="str">
        <f t="shared" si="6"/>
        <v>İSTANBUL-Salon Olimpik Baraj Yarışmaları</v>
      </c>
      <c r="L226" s="216">
        <f>'1500m'!N$4</f>
        <v>42021</v>
      </c>
      <c r="M226" s="152" t="s">
        <v>208</v>
      </c>
    </row>
    <row r="227" spans="1:13" s="144" customFormat="1" ht="26.25" customHeight="1" x14ac:dyDescent="0.2">
      <c r="A227" s="146">
        <v>265</v>
      </c>
      <c r="B227" s="157" t="s">
        <v>214</v>
      </c>
      <c r="C227" s="147" t="e">
        <f>'1500m'!#REF!</f>
        <v>#REF!</v>
      </c>
      <c r="D227" s="151" t="e">
        <f>'1500m'!#REF!</f>
        <v>#REF!</v>
      </c>
      <c r="E227" s="151" t="e">
        <f>'1500m'!#REF!</f>
        <v>#REF!</v>
      </c>
      <c r="F227" s="190" t="e">
        <f>'1500m'!#REF!</f>
        <v>#REF!</v>
      </c>
      <c r="G227" s="154" t="e">
        <f>'1500m'!#REF!</f>
        <v>#REF!</v>
      </c>
      <c r="H227" s="154" t="s">
        <v>214</v>
      </c>
      <c r="I227" s="154"/>
      <c r="J227" s="148" t="str">
        <f>'YARIŞMA BİLGİLERİ'!$F$21</f>
        <v>Genç Erkekler</v>
      </c>
      <c r="K227" s="151" t="str">
        <f t="shared" si="6"/>
        <v>İSTANBUL-Salon Olimpik Baraj Yarışmaları</v>
      </c>
      <c r="L227" s="216">
        <f>'1500m'!N$4</f>
        <v>42021</v>
      </c>
      <c r="M227" s="152" t="s">
        <v>208</v>
      </c>
    </row>
    <row r="228" spans="1:13" s="144" customFormat="1" ht="26.25" customHeight="1" x14ac:dyDescent="0.2">
      <c r="A228" s="146">
        <v>266</v>
      </c>
      <c r="B228" s="157" t="s">
        <v>214</v>
      </c>
      <c r="C228" s="147" t="e">
        <f>'1500m'!#REF!</f>
        <v>#REF!</v>
      </c>
      <c r="D228" s="151" t="e">
        <f>'1500m'!#REF!</f>
        <v>#REF!</v>
      </c>
      <c r="E228" s="151" t="e">
        <f>'1500m'!#REF!</f>
        <v>#REF!</v>
      </c>
      <c r="F228" s="190" t="e">
        <f>'1500m'!#REF!</f>
        <v>#REF!</v>
      </c>
      <c r="G228" s="154" t="e">
        <f>'1500m'!#REF!</f>
        <v>#REF!</v>
      </c>
      <c r="H228" s="154" t="s">
        <v>214</v>
      </c>
      <c r="I228" s="154"/>
      <c r="J228" s="148" t="str">
        <f>'YARIŞMA BİLGİLERİ'!$F$21</f>
        <v>Genç Erkekler</v>
      </c>
      <c r="K228" s="151" t="str">
        <f t="shared" si="6"/>
        <v>İSTANBUL-Salon Olimpik Baraj Yarışmaları</v>
      </c>
      <c r="L228" s="216">
        <f>'1500m'!N$4</f>
        <v>42021</v>
      </c>
      <c r="M228" s="152" t="s">
        <v>208</v>
      </c>
    </row>
    <row r="229" spans="1:13" s="144" customFormat="1" ht="26.25" customHeight="1" x14ac:dyDescent="0.2">
      <c r="A229" s="146">
        <v>267</v>
      </c>
      <c r="B229" s="157" t="s">
        <v>214</v>
      </c>
      <c r="C229" s="147" t="e">
        <f>'1500m'!#REF!</f>
        <v>#REF!</v>
      </c>
      <c r="D229" s="151" t="e">
        <f>'1500m'!#REF!</f>
        <v>#REF!</v>
      </c>
      <c r="E229" s="151" t="e">
        <f>'1500m'!#REF!</f>
        <v>#REF!</v>
      </c>
      <c r="F229" s="190" t="e">
        <f>'1500m'!#REF!</f>
        <v>#REF!</v>
      </c>
      <c r="G229" s="154" t="e">
        <f>'1500m'!#REF!</f>
        <v>#REF!</v>
      </c>
      <c r="H229" s="154" t="s">
        <v>214</v>
      </c>
      <c r="I229" s="154"/>
      <c r="J229" s="148" t="str">
        <f>'YARIŞMA BİLGİLERİ'!$F$21</f>
        <v>Genç Erkekler</v>
      </c>
      <c r="K229" s="151" t="str">
        <f t="shared" si="6"/>
        <v>İSTANBUL-Salon Olimpik Baraj Yarışmaları</v>
      </c>
      <c r="L229" s="216">
        <f>'1500m'!N$4</f>
        <v>42021</v>
      </c>
      <c r="M229" s="152" t="s">
        <v>208</v>
      </c>
    </row>
    <row r="230" spans="1:13" s="144" customFormat="1" ht="26.25" customHeight="1" x14ac:dyDescent="0.2">
      <c r="A230" s="146">
        <v>268</v>
      </c>
      <c r="B230" s="157" t="s">
        <v>214</v>
      </c>
      <c r="C230" s="147" t="e">
        <f>'1500m'!#REF!</f>
        <v>#REF!</v>
      </c>
      <c r="D230" s="151" t="e">
        <f>'1500m'!#REF!</f>
        <v>#REF!</v>
      </c>
      <c r="E230" s="151" t="e">
        <f>'1500m'!#REF!</f>
        <v>#REF!</v>
      </c>
      <c r="F230" s="190" t="e">
        <f>'1500m'!#REF!</f>
        <v>#REF!</v>
      </c>
      <c r="G230" s="154" t="e">
        <f>'1500m'!#REF!</f>
        <v>#REF!</v>
      </c>
      <c r="H230" s="154" t="s">
        <v>214</v>
      </c>
      <c r="I230" s="154"/>
      <c r="J230" s="148" t="str">
        <f>'YARIŞMA BİLGİLERİ'!$F$21</f>
        <v>Genç Erkekler</v>
      </c>
      <c r="K230" s="151" t="str">
        <f t="shared" si="6"/>
        <v>İSTANBUL-Salon Olimpik Baraj Yarışmaları</v>
      </c>
      <c r="L230" s="216">
        <f>'1500m'!N$4</f>
        <v>42021</v>
      </c>
      <c r="M230" s="152" t="s">
        <v>208</v>
      </c>
    </row>
    <row r="231" spans="1:13" s="144" customFormat="1" ht="26.25" customHeight="1" x14ac:dyDescent="0.2">
      <c r="A231" s="146">
        <v>269</v>
      </c>
      <c r="B231" s="157" t="s">
        <v>214</v>
      </c>
      <c r="C231" s="147" t="e">
        <f>'1500m'!#REF!</f>
        <v>#REF!</v>
      </c>
      <c r="D231" s="151" t="e">
        <f>'1500m'!#REF!</f>
        <v>#REF!</v>
      </c>
      <c r="E231" s="151" t="e">
        <f>'1500m'!#REF!</f>
        <v>#REF!</v>
      </c>
      <c r="F231" s="190" t="e">
        <f>'1500m'!#REF!</f>
        <v>#REF!</v>
      </c>
      <c r="G231" s="154" t="e">
        <f>'1500m'!#REF!</f>
        <v>#REF!</v>
      </c>
      <c r="H231" s="154" t="s">
        <v>214</v>
      </c>
      <c r="I231" s="154"/>
      <c r="J231" s="148" t="str">
        <f>'YARIŞMA BİLGİLERİ'!$F$21</f>
        <v>Genç Erkekler</v>
      </c>
      <c r="K231" s="151" t="str">
        <f t="shared" si="6"/>
        <v>İSTANBUL-Salon Olimpik Baraj Yarışmaları</v>
      </c>
      <c r="L231" s="216">
        <f>'1500m'!N$4</f>
        <v>42021</v>
      </c>
      <c r="M231" s="152" t="s">
        <v>208</v>
      </c>
    </row>
    <row r="232" spans="1:13" s="144" customFormat="1" ht="26.25" customHeight="1" x14ac:dyDescent="0.2">
      <c r="A232" s="146">
        <v>270</v>
      </c>
      <c r="B232" s="157" t="s">
        <v>214</v>
      </c>
      <c r="C232" s="147" t="e">
        <f>'1500m'!#REF!</f>
        <v>#REF!</v>
      </c>
      <c r="D232" s="151" t="e">
        <f>'1500m'!#REF!</f>
        <v>#REF!</v>
      </c>
      <c r="E232" s="151" t="e">
        <f>'1500m'!#REF!</f>
        <v>#REF!</v>
      </c>
      <c r="F232" s="190" t="e">
        <f>'1500m'!#REF!</f>
        <v>#REF!</v>
      </c>
      <c r="G232" s="154" t="e">
        <f>'1500m'!#REF!</f>
        <v>#REF!</v>
      </c>
      <c r="H232" s="154" t="s">
        <v>214</v>
      </c>
      <c r="I232" s="154"/>
      <c r="J232" s="148" t="str">
        <f>'YARIŞMA BİLGİLERİ'!$F$21</f>
        <v>Genç Erkekler</v>
      </c>
      <c r="K232" s="151" t="str">
        <f t="shared" si="6"/>
        <v>İSTANBUL-Salon Olimpik Baraj Yarışmaları</v>
      </c>
      <c r="L232" s="216">
        <f>'1500m'!N$4</f>
        <v>42021</v>
      </c>
      <c r="M232" s="152" t="s">
        <v>208</v>
      </c>
    </row>
    <row r="233" spans="1:13" s="144" customFormat="1" ht="26.25" customHeight="1" x14ac:dyDescent="0.2">
      <c r="A233" s="146">
        <v>271</v>
      </c>
      <c r="B233" s="157" t="s">
        <v>214</v>
      </c>
      <c r="C233" s="147" t="e">
        <f>'1500m'!#REF!</f>
        <v>#REF!</v>
      </c>
      <c r="D233" s="151" t="e">
        <f>'1500m'!#REF!</f>
        <v>#REF!</v>
      </c>
      <c r="E233" s="151" t="e">
        <f>'1500m'!#REF!</f>
        <v>#REF!</v>
      </c>
      <c r="F233" s="190" t="e">
        <f>'1500m'!#REF!</f>
        <v>#REF!</v>
      </c>
      <c r="G233" s="154" t="e">
        <f>'1500m'!#REF!</f>
        <v>#REF!</v>
      </c>
      <c r="H233" s="154" t="s">
        <v>214</v>
      </c>
      <c r="I233" s="154"/>
      <c r="J233" s="148" t="str">
        <f>'YARIŞMA BİLGİLERİ'!$F$21</f>
        <v>Genç Erkekler</v>
      </c>
      <c r="K233" s="151" t="str">
        <f t="shared" si="6"/>
        <v>İSTANBUL-Salon Olimpik Baraj Yarışmaları</v>
      </c>
      <c r="L233" s="216">
        <f>'1500m'!N$4</f>
        <v>42021</v>
      </c>
      <c r="M233" s="152" t="s">
        <v>208</v>
      </c>
    </row>
    <row r="234" spans="1:13" s="144" customFormat="1" ht="26.25" customHeight="1" x14ac:dyDescent="0.2">
      <c r="A234" s="146">
        <v>272</v>
      </c>
      <c r="B234" s="157" t="s">
        <v>214</v>
      </c>
      <c r="C234" s="147" t="e">
        <f>'1500m'!#REF!</f>
        <v>#REF!</v>
      </c>
      <c r="D234" s="151" t="e">
        <f>'1500m'!#REF!</f>
        <v>#REF!</v>
      </c>
      <c r="E234" s="151" t="e">
        <f>'1500m'!#REF!</f>
        <v>#REF!</v>
      </c>
      <c r="F234" s="190" t="e">
        <f>'1500m'!#REF!</f>
        <v>#REF!</v>
      </c>
      <c r="G234" s="154" t="e">
        <f>'1500m'!#REF!</f>
        <v>#REF!</v>
      </c>
      <c r="H234" s="154" t="s">
        <v>214</v>
      </c>
      <c r="I234" s="154"/>
      <c r="J234" s="148" t="str">
        <f>'YARIŞMA BİLGİLERİ'!$F$21</f>
        <v>Genç Erkekler</v>
      </c>
      <c r="K234" s="151" t="str">
        <f t="shared" si="6"/>
        <v>İSTANBUL-Salon Olimpik Baraj Yarışmaları</v>
      </c>
      <c r="L234" s="216">
        <f>'1500m'!N$4</f>
        <v>42021</v>
      </c>
      <c r="M234" s="152" t="s">
        <v>208</v>
      </c>
    </row>
    <row r="235" spans="1:13" s="144" customFormat="1" ht="26.25" customHeight="1" x14ac:dyDescent="0.2">
      <c r="A235" s="146">
        <v>273</v>
      </c>
      <c r="B235" s="157" t="s">
        <v>214</v>
      </c>
      <c r="C235" s="147" t="e">
        <f>'1500m'!#REF!</f>
        <v>#REF!</v>
      </c>
      <c r="D235" s="151" t="e">
        <f>'1500m'!#REF!</f>
        <v>#REF!</v>
      </c>
      <c r="E235" s="151" t="e">
        <f>'1500m'!#REF!</f>
        <v>#REF!</v>
      </c>
      <c r="F235" s="190" t="e">
        <f>'1500m'!#REF!</f>
        <v>#REF!</v>
      </c>
      <c r="G235" s="154" t="e">
        <f>'1500m'!#REF!</f>
        <v>#REF!</v>
      </c>
      <c r="H235" s="154" t="s">
        <v>214</v>
      </c>
      <c r="I235" s="154"/>
      <c r="J235" s="148" t="str">
        <f>'YARIŞMA BİLGİLERİ'!$F$21</f>
        <v>Genç Erkekler</v>
      </c>
      <c r="K235" s="151" t="str">
        <f t="shared" si="6"/>
        <v>İSTANBUL-Salon Olimpik Baraj Yarışmaları</v>
      </c>
      <c r="L235" s="216">
        <f>'1500m'!N$4</f>
        <v>42021</v>
      </c>
      <c r="M235" s="152" t="s">
        <v>208</v>
      </c>
    </row>
    <row r="236" spans="1:13" s="144" customFormat="1" ht="26.25" customHeight="1" x14ac:dyDescent="0.2">
      <c r="A236" s="146">
        <v>274</v>
      </c>
      <c r="B236" s="157" t="s">
        <v>214</v>
      </c>
      <c r="C236" s="147" t="e">
        <f>'1500m'!#REF!</f>
        <v>#REF!</v>
      </c>
      <c r="D236" s="151" t="e">
        <f>'1500m'!#REF!</f>
        <v>#REF!</v>
      </c>
      <c r="E236" s="151" t="e">
        <f>'1500m'!#REF!</f>
        <v>#REF!</v>
      </c>
      <c r="F236" s="190" t="e">
        <f>'1500m'!#REF!</f>
        <v>#REF!</v>
      </c>
      <c r="G236" s="154" t="e">
        <f>'1500m'!#REF!</f>
        <v>#REF!</v>
      </c>
      <c r="H236" s="154" t="s">
        <v>214</v>
      </c>
      <c r="I236" s="154"/>
      <c r="J236" s="148" t="str">
        <f>'YARIŞMA BİLGİLERİ'!$F$21</f>
        <v>Genç Erkekler</v>
      </c>
      <c r="K236" s="151" t="str">
        <f t="shared" si="6"/>
        <v>İSTANBUL-Salon Olimpik Baraj Yarışmaları</v>
      </c>
      <c r="L236" s="216">
        <f>'1500m'!N$4</f>
        <v>42021</v>
      </c>
      <c r="M236" s="152" t="s">
        <v>208</v>
      </c>
    </row>
    <row r="237" spans="1:13" s="144" customFormat="1" ht="26.25" customHeight="1" x14ac:dyDescent="0.2">
      <c r="A237" s="146">
        <v>275</v>
      </c>
      <c r="B237" s="157" t="s">
        <v>214</v>
      </c>
      <c r="C237" s="147" t="e">
        <f>'1500m'!#REF!</f>
        <v>#REF!</v>
      </c>
      <c r="D237" s="151" t="e">
        <f>'1500m'!#REF!</f>
        <v>#REF!</v>
      </c>
      <c r="E237" s="151" t="e">
        <f>'1500m'!#REF!</f>
        <v>#REF!</v>
      </c>
      <c r="F237" s="190" t="e">
        <f>'1500m'!#REF!</f>
        <v>#REF!</v>
      </c>
      <c r="G237" s="154" t="e">
        <f>'1500m'!#REF!</f>
        <v>#REF!</v>
      </c>
      <c r="H237" s="154" t="s">
        <v>214</v>
      </c>
      <c r="I237" s="154"/>
      <c r="J237" s="148" t="str">
        <f>'YARIŞMA BİLGİLERİ'!$F$21</f>
        <v>Genç Erkekler</v>
      </c>
      <c r="K237" s="151" t="str">
        <f t="shared" si="6"/>
        <v>İSTANBUL-Salon Olimpik Baraj Yarışmaları</v>
      </c>
      <c r="L237" s="216">
        <f>'1500m'!N$4</f>
        <v>42021</v>
      </c>
      <c r="M237" s="152" t="s">
        <v>208</v>
      </c>
    </row>
    <row r="238" spans="1:13" s="144" customFormat="1" ht="26.25" customHeight="1" x14ac:dyDescent="0.2">
      <c r="A238" s="146">
        <v>276</v>
      </c>
      <c r="B238" s="157" t="s">
        <v>214</v>
      </c>
      <c r="C238" s="147" t="e">
        <f>'1500m'!#REF!</f>
        <v>#REF!</v>
      </c>
      <c r="D238" s="151" t="e">
        <f>'1500m'!#REF!</f>
        <v>#REF!</v>
      </c>
      <c r="E238" s="151" t="e">
        <f>'1500m'!#REF!</f>
        <v>#REF!</v>
      </c>
      <c r="F238" s="190" t="e">
        <f>'1500m'!#REF!</f>
        <v>#REF!</v>
      </c>
      <c r="G238" s="154" t="e">
        <f>'1500m'!#REF!</f>
        <v>#REF!</v>
      </c>
      <c r="H238" s="154" t="s">
        <v>214</v>
      </c>
      <c r="I238" s="154"/>
      <c r="J238" s="148" t="str">
        <f>'YARIŞMA BİLGİLERİ'!$F$21</f>
        <v>Genç Erkekler</v>
      </c>
      <c r="K238" s="151" t="str">
        <f t="shared" si="6"/>
        <v>İSTANBUL-Salon Olimpik Baraj Yarışmaları</v>
      </c>
      <c r="L238" s="216">
        <f>'1500m'!N$4</f>
        <v>42021</v>
      </c>
      <c r="M238" s="152" t="s">
        <v>208</v>
      </c>
    </row>
    <row r="239" spans="1:13" s="144" customFormat="1" ht="26.25" customHeight="1" x14ac:dyDescent="0.2">
      <c r="A239" s="146">
        <v>277</v>
      </c>
      <c r="B239" s="157" t="s">
        <v>214</v>
      </c>
      <c r="C239" s="147" t="e">
        <f>'1500m'!#REF!</f>
        <v>#REF!</v>
      </c>
      <c r="D239" s="151" t="e">
        <f>'1500m'!#REF!</f>
        <v>#REF!</v>
      </c>
      <c r="E239" s="151" t="e">
        <f>'1500m'!#REF!</f>
        <v>#REF!</v>
      </c>
      <c r="F239" s="190" t="e">
        <f>'1500m'!#REF!</f>
        <v>#REF!</v>
      </c>
      <c r="G239" s="154" t="e">
        <f>'1500m'!#REF!</f>
        <v>#REF!</v>
      </c>
      <c r="H239" s="154" t="s">
        <v>214</v>
      </c>
      <c r="I239" s="154"/>
      <c r="J239" s="148" t="str">
        <f>'YARIŞMA BİLGİLERİ'!$F$21</f>
        <v>Genç Erkekler</v>
      </c>
      <c r="K239" s="151" t="str">
        <f t="shared" si="6"/>
        <v>İSTANBUL-Salon Olimpik Baraj Yarışmaları</v>
      </c>
      <c r="L239" s="216">
        <f>'1500m'!N$4</f>
        <v>42021</v>
      </c>
      <c r="M239" s="152" t="s">
        <v>208</v>
      </c>
    </row>
    <row r="240" spans="1:13" s="144" customFormat="1" ht="26.25" customHeight="1" x14ac:dyDescent="0.2">
      <c r="A240" s="146">
        <v>278</v>
      </c>
      <c r="B240" s="157" t="s">
        <v>214</v>
      </c>
      <c r="C240" s="147" t="e">
        <f>'1500m'!#REF!</f>
        <v>#REF!</v>
      </c>
      <c r="D240" s="151" t="e">
        <f>'1500m'!#REF!</f>
        <v>#REF!</v>
      </c>
      <c r="E240" s="151" t="e">
        <f>'1500m'!#REF!</f>
        <v>#REF!</v>
      </c>
      <c r="F240" s="190" t="e">
        <f>'1500m'!#REF!</f>
        <v>#REF!</v>
      </c>
      <c r="G240" s="154" t="e">
        <f>'1500m'!#REF!</f>
        <v>#REF!</v>
      </c>
      <c r="H240" s="154" t="s">
        <v>214</v>
      </c>
      <c r="I240" s="154"/>
      <c r="J240" s="148" t="str">
        <f>'YARIŞMA BİLGİLERİ'!$F$21</f>
        <v>Genç Erkekler</v>
      </c>
      <c r="K240" s="151" t="str">
        <f t="shared" si="6"/>
        <v>İSTANBUL-Salon Olimpik Baraj Yarışmaları</v>
      </c>
      <c r="L240" s="216">
        <f>'1500m'!N$4</f>
        <v>42021</v>
      </c>
      <c r="M240" s="152" t="s">
        <v>208</v>
      </c>
    </row>
    <row r="241" spans="1:13" s="144" customFormat="1" ht="26.25" customHeight="1" x14ac:dyDescent="0.2">
      <c r="A241" s="146">
        <v>279</v>
      </c>
      <c r="B241" s="157" t="s">
        <v>214</v>
      </c>
      <c r="C241" s="147" t="e">
        <f>'1500m'!#REF!</f>
        <v>#REF!</v>
      </c>
      <c r="D241" s="151" t="e">
        <f>'1500m'!#REF!</f>
        <v>#REF!</v>
      </c>
      <c r="E241" s="151" t="e">
        <f>'1500m'!#REF!</f>
        <v>#REF!</v>
      </c>
      <c r="F241" s="190" t="e">
        <f>'1500m'!#REF!</f>
        <v>#REF!</v>
      </c>
      <c r="G241" s="154" t="e">
        <f>'1500m'!#REF!</f>
        <v>#REF!</v>
      </c>
      <c r="H241" s="154" t="s">
        <v>214</v>
      </c>
      <c r="I241" s="154"/>
      <c r="J241" s="148" t="str">
        <f>'YARIŞMA BİLGİLERİ'!$F$21</f>
        <v>Genç Erkekler</v>
      </c>
      <c r="K241" s="151" t="str">
        <f t="shared" si="6"/>
        <v>İSTANBUL-Salon Olimpik Baraj Yarışmaları</v>
      </c>
      <c r="L241" s="216">
        <f>'1500m'!N$4</f>
        <v>42021</v>
      </c>
      <c r="M241" s="152" t="s">
        <v>208</v>
      </c>
    </row>
    <row r="242" spans="1:13" s="144" customFormat="1" ht="26.25" customHeight="1" x14ac:dyDescent="0.2">
      <c r="A242" s="146">
        <v>280</v>
      </c>
      <c r="B242" s="157" t="s">
        <v>214</v>
      </c>
      <c r="C242" s="147" t="e">
        <f>'1500m'!#REF!</f>
        <v>#REF!</v>
      </c>
      <c r="D242" s="151" t="e">
        <f>'1500m'!#REF!</f>
        <v>#REF!</v>
      </c>
      <c r="E242" s="151" t="e">
        <f>'1500m'!#REF!</f>
        <v>#REF!</v>
      </c>
      <c r="F242" s="190" t="e">
        <f>'1500m'!#REF!</f>
        <v>#REF!</v>
      </c>
      <c r="G242" s="154" t="e">
        <f>'1500m'!#REF!</f>
        <v>#REF!</v>
      </c>
      <c r="H242" s="154" t="s">
        <v>214</v>
      </c>
      <c r="I242" s="154"/>
      <c r="J242" s="148" t="str">
        <f>'YARIŞMA BİLGİLERİ'!$F$21</f>
        <v>Genç Erkekler</v>
      </c>
      <c r="K242" s="151" t="str">
        <f t="shared" si="6"/>
        <v>İSTANBUL-Salon Olimpik Baraj Yarışmaları</v>
      </c>
      <c r="L242" s="216">
        <f>'1500m'!N$4</f>
        <v>42021</v>
      </c>
      <c r="M242" s="152" t="s">
        <v>208</v>
      </c>
    </row>
    <row r="243" spans="1:13" s="144" customFormat="1" ht="26.25" customHeight="1" x14ac:dyDescent="0.2">
      <c r="A243" s="146">
        <v>281</v>
      </c>
      <c r="B243" s="157" t="s">
        <v>214</v>
      </c>
      <c r="C243" s="147" t="e">
        <f>'1500m'!#REF!</f>
        <v>#REF!</v>
      </c>
      <c r="D243" s="151" t="e">
        <f>'1500m'!#REF!</f>
        <v>#REF!</v>
      </c>
      <c r="E243" s="151" t="e">
        <f>'1500m'!#REF!</f>
        <v>#REF!</v>
      </c>
      <c r="F243" s="190" t="e">
        <f>'1500m'!#REF!</f>
        <v>#REF!</v>
      </c>
      <c r="G243" s="154" t="e">
        <f>'1500m'!#REF!</f>
        <v>#REF!</v>
      </c>
      <c r="H243" s="154" t="s">
        <v>214</v>
      </c>
      <c r="I243" s="154"/>
      <c r="J243" s="148" t="str">
        <f>'YARIŞMA BİLGİLERİ'!$F$21</f>
        <v>Genç Erkekler</v>
      </c>
      <c r="K243" s="151" t="str">
        <f t="shared" si="6"/>
        <v>İSTANBUL-Salon Olimpik Baraj Yarışmaları</v>
      </c>
      <c r="L243" s="216">
        <f>'1500m'!N$4</f>
        <v>42021</v>
      </c>
      <c r="M243" s="152" t="s">
        <v>208</v>
      </c>
    </row>
    <row r="244" spans="1:13" s="144" customFormat="1" ht="26.25" customHeight="1" x14ac:dyDescent="0.2">
      <c r="A244" s="146">
        <v>282</v>
      </c>
      <c r="B244" s="157" t="s">
        <v>214</v>
      </c>
      <c r="C244" s="147" t="e">
        <f>'1500m'!#REF!</f>
        <v>#REF!</v>
      </c>
      <c r="D244" s="151" t="e">
        <f>'1500m'!#REF!</f>
        <v>#REF!</v>
      </c>
      <c r="E244" s="151" t="e">
        <f>'1500m'!#REF!</f>
        <v>#REF!</v>
      </c>
      <c r="F244" s="190" t="e">
        <f>'1500m'!#REF!</f>
        <v>#REF!</v>
      </c>
      <c r="G244" s="154" t="e">
        <f>'1500m'!#REF!</f>
        <v>#REF!</v>
      </c>
      <c r="H244" s="154" t="s">
        <v>214</v>
      </c>
      <c r="I244" s="154"/>
      <c r="J244" s="148" t="str">
        <f>'YARIŞMA BİLGİLERİ'!$F$21</f>
        <v>Genç Erkekler</v>
      </c>
      <c r="K244" s="151" t="str">
        <f t="shared" si="6"/>
        <v>İSTANBUL-Salon Olimpik Baraj Yarışmaları</v>
      </c>
      <c r="L244" s="216">
        <f>'1500m'!N$4</f>
        <v>42021</v>
      </c>
      <c r="M244" s="152" t="s">
        <v>208</v>
      </c>
    </row>
    <row r="245" spans="1:13" s="144" customFormat="1" ht="26.25" customHeight="1" x14ac:dyDescent="0.2">
      <c r="A245" s="146">
        <v>283</v>
      </c>
      <c r="B245" s="157" t="s">
        <v>214</v>
      </c>
      <c r="C245" s="147" t="e">
        <f>'1500m'!#REF!</f>
        <v>#REF!</v>
      </c>
      <c r="D245" s="151" t="e">
        <f>'1500m'!#REF!</f>
        <v>#REF!</v>
      </c>
      <c r="E245" s="151" t="e">
        <f>'1500m'!#REF!</f>
        <v>#REF!</v>
      </c>
      <c r="F245" s="190" t="e">
        <f>'1500m'!#REF!</f>
        <v>#REF!</v>
      </c>
      <c r="G245" s="154" t="e">
        <f>'1500m'!#REF!</f>
        <v>#REF!</v>
      </c>
      <c r="H245" s="154" t="s">
        <v>214</v>
      </c>
      <c r="I245" s="154"/>
      <c r="J245" s="148" t="str">
        <f>'YARIŞMA BİLGİLERİ'!$F$21</f>
        <v>Genç Erkekler</v>
      </c>
      <c r="K245" s="151" t="str">
        <f t="shared" si="6"/>
        <v>İSTANBUL-Salon Olimpik Baraj Yarışmaları</v>
      </c>
      <c r="L245" s="216">
        <f>'1500m'!N$4</f>
        <v>42021</v>
      </c>
      <c r="M245" s="152" t="s">
        <v>208</v>
      </c>
    </row>
    <row r="246" spans="1:13" s="144" customFormat="1" ht="26.25" customHeight="1" x14ac:dyDescent="0.2">
      <c r="A246" s="146">
        <v>284</v>
      </c>
      <c r="B246" s="157" t="s">
        <v>214</v>
      </c>
      <c r="C246" s="147" t="e">
        <f>'1500m'!#REF!</f>
        <v>#REF!</v>
      </c>
      <c r="D246" s="151" t="e">
        <f>'1500m'!#REF!</f>
        <v>#REF!</v>
      </c>
      <c r="E246" s="151" t="e">
        <f>'1500m'!#REF!</f>
        <v>#REF!</v>
      </c>
      <c r="F246" s="190" t="e">
        <f>'1500m'!#REF!</f>
        <v>#REF!</v>
      </c>
      <c r="G246" s="154" t="e">
        <f>'1500m'!#REF!</f>
        <v>#REF!</v>
      </c>
      <c r="H246" s="154" t="s">
        <v>214</v>
      </c>
      <c r="I246" s="154"/>
      <c r="J246" s="148" t="str">
        <f>'YARIŞMA BİLGİLERİ'!$F$21</f>
        <v>Genç Erkekler</v>
      </c>
      <c r="K246" s="151" t="str">
        <f t="shared" si="6"/>
        <v>İSTANBUL-Salon Olimpik Baraj Yarışmaları</v>
      </c>
      <c r="L246" s="216">
        <f>'1500m'!N$4</f>
        <v>42021</v>
      </c>
      <c r="M246" s="152" t="s">
        <v>208</v>
      </c>
    </row>
    <row r="247" spans="1:13" s="144" customFormat="1" ht="26.25" customHeight="1" x14ac:dyDescent="0.2">
      <c r="A247" s="146">
        <v>285</v>
      </c>
      <c r="B247" s="157" t="s">
        <v>214</v>
      </c>
      <c r="C247" s="147" t="e">
        <f>'1500m'!#REF!</f>
        <v>#REF!</v>
      </c>
      <c r="D247" s="151" t="e">
        <f>'1500m'!#REF!</f>
        <v>#REF!</v>
      </c>
      <c r="E247" s="151" t="e">
        <f>'1500m'!#REF!</f>
        <v>#REF!</v>
      </c>
      <c r="F247" s="190" t="e">
        <f>'1500m'!#REF!</f>
        <v>#REF!</v>
      </c>
      <c r="G247" s="154" t="e">
        <f>'1500m'!#REF!</f>
        <v>#REF!</v>
      </c>
      <c r="H247" s="154" t="s">
        <v>214</v>
      </c>
      <c r="I247" s="154"/>
      <c r="J247" s="148" t="str">
        <f>'YARIŞMA BİLGİLERİ'!$F$21</f>
        <v>Genç Erkekler</v>
      </c>
      <c r="K247" s="151" t="str">
        <f t="shared" si="6"/>
        <v>İSTANBUL-Salon Olimpik Baraj Yarışmaları</v>
      </c>
      <c r="L247" s="216">
        <f>'1500m'!N$4</f>
        <v>42021</v>
      </c>
      <c r="M247" s="152" t="s">
        <v>208</v>
      </c>
    </row>
    <row r="248" spans="1:13" s="144" customFormat="1" ht="26.25" customHeight="1" x14ac:dyDescent="0.2">
      <c r="A248" s="146">
        <v>286</v>
      </c>
      <c r="B248" s="157" t="s">
        <v>214</v>
      </c>
      <c r="C248" s="147" t="e">
        <f>'1500m'!#REF!</f>
        <v>#REF!</v>
      </c>
      <c r="D248" s="151" t="e">
        <f>'1500m'!#REF!</f>
        <v>#REF!</v>
      </c>
      <c r="E248" s="151" t="e">
        <f>'1500m'!#REF!</f>
        <v>#REF!</v>
      </c>
      <c r="F248" s="190" t="e">
        <f>'1500m'!#REF!</f>
        <v>#REF!</v>
      </c>
      <c r="G248" s="154" t="e">
        <f>'1500m'!#REF!</f>
        <v>#REF!</v>
      </c>
      <c r="H248" s="154" t="s">
        <v>214</v>
      </c>
      <c r="I248" s="154"/>
      <c r="J248" s="148" t="str">
        <f>'YARIŞMA BİLGİLERİ'!$F$21</f>
        <v>Genç Erkekler</v>
      </c>
      <c r="K248" s="151" t="str">
        <f t="shared" si="6"/>
        <v>İSTANBUL-Salon Olimpik Baraj Yarışmaları</v>
      </c>
      <c r="L248" s="216">
        <f>'1500m'!N$4</f>
        <v>42021</v>
      </c>
      <c r="M248" s="152" t="s">
        <v>208</v>
      </c>
    </row>
    <row r="249" spans="1:13" s="144" customFormat="1" ht="26.25" customHeight="1" x14ac:dyDescent="0.2">
      <c r="A249" s="146">
        <v>287</v>
      </c>
      <c r="B249" s="157" t="s">
        <v>214</v>
      </c>
      <c r="C249" s="147" t="e">
        <f>'1500m'!#REF!</f>
        <v>#REF!</v>
      </c>
      <c r="D249" s="151" t="e">
        <f>'1500m'!#REF!</f>
        <v>#REF!</v>
      </c>
      <c r="E249" s="151" t="e">
        <f>'1500m'!#REF!</f>
        <v>#REF!</v>
      </c>
      <c r="F249" s="190" t="e">
        <f>'1500m'!#REF!</f>
        <v>#REF!</v>
      </c>
      <c r="G249" s="154" t="e">
        <f>'1500m'!#REF!</f>
        <v>#REF!</v>
      </c>
      <c r="H249" s="154" t="s">
        <v>214</v>
      </c>
      <c r="I249" s="154"/>
      <c r="J249" s="148" t="str">
        <f>'YARIŞMA BİLGİLERİ'!$F$21</f>
        <v>Genç Erkekler</v>
      </c>
      <c r="K249" s="151" t="str">
        <f t="shared" si="6"/>
        <v>İSTANBUL-Salon Olimpik Baraj Yarışmaları</v>
      </c>
      <c r="L249" s="216">
        <f>'1500m'!N$4</f>
        <v>42021</v>
      </c>
      <c r="M249" s="152" t="s">
        <v>208</v>
      </c>
    </row>
    <row r="250" spans="1:13" s="144" customFormat="1" ht="26.25" customHeight="1" x14ac:dyDescent="0.2">
      <c r="A250" s="146">
        <v>288</v>
      </c>
      <c r="B250" s="157" t="s">
        <v>214</v>
      </c>
      <c r="C250" s="147" t="e">
        <f>'1500m'!#REF!</f>
        <v>#REF!</v>
      </c>
      <c r="D250" s="151" t="e">
        <f>'1500m'!#REF!</f>
        <v>#REF!</v>
      </c>
      <c r="E250" s="151" t="e">
        <f>'1500m'!#REF!</f>
        <v>#REF!</v>
      </c>
      <c r="F250" s="190" t="e">
        <f>'1500m'!#REF!</f>
        <v>#REF!</v>
      </c>
      <c r="G250" s="154" t="e">
        <f>'1500m'!#REF!</f>
        <v>#REF!</v>
      </c>
      <c r="H250" s="154" t="s">
        <v>214</v>
      </c>
      <c r="I250" s="154"/>
      <c r="J250" s="148" t="str">
        <f>'YARIŞMA BİLGİLERİ'!$F$21</f>
        <v>Genç Erkekler</v>
      </c>
      <c r="K250" s="151" t="str">
        <f t="shared" si="6"/>
        <v>İSTANBUL-Salon Olimpik Baraj Yarışmaları</v>
      </c>
      <c r="L250" s="216">
        <f>'1500m'!N$4</f>
        <v>42021</v>
      </c>
      <c r="M250" s="152" t="s">
        <v>208</v>
      </c>
    </row>
    <row r="251" spans="1:13" s="144" customFormat="1" ht="26.25" customHeight="1" x14ac:dyDescent="0.2">
      <c r="A251" s="146">
        <v>289</v>
      </c>
      <c r="B251" s="157" t="s">
        <v>214</v>
      </c>
      <c r="C251" s="147" t="e">
        <f>'1500m'!#REF!</f>
        <v>#REF!</v>
      </c>
      <c r="D251" s="151" t="e">
        <f>'1500m'!#REF!</f>
        <v>#REF!</v>
      </c>
      <c r="E251" s="151" t="e">
        <f>'1500m'!#REF!</f>
        <v>#REF!</v>
      </c>
      <c r="F251" s="190" t="e">
        <f>'1500m'!#REF!</f>
        <v>#REF!</v>
      </c>
      <c r="G251" s="154" t="e">
        <f>'1500m'!#REF!</f>
        <v>#REF!</v>
      </c>
      <c r="H251" s="154" t="s">
        <v>214</v>
      </c>
      <c r="I251" s="154"/>
      <c r="J251" s="148" t="str">
        <f>'YARIŞMA BİLGİLERİ'!$F$21</f>
        <v>Genç Erkekler</v>
      </c>
      <c r="K251" s="151" t="str">
        <f t="shared" si="6"/>
        <v>İSTANBUL-Salon Olimpik Baraj Yarışmaları</v>
      </c>
      <c r="L251" s="216">
        <f>'1500m'!N$4</f>
        <v>42021</v>
      </c>
      <c r="M251" s="152" t="s">
        <v>208</v>
      </c>
    </row>
    <row r="252" spans="1:13" s="144" customFormat="1" ht="26.25" customHeight="1" x14ac:dyDescent="0.2">
      <c r="A252" s="146">
        <v>290</v>
      </c>
      <c r="B252" s="157" t="s">
        <v>214</v>
      </c>
      <c r="C252" s="147" t="e">
        <f>'1500m'!#REF!</f>
        <v>#REF!</v>
      </c>
      <c r="D252" s="151" t="e">
        <f>'1500m'!#REF!</f>
        <v>#REF!</v>
      </c>
      <c r="E252" s="151" t="e">
        <f>'1500m'!#REF!</f>
        <v>#REF!</v>
      </c>
      <c r="F252" s="190" t="e">
        <f>'1500m'!#REF!</f>
        <v>#REF!</v>
      </c>
      <c r="G252" s="154" t="e">
        <f>'1500m'!#REF!</f>
        <v>#REF!</v>
      </c>
      <c r="H252" s="154" t="s">
        <v>214</v>
      </c>
      <c r="I252" s="154"/>
      <c r="J252" s="148" t="str">
        <f>'YARIŞMA BİLGİLERİ'!$F$21</f>
        <v>Genç Erkekler</v>
      </c>
      <c r="K252" s="151" t="str">
        <f t="shared" si="6"/>
        <v>İSTANBUL-Salon Olimpik Baraj Yarışmaları</v>
      </c>
      <c r="L252" s="216">
        <f>'1500m'!N$4</f>
        <v>42021</v>
      </c>
      <c r="M252" s="152" t="s">
        <v>208</v>
      </c>
    </row>
    <row r="253" spans="1:13" s="144" customFormat="1" ht="26.25" customHeight="1" x14ac:dyDescent="0.2">
      <c r="A253" s="146">
        <v>291</v>
      </c>
      <c r="B253" s="157" t="s">
        <v>214</v>
      </c>
      <c r="C253" s="147" t="e">
        <f>'1500m'!#REF!</f>
        <v>#REF!</v>
      </c>
      <c r="D253" s="151" t="e">
        <f>'1500m'!#REF!</f>
        <v>#REF!</v>
      </c>
      <c r="E253" s="151" t="e">
        <f>'1500m'!#REF!</f>
        <v>#REF!</v>
      </c>
      <c r="F253" s="190" t="e">
        <f>'1500m'!#REF!</f>
        <v>#REF!</v>
      </c>
      <c r="G253" s="154" t="e">
        <f>'1500m'!#REF!</f>
        <v>#REF!</v>
      </c>
      <c r="H253" s="154" t="s">
        <v>214</v>
      </c>
      <c r="I253" s="154"/>
      <c r="J253" s="148" t="str">
        <f>'YARIŞMA BİLGİLERİ'!$F$21</f>
        <v>Genç Erkekler</v>
      </c>
      <c r="K253" s="151" t="str">
        <f t="shared" si="6"/>
        <v>İSTANBUL-Salon Olimpik Baraj Yarışmaları</v>
      </c>
      <c r="L253" s="216">
        <f>'1500m'!N$4</f>
        <v>42021</v>
      </c>
      <c r="M253" s="152" t="s">
        <v>208</v>
      </c>
    </row>
    <row r="254" spans="1:13" s="144" customFormat="1" ht="26.25" customHeight="1" x14ac:dyDescent="0.2">
      <c r="A254" s="146">
        <v>292</v>
      </c>
      <c r="B254" s="157" t="s">
        <v>214</v>
      </c>
      <c r="C254" s="147" t="e">
        <f>'1500m'!#REF!</f>
        <v>#REF!</v>
      </c>
      <c r="D254" s="151" t="e">
        <f>'1500m'!#REF!</f>
        <v>#REF!</v>
      </c>
      <c r="E254" s="151" t="e">
        <f>'1500m'!#REF!</f>
        <v>#REF!</v>
      </c>
      <c r="F254" s="190" t="e">
        <f>'1500m'!#REF!</f>
        <v>#REF!</v>
      </c>
      <c r="G254" s="154" t="e">
        <f>'1500m'!#REF!</f>
        <v>#REF!</v>
      </c>
      <c r="H254" s="154" t="s">
        <v>214</v>
      </c>
      <c r="I254" s="154"/>
      <c r="J254" s="148" t="str">
        <f>'YARIŞMA BİLGİLERİ'!$F$21</f>
        <v>Genç Erkekler</v>
      </c>
      <c r="K254" s="151" t="str">
        <f t="shared" si="6"/>
        <v>İSTANBUL-Salon Olimpik Baraj Yarışmaları</v>
      </c>
      <c r="L254" s="216">
        <f>'1500m'!N$4</f>
        <v>42021</v>
      </c>
      <c r="M254" s="152" t="s">
        <v>208</v>
      </c>
    </row>
    <row r="255" spans="1:13" s="144" customFormat="1" ht="26.25" customHeight="1" x14ac:dyDescent="0.2">
      <c r="A255" s="146">
        <v>293</v>
      </c>
      <c r="B255" s="157" t="s">
        <v>214</v>
      </c>
      <c r="C255" s="147" t="e">
        <f>'1500m'!#REF!</f>
        <v>#REF!</v>
      </c>
      <c r="D255" s="151" t="e">
        <f>'1500m'!#REF!</f>
        <v>#REF!</v>
      </c>
      <c r="E255" s="151" t="e">
        <f>'1500m'!#REF!</f>
        <v>#REF!</v>
      </c>
      <c r="F255" s="190" t="e">
        <f>'1500m'!#REF!</f>
        <v>#REF!</v>
      </c>
      <c r="G255" s="154" t="e">
        <f>'1500m'!#REF!</f>
        <v>#REF!</v>
      </c>
      <c r="H255" s="154" t="s">
        <v>214</v>
      </c>
      <c r="I255" s="154"/>
      <c r="J255" s="148" t="str">
        <f>'YARIŞMA BİLGİLERİ'!$F$21</f>
        <v>Genç Erkekler</v>
      </c>
      <c r="K255" s="151" t="str">
        <f t="shared" si="6"/>
        <v>İSTANBUL-Salon Olimpik Baraj Yarışmaları</v>
      </c>
      <c r="L255" s="216">
        <f>'1500m'!N$4</f>
        <v>42021</v>
      </c>
      <c r="M255" s="152" t="s">
        <v>208</v>
      </c>
    </row>
    <row r="256" spans="1:13" s="144" customFormat="1" ht="26.25" customHeight="1" x14ac:dyDescent="0.2">
      <c r="A256" s="146">
        <v>294</v>
      </c>
      <c r="B256" s="157" t="s">
        <v>214</v>
      </c>
      <c r="C256" s="147" t="e">
        <f>'1500m'!#REF!</f>
        <v>#REF!</v>
      </c>
      <c r="D256" s="151" t="e">
        <f>'1500m'!#REF!</f>
        <v>#REF!</v>
      </c>
      <c r="E256" s="151" t="e">
        <f>'1500m'!#REF!</f>
        <v>#REF!</v>
      </c>
      <c r="F256" s="190" t="e">
        <f>'1500m'!#REF!</f>
        <v>#REF!</v>
      </c>
      <c r="G256" s="154" t="e">
        <f>'1500m'!#REF!</f>
        <v>#REF!</v>
      </c>
      <c r="H256" s="154" t="s">
        <v>214</v>
      </c>
      <c r="I256" s="154"/>
      <c r="J256" s="148" t="str">
        <f>'YARIŞMA BİLGİLERİ'!$F$21</f>
        <v>Genç Erkekler</v>
      </c>
      <c r="K256" s="151" t="str">
        <f t="shared" si="6"/>
        <v>İSTANBUL-Salon Olimpik Baraj Yarışmaları</v>
      </c>
      <c r="L256" s="216">
        <f>'1500m'!N$4</f>
        <v>42021</v>
      </c>
      <c r="M256" s="152" t="s">
        <v>208</v>
      </c>
    </row>
    <row r="257" spans="1:13" s="144" customFormat="1" ht="26.25" customHeight="1" x14ac:dyDescent="0.2">
      <c r="A257" s="146">
        <v>295</v>
      </c>
      <c r="B257" s="157" t="s">
        <v>214</v>
      </c>
      <c r="C257" s="147" t="e">
        <f>'1500m'!#REF!</f>
        <v>#REF!</v>
      </c>
      <c r="D257" s="151" t="e">
        <f>'1500m'!#REF!</f>
        <v>#REF!</v>
      </c>
      <c r="E257" s="151" t="e">
        <f>'1500m'!#REF!</f>
        <v>#REF!</v>
      </c>
      <c r="F257" s="190" t="e">
        <f>'1500m'!#REF!</f>
        <v>#REF!</v>
      </c>
      <c r="G257" s="154" t="e">
        <f>'1500m'!#REF!</f>
        <v>#REF!</v>
      </c>
      <c r="H257" s="154" t="s">
        <v>214</v>
      </c>
      <c r="I257" s="154"/>
      <c r="J257" s="148" t="str">
        <f>'YARIŞMA BİLGİLERİ'!$F$21</f>
        <v>Genç Erkekler</v>
      </c>
      <c r="K257" s="151" t="str">
        <f t="shared" si="6"/>
        <v>İSTANBUL-Salon Olimpik Baraj Yarışmaları</v>
      </c>
      <c r="L257" s="216">
        <f>'1500m'!N$4</f>
        <v>42021</v>
      </c>
      <c r="M257" s="152" t="s">
        <v>208</v>
      </c>
    </row>
    <row r="258" spans="1:13" s="144" customFormat="1" ht="26.25" customHeight="1" x14ac:dyDescent="0.2">
      <c r="A258" s="146">
        <v>296</v>
      </c>
      <c r="B258" s="157" t="s">
        <v>214</v>
      </c>
      <c r="C258" s="147" t="e">
        <f>'1500m'!#REF!</f>
        <v>#REF!</v>
      </c>
      <c r="D258" s="151" t="e">
        <f>'1500m'!#REF!</f>
        <v>#REF!</v>
      </c>
      <c r="E258" s="151" t="e">
        <f>'1500m'!#REF!</f>
        <v>#REF!</v>
      </c>
      <c r="F258" s="190" t="e">
        <f>'1500m'!#REF!</f>
        <v>#REF!</v>
      </c>
      <c r="G258" s="154" t="e">
        <f>'1500m'!#REF!</f>
        <v>#REF!</v>
      </c>
      <c r="H258" s="154" t="s">
        <v>214</v>
      </c>
      <c r="I258" s="154"/>
      <c r="J258" s="148" t="str">
        <f>'YARIŞMA BİLGİLERİ'!$F$21</f>
        <v>Genç Erkekler</v>
      </c>
      <c r="K258" s="151" t="str">
        <f t="shared" si="6"/>
        <v>İSTANBUL-Salon Olimpik Baraj Yarışmaları</v>
      </c>
      <c r="L258" s="216">
        <f>'1500m'!N$4</f>
        <v>42021</v>
      </c>
      <c r="M258" s="152" t="s">
        <v>208</v>
      </c>
    </row>
    <row r="259" spans="1:13" s="144" customFormat="1" ht="26.25" customHeight="1" x14ac:dyDescent="0.2">
      <c r="A259" s="146">
        <v>297</v>
      </c>
      <c r="B259" s="157" t="s">
        <v>214</v>
      </c>
      <c r="C259" s="147" t="e">
        <f>'1500m'!#REF!</f>
        <v>#REF!</v>
      </c>
      <c r="D259" s="151" t="e">
        <f>'1500m'!#REF!</f>
        <v>#REF!</v>
      </c>
      <c r="E259" s="151" t="e">
        <f>'1500m'!#REF!</f>
        <v>#REF!</v>
      </c>
      <c r="F259" s="190" t="e">
        <f>'1500m'!#REF!</f>
        <v>#REF!</v>
      </c>
      <c r="G259" s="154" t="e">
        <f>'1500m'!#REF!</f>
        <v>#REF!</v>
      </c>
      <c r="H259" s="154" t="s">
        <v>214</v>
      </c>
      <c r="I259" s="154"/>
      <c r="J259" s="148" t="str">
        <f>'YARIŞMA BİLGİLERİ'!$F$21</f>
        <v>Genç Erkekler</v>
      </c>
      <c r="K259" s="151" t="str">
        <f t="shared" si="6"/>
        <v>İSTANBUL-Salon Olimpik Baraj Yarışmaları</v>
      </c>
      <c r="L259" s="216">
        <f>'1500m'!N$4</f>
        <v>42021</v>
      </c>
      <c r="M259" s="152" t="s">
        <v>208</v>
      </c>
    </row>
    <row r="260" spans="1:13" s="144" customFormat="1" ht="26.25" customHeight="1" x14ac:dyDescent="0.2">
      <c r="A260" s="146">
        <v>298</v>
      </c>
      <c r="B260" s="157" t="s">
        <v>214</v>
      </c>
      <c r="C260" s="147" t="e">
        <f>'1500m'!#REF!</f>
        <v>#REF!</v>
      </c>
      <c r="D260" s="151" t="e">
        <f>'1500m'!#REF!</f>
        <v>#REF!</v>
      </c>
      <c r="E260" s="151" t="e">
        <f>'1500m'!#REF!</f>
        <v>#REF!</v>
      </c>
      <c r="F260" s="190" t="e">
        <f>'1500m'!#REF!</f>
        <v>#REF!</v>
      </c>
      <c r="G260" s="154" t="e">
        <f>'1500m'!#REF!</f>
        <v>#REF!</v>
      </c>
      <c r="H260" s="154" t="s">
        <v>214</v>
      </c>
      <c r="I260" s="154"/>
      <c r="J260" s="148" t="str">
        <f>'YARIŞMA BİLGİLERİ'!$F$21</f>
        <v>Genç Erkekler</v>
      </c>
      <c r="K260" s="151" t="str">
        <f t="shared" si="6"/>
        <v>İSTANBUL-Salon Olimpik Baraj Yarışmaları</v>
      </c>
      <c r="L260" s="216">
        <f>'1500m'!N$4</f>
        <v>42021</v>
      </c>
      <c r="M260" s="152" t="s">
        <v>208</v>
      </c>
    </row>
    <row r="261" spans="1:13" s="144" customFormat="1" ht="26.25" customHeight="1" x14ac:dyDescent="0.2">
      <c r="A261" s="146">
        <v>299</v>
      </c>
      <c r="B261" s="157" t="s">
        <v>214</v>
      </c>
      <c r="C261" s="147" t="e">
        <f>'1500m'!#REF!</f>
        <v>#REF!</v>
      </c>
      <c r="D261" s="151" t="e">
        <f>'1500m'!#REF!</f>
        <v>#REF!</v>
      </c>
      <c r="E261" s="151" t="e">
        <f>'1500m'!#REF!</f>
        <v>#REF!</v>
      </c>
      <c r="F261" s="190" t="e">
        <f>'1500m'!#REF!</f>
        <v>#REF!</v>
      </c>
      <c r="G261" s="154" t="e">
        <f>'1500m'!#REF!</f>
        <v>#REF!</v>
      </c>
      <c r="H261" s="154" t="s">
        <v>214</v>
      </c>
      <c r="I261" s="154"/>
      <c r="J261" s="148" t="str">
        <f>'YARIŞMA BİLGİLERİ'!$F$21</f>
        <v>Genç Erkekler</v>
      </c>
      <c r="K261" s="151" t="str">
        <f t="shared" si="6"/>
        <v>İSTANBUL-Salon Olimpik Baraj Yarışmaları</v>
      </c>
      <c r="L261" s="216">
        <f>'1500m'!N$4</f>
        <v>42021</v>
      </c>
      <c r="M261" s="152" t="s">
        <v>208</v>
      </c>
    </row>
    <row r="262" spans="1:13" s="144" customFormat="1" ht="26.25" customHeight="1" x14ac:dyDescent="0.2">
      <c r="A262" s="146">
        <v>300</v>
      </c>
      <c r="B262" s="157" t="s">
        <v>214</v>
      </c>
      <c r="C262" s="147" t="e">
        <f>'1500m'!#REF!</f>
        <v>#REF!</v>
      </c>
      <c r="D262" s="151" t="e">
        <f>'1500m'!#REF!</f>
        <v>#REF!</v>
      </c>
      <c r="E262" s="151" t="e">
        <f>'1500m'!#REF!</f>
        <v>#REF!</v>
      </c>
      <c r="F262" s="190" t="e">
        <f>'1500m'!#REF!</f>
        <v>#REF!</v>
      </c>
      <c r="G262" s="154" t="e">
        <f>'1500m'!#REF!</f>
        <v>#REF!</v>
      </c>
      <c r="H262" s="154" t="s">
        <v>214</v>
      </c>
      <c r="I262" s="154"/>
      <c r="J262" s="148" t="str">
        <f>'YARIŞMA BİLGİLERİ'!$F$21</f>
        <v>Genç Erkekler</v>
      </c>
      <c r="K262" s="151" t="str">
        <f t="shared" si="6"/>
        <v>İSTANBUL-Salon Olimpik Baraj Yarışmaları</v>
      </c>
      <c r="L262" s="216">
        <f>'1500m'!N$4</f>
        <v>42021</v>
      </c>
      <c r="M262" s="152" t="s">
        <v>208</v>
      </c>
    </row>
    <row r="263" spans="1:13" s="144" customFormat="1" ht="26.25" customHeight="1" x14ac:dyDescent="0.2">
      <c r="A263" s="146">
        <v>301</v>
      </c>
      <c r="B263" s="157" t="s">
        <v>214</v>
      </c>
      <c r="C263" s="147" t="e">
        <f>'1500m'!#REF!</f>
        <v>#REF!</v>
      </c>
      <c r="D263" s="151" t="e">
        <f>'1500m'!#REF!</f>
        <v>#REF!</v>
      </c>
      <c r="E263" s="151" t="e">
        <f>'1500m'!#REF!</f>
        <v>#REF!</v>
      </c>
      <c r="F263" s="190" t="e">
        <f>'1500m'!#REF!</f>
        <v>#REF!</v>
      </c>
      <c r="G263" s="154" t="e">
        <f>'1500m'!#REF!</f>
        <v>#REF!</v>
      </c>
      <c r="H263" s="154" t="s">
        <v>214</v>
      </c>
      <c r="I263" s="154"/>
      <c r="J263" s="148" t="str">
        <f>'YARIŞMA BİLGİLERİ'!$F$21</f>
        <v>Genç Erkekler</v>
      </c>
      <c r="K263" s="151" t="str">
        <f t="shared" si="6"/>
        <v>İSTANBUL-Salon Olimpik Baraj Yarışmaları</v>
      </c>
      <c r="L263" s="216">
        <f>'1500m'!N$4</f>
        <v>42021</v>
      </c>
      <c r="M263" s="152" t="s">
        <v>208</v>
      </c>
    </row>
    <row r="264" spans="1:13" s="144" customFormat="1" ht="26.25" customHeight="1" x14ac:dyDescent="0.2">
      <c r="A264" s="146">
        <v>302</v>
      </c>
      <c r="B264" s="157" t="s">
        <v>214</v>
      </c>
      <c r="C264" s="147" t="e">
        <f>'1500m'!#REF!</f>
        <v>#REF!</v>
      </c>
      <c r="D264" s="151" t="e">
        <f>'1500m'!#REF!</f>
        <v>#REF!</v>
      </c>
      <c r="E264" s="151" t="e">
        <f>'1500m'!#REF!</f>
        <v>#REF!</v>
      </c>
      <c r="F264" s="190" t="e">
        <f>'1500m'!#REF!</f>
        <v>#REF!</v>
      </c>
      <c r="G264" s="154" t="e">
        <f>'1500m'!#REF!</f>
        <v>#REF!</v>
      </c>
      <c r="H264" s="154" t="s">
        <v>214</v>
      </c>
      <c r="I264" s="154"/>
      <c r="J264" s="148" t="str">
        <f>'YARIŞMA BİLGİLERİ'!$F$21</f>
        <v>Genç Erkekler</v>
      </c>
      <c r="K264" s="151" t="str">
        <f t="shared" si="6"/>
        <v>İSTANBUL-Salon Olimpik Baraj Yarışmaları</v>
      </c>
      <c r="L264" s="216">
        <f>'1500m'!N$4</f>
        <v>42021</v>
      </c>
      <c r="M264" s="152" t="s">
        <v>208</v>
      </c>
    </row>
    <row r="265" spans="1:13" s="144" customFormat="1" ht="26.25" customHeight="1" x14ac:dyDescent="0.2">
      <c r="A265" s="146">
        <v>303</v>
      </c>
      <c r="B265" s="157" t="s">
        <v>214</v>
      </c>
      <c r="C265" s="147" t="e">
        <f>'1500m'!#REF!</f>
        <v>#REF!</v>
      </c>
      <c r="D265" s="151" t="e">
        <f>'1500m'!#REF!</f>
        <v>#REF!</v>
      </c>
      <c r="E265" s="151" t="e">
        <f>'1500m'!#REF!</f>
        <v>#REF!</v>
      </c>
      <c r="F265" s="190" t="e">
        <f>'1500m'!#REF!</f>
        <v>#REF!</v>
      </c>
      <c r="G265" s="154" t="e">
        <f>'1500m'!#REF!</f>
        <v>#REF!</v>
      </c>
      <c r="H265" s="154" t="s">
        <v>214</v>
      </c>
      <c r="I265" s="154"/>
      <c r="J265" s="148" t="str">
        <f>'YARIŞMA BİLGİLERİ'!$F$21</f>
        <v>Genç Erkekler</v>
      </c>
      <c r="K265" s="151" t="str">
        <f t="shared" si="6"/>
        <v>İSTANBUL-Salon Olimpik Baraj Yarışmaları</v>
      </c>
      <c r="L265" s="216">
        <f>'1500m'!N$4</f>
        <v>42021</v>
      </c>
      <c r="M265" s="152" t="s">
        <v>208</v>
      </c>
    </row>
    <row r="266" spans="1:13" s="144" customFormat="1" ht="26.25" customHeight="1" x14ac:dyDescent="0.2">
      <c r="A266" s="146">
        <v>304</v>
      </c>
      <c r="B266" s="157" t="s">
        <v>229</v>
      </c>
      <c r="C266" s="147" t="e">
        <f>#REF!</f>
        <v>#REF!</v>
      </c>
      <c r="D266" s="151" t="e">
        <f>#REF!</f>
        <v>#REF!</v>
      </c>
      <c r="E266" s="151" t="e">
        <f>#REF!</f>
        <v>#REF!</v>
      </c>
      <c r="F266" s="191" t="e">
        <f>#REF!</f>
        <v>#REF!</v>
      </c>
      <c r="G266" s="154" t="e">
        <f>#REF!</f>
        <v>#REF!</v>
      </c>
      <c r="H266" s="154" t="s">
        <v>230</v>
      </c>
      <c r="I266" s="154"/>
      <c r="J266" s="148" t="str">
        <f>'YARIŞMA BİLGİLERİ'!$F$21</f>
        <v>Genç Erkekler</v>
      </c>
      <c r="K266" s="151" t="str">
        <f t="shared" si="6"/>
        <v>İSTANBUL-Salon Olimpik Baraj Yarışmaları</v>
      </c>
      <c r="L266" s="216" t="e">
        <f>#REF!</f>
        <v>#REF!</v>
      </c>
      <c r="M266" s="152" t="s">
        <v>208</v>
      </c>
    </row>
    <row r="267" spans="1:13" s="144" customFormat="1" ht="26.25" customHeight="1" x14ac:dyDescent="0.2">
      <c r="A267" s="146">
        <v>305</v>
      </c>
      <c r="B267" s="157" t="s">
        <v>229</v>
      </c>
      <c r="C267" s="147" t="e">
        <f>#REF!</f>
        <v>#REF!</v>
      </c>
      <c r="D267" s="151" t="e">
        <f>#REF!</f>
        <v>#REF!</v>
      </c>
      <c r="E267" s="151" t="e">
        <f>#REF!</f>
        <v>#REF!</v>
      </c>
      <c r="F267" s="191" t="e">
        <f>#REF!</f>
        <v>#REF!</v>
      </c>
      <c r="G267" s="154" t="e">
        <f>#REF!</f>
        <v>#REF!</v>
      </c>
      <c r="H267" s="154" t="s">
        <v>230</v>
      </c>
      <c r="I267" s="154"/>
      <c r="J267" s="148" t="str">
        <f>'YARIŞMA BİLGİLERİ'!$F$21</f>
        <v>Genç Erkekler</v>
      </c>
      <c r="K267" s="151" t="str">
        <f t="shared" ref="K267:K297" si="7">CONCATENATE(K$1,"-",A$1)</f>
        <v>İSTANBUL-Salon Olimpik Baraj Yarışmaları</v>
      </c>
      <c r="L267" s="216" t="e">
        <f>#REF!</f>
        <v>#REF!</v>
      </c>
      <c r="M267" s="152" t="s">
        <v>208</v>
      </c>
    </row>
    <row r="268" spans="1:13" s="144" customFormat="1" ht="26.25" customHeight="1" x14ac:dyDescent="0.2">
      <c r="A268" s="146">
        <v>306</v>
      </c>
      <c r="B268" s="157" t="s">
        <v>229</v>
      </c>
      <c r="C268" s="147" t="e">
        <f>#REF!</f>
        <v>#REF!</v>
      </c>
      <c r="D268" s="151" t="e">
        <f>#REF!</f>
        <v>#REF!</v>
      </c>
      <c r="E268" s="151" t="e">
        <f>#REF!</f>
        <v>#REF!</v>
      </c>
      <c r="F268" s="191" t="e">
        <f>#REF!</f>
        <v>#REF!</v>
      </c>
      <c r="G268" s="154" t="e">
        <f>#REF!</f>
        <v>#REF!</v>
      </c>
      <c r="H268" s="154" t="s">
        <v>230</v>
      </c>
      <c r="I268" s="154"/>
      <c r="J268" s="148" t="str">
        <f>'YARIŞMA BİLGİLERİ'!$F$21</f>
        <v>Genç Erkekler</v>
      </c>
      <c r="K268" s="151" t="str">
        <f t="shared" si="7"/>
        <v>İSTANBUL-Salon Olimpik Baraj Yarışmaları</v>
      </c>
      <c r="L268" s="216" t="e">
        <f>#REF!</f>
        <v>#REF!</v>
      </c>
      <c r="M268" s="152" t="s">
        <v>208</v>
      </c>
    </row>
    <row r="269" spans="1:13" s="144" customFormat="1" ht="26.25" customHeight="1" x14ac:dyDescent="0.2">
      <c r="A269" s="146">
        <v>307</v>
      </c>
      <c r="B269" s="157" t="s">
        <v>229</v>
      </c>
      <c r="C269" s="147" t="e">
        <f>#REF!</f>
        <v>#REF!</v>
      </c>
      <c r="D269" s="151" t="e">
        <f>#REF!</f>
        <v>#REF!</v>
      </c>
      <c r="E269" s="151" t="e">
        <f>#REF!</f>
        <v>#REF!</v>
      </c>
      <c r="F269" s="191" t="e">
        <f>#REF!</f>
        <v>#REF!</v>
      </c>
      <c r="G269" s="154" t="e">
        <f>#REF!</f>
        <v>#REF!</v>
      </c>
      <c r="H269" s="154" t="s">
        <v>230</v>
      </c>
      <c r="I269" s="154"/>
      <c r="J269" s="148" t="str">
        <f>'YARIŞMA BİLGİLERİ'!$F$21</f>
        <v>Genç Erkekler</v>
      </c>
      <c r="K269" s="151" t="str">
        <f t="shared" si="7"/>
        <v>İSTANBUL-Salon Olimpik Baraj Yarışmaları</v>
      </c>
      <c r="L269" s="216" t="e">
        <f>#REF!</f>
        <v>#REF!</v>
      </c>
      <c r="M269" s="152" t="s">
        <v>208</v>
      </c>
    </row>
    <row r="270" spans="1:13" s="144" customFormat="1" ht="26.25" customHeight="1" x14ac:dyDescent="0.2">
      <c r="A270" s="146">
        <v>308</v>
      </c>
      <c r="B270" s="157" t="s">
        <v>229</v>
      </c>
      <c r="C270" s="147" t="e">
        <f>#REF!</f>
        <v>#REF!</v>
      </c>
      <c r="D270" s="151" t="e">
        <f>#REF!</f>
        <v>#REF!</v>
      </c>
      <c r="E270" s="151" t="e">
        <f>#REF!</f>
        <v>#REF!</v>
      </c>
      <c r="F270" s="191" t="e">
        <f>#REF!</f>
        <v>#REF!</v>
      </c>
      <c r="G270" s="154" t="e">
        <f>#REF!</f>
        <v>#REF!</v>
      </c>
      <c r="H270" s="154" t="s">
        <v>230</v>
      </c>
      <c r="I270" s="154"/>
      <c r="J270" s="148" t="str">
        <f>'YARIŞMA BİLGİLERİ'!$F$21</f>
        <v>Genç Erkekler</v>
      </c>
      <c r="K270" s="151" t="str">
        <f t="shared" si="7"/>
        <v>İSTANBUL-Salon Olimpik Baraj Yarışmaları</v>
      </c>
      <c r="L270" s="216" t="e">
        <f>#REF!</f>
        <v>#REF!</v>
      </c>
      <c r="M270" s="152" t="s">
        <v>208</v>
      </c>
    </row>
    <row r="271" spans="1:13" s="144" customFormat="1" ht="26.25" customHeight="1" x14ac:dyDescent="0.2">
      <c r="A271" s="146">
        <v>309</v>
      </c>
      <c r="B271" s="157" t="s">
        <v>229</v>
      </c>
      <c r="C271" s="147" t="e">
        <f>#REF!</f>
        <v>#REF!</v>
      </c>
      <c r="D271" s="151" t="e">
        <f>#REF!</f>
        <v>#REF!</v>
      </c>
      <c r="E271" s="151" t="e">
        <f>#REF!</f>
        <v>#REF!</v>
      </c>
      <c r="F271" s="191" t="e">
        <f>#REF!</f>
        <v>#REF!</v>
      </c>
      <c r="G271" s="154" t="e">
        <f>#REF!</f>
        <v>#REF!</v>
      </c>
      <c r="H271" s="154" t="s">
        <v>230</v>
      </c>
      <c r="I271" s="154"/>
      <c r="J271" s="148" t="str">
        <f>'YARIŞMA BİLGİLERİ'!$F$21</f>
        <v>Genç Erkekler</v>
      </c>
      <c r="K271" s="151" t="str">
        <f t="shared" si="7"/>
        <v>İSTANBUL-Salon Olimpik Baraj Yarışmaları</v>
      </c>
      <c r="L271" s="216" t="e">
        <f>#REF!</f>
        <v>#REF!</v>
      </c>
      <c r="M271" s="152" t="s">
        <v>208</v>
      </c>
    </row>
    <row r="272" spans="1:13" s="144" customFormat="1" ht="26.25" customHeight="1" x14ac:dyDescent="0.2">
      <c r="A272" s="146">
        <v>310</v>
      </c>
      <c r="B272" s="157" t="s">
        <v>229</v>
      </c>
      <c r="C272" s="147" t="e">
        <f>#REF!</f>
        <v>#REF!</v>
      </c>
      <c r="D272" s="151" t="e">
        <f>#REF!</f>
        <v>#REF!</v>
      </c>
      <c r="E272" s="151" t="e">
        <f>#REF!</f>
        <v>#REF!</v>
      </c>
      <c r="F272" s="191" t="e">
        <f>#REF!</f>
        <v>#REF!</v>
      </c>
      <c r="G272" s="154" t="e">
        <f>#REF!</f>
        <v>#REF!</v>
      </c>
      <c r="H272" s="154" t="s">
        <v>230</v>
      </c>
      <c r="I272" s="154"/>
      <c r="J272" s="148" t="str">
        <f>'YARIŞMA BİLGİLERİ'!$F$21</f>
        <v>Genç Erkekler</v>
      </c>
      <c r="K272" s="151" t="str">
        <f t="shared" si="7"/>
        <v>İSTANBUL-Salon Olimpik Baraj Yarışmaları</v>
      </c>
      <c r="L272" s="216" t="e">
        <f>#REF!</f>
        <v>#REF!</v>
      </c>
      <c r="M272" s="152" t="s">
        <v>208</v>
      </c>
    </row>
    <row r="273" spans="1:13" s="144" customFormat="1" ht="26.25" customHeight="1" x14ac:dyDescent="0.2">
      <c r="A273" s="146">
        <v>311</v>
      </c>
      <c r="B273" s="157" t="s">
        <v>229</v>
      </c>
      <c r="C273" s="147" t="e">
        <f>#REF!</f>
        <v>#REF!</v>
      </c>
      <c r="D273" s="151" t="e">
        <f>#REF!</f>
        <v>#REF!</v>
      </c>
      <c r="E273" s="151" t="e">
        <f>#REF!</f>
        <v>#REF!</v>
      </c>
      <c r="F273" s="191" t="e">
        <f>#REF!</f>
        <v>#REF!</v>
      </c>
      <c r="G273" s="154" t="e">
        <f>#REF!</f>
        <v>#REF!</v>
      </c>
      <c r="H273" s="154" t="s">
        <v>230</v>
      </c>
      <c r="I273" s="154"/>
      <c r="J273" s="148" t="str">
        <f>'YARIŞMA BİLGİLERİ'!$F$21</f>
        <v>Genç Erkekler</v>
      </c>
      <c r="K273" s="151" t="str">
        <f t="shared" si="7"/>
        <v>İSTANBUL-Salon Olimpik Baraj Yarışmaları</v>
      </c>
      <c r="L273" s="216" t="e">
        <f>#REF!</f>
        <v>#REF!</v>
      </c>
      <c r="M273" s="152" t="s">
        <v>208</v>
      </c>
    </row>
    <row r="274" spans="1:13" s="144" customFormat="1" ht="26.25" customHeight="1" x14ac:dyDescent="0.2">
      <c r="A274" s="146">
        <v>312</v>
      </c>
      <c r="B274" s="157" t="s">
        <v>229</v>
      </c>
      <c r="C274" s="147" t="e">
        <f>#REF!</f>
        <v>#REF!</v>
      </c>
      <c r="D274" s="151" t="e">
        <f>#REF!</f>
        <v>#REF!</v>
      </c>
      <c r="E274" s="151" t="e">
        <f>#REF!</f>
        <v>#REF!</v>
      </c>
      <c r="F274" s="191" t="e">
        <f>#REF!</f>
        <v>#REF!</v>
      </c>
      <c r="G274" s="154" t="e">
        <f>#REF!</f>
        <v>#REF!</v>
      </c>
      <c r="H274" s="154" t="s">
        <v>230</v>
      </c>
      <c r="I274" s="154"/>
      <c r="J274" s="148" t="str">
        <f>'YARIŞMA BİLGİLERİ'!$F$21</f>
        <v>Genç Erkekler</v>
      </c>
      <c r="K274" s="151" t="str">
        <f t="shared" si="7"/>
        <v>İSTANBUL-Salon Olimpik Baraj Yarışmaları</v>
      </c>
      <c r="L274" s="216" t="e">
        <f>#REF!</f>
        <v>#REF!</v>
      </c>
      <c r="M274" s="152" t="s">
        <v>208</v>
      </c>
    </row>
    <row r="275" spans="1:13" s="144" customFormat="1" ht="26.25" customHeight="1" x14ac:dyDescent="0.2">
      <c r="A275" s="146">
        <v>313</v>
      </c>
      <c r="B275" s="157" t="s">
        <v>229</v>
      </c>
      <c r="C275" s="147" t="e">
        <f>#REF!</f>
        <v>#REF!</v>
      </c>
      <c r="D275" s="151" t="e">
        <f>#REF!</f>
        <v>#REF!</v>
      </c>
      <c r="E275" s="151" t="e">
        <f>#REF!</f>
        <v>#REF!</v>
      </c>
      <c r="F275" s="191" t="e">
        <f>#REF!</f>
        <v>#REF!</v>
      </c>
      <c r="G275" s="154" t="e">
        <f>#REF!</f>
        <v>#REF!</v>
      </c>
      <c r="H275" s="154" t="s">
        <v>230</v>
      </c>
      <c r="I275" s="154"/>
      <c r="J275" s="148" t="str">
        <f>'YARIŞMA BİLGİLERİ'!$F$21</f>
        <v>Genç Erkekler</v>
      </c>
      <c r="K275" s="151" t="str">
        <f t="shared" si="7"/>
        <v>İSTANBUL-Salon Olimpik Baraj Yarışmaları</v>
      </c>
      <c r="L275" s="216" t="e">
        <f>#REF!</f>
        <v>#REF!</v>
      </c>
      <c r="M275" s="152" t="s">
        <v>208</v>
      </c>
    </row>
    <row r="276" spans="1:13" s="144" customFormat="1" ht="26.25" customHeight="1" x14ac:dyDescent="0.2">
      <c r="A276" s="146">
        <v>314</v>
      </c>
      <c r="B276" s="157" t="s">
        <v>229</v>
      </c>
      <c r="C276" s="147" t="e">
        <f>#REF!</f>
        <v>#REF!</v>
      </c>
      <c r="D276" s="151" t="e">
        <f>#REF!</f>
        <v>#REF!</v>
      </c>
      <c r="E276" s="151" t="e">
        <f>#REF!</f>
        <v>#REF!</v>
      </c>
      <c r="F276" s="191" t="e">
        <f>#REF!</f>
        <v>#REF!</v>
      </c>
      <c r="G276" s="154" t="e">
        <f>#REF!</f>
        <v>#REF!</v>
      </c>
      <c r="H276" s="154" t="s">
        <v>230</v>
      </c>
      <c r="I276" s="154"/>
      <c r="J276" s="148" t="str">
        <f>'YARIŞMA BİLGİLERİ'!$F$21</f>
        <v>Genç Erkekler</v>
      </c>
      <c r="K276" s="151" t="str">
        <f t="shared" si="7"/>
        <v>İSTANBUL-Salon Olimpik Baraj Yarışmaları</v>
      </c>
      <c r="L276" s="216" t="e">
        <f>#REF!</f>
        <v>#REF!</v>
      </c>
      <c r="M276" s="152" t="s">
        <v>208</v>
      </c>
    </row>
    <row r="277" spans="1:13" s="144" customFormat="1" ht="26.25" customHeight="1" x14ac:dyDescent="0.2">
      <c r="A277" s="146">
        <v>315</v>
      </c>
      <c r="B277" s="157" t="s">
        <v>229</v>
      </c>
      <c r="C277" s="147" t="e">
        <f>#REF!</f>
        <v>#REF!</v>
      </c>
      <c r="D277" s="151" t="e">
        <f>#REF!</f>
        <v>#REF!</v>
      </c>
      <c r="E277" s="151" t="e">
        <f>#REF!</f>
        <v>#REF!</v>
      </c>
      <c r="F277" s="191" t="e">
        <f>#REF!</f>
        <v>#REF!</v>
      </c>
      <c r="G277" s="154" t="e">
        <f>#REF!</f>
        <v>#REF!</v>
      </c>
      <c r="H277" s="154" t="s">
        <v>230</v>
      </c>
      <c r="I277" s="154"/>
      <c r="J277" s="148" t="str">
        <f>'YARIŞMA BİLGİLERİ'!$F$21</f>
        <v>Genç Erkekler</v>
      </c>
      <c r="K277" s="151" t="str">
        <f t="shared" si="7"/>
        <v>İSTANBUL-Salon Olimpik Baraj Yarışmaları</v>
      </c>
      <c r="L277" s="216" t="e">
        <f>#REF!</f>
        <v>#REF!</v>
      </c>
      <c r="M277" s="152" t="s">
        <v>208</v>
      </c>
    </row>
    <row r="278" spans="1:13" s="144" customFormat="1" ht="26.25" customHeight="1" x14ac:dyDescent="0.2">
      <c r="A278" s="146">
        <v>316</v>
      </c>
      <c r="B278" s="157" t="s">
        <v>229</v>
      </c>
      <c r="C278" s="147" t="e">
        <f>#REF!</f>
        <v>#REF!</v>
      </c>
      <c r="D278" s="151" t="e">
        <f>#REF!</f>
        <v>#REF!</v>
      </c>
      <c r="E278" s="151" t="e">
        <f>#REF!</f>
        <v>#REF!</v>
      </c>
      <c r="F278" s="191" t="e">
        <f>#REF!</f>
        <v>#REF!</v>
      </c>
      <c r="G278" s="154" t="e">
        <f>#REF!</f>
        <v>#REF!</v>
      </c>
      <c r="H278" s="154" t="s">
        <v>230</v>
      </c>
      <c r="I278" s="154"/>
      <c r="J278" s="148" t="str">
        <f>'YARIŞMA BİLGİLERİ'!$F$21</f>
        <v>Genç Erkekler</v>
      </c>
      <c r="K278" s="151" t="str">
        <f t="shared" si="7"/>
        <v>İSTANBUL-Salon Olimpik Baraj Yarışmaları</v>
      </c>
      <c r="L278" s="216" t="e">
        <f>#REF!</f>
        <v>#REF!</v>
      </c>
      <c r="M278" s="152" t="s">
        <v>208</v>
      </c>
    </row>
    <row r="279" spans="1:13" s="144" customFormat="1" ht="26.25" customHeight="1" x14ac:dyDescent="0.2">
      <c r="A279" s="146">
        <v>317</v>
      </c>
      <c r="B279" s="157" t="s">
        <v>229</v>
      </c>
      <c r="C279" s="147" t="e">
        <f>#REF!</f>
        <v>#REF!</v>
      </c>
      <c r="D279" s="151" t="e">
        <f>#REF!</f>
        <v>#REF!</v>
      </c>
      <c r="E279" s="151" t="e">
        <f>#REF!</f>
        <v>#REF!</v>
      </c>
      <c r="F279" s="191" t="e">
        <f>#REF!</f>
        <v>#REF!</v>
      </c>
      <c r="G279" s="154" t="e">
        <f>#REF!</f>
        <v>#REF!</v>
      </c>
      <c r="H279" s="154" t="s">
        <v>230</v>
      </c>
      <c r="I279" s="154"/>
      <c r="J279" s="148" t="str">
        <f>'YARIŞMA BİLGİLERİ'!$F$21</f>
        <v>Genç Erkekler</v>
      </c>
      <c r="K279" s="151" t="str">
        <f t="shared" si="7"/>
        <v>İSTANBUL-Salon Olimpik Baraj Yarışmaları</v>
      </c>
      <c r="L279" s="216" t="e">
        <f>#REF!</f>
        <v>#REF!</v>
      </c>
      <c r="M279" s="152" t="s">
        <v>208</v>
      </c>
    </row>
    <row r="280" spans="1:13" s="144" customFormat="1" ht="26.25" customHeight="1" x14ac:dyDescent="0.2">
      <c r="A280" s="146">
        <v>318</v>
      </c>
      <c r="B280" s="157" t="s">
        <v>229</v>
      </c>
      <c r="C280" s="147" t="e">
        <f>#REF!</f>
        <v>#REF!</v>
      </c>
      <c r="D280" s="151" t="e">
        <f>#REF!</f>
        <v>#REF!</v>
      </c>
      <c r="E280" s="151" t="e">
        <f>#REF!</f>
        <v>#REF!</v>
      </c>
      <c r="F280" s="191" t="e">
        <f>#REF!</f>
        <v>#REF!</v>
      </c>
      <c r="G280" s="154" t="e">
        <f>#REF!</f>
        <v>#REF!</v>
      </c>
      <c r="H280" s="154" t="s">
        <v>230</v>
      </c>
      <c r="I280" s="154"/>
      <c r="J280" s="148" t="str">
        <f>'YARIŞMA BİLGİLERİ'!$F$21</f>
        <v>Genç Erkekler</v>
      </c>
      <c r="K280" s="151" t="str">
        <f t="shared" si="7"/>
        <v>İSTANBUL-Salon Olimpik Baraj Yarışmaları</v>
      </c>
      <c r="L280" s="216" t="e">
        <f>#REF!</f>
        <v>#REF!</v>
      </c>
      <c r="M280" s="152" t="s">
        <v>208</v>
      </c>
    </row>
    <row r="281" spans="1:13" s="144" customFormat="1" ht="26.25" customHeight="1" x14ac:dyDescent="0.2">
      <c r="A281" s="146">
        <v>319</v>
      </c>
      <c r="B281" s="157" t="s">
        <v>229</v>
      </c>
      <c r="C281" s="147" t="e">
        <f>#REF!</f>
        <v>#REF!</v>
      </c>
      <c r="D281" s="151" t="e">
        <f>#REF!</f>
        <v>#REF!</v>
      </c>
      <c r="E281" s="151" t="e">
        <f>#REF!</f>
        <v>#REF!</v>
      </c>
      <c r="F281" s="191" t="e">
        <f>#REF!</f>
        <v>#REF!</v>
      </c>
      <c r="G281" s="154" t="e">
        <f>#REF!</f>
        <v>#REF!</v>
      </c>
      <c r="H281" s="154" t="s">
        <v>230</v>
      </c>
      <c r="I281" s="154"/>
      <c r="J281" s="148" t="str">
        <f>'YARIŞMA BİLGİLERİ'!$F$21</f>
        <v>Genç Erkekler</v>
      </c>
      <c r="K281" s="151" t="str">
        <f t="shared" si="7"/>
        <v>İSTANBUL-Salon Olimpik Baraj Yarışmaları</v>
      </c>
      <c r="L281" s="216" t="e">
        <f>#REF!</f>
        <v>#REF!</v>
      </c>
      <c r="M281" s="152" t="s">
        <v>208</v>
      </c>
    </row>
    <row r="282" spans="1:13" s="144" customFormat="1" ht="26.25" customHeight="1" x14ac:dyDescent="0.2">
      <c r="A282" s="146">
        <v>320</v>
      </c>
      <c r="B282" s="157" t="s">
        <v>229</v>
      </c>
      <c r="C282" s="147" t="e">
        <f>#REF!</f>
        <v>#REF!</v>
      </c>
      <c r="D282" s="151" t="e">
        <f>#REF!</f>
        <v>#REF!</v>
      </c>
      <c r="E282" s="151" t="e">
        <f>#REF!</f>
        <v>#REF!</v>
      </c>
      <c r="F282" s="191" t="e">
        <f>#REF!</f>
        <v>#REF!</v>
      </c>
      <c r="G282" s="154" t="e">
        <f>#REF!</f>
        <v>#REF!</v>
      </c>
      <c r="H282" s="154" t="s">
        <v>230</v>
      </c>
      <c r="I282" s="154"/>
      <c r="J282" s="148" t="str">
        <f>'YARIŞMA BİLGİLERİ'!$F$21</f>
        <v>Genç Erkekler</v>
      </c>
      <c r="K282" s="151" t="str">
        <f t="shared" si="7"/>
        <v>İSTANBUL-Salon Olimpik Baraj Yarışmaları</v>
      </c>
      <c r="L282" s="216" t="e">
        <f>#REF!</f>
        <v>#REF!</v>
      </c>
      <c r="M282" s="152" t="s">
        <v>208</v>
      </c>
    </row>
    <row r="283" spans="1:13" s="144" customFormat="1" ht="26.25" customHeight="1" x14ac:dyDescent="0.2">
      <c r="A283" s="146">
        <v>321</v>
      </c>
      <c r="B283" s="157" t="s">
        <v>229</v>
      </c>
      <c r="C283" s="147" t="e">
        <f>#REF!</f>
        <v>#REF!</v>
      </c>
      <c r="D283" s="151" t="e">
        <f>#REF!</f>
        <v>#REF!</v>
      </c>
      <c r="E283" s="151" t="e">
        <f>#REF!</f>
        <v>#REF!</v>
      </c>
      <c r="F283" s="191" t="e">
        <f>#REF!</f>
        <v>#REF!</v>
      </c>
      <c r="G283" s="154" t="e">
        <f>#REF!</f>
        <v>#REF!</v>
      </c>
      <c r="H283" s="154" t="s">
        <v>230</v>
      </c>
      <c r="I283" s="154"/>
      <c r="J283" s="148" t="str">
        <f>'YARIŞMA BİLGİLERİ'!$F$21</f>
        <v>Genç Erkekler</v>
      </c>
      <c r="K283" s="151" t="str">
        <f t="shared" si="7"/>
        <v>İSTANBUL-Salon Olimpik Baraj Yarışmaları</v>
      </c>
      <c r="L283" s="216" t="e">
        <f>#REF!</f>
        <v>#REF!</v>
      </c>
      <c r="M283" s="152" t="s">
        <v>208</v>
      </c>
    </row>
    <row r="284" spans="1:13" s="144" customFormat="1" ht="26.25" customHeight="1" x14ac:dyDescent="0.2">
      <c r="A284" s="146">
        <v>322</v>
      </c>
      <c r="B284" s="157" t="s">
        <v>229</v>
      </c>
      <c r="C284" s="147" t="e">
        <f>#REF!</f>
        <v>#REF!</v>
      </c>
      <c r="D284" s="151" t="e">
        <f>#REF!</f>
        <v>#REF!</v>
      </c>
      <c r="E284" s="151" t="e">
        <f>#REF!</f>
        <v>#REF!</v>
      </c>
      <c r="F284" s="191" t="e">
        <f>#REF!</f>
        <v>#REF!</v>
      </c>
      <c r="G284" s="154" t="e">
        <f>#REF!</f>
        <v>#REF!</v>
      </c>
      <c r="H284" s="154" t="s">
        <v>230</v>
      </c>
      <c r="I284" s="154"/>
      <c r="J284" s="148" t="str">
        <f>'YARIŞMA BİLGİLERİ'!$F$21</f>
        <v>Genç Erkekler</v>
      </c>
      <c r="K284" s="151" t="str">
        <f t="shared" si="7"/>
        <v>İSTANBUL-Salon Olimpik Baraj Yarışmaları</v>
      </c>
      <c r="L284" s="216" t="e">
        <f>#REF!</f>
        <v>#REF!</v>
      </c>
      <c r="M284" s="152" t="s">
        <v>208</v>
      </c>
    </row>
    <row r="285" spans="1:13" s="144" customFormat="1" ht="26.25" customHeight="1" x14ac:dyDescent="0.2">
      <c r="A285" s="146">
        <v>323</v>
      </c>
      <c r="B285" s="157" t="s">
        <v>229</v>
      </c>
      <c r="C285" s="147" t="e">
        <f>#REF!</f>
        <v>#REF!</v>
      </c>
      <c r="D285" s="151" t="e">
        <f>#REF!</f>
        <v>#REF!</v>
      </c>
      <c r="E285" s="151" t="e">
        <f>#REF!</f>
        <v>#REF!</v>
      </c>
      <c r="F285" s="191" t="e">
        <f>#REF!</f>
        <v>#REF!</v>
      </c>
      <c r="G285" s="154" t="e">
        <f>#REF!</f>
        <v>#REF!</v>
      </c>
      <c r="H285" s="154" t="s">
        <v>230</v>
      </c>
      <c r="I285" s="154"/>
      <c r="J285" s="148" t="str">
        <f>'YARIŞMA BİLGİLERİ'!$F$21</f>
        <v>Genç Erkekler</v>
      </c>
      <c r="K285" s="151" t="str">
        <f t="shared" si="7"/>
        <v>İSTANBUL-Salon Olimpik Baraj Yarışmaları</v>
      </c>
      <c r="L285" s="216" t="e">
        <f>#REF!</f>
        <v>#REF!</v>
      </c>
      <c r="M285" s="152" t="s">
        <v>208</v>
      </c>
    </row>
    <row r="286" spans="1:13" s="144" customFormat="1" ht="26.25" customHeight="1" x14ac:dyDescent="0.2">
      <c r="A286" s="146">
        <v>324</v>
      </c>
      <c r="B286" s="157" t="s">
        <v>229</v>
      </c>
      <c r="C286" s="147" t="e">
        <f>#REF!</f>
        <v>#REF!</v>
      </c>
      <c r="D286" s="151" t="e">
        <f>#REF!</f>
        <v>#REF!</v>
      </c>
      <c r="E286" s="151" t="e">
        <f>#REF!</f>
        <v>#REF!</v>
      </c>
      <c r="F286" s="191" t="e">
        <f>#REF!</f>
        <v>#REF!</v>
      </c>
      <c r="G286" s="154" t="e">
        <f>#REF!</f>
        <v>#REF!</v>
      </c>
      <c r="H286" s="154" t="s">
        <v>230</v>
      </c>
      <c r="I286" s="154"/>
      <c r="J286" s="148" t="str">
        <f>'YARIŞMA BİLGİLERİ'!$F$21</f>
        <v>Genç Erkekler</v>
      </c>
      <c r="K286" s="151" t="str">
        <f t="shared" si="7"/>
        <v>İSTANBUL-Salon Olimpik Baraj Yarışmaları</v>
      </c>
      <c r="L286" s="216" t="e">
        <f>#REF!</f>
        <v>#REF!</v>
      </c>
      <c r="M286" s="152" t="s">
        <v>208</v>
      </c>
    </row>
    <row r="287" spans="1:13" s="144" customFormat="1" ht="26.25" customHeight="1" x14ac:dyDescent="0.2">
      <c r="A287" s="146">
        <v>325</v>
      </c>
      <c r="B287" s="157" t="s">
        <v>229</v>
      </c>
      <c r="C287" s="147" t="e">
        <f>#REF!</f>
        <v>#REF!</v>
      </c>
      <c r="D287" s="151" t="e">
        <f>#REF!</f>
        <v>#REF!</v>
      </c>
      <c r="E287" s="151" t="e">
        <f>#REF!</f>
        <v>#REF!</v>
      </c>
      <c r="F287" s="191" t="e">
        <f>#REF!</f>
        <v>#REF!</v>
      </c>
      <c r="G287" s="154" t="e">
        <f>#REF!</f>
        <v>#REF!</v>
      </c>
      <c r="H287" s="154" t="s">
        <v>230</v>
      </c>
      <c r="I287" s="154"/>
      <c r="J287" s="148" t="str">
        <f>'YARIŞMA BİLGİLERİ'!$F$21</f>
        <v>Genç Erkekler</v>
      </c>
      <c r="K287" s="151" t="str">
        <f t="shared" si="7"/>
        <v>İSTANBUL-Salon Olimpik Baraj Yarışmaları</v>
      </c>
      <c r="L287" s="216" t="e">
        <f>#REF!</f>
        <v>#REF!</v>
      </c>
      <c r="M287" s="152" t="s">
        <v>208</v>
      </c>
    </row>
    <row r="288" spans="1:13" s="144" customFormat="1" ht="26.25" customHeight="1" x14ac:dyDescent="0.2">
      <c r="A288" s="146">
        <v>326</v>
      </c>
      <c r="B288" s="157" t="s">
        <v>229</v>
      </c>
      <c r="C288" s="147" t="e">
        <f>#REF!</f>
        <v>#REF!</v>
      </c>
      <c r="D288" s="151" t="e">
        <f>#REF!</f>
        <v>#REF!</v>
      </c>
      <c r="E288" s="151" t="e">
        <f>#REF!</f>
        <v>#REF!</v>
      </c>
      <c r="F288" s="191" t="e">
        <f>#REF!</f>
        <v>#REF!</v>
      </c>
      <c r="G288" s="154" t="e">
        <f>#REF!</f>
        <v>#REF!</v>
      </c>
      <c r="H288" s="154" t="s">
        <v>230</v>
      </c>
      <c r="I288" s="154"/>
      <c r="J288" s="148" t="str">
        <f>'YARIŞMA BİLGİLERİ'!$F$21</f>
        <v>Genç Erkekler</v>
      </c>
      <c r="K288" s="151" t="str">
        <f t="shared" si="7"/>
        <v>İSTANBUL-Salon Olimpik Baraj Yarışmaları</v>
      </c>
      <c r="L288" s="216" t="e">
        <f>#REF!</f>
        <v>#REF!</v>
      </c>
      <c r="M288" s="152" t="s">
        <v>208</v>
      </c>
    </row>
    <row r="289" spans="1:13" s="144" customFormat="1" ht="26.25" customHeight="1" x14ac:dyDescent="0.2">
      <c r="A289" s="146">
        <v>327</v>
      </c>
      <c r="B289" s="157" t="s">
        <v>229</v>
      </c>
      <c r="C289" s="147" t="e">
        <f>#REF!</f>
        <v>#REF!</v>
      </c>
      <c r="D289" s="151" t="e">
        <f>#REF!</f>
        <v>#REF!</v>
      </c>
      <c r="E289" s="151" t="e">
        <f>#REF!</f>
        <v>#REF!</v>
      </c>
      <c r="F289" s="191" t="e">
        <f>#REF!</f>
        <v>#REF!</v>
      </c>
      <c r="G289" s="154" t="e">
        <f>#REF!</f>
        <v>#REF!</v>
      </c>
      <c r="H289" s="154" t="s">
        <v>230</v>
      </c>
      <c r="I289" s="154"/>
      <c r="J289" s="148" t="str">
        <f>'YARIŞMA BİLGİLERİ'!$F$21</f>
        <v>Genç Erkekler</v>
      </c>
      <c r="K289" s="151" t="str">
        <f t="shared" si="7"/>
        <v>İSTANBUL-Salon Olimpik Baraj Yarışmaları</v>
      </c>
      <c r="L289" s="216" t="e">
        <f>#REF!</f>
        <v>#REF!</v>
      </c>
      <c r="M289" s="152" t="s">
        <v>208</v>
      </c>
    </row>
    <row r="290" spans="1:13" s="144" customFormat="1" ht="26.25" customHeight="1" x14ac:dyDescent="0.2">
      <c r="A290" s="146">
        <v>328</v>
      </c>
      <c r="B290" s="157" t="s">
        <v>229</v>
      </c>
      <c r="C290" s="147" t="e">
        <f>#REF!</f>
        <v>#REF!</v>
      </c>
      <c r="D290" s="151" t="e">
        <f>#REF!</f>
        <v>#REF!</v>
      </c>
      <c r="E290" s="151" t="e">
        <f>#REF!</f>
        <v>#REF!</v>
      </c>
      <c r="F290" s="191" t="e">
        <f>#REF!</f>
        <v>#REF!</v>
      </c>
      <c r="G290" s="154" t="e">
        <f>#REF!</f>
        <v>#REF!</v>
      </c>
      <c r="H290" s="154" t="s">
        <v>230</v>
      </c>
      <c r="I290" s="154"/>
      <c r="J290" s="148" t="str">
        <f>'YARIŞMA BİLGİLERİ'!$F$21</f>
        <v>Genç Erkekler</v>
      </c>
      <c r="K290" s="151" t="str">
        <f t="shared" si="7"/>
        <v>İSTANBUL-Salon Olimpik Baraj Yarışmaları</v>
      </c>
      <c r="L290" s="216" t="e">
        <f>#REF!</f>
        <v>#REF!</v>
      </c>
      <c r="M290" s="152" t="s">
        <v>208</v>
      </c>
    </row>
    <row r="291" spans="1:13" s="144" customFormat="1" ht="26.25" customHeight="1" x14ac:dyDescent="0.2">
      <c r="A291" s="146">
        <v>329</v>
      </c>
      <c r="B291" s="157" t="s">
        <v>229</v>
      </c>
      <c r="C291" s="147" t="e">
        <f>#REF!</f>
        <v>#REF!</v>
      </c>
      <c r="D291" s="151" t="e">
        <f>#REF!</f>
        <v>#REF!</v>
      </c>
      <c r="E291" s="151" t="e">
        <f>#REF!</f>
        <v>#REF!</v>
      </c>
      <c r="F291" s="191" t="e">
        <f>#REF!</f>
        <v>#REF!</v>
      </c>
      <c r="G291" s="154" t="e">
        <f>#REF!</f>
        <v>#REF!</v>
      </c>
      <c r="H291" s="154" t="s">
        <v>230</v>
      </c>
      <c r="I291" s="154"/>
      <c r="J291" s="148" t="str">
        <f>'YARIŞMA BİLGİLERİ'!$F$21</f>
        <v>Genç Erkekler</v>
      </c>
      <c r="K291" s="151" t="str">
        <f t="shared" si="7"/>
        <v>İSTANBUL-Salon Olimpik Baraj Yarışmaları</v>
      </c>
      <c r="L291" s="216" t="e">
        <f>#REF!</f>
        <v>#REF!</v>
      </c>
      <c r="M291" s="152" t="s">
        <v>208</v>
      </c>
    </row>
    <row r="292" spans="1:13" s="144" customFormat="1" ht="26.25" customHeight="1" x14ac:dyDescent="0.2">
      <c r="A292" s="146">
        <v>330</v>
      </c>
      <c r="B292" s="157" t="s">
        <v>229</v>
      </c>
      <c r="C292" s="147" t="e">
        <f>#REF!</f>
        <v>#REF!</v>
      </c>
      <c r="D292" s="151" t="e">
        <f>#REF!</f>
        <v>#REF!</v>
      </c>
      <c r="E292" s="151" t="e">
        <f>#REF!</f>
        <v>#REF!</v>
      </c>
      <c r="F292" s="191" t="e">
        <f>#REF!</f>
        <v>#REF!</v>
      </c>
      <c r="G292" s="154" t="e">
        <f>#REF!</f>
        <v>#REF!</v>
      </c>
      <c r="H292" s="154" t="s">
        <v>230</v>
      </c>
      <c r="I292" s="154"/>
      <c r="J292" s="148" t="str">
        <f>'YARIŞMA BİLGİLERİ'!$F$21</f>
        <v>Genç Erkekler</v>
      </c>
      <c r="K292" s="151" t="str">
        <f t="shared" si="7"/>
        <v>İSTANBUL-Salon Olimpik Baraj Yarışmaları</v>
      </c>
      <c r="L292" s="216" t="e">
        <f>#REF!</f>
        <v>#REF!</v>
      </c>
      <c r="M292" s="152" t="s">
        <v>208</v>
      </c>
    </row>
    <row r="293" spans="1:13" s="144" customFormat="1" ht="26.25" customHeight="1" x14ac:dyDescent="0.2">
      <c r="A293" s="146">
        <v>331</v>
      </c>
      <c r="B293" s="157" t="s">
        <v>229</v>
      </c>
      <c r="C293" s="147" t="e">
        <f>#REF!</f>
        <v>#REF!</v>
      </c>
      <c r="D293" s="151" t="e">
        <f>#REF!</f>
        <v>#REF!</v>
      </c>
      <c r="E293" s="151" t="e">
        <f>#REF!</f>
        <v>#REF!</v>
      </c>
      <c r="F293" s="191" t="e">
        <f>#REF!</f>
        <v>#REF!</v>
      </c>
      <c r="G293" s="154" t="e">
        <f>#REF!</f>
        <v>#REF!</v>
      </c>
      <c r="H293" s="154" t="s">
        <v>230</v>
      </c>
      <c r="I293" s="154"/>
      <c r="J293" s="148" t="str">
        <f>'YARIŞMA BİLGİLERİ'!$F$21</f>
        <v>Genç Erkekler</v>
      </c>
      <c r="K293" s="151" t="str">
        <f t="shared" si="7"/>
        <v>İSTANBUL-Salon Olimpik Baraj Yarışmaları</v>
      </c>
      <c r="L293" s="216" t="e">
        <f>#REF!</f>
        <v>#REF!</v>
      </c>
      <c r="M293" s="152" t="s">
        <v>208</v>
      </c>
    </row>
    <row r="294" spans="1:13" s="144" customFormat="1" ht="26.25" customHeight="1" x14ac:dyDescent="0.2">
      <c r="A294" s="146">
        <v>332</v>
      </c>
      <c r="B294" s="157" t="s">
        <v>229</v>
      </c>
      <c r="C294" s="147" t="e">
        <f>#REF!</f>
        <v>#REF!</v>
      </c>
      <c r="D294" s="151" t="e">
        <f>#REF!</f>
        <v>#REF!</v>
      </c>
      <c r="E294" s="151" t="e">
        <f>#REF!</f>
        <v>#REF!</v>
      </c>
      <c r="F294" s="191" t="e">
        <f>#REF!</f>
        <v>#REF!</v>
      </c>
      <c r="G294" s="154" t="e">
        <f>#REF!</f>
        <v>#REF!</v>
      </c>
      <c r="H294" s="154" t="s">
        <v>230</v>
      </c>
      <c r="I294" s="154"/>
      <c r="J294" s="148" t="str">
        <f>'YARIŞMA BİLGİLERİ'!$F$21</f>
        <v>Genç Erkekler</v>
      </c>
      <c r="K294" s="151" t="str">
        <f t="shared" si="7"/>
        <v>İSTANBUL-Salon Olimpik Baraj Yarışmaları</v>
      </c>
      <c r="L294" s="216" t="e">
        <f>#REF!</f>
        <v>#REF!</v>
      </c>
      <c r="M294" s="152" t="s">
        <v>208</v>
      </c>
    </row>
    <row r="295" spans="1:13" s="144" customFormat="1" ht="26.25" customHeight="1" x14ac:dyDescent="0.2">
      <c r="A295" s="146">
        <v>333</v>
      </c>
      <c r="B295" s="157" t="s">
        <v>229</v>
      </c>
      <c r="C295" s="147" t="e">
        <f>#REF!</f>
        <v>#REF!</v>
      </c>
      <c r="D295" s="151" t="e">
        <f>#REF!</f>
        <v>#REF!</v>
      </c>
      <c r="E295" s="151" t="e">
        <f>#REF!</f>
        <v>#REF!</v>
      </c>
      <c r="F295" s="191" t="e">
        <f>#REF!</f>
        <v>#REF!</v>
      </c>
      <c r="G295" s="154" t="e">
        <f>#REF!</f>
        <v>#REF!</v>
      </c>
      <c r="H295" s="154" t="s">
        <v>230</v>
      </c>
      <c r="I295" s="154"/>
      <c r="J295" s="148" t="str">
        <f>'YARIŞMA BİLGİLERİ'!$F$21</f>
        <v>Genç Erkekler</v>
      </c>
      <c r="K295" s="151" t="str">
        <f t="shared" si="7"/>
        <v>İSTANBUL-Salon Olimpik Baraj Yarışmaları</v>
      </c>
      <c r="L295" s="216" t="e">
        <f>#REF!</f>
        <v>#REF!</v>
      </c>
      <c r="M295" s="152" t="s">
        <v>208</v>
      </c>
    </row>
    <row r="296" spans="1:13" s="144" customFormat="1" ht="26.25" customHeight="1" x14ac:dyDescent="0.2">
      <c r="A296" s="146">
        <v>334</v>
      </c>
      <c r="B296" s="157" t="s">
        <v>229</v>
      </c>
      <c r="C296" s="147" t="e">
        <f>#REF!</f>
        <v>#REF!</v>
      </c>
      <c r="D296" s="151" t="e">
        <f>#REF!</f>
        <v>#REF!</v>
      </c>
      <c r="E296" s="151" t="e">
        <f>#REF!</f>
        <v>#REF!</v>
      </c>
      <c r="F296" s="191" t="e">
        <f>#REF!</f>
        <v>#REF!</v>
      </c>
      <c r="G296" s="154" t="e">
        <f>#REF!</f>
        <v>#REF!</v>
      </c>
      <c r="H296" s="154" t="s">
        <v>230</v>
      </c>
      <c r="I296" s="154"/>
      <c r="J296" s="148" t="str">
        <f>'YARIŞMA BİLGİLERİ'!$F$21</f>
        <v>Genç Erkekler</v>
      </c>
      <c r="K296" s="151" t="str">
        <f t="shared" si="7"/>
        <v>İSTANBUL-Salon Olimpik Baraj Yarışmaları</v>
      </c>
      <c r="L296" s="216" t="e">
        <f>#REF!</f>
        <v>#REF!</v>
      </c>
      <c r="M296" s="152" t="s">
        <v>208</v>
      </c>
    </row>
    <row r="297" spans="1:13" s="144" customFormat="1" ht="26.25" customHeight="1" x14ac:dyDescent="0.2">
      <c r="A297" s="146">
        <v>335</v>
      </c>
      <c r="B297" s="157" t="s">
        <v>229</v>
      </c>
      <c r="C297" s="147" t="e">
        <f>#REF!</f>
        <v>#REF!</v>
      </c>
      <c r="D297" s="151" t="e">
        <f>#REF!</f>
        <v>#REF!</v>
      </c>
      <c r="E297" s="151" t="e">
        <f>#REF!</f>
        <v>#REF!</v>
      </c>
      <c r="F297" s="191" t="e">
        <f>#REF!</f>
        <v>#REF!</v>
      </c>
      <c r="G297" s="154" t="e">
        <f>#REF!</f>
        <v>#REF!</v>
      </c>
      <c r="H297" s="154" t="s">
        <v>230</v>
      </c>
      <c r="I297" s="154"/>
      <c r="J297" s="148" t="str">
        <f>'YARIŞMA BİLGİLERİ'!$F$21</f>
        <v>Genç Erkekler</v>
      </c>
      <c r="K297" s="151" t="str">
        <f t="shared" si="7"/>
        <v>İSTANBUL-Salon Olimpik Baraj Yarışmaları</v>
      </c>
      <c r="L297" s="216" t="e">
        <f>#REF!</f>
        <v>#REF!</v>
      </c>
      <c r="M297" s="152" t="s">
        <v>208</v>
      </c>
    </row>
    <row r="298" spans="1:13" s="144" customFormat="1" ht="26.25" customHeight="1" x14ac:dyDescent="0.2">
      <c r="A298" s="146">
        <v>336</v>
      </c>
      <c r="B298" s="157" t="s">
        <v>229</v>
      </c>
      <c r="C298" s="147" t="e">
        <f>#REF!</f>
        <v>#REF!</v>
      </c>
      <c r="D298" s="151" t="e">
        <f>#REF!</f>
        <v>#REF!</v>
      </c>
      <c r="E298" s="151" t="e">
        <f>#REF!</f>
        <v>#REF!</v>
      </c>
      <c r="F298" s="191" t="e">
        <f>#REF!</f>
        <v>#REF!</v>
      </c>
      <c r="G298" s="154" t="e">
        <f>#REF!</f>
        <v>#REF!</v>
      </c>
      <c r="H298" s="154" t="s">
        <v>230</v>
      </c>
      <c r="I298" s="154"/>
      <c r="J298" s="148" t="str">
        <f>'YARIŞMA BİLGİLERİ'!$F$21</f>
        <v>Genç Erkekler</v>
      </c>
      <c r="K298" s="151" t="str">
        <f t="shared" ref="K298:K314" si="8">CONCATENATE(K$1,"-",A$1)</f>
        <v>İSTANBUL-Salon Olimpik Baraj Yarışmaları</v>
      </c>
      <c r="L298" s="216" t="e">
        <f>#REF!</f>
        <v>#REF!</v>
      </c>
      <c r="M298" s="152" t="s">
        <v>208</v>
      </c>
    </row>
    <row r="299" spans="1:13" s="144" customFormat="1" ht="26.25" customHeight="1" x14ac:dyDescent="0.2">
      <c r="A299" s="146">
        <v>337</v>
      </c>
      <c r="B299" s="157" t="s">
        <v>229</v>
      </c>
      <c r="C299" s="147" t="e">
        <f>#REF!</f>
        <v>#REF!</v>
      </c>
      <c r="D299" s="151" t="e">
        <f>#REF!</f>
        <v>#REF!</v>
      </c>
      <c r="E299" s="151" t="e">
        <f>#REF!</f>
        <v>#REF!</v>
      </c>
      <c r="F299" s="191" t="e">
        <f>#REF!</f>
        <v>#REF!</v>
      </c>
      <c r="G299" s="154" t="e">
        <f>#REF!</f>
        <v>#REF!</v>
      </c>
      <c r="H299" s="154" t="s">
        <v>230</v>
      </c>
      <c r="I299" s="154"/>
      <c r="J299" s="148" t="str">
        <f>'YARIŞMA BİLGİLERİ'!$F$21</f>
        <v>Genç Erkekler</v>
      </c>
      <c r="K299" s="151" t="str">
        <f t="shared" si="8"/>
        <v>İSTANBUL-Salon Olimpik Baraj Yarışmaları</v>
      </c>
      <c r="L299" s="216" t="e">
        <f>#REF!</f>
        <v>#REF!</v>
      </c>
      <c r="M299" s="152" t="s">
        <v>208</v>
      </c>
    </row>
    <row r="300" spans="1:13" s="144" customFormat="1" ht="26.25" customHeight="1" x14ac:dyDescent="0.2">
      <c r="A300" s="146">
        <v>338</v>
      </c>
      <c r="B300" s="157" t="s">
        <v>229</v>
      </c>
      <c r="C300" s="147" t="e">
        <f>#REF!</f>
        <v>#REF!</v>
      </c>
      <c r="D300" s="151" t="e">
        <f>#REF!</f>
        <v>#REF!</v>
      </c>
      <c r="E300" s="151" t="e">
        <f>#REF!</f>
        <v>#REF!</v>
      </c>
      <c r="F300" s="191" t="e">
        <f>#REF!</f>
        <v>#REF!</v>
      </c>
      <c r="G300" s="154" t="e">
        <f>#REF!</f>
        <v>#REF!</v>
      </c>
      <c r="H300" s="154" t="s">
        <v>230</v>
      </c>
      <c r="I300" s="154"/>
      <c r="J300" s="148" t="str">
        <f>'YARIŞMA BİLGİLERİ'!$F$21</f>
        <v>Genç Erkekler</v>
      </c>
      <c r="K300" s="151" t="str">
        <f t="shared" si="8"/>
        <v>İSTANBUL-Salon Olimpik Baraj Yarışmaları</v>
      </c>
      <c r="L300" s="216" t="e">
        <f>#REF!</f>
        <v>#REF!</v>
      </c>
      <c r="M300" s="152" t="s">
        <v>208</v>
      </c>
    </row>
    <row r="301" spans="1:13" s="144" customFormat="1" ht="26.25" customHeight="1" x14ac:dyDescent="0.2">
      <c r="A301" s="146">
        <v>339</v>
      </c>
      <c r="B301" s="157" t="s">
        <v>229</v>
      </c>
      <c r="C301" s="147" t="e">
        <f>#REF!</f>
        <v>#REF!</v>
      </c>
      <c r="D301" s="151" t="e">
        <f>#REF!</f>
        <v>#REF!</v>
      </c>
      <c r="E301" s="151" t="e">
        <f>#REF!</f>
        <v>#REF!</v>
      </c>
      <c r="F301" s="191" t="e">
        <f>#REF!</f>
        <v>#REF!</v>
      </c>
      <c r="G301" s="154" t="e">
        <f>#REF!</f>
        <v>#REF!</v>
      </c>
      <c r="H301" s="154" t="s">
        <v>230</v>
      </c>
      <c r="I301" s="154"/>
      <c r="J301" s="148" t="str">
        <f>'YARIŞMA BİLGİLERİ'!$F$21</f>
        <v>Genç Erkekler</v>
      </c>
      <c r="K301" s="151" t="str">
        <f t="shared" si="8"/>
        <v>İSTANBUL-Salon Olimpik Baraj Yarışmaları</v>
      </c>
      <c r="L301" s="216" t="e">
        <f>#REF!</f>
        <v>#REF!</v>
      </c>
      <c r="M301" s="152" t="s">
        <v>208</v>
      </c>
    </row>
    <row r="302" spans="1:13" s="144" customFormat="1" ht="26.25" customHeight="1" x14ac:dyDescent="0.2">
      <c r="A302" s="146">
        <v>340</v>
      </c>
      <c r="B302" s="157" t="s">
        <v>229</v>
      </c>
      <c r="C302" s="147" t="e">
        <f>#REF!</f>
        <v>#REF!</v>
      </c>
      <c r="D302" s="151" t="e">
        <f>#REF!</f>
        <v>#REF!</v>
      </c>
      <c r="E302" s="151" t="e">
        <f>#REF!</f>
        <v>#REF!</v>
      </c>
      <c r="F302" s="191" t="e">
        <f>#REF!</f>
        <v>#REF!</v>
      </c>
      <c r="G302" s="154" t="e">
        <f>#REF!</f>
        <v>#REF!</v>
      </c>
      <c r="H302" s="154" t="s">
        <v>230</v>
      </c>
      <c r="I302" s="154"/>
      <c r="J302" s="148" t="str">
        <f>'YARIŞMA BİLGİLERİ'!$F$21</f>
        <v>Genç Erkekler</v>
      </c>
      <c r="K302" s="151" t="str">
        <f t="shared" si="8"/>
        <v>İSTANBUL-Salon Olimpik Baraj Yarışmaları</v>
      </c>
      <c r="L302" s="216" t="e">
        <f>#REF!</f>
        <v>#REF!</v>
      </c>
      <c r="M302" s="152" t="s">
        <v>208</v>
      </c>
    </row>
    <row r="303" spans="1:13" s="144" customFormat="1" ht="26.25" customHeight="1" x14ac:dyDescent="0.2">
      <c r="A303" s="146">
        <v>341</v>
      </c>
      <c r="B303" s="157" t="s">
        <v>229</v>
      </c>
      <c r="C303" s="147" t="e">
        <f>#REF!</f>
        <v>#REF!</v>
      </c>
      <c r="D303" s="151" t="e">
        <f>#REF!</f>
        <v>#REF!</v>
      </c>
      <c r="E303" s="151" t="e">
        <f>#REF!</f>
        <v>#REF!</v>
      </c>
      <c r="F303" s="191" t="e">
        <f>#REF!</f>
        <v>#REF!</v>
      </c>
      <c r="G303" s="154" t="e">
        <f>#REF!</f>
        <v>#REF!</v>
      </c>
      <c r="H303" s="154" t="s">
        <v>230</v>
      </c>
      <c r="I303" s="154"/>
      <c r="J303" s="148" t="str">
        <f>'YARIŞMA BİLGİLERİ'!$F$21</f>
        <v>Genç Erkekler</v>
      </c>
      <c r="K303" s="151" t="str">
        <f t="shared" si="8"/>
        <v>İSTANBUL-Salon Olimpik Baraj Yarışmaları</v>
      </c>
      <c r="L303" s="216" t="e">
        <f>#REF!</f>
        <v>#REF!</v>
      </c>
      <c r="M303" s="152" t="s">
        <v>208</v>
      </c>
    </row>
    <row r="304" spans="1:13" s="144" customFormat="1" ht="26.25" customHeight="1" x14ac:dyDescent="0.2">
      <c r="A304" s="146">
        <v>342</v>
      </c>
      <c r="B304" s="157" t="s">
        <v>229</v>
      </c>
      <c r="C304" s="147" t="e">
        <f>#REF!</f>
        <v>#REF!</v>
      </c>
      <c r="D304" s="151" t="e">
        <f>#REF!</f>
        <v>#REF!</v>
      </c>
      <c r="E304" s="151" t="e">
        <f>#REF!</f>
        <v>#REF!</v>
      </c>
      <c r="F304" s="191" t="e">
        <f>#REF!</f>
        <v>#REF!</v>
      </c>
      <c r="G304" s="154" t="e">
        <f>#REF!</f>
        <v>#REF!</v>
      </c>
      <c r="H304" s="154" t="s">
        <v>230</v>
      </c>
      <c r="I304" s="154"/>
      <c r="J304" s="148" t="str">
        <f>'YARIŞMA BİLGİLERİ'!$F$21</f>
        <v>Genç Erkekler</v>
      </c>
      <c r="K304" s="151" t="str">
        <f t="shared" si="8"/>
        <v>İSTANBUL-Salon Olimpik Baraj Yarışmaları</v>
      </c>
      <c r="L304" s="216" t="e">
        <f>#REF!</f>
        <v>#REF!</v>
      </c>
      <c r="M304" s="152" t="s">
        <v>208</v>
      </c>
    </row>
    <row r="305" spans="1:13" s="144" customFormat="1" ht="26.25" customHeight="1" x14ac:dyDescent="0.2">
      <c r="A305" s="146">
        <v>343</v>
      </c>
      <c r="B305" s="157" t="s">
        <v>229</v>
      </c>
      <c r="C305" s="147" t="e">
        <f>#REF!</f>
        <v>#REF!</v>
      </c>
      <c r="D305" s="151" t="e">
        <f>#REF!</f>
        <v>#REF!</v>
      </c>
      <c r="E305" s="151" t="e">
        <f>#REF!</f>
        <v>#REF!</v>
      </c>
      <c r="F305" s="191" t="e">
        <f>#REF!</f>
        <v>#REF!</v>
      </c>
      <c r="G305" s="154" t="e">
        <f>#REF!</f>
        <v>#REF!</v>
      </c>
      <c r="H305" s="154" t="s">
        <v>230</v>
      </c>
      <c r="I305" s="154"/>
      <c r="J305" s="148" t="str">
        <f>'YARIŞMA BİLGİLERİ'!$F$21</f>
        <v>Genç Erkekler</v>
      </c>
      <c r="K305" s="151" t="str">
        <f t="shared" si="8"/>
        <v>İSTANBUL-Salon Olimpik Baraj Yarışmaları</v>
      </c>
      <c r="L305" s="216" t="e">
        <f>#REF!</f>
        <v>#REF!</v>
      </c>
      <c r="M305" s="152" t="s">
        <v>208</v>
      </c>
    </row>
    <row r="306" spans="1:13" s="144" customFormat="1" ht="26.25" customHeight="1" x14ac:dyDescent="0.2">
      <c r="A306" s="146">
        <v>344</v>
      </c>
      <c r="B306" s="157" t="s">
        <v>229</v>
      </c>
      <c r="C306" s="147" t="e">
        <f>#REF!</f>
        <v>#REF!</v>
      </c>
      <c r="D306" s="151" t="e">
        <f>#REF!</f>
        <v>#REF!</v>
      </c>
      <c r="E306" s="151" t="e">
        <f>#REF!</f>
        <v>#REF!</v>
      </c>
      <c r="F306" s="191" t="e">
        <f>#REF!</f>
        <v>#REF!</v>
      </c>
      <c r="G306" s="154" t="e">
        <f>#REF!</f>
        <v>#REF!</v>
      </c>
      <c r="H306" s="154" t="s">
        <v>230</v>
      </c>
      <c r="I306" s="154"/>
      <c r="J306" s="148" t="str">
        <f>'YARIŞMA BİLGİLERİ'!$F$21</f>
        <v>Genç Erkekler</v>
      </c>
      <c r="K306" s="151" t="str">
        <f t="shared" si="8"/>
        <v>İSTANBUL-Salon Olimpik Baraj Yarışmaları</v>
      </c>
      <c r="L306" s="216" t="e">
        <f>#REF!</f>
        <v>#REF!</v>
      </c>
      <c r="M306" s="152" t="s">
        <v>208</v>
      </c>
    </row>
    <row r="307" spans="1:13" s="144" customFormat="1" ht="26.25" customHeight="1" x14ac:dyDescent="0.2">
      <c r="A307" s="146">
        <v>345</v>
      </c>
      <c r="B307" s="157" t="s">
        <v>229</v>
      </c>
      <c r="C307" s="147" t="e">
        <f>#REF!</f>
        <v>#REF!</v>
      </c>
      <c r="D307" s="151" t="e">
        <f>#REF!</f>
        <v>#REF!</v>
      </c>
      <c r="E307" s="151" t="e">
        <f>#REF!</f>
        <v>#REF!</v>
      </c>
      <c r="F307" s="191" t="e">
        <f>#REF!</f>
        <v>#REF!</v>
      </c>
      <c r="G307" s="154" t="e">
        <f>#REF!</f>
        <v>#REF!</v>
      </c>
      <c r="H307" s="154" t="s">
        <v>230</v>
      </c>
      <c r="I307" s="154"/>
      <c r="J307" s="148" t="str">
        <f>'YARIŞMA BİLGİLERİ'!$F$21</f>
        <v>Genç Erkekler</v>
      </c>
      <c r="K307" s="151" t="str">
        <f t="shared" si="8"/>
        <v>İSTANBUL-Salon Olimpik Baraj Yarışmaları</v>
      </c>
      <c r="L307" s="216" t="e">
        <f>#REF!</f>
        <v>#REF!</v>
      </c>
      <c r="M307" s="152" t="s">
        <v>208</v>
      </c>
    </row>
    <row r="308" spans="1:13" s="144" customFormat="1" ht="26.25" customHeight="1" x14ac:dyDescent="0.2">
      <c r="A308" s="146">
        <v>346</v>
      </c>
      <c r="B308" s="157" t="s">
        <v>229</v>
      </c>
      <c r="C308" s="147" t="e">
        <f>#REF!</f>
        <v>#REF!</v>
      </c>
      <c r="D308" s="151" t="e">
        <f>#REF!</f>
        <v>#REF!</v>
      </c>
      <c r="E308" s="151" t="e">
        <f>#REF!</f>
        <v>#REF!</v>
      </c>
      <c r="F308" s="191" t="e">
        <f>#REF!</f>
        <v>#REF!</v>
      </c>
      <c r="G308" s="154" t="e">
        <f>#REF!</f>
        <v>#REF!</v>
      </c>
      <c r="H308" s="154" t="s">
        <v>230</v>
      </c>
      <c r="I308" s="154"/>
      <c r="J308" s="148" t="str">
        <f>'YARIŞMA BİLGİLERİ'!$F$21</f>
        <v>Genç Erkekler</v>
      </c>
      <c r="K308" s="151" t="str">
        <f t="shared" si="8"/>
        <v>İSTANBUL-Salon Olimpik Baraj Yarışmaları</v>
      </c>
      <c r="L308" s="216" t="e">
        <f>#REF!</f>
        <v>#REF!</v>
      </c>
      <c r="M308" s="152" t="s">
        <v>208</v>
      </c>
    </row>
    <row r="309" spans="1:13" s="144" customFormat="1" ht="26.25" customHeight="1" x14ac:dyDescent="0.2">
      <c r="A309" s="146">
        <v>347</v>
      </c>
      <c r="B309" s="157" t="s">
        <v>229</v>
      </c>
      <c r="C309" s="147" t="e">
        <f>#REF!</f>
        <v>#REF!</v>
      </c>
      <c r="D309" s="151" t="e">
        <f>#REF!</f>
        <v>#REF!</v>
      </c>
      <c r="E309" s="151" t="e">
        <f>#REF!</f>
        <v>#REF!</v>
      </c>
      <c r="F309" s="191" t="e">
        <f>#REF!</f>
        <v>#REF!</v>
      </c>
      <c r="G309" s="154" t="e">
        <f>#REF!</f>
        <v>#REF!</v>
      </c>
      <c r="H309" s="154" t="s">
        <v>230</v>
      </c>
      <c r="I309" s="154"/>
      <c r="J309" s="148" t="str">
        <f>'YARIŞMA BİLGİLERİ'!$F$21</f>
        <v>Genç Erkekler</v>
      </c>
      <c r="K309" s="151" t="str">
        <f t="shared" si="8"/>
        <v>İSTANBUL-Salon Olimpik Baraj Yarışmaları</v>
      </c>
      <c r="L309" s="216" t="e">
        <f>#REF!</f>
        <v>#REF!</v>
      </c>
      <c r="M309" s="152" t="s">
        <v>208</v>
      </c>
    </row>
    <row r="310" spans="1:13" s="144" customFormat="1" ht="26.25" customHeight="1" x14ac:dyDescent="0.2">
      <c r="A310" s="146">
        <v>348</v>
      </c>
      <c r="B310" s="157" t="s">
        <v>229</v>
      </c>
      <c r="C310" s="147" t="e">
        <f>#REF!</f>
        <v>#REF!</v>
      </c>
      <c r="D310" s="151" t="e">
        <f>#REF!</f>
        <v>#REF!</v>
      </c>
      <c r="E310" s="151" t="e">
        <f>#REF!</f>
        <v>#REF!</v>
      </c>
      <c r="F310" s="191" t="e">
        <f>#REF!</f>
        <v>#REF!</v>
      </c>
      <c r="G310" s="154" t="e">
        <f>#REF!</f>
        <v>#REF!</v>
      </c>
      <c r="H310" s="154" t="s">
        <v>230</v>
      </c>
      <c r="I310" s="154"/>
      <c r="J310" s="148" t="str">
        <f>'YARIŞMA BİLGİLERİ'!$F$21</f>
        <v>Genç Erkekler</v>
      </c>
      <c r="K310" s="151" t="str">
        <f t="shared" si="8"/>
        <v>İSTANBUL-Salon Olimpik Baraj Yarışmaları</v>
      </c>
      <c r="L310" s="216" t="e">
        <f>#REF!</f>
        <v>#REF!</v>
      </c>
      <c r="M310" s="152" t="s">
        <v>208</v>
      </c>
    </row>
    <row r="311" spans="1:13" s="144" customFormat="1" ht="26.25" customHeight="1" x14ac:dyDescent="0.2">
      <c r="A311" s="146">
        <v>349</v>
      </c>
      <c r="B311" s="157" t="s">
        <v>229</v>
      </c>
      <c r="C311" s="147" t="e">
        <f>#REF!</f>
        <v>#REF!</v>
      </c>
      <c r="D311" s="151" t="e">
        <f>#REF!</f>
        <v>#REF!</v>
      </c>
      <c r="E311" s="151" t="e">
        <f>#REF!</f>
        <v>#REF!</v>
      </c>
      <c r="F311" s="191" t="e">
        <f>#REF!</f>
        <v>#REF!</v>
      </c>
      <c r="G311" s="154" t="e">
        <f>#REF!</f>
        <v>#REF!</v>
      </c>
      <c r="H311" s="154" t="s">
        <v>230</v>
      </c>
      <c r="I311" s="154"/>
      <c r="J311" s="148" t="str">
        <f>'YARIŞMA BİLGİLERİ'!$F$21</f>
        <v>Genç Erkekler</v>
      </c>
      <c r="K311" s="151" t="str">
        <f t="shared" si="8"/>
        <v>İSTANBUL-Salon Olimpik Baraj Yarışmaları</v>
      </c>
      <c r="L311" s="216" t="e">
        <f>#REF!</f>
        <v>#REF!</v>
      </c>
      <c r="M311" s="152" t="s">
        <v>208</v>
      </c>
    </row>
    <row r="312" spans="1:13" s="144" customFormat="1" ht="26.25" customHeight="1" x14ac:dyDescent="0.2">
      <c r="A312" s="146">
        <v>350</v>
      </c>
      <c r="B312" s="157" t="s">
        <v>229</v>
      </c>
      <c r="C312" s="147" t="e">
        <f>#REF!</f>
        <v>#REF!</v>
      </c>
      <c r="D312" s="151" t="e">
        <f>#REF!</f>
        <v>#REF!</v>
      </c>
      <c r="E312" s="151" t="e">
        <f>#REF!</f>
        <v>#REF!</v>
      </c>
      <c r="F312" s="191" t="e">
        <f>#REF!</f>
        <v>#REF!</v>
      </c>
      <c r="G312" s="154" t="e">
        <f>#REF!</f>
        <v>#REF!</v>
      </c>
      <c r="H312" s="154" t="s">
        <v>230</v>
      </c>
      <c r="I312" s="154"/>
      <c r="J312" s="148" t="str">
        <f>'YARIŞMA BİLGİLERİ'!$F$21</f>
        <v>Genç Erkekler</v>
      </c>
      <c r="K312" s="151" t="str">
        <f t="shared" si="8"/>
        <v>İSTANBUL-Salon Olimpik Baraj Yarışmaları</v>
      </c>
      <c r="L312" s="216" t="e">
        <f>#REF!</f>
        <v>#REF!</v>
      </c>
      <c r="M312" s="152" t="s">
        <v>208</v>
      </c>
    </row>
    <row r="313" spans="1:13" s="144" customFormat="1" ht="26.25" customHeight="1" x14ac:dyDescent="0.2">
      <c r="A313" s="146">
        <v>351</v>
      </c>
      <c r="B313" s="157" t="s">
        <v>229</v>
      </c>
      <c r="C313" s="147" t="e">
        <f>#REF!</f>
        <v>#REF!</v>
      </c>
      <c r="D313" s="151" t="e">
        <f>#REF!</f>
        <v>#REF!</v>
      </c>
      <c r="E313" s="151" t="e">
        <f>#REF!</f>
        <v>#REF!</v>
      </c>
      <c r="F313" s="191" t="e">
        <f>#REF!</f>
        <v>#REF!</v>
      </c>
      <c r="G313" s="154" t="e">
        <f>#REF!</f>
        <v>#REF!</v>
      </c>
      <c r="H313" s="154" t="s">
        <v>230</v>
      </c>
      <c r="I313" s="154"/>
      <c r="J313" s="148" t="str">
        <f>'YARIŞMA BİLGİLERİ'!$F$21</f>
        <v>Genç Erkekler</v>
      </c>
      <c r="K313" s="151" t="str">
        <f t="shared" si="8"/>
        <v>İSTANBUL-Salon Olimpik Baraj Yarışmaları</v>
      </c>
      <c r="L313" s="216" t="e">
        <f>#REF!</f>
        <v>#REF!</v>
      </c>
      <c r="M313" s="152" t="s">
        <v>208</v>
      </c>
    </row>
    <row r="314" spans="1:13" s="144" customFormat="1" ht="26.25" customHeight="1" x14ac:dyDescent="0.2">
      <c r="A314" s="146">
        <v>352</v>
      </c>
      <c r="B314" s="157" t="s">
        <v>229</v>
      </c>
      <c r="C314" s="147" t="e">
        <f>#REF!</f>
        <v>#REF!</v>
      </c>
      <c r="D314" s="151" t="e">
        <f>#REF!</f>
        <v>#REF!</v>
      </c>
      <c r="E314" s="151" t="e">
        <f>#REF!</f>
        <v>#REF!</v>
      </c>
      <c r="F314" s="191" t="e">
        <f>#REF!</f>
        <v>#REF!</v>
      </c>
      <c r="G314" s="154" t="e">
        <f>#REF!</f>
        <v>#REF!</v>
      </c>
      <c r="H314" s="154" t="s">
        <v>230</v>
      </c>
      <c r="I314" s="154"/>
      <c r="J314" s="148" t="str">
        <f>'YARIŞMA BİLGİLERİ'!$F$21</f>
        <v>Genç Erkekler</v>
      </c>
      <c r="K314" s="151" t="str">
        <f t="shared" si="8"/>
        <v>İSTANBUL-Salon Olimpik Baraj Yarışmaları</v>
      </c>
      <c r="L314" s="216" t="e">
        <f>#REF!</f>
        <v>#REF!</v>
      </c>
      <c r="M314" s="152" t="s">
        <v>208</v>
      </c>
    </row>
    <row r="315" spans="1:13" s="144" customFormat="1" ht="26.25" customHeight="1" x14ac:dyDescent="0.2">
      <c r="A315" s="146">
        <v>353</v>
      </c>
      <c r="B315" s="157" t="s">
        <v>229</v>
      </c>
      <c r="C315" s="147" t="e">
        <f>#REF!</f>
        <v>#REF!</v>
      </c>
      <c r="D315" s="151" t="e">
        <f>#REF!</f>
        <v>#REF!</v>
      </c>
      <c r="E315" s="151" t="e">
        <f>#REF!</f>
        <v>#REF!</v>
      </c>
      <c r="F315" s="191" t="e">
        <f>#REF!</f>
        <v>#REF!</v>
      </c>
      <c r="G315" s="154" t="e">
        <f>#REF!</f>
        <v>#REF!</v>
      </c>
      <c r="H315" s="154" t="s">
        <v>230</v>
      </c>
      <c r="I315" s="154"/>
      <c r="J315" s="148" t="str">
        <f>'YARIŞMA BİLGİLERİ'!$F$21</f>
        <v>Genç Erkekler</v>
      </c>
      <c r="K315" s="151" t="str">
        <f>CONCATENATE(K$1,"-",A$1)</f>
        <v>İSTANBUL-Salon Olimpik Baraj Yarışmaları</v>
      </c>
      <c r="L315" s="216" t="e">
        <f>#REF!</f>
        <v>#REF!</v>
      </c>
      <c r="M315" s="152" t="s">
        <v>208</v>
      </c>
    </row>
    <row r="316" spans="1:13" s="144" customFormat="1" ht="26.25" customHeight="1" x14ac:dyDescent="0.2">
      <c r="A316" s="146">
        <v>354</v>
      </c>
      <c r="B316" s="157" t="s">
        <v>229</v>
      </c>
      <c r="C316" s="147" t="e">
        <f>#REF!</f>
        <v>#REF!</v>
      </c>
      <c r="D316" s="151" t="e">
        <f>#REF!</f>
        <v>#REF!</v>
      </c>
      <c r="E316" s="151" t="e">
        <f>#REF!</f>
        <v>#REF!</v>
      </c>
      <c r="F316" s="191" t="e">
        <f>#REF!</f>
        <v>#REF!</v>
      </c>
      <c r="G316" s="154" t="e">
        <f>#REF!</f>
        <v>#REF!</v>
      </c>
      <c r="H316" s="154" t="s">
        <v>230</v>
      </c>
      <c r="I316" s="154"/>
      <c r="J316" s="148" t="str">
        <f>'YARIŞMA BİLGİLERİ'!$F$21</f>
        <v>Genç Erkekler</v>
      </c>
      <c r="K316" s="151" t="str">
        <f>CONCATENATE(K$1,"-",A$1)</f>
        <v>İSTANBUL-Salon Olimpik Baraj Yarışmaları</v>
      </c>
      <c r="L316" s="216" t="e">
        <f>#REF!</f>
        <v>#REF!</v>
      </c>
      <c r="M316" s="152" t="s">
        <v>208</v>
      </c>
    </row>
    <row r="317" spans="1:13" s="144" customFormat="1" ht="26.25" customHeight="1" x14ac:dyDescent="0.2">
      <c r="A317" s="146">
        <v>355</v>
      </c>
      <c r="B317" s="157" t="s">
        <v>229</v>
      </c>
      <c r="C317" s="147" t="e">
        <f>#REF!</f>
        <v>#REF!</v>
      </c>
      <c r="D317" s="151" t="e">
        <f>#REF!</f>
        <v>#REF!</v>
      </c>
      <c r="E317" s="151" t="e">
        <f>#REF!</f>
        <v>#REF!</v>
      </c>
      <c r="F317" s="191" t="e">
        <f>#REF!</f>
        <v>#REF!</v>
      </c>
      <c r="G317" s="154" t="e">
        <f>#REF!</f>
        <v>#REF!</v>
      </c>
      <c r="H317" s="154" t="s">
        <v>230</v>
      </c>
      <c r="I317" s="154"/>
      <c r="J317" s="148" t="str">
        <f>'YARIŞMA BİLGİLERİ'!$F$21</f>
        <v>Genç Erkekler</v>
      </c>
      <c r="K317" s="151" t="str">
        <f>CONCATENATE(K$1,"-",A$1)</f>
        <v>İSTANBUL-Salon Olimpik Baraj Yarışmaları</v>
      </c>
      <c r="L317" s="216" t="e">
        <f>#REF!</f>
        <v>#REF!</v>
      </c>
      <c r="M317" s="152" t="s">
        <v>208</v>
      </c>
    </row>
    <row r="318" spans="1:13" s="144" customFormat="1" ht="26.25" customHeight="1" x14ac:dyDescent="0.2">
      <c r="A318" s="146">
        <v>356</v>
      </c>
      <c r="B318" s="157" t="s">
        <v>229</v>
      </c>
      <c r="C318" s="147" t="e">
        <f>#REF!</f>
        <v>#REF!</v>
      </c>
      <c r="D318" s="151" t="e">
        <f>#REF!</f>
        <v>#REF!</v>
      </c>
      <c r="E318" s="151" t="e">
        <f>#REF!</f>
        <v>#REF!</v>
      </c>
      <c r="F318" s="191" t="e">
        <f>#REF!</f>
        <v>#REF!</v>
      </c>
      <c r="G318" s="154" t="e">
        <f>#REF!</f>
        <v>#REF!</v>
      </c>
      <c r="H318" s="154" t="s">
        <v>230</v>
      </c>
      <c r="I318" s="154"/>
      <c r="J318" s="148" t="str">
        <f>'YARIŞMA BİLGİLERİ'!$F$21</f>
        <v>Genç Erkekler</v>
      </c>
      <c r="K318" s="151" t="str">
        <f>CONCATENATE(K$1,"-",A$1)</f>
        <v>İSTANBUL-Salon Olimpik Baraj Yarışmaları</v>
      </c>
      <c r="L318" s="216" t="e">
        <f>#REF!</f>
        <v>#REF!</v>
      </c>
      <c r="M318" s="152" t="s">
        <v>208</v>
      </c>
    </row>
    <row r="319" spans="1:13" s="144" customFormat="1" ht="26.25" customHeight="1" x14ac:dyDescent="0.2">
      <c r="A319" s="146">
        <v>357</v>
      </c>
      <c r="B319" s="157" t="s">
        <v>229</v>
      </c>
      <c r="C319" s="147" t="e">
        <f>#REF!</f>
        <v>#REF!</v>
      </c>
      <c r="D319" s="151" t="e">
        <f>#REF!</f>
        <v>#REF!</v>
      </c>
      <c r="E319" s="151" t="e">
        <f>#REF!</f>
        <v>#REF!</v>
      </c>
      <c r="F319" s="191" t="e">
        <f>#REF!</f>
        <v>#REF!</v>
      </c>
      <c r="G319" s="154" t="e">
        <f>#REF!</f>
        <v>#REF!</v>
      </c>
      <c r="H319" s="154" t="s">
        <v>230</v>
      </c>
      <c r="I319" s="154"/>
      <c r="J319" s="148" t="str">
        <f>'YARIŞMA BİLGİLERİ'!$F$21</f>
        <v>Genç Erkekler</v>
      </c>
      <c r="K319" s="151" t="str">
        <f>CONCATENATE(K$1,"-",A$1)</f>
        <v>İSTANBUL-Salon Olimpik Baraj Yarışmaları</v>
      </c>
      <c r="L319" s="216" t="e">
        <f>#REF!</f>
        <v>#REF!</v>
      </c>
      <c r="M319" s="152" t="s">
        <v>208</v>
      </c>
    </row>
    <row r="320" spans="1:13" s="144" customFormat="1" ht="26.25" customHeight="1" x14ac:dyDescent="0.2">
      <c r="A320" s="146">
        <v>358</v>
      </c>
      <c r="B320" s="157" t="s">
        <v>216</v>
      </c>
      <c r="C320" s="147" t="e">
        <f>#REF!</f>
        <v>#REF!</v>
      </c>
      <c r="D320" s="151" t="e">
        <f>#REF!</f>
        <v>#REF!</v>
      </c>
      <c r="E320" s="151" t="e">
        <f>#REF!</f>
        <v>#REF!</v>
      </c>
      <c r="F320" s="153" t="e">
        <f>#REF!</f>
        <v>#REF!</v>
      </c>
      <c r="G320" s="154" t="e">
        <f>#REF!</f>
        <v>#REF!</v>
      </c>
      <c r="H320" s="154" t="s">
        <v>215</v>
      </c>
      <c r="I320" s="154"/>
      <c r="J320" s="148" t="str">
        <f>'YARIŞMA BİLGİLERİ'!$F$21</f>
        <v>Genç Erkekler</v>
      </c>
      <c r="K320" s="151" t="str">
        <f t="shared" si="6"/>
        <v>İSTANBUL-Salon Olimpik Baraj Yarışmaları</v>
      </c>
      <c r="L320" s="216" t="e">
        <f>#REF!</f>
        <v>#REF!</v>
      </c>
      <c r="M320" s="152" t="s">
        <v>208</v>
      </c>
    </row>
    <row r="321" spans="1:13" s="144" customFormat="1" ht="26.25" customHeight="1" x14ac:dyDescent="0.2">
      <c r="A321" s="146">
        <v>359</v>
      </c>
      <c r="B321" s="157" t="s">
        <v>216</v>
      </c>
      <c r="C321" s="147" t="e">
        <f>#REF!</f>
        <v>#REF!</v>
      </c>
      <c r="D321" s="151" t="e">
        <f>#REF!</f>
        <v>#REF!</v>
      </c>
      <c r="E321" s="151" t="e">
        <f>#REF!</f>
        <v>#REF!</v>
      </c>
      <c r="F321" s="153" t="e">
        <f>#REF!</f>
        <v>#REF!</v>
      </c>
      <c r="G321" s="154" t="e">
        <f>#REF!</f>
        <v>#REF!</v>
      </c>
      <c r="H321" s="154" t="s">
        <v>215</v>
      </c>
      <c r="I321" s="154"/>
      <c r="J321" s="148" t="str">
        <f>'YARIŞMA BİLGİLERİ'!$F$21</f>
        <v>Genç Erkekler</v>
      </c>
      <c r="K321" s="151" t="str">
        <f t="shared" si="6"/>
        <v>İSTANBUL-Salon Olimpik Baraj Yarışmaları</v>
      </c>
      <c r="L321" s="216" t="e">
        <f>#REF!</f>
        <v>#REF!</v>
      </c>
      <c r="M321" s="152" t="s">
        <v>208</v>
      </c>
    </row>
    <row r="322" spans="1:13" s="144" customFormat="1" ht="26.25" customHeight="1" x14ac:dyDescent="0.2">
      <c r="A322" s="146">
        <v>360</v>
      </c>
      <c r="B322" s="157" t="s">
        <v>216</v>
      </c>
      <c r="C322" s="147" t="e">
        <f>#REF!</f>
        <v>#REF!</v>
      </c>
      <c r="D322" s="151" t="e">
        <f>#REF!</f>
        <v>#REF!</v>
      </c>
      <c r="E322" s="151" t="e">
        <f>#REF!</f>
        <v>#REF!</v>
      </c>
      <c r="F322" s="153" t="e">
        <f>#REF!</f>
        <v>#REF!</v>
      </c>
      <c r="G322" s="154" t="e">
        <f>#REF!</f>
        <v>#REF!</v>
      </c>
      <c r="H322" s="154" t="s">
        <v>215</v>
      </c>
      <c r="I322" s="154"/>
      <c r="J322" s="148" t="str">
        <f>'YARIŞMA BİLGİLERİ'!$F$21</f>
        <v>Genç Erkekler</v>
      </c>
      <c r="K322" s="151" t="str">
        <f t="shared" si="6"/>
        <v>İSTANBUL-Salon Olimpik Baraj Yarışmaları</v>
      </c>
      <c r="L322" s="216" t="e">
        <f>#REF!</f>
        <v>#REF!</v>
      </c>
      <c r="M322" s="152" t="s">
        <v>208</v>
      </c>
    </row>
    <row r="323" spans="1:13" s="144" customFormat="1" ht="26.25" customHeight="1" x14ac:dyDescent="0.2">
      <c r="A323" s="146">
        <v>361</v>
      </c>
      <c r="B323" s="157" t="s">
        <v>216</v>
      </c>
      <c r="C323" s="147" t="e">
        <f>#REF!</f>
        <v>#REF!</v>
      </c>
      <c r="D323" s="151" t="e">
        <f>#REF!</f>
        <v>#REF!</v>
      </c>
      <c r="E323" s="151" t="e">
        <f>#REF!</f>
        <v>#REF!</v>
      </c>
      <c r="F323" s="153" t="e">
        <f>#REF!</f>
        <v>#REF!</v>
      </c>
      <c r="G323" s="154" t="e">
        <f>#REF!</f>
        <v>#REF!</v>
      </c>
      <c r="H323" s="154" t="s">
        <v>215</v>
      </c>
      <c r="I323" s="154"/>
      <c r="J323" s="148" t="str">
        <f>'YARIŞMA BİLGİLERİ'!$F$21</f>
        <v>Genç Erkekler</v>
      </c>
      <c r="K323" s="151" t="str">
        <f t="shared" si="6"/>
        <v>İSTANBUL-Salon Olimpik Baraj Yarışmaları</v>
      </c>
      <c r="L323" s="216" t="e">
        <f>#REF!</f>
        <v>#REF!</v>
      </c>
      <c r="M323" s="152" t="s">
        <v>208</v>
      </c>
    </row>
    <row r="324" spans="1:13" s="144" customFormat="1" ht="26.25" customHeight="1" x14ac:dyDescent="0.2">
      <c r="A324" s="146">
        <v>362</v>
      </c>
      <c r="B324" s="157" t="s">
        <v>216</v>
      </c>
      <c r="C324" s="147" t="e">
        <f>#REF!</f>
        <v>#REF!</v>
      </c>
      <c r="D324" s="151" t="e">
        <f>#REF!</f>
        <v>#REF!</v>
      </c>
      <c r="E324" s="151" t="e">
        <f>#REF!</f>
        <v>#REF!</v>
      </c>
      <c r="F324" s="153" t="e">
        <f>#REF!</f>
        <v>#REF!</v>
      </c>
      <c r="G324" s="154" t="e">
        <f>#REF!</f>
        <v>#REF!</v>
      </c>
      <c r="H324" s="154" t="s">
        <v>215</v>
      </c>
      <c r="I324" s="154"/>
      <c r="J324" s="148" t="str">
        <f>'YARIŞMA BİLGİLERİ'!$F$21</f>
        <v>Genç Erkekler</v>
      </c>
      <c r="K324" s="151" t="str">
        <f t="shared" si="6"/>
        <v>İSTANBUL-Salon Olimpik Baraj Yarışmaları</v>
      </c>
      <c r="L324" s="216" t="e">
        <f>#REF!</f>
        <v>#REF!</v>
      </c>
      <c r="M324" s="152" t="s">
        <v>208</v>
      </c>
    </row>
    <row r="325" spans="1:13" s="144" customFormat="1" ht="26.25" customHeight="1" x14ac:dyDescent="0.2">
      <c r="A325" s="146">
        <v>363</v>
      </c>
      <c r="B325" s="157" t="s">
        <v>216</v>
      </c>
      <c r="C325" s="147" t="e">
        <f>#REF!</f>
        <v>#REF!</v>
      </c>
      <c r="D325" s="151" t="e">
        <f>#REF!</f>
        <v>#REF!</v>
      </c>
      <c r="E325" s="151" t="e">
        <f>#REF!</f>
        <v>#REF!</v>
      </c>
      <c r="F325" s="153" t="e">
        <f>#REF!</f>
        <v>#REF!</v>
      </c>
      <c r="G325" s="154" t="e">
        <f>#REF!</f>
        <v>#REF!</v>
      </c>
      <c r="H325" s="154" t="s">
        <v>215</v>
      </c>
      <c r="I325" s="154"/>
      <c r="J325" s="148" t="str">
        <f>'YARIŞMA BİLGİLERİ'!$F$21</f>
        <v>Genç Erkekler</v>
      </c>
      <c r="K325" s="151" t="str">
        <f t="shared" si="6"/>
        <v>İSTANBUL-Salon Olimpik Baraj Yarışmaları</v>
      </c>
      <c r="L325" s="216" t="e">
        <f>#REF!</f>
        <v>#REF!</v>
      </c>
      <c r="M325" s="152" t="s">
        <v>208</v>
      </c>
    </row>
    <row r="326" spans="1:13" s="144" customFormat="1" ht="26.25" customHeight="1" x14ac:dyDescent="0.2">
      <c r="A326" s="146">
        <v>364</v>
      </c>
      <c r="B326" s="157" t="s">
        <v>216</v>
      </c>
      <c r="C326" s="147" t="e">
        <f>#REF!</f>
        <v>#REF!</v>
      </c>
      <c r="D326" s="151" t="e">
        <f>#REF!</f>
        <v>#REF!</v>
      </c>
      <c r="E326" s="151" t="e">
        <f>#REF!</f>
        <v>#REF!</v>
      </c>
      <c r="F326" s="153" t="e">
        <f>#REF!</f>
        <v>#REF!</v>
      </c>
      <c r="G326" s="154" t="e">
        <f>#REF!</f>
        <v>#REF!</v>
      </c>
      <c r="H326" s="154" t="s">
        <v>215</v>
      </c>
      <c r="I326" s="154"/>
      <c r="J326" s="148" t="str">
        <f>'YARIŞMA BİLGİLERİ'!$F$21</f>
        <v>Genç Erkekler</v>
      </c>
      <c r="K326" s="151" t="str">
        <f t="shared" si="6"/>
        <v>İSTANBUL-Salon Olimpik Baraj Yarışmaları</v>
      </c>
      <c r="L326" s="216" t="e">
        <f>#REF!</f>
        <v>#REF!</v>
      </c>
      <c r="M326" s="152" t="s">
        <v>208</v>
      </c>
    </row>
    <row r="327" spans="1:13" s="144" customFormat="1" ht="26.25" customHeight="1" x14ac:dyDescent="0.2">
      <c r="A327" s="146">
        <v>365</v>
      </c>
      <c r="B327" s="157" t="s">
        <v>216</v>
      </c>
      <c r="C327" s="147" t="e">
        <f>#REF!</f>
        <v>#REF!</v>
      </c>
      <c r="D327" s="151" t="e">
        <f>#REF!</f>
        <v>#REF!</v>
      </c>
      <c r="E327" s="151" t="e">
        <f>#REF!</f>
        <v>#REF!</v>
      </c>
      <c r="F327" s="153" t="e">
        <f>#REF!</f>
        <v>#REF!</v>
      </c>
      <c r="G327" s="154" t="e">
        <f>#REF!</f>
        <v>#REF!</v>
      </c>
      <c r="H327" s="154" t="s">
        <v>215</v>
      </c>
      <c r="I327" s="154"/>
      <c r="J327" s="148" t="str">
        <f>'YARIŞMA BİLGİLERİ'!$F$21</f>
        <v>Genç Erkekler</v>
      </c>
      <c r="K327" s="151" t="str">
        <f t="shared" si="6"/>
        <v>İSTANBUL-Salon Olimpik Baraj Yarışmaları</v>
      </c>
      <c r="L327" s="216" t="e">
        <f>#REF!</f>
        <v>#REF!</v>
      </c>
      <c r="M327" s="152" t="s">
        <v>208</v>
      </c>
    </row>
    <row r="328" spans="1:13" s="144" customFormat="1" ht="26.25" customHeight="1" x14ac:dyDescent="0.2">
      <c r="A328" s="146">
        <v>366</v>
      </c>
      <c r="B328" s="157" t="s">
        <v>216</v>
      </c>
      <c r="C328" s="147" t="e">
        <f>#REF!</f>
        <v>#REF!</v>
      </c>
      <c r="D328" s="151" t="e">
        <f>#REF!</f>
        <v>#REF!</v>
      </c>
      <c r="E328" s="151" t="e">
        <f>#REF!</f>
        <v>#REF!</v>
      </c>
      <c r="F328" s="153" t="e">
        <f>#REF!</f>
        <v>#REF!</v>
      </c>
      <c r="G328" s="154" t="e">
        <f>#REF!</f>
        <v>#REF!</v>
      </c>
      <c r="H328" s="154" t="s">
        <v>215</v>
      </c>
      <c r="I328" s="154"/>
      <c r="J328" s="148" t="str">
        <f>'YARIŞMA BİLGİLERİ'!$F$21</f>
        <v>Genç Erkekler</v>
      </c>
      <c r="K328" s="151" t="str">
        <f t="shared" si="6"/>
        <v>İSTANBUL-Salon Olimpik Baraj Yarışmaları</v>
      </c>
      <c r="L328" s="216" t="e">
        <f>#REF!</f>
        <v>#REF!</v>
      </c>
      <c r="M328" s="152" t="s">
        <v>208</v>
      </c>
    </row>
    <row r="329" spans="1:13" s="144" customFormat="1" ht="26.25" customHeight="1" x14ac:dyDescent="0.2">
      <c r="A329" s="146">
        <v>367</v>
      </c>
      <c r="B329" s="157" t="s">
        <v>216</v>
      </c>
      <c r="C329" s="147" t="e">
        <f>#REF!</f>
        <v>#REF!</v>
      </c>
      <c r="D329" s="151" t="e">
        <f>#REF!</f>
        <v>#REF!</v>
      </c>
      <c r="E329" s="151" t="e">
        <f>#REF!</f>
        <v>#REF!</v>
      </c>
      <c r="F329" s="153" t="e">
        <f>#REF!</f>
        <v>#REF!</v>
      </c>
      <c r="G329" s="154" t="e">
        <f>#REF!</f>
        <v>#REF!</v>
      </c>
      <c r="H329" s="154" t="s">
        <v>215</v>
      </c>
      <c r="I329" s="154"/>
      <c r="J329" s="148" t="str">
        <f>'YARIŞMA BİLGİLERİ'!$F$21</f>
        <v>Genç Erkekler</v>
      </c>
      <c r="K329" s="151" t="str">
        <f t="shared" si="6"/>
        <v>İSTANBUL-Salon Olimpik Baraj Yarışmaları</v>
      </c>
      <c r="L329" s="216" t="e">
        <f>#REF!</f>
        <v>#REF!</v>
      </c>
      <c r="M329" s="152" t="s">
        <v>208</v>
      </c>
    </row>
    <row r="330" spans="1:13" s="144" customFormat="1" ht="26.25" customHeight="1" x14ac:dyDescent="0.2">
      <c r="A330" s="146">
        <v>368</v>
      </c>
      <c r="B330" s="157" t="s">
        <v>216</v>
      </c>
      <c r="C330" s="147" t="e">
        <f>#REF!</f>
        <v>#REF!</v>
      </c>
      <c r="D330" s="151" t="e">
        <f>#REF!</f>
        <v>#REF!</v>
      </c>
      <c r="E330" s="151" t="e">
        <f>#REF!</f>
        <v>#REF!</v>
      </c>
      <c r="F330" s="153" t="e">
        <f>#REF!</f>
        <v>#REF!</v>
      </c>
      <c r="G330" s="154" t="e">
        <f>#REF!</f>
        <v>#REF!</v>
      </c>
      <c r="H330" s="154" t="s">
        <v>215</v>
      </c>
      <c r="I330" s="154"/>
      <c r="J330" s="148" t="str">
        <f>'YARIŞMA BİLGİLERİ'!$F$21</f>
        <v>Genç Erkekler</v>
      </c>
      <c r="K330" s="151" t="str">
        <f t="shared" si="6"/>
        <v>İSTANBUL-Salon Olimpik Baraj Yarışmaları</v>
      </c>
      <c r="L330" s="216" t="e">
        <f>#REF!</f>
        <v>#REF!</v>
      </c>
      <c r="M330" s="152" t="s">
        <v>208</v>
      </c>
    </row>
    <row r="331" spans="1:13" s="144" customFormat="1" ht="26.25" customHeight="1" x14ac:dyDescent="0.2">
      <c r="A331" s="146">
        <v>369</v>
      </c>
      <c r="B331" s="157" t="s">
        <v>216</v>
      </c>
      <c r="C331" s="147" t="e">
        <f>#REF!</f>
        <v>#REF!</v>
      </c>
      <c r="D331" s="151" t="e">
        <f>#REF!</f>
        <v>#REF!</v>
      </c>
      <c r="E331" s="151" t="e">
        <f>#REF!</f>
        <v>#REF!</v>
      </c>
      <c r="F331" s="153" t="e">
        <f>#REF!</f>
        <v>#REF!</v>
      </c>
      <c r="G331" s="154" t="e">
        <f>#REF!</f>
        <v>#REF!</v>
      </c>
      <c r="H331" s="154" t="s">
        <v>215</v>
      </c>
      <c r="I331" s="154"/>
      <c r="J331" s="148" t="str">
        <f>'YARIŞMA BİLGİLERİ'!$F$21</f>
        <v>Genç Erkekler</v>
      </c>
      <c r="K331" s="151" t="str">
        <f t="shared" si="6"/>
        <v>İSTANBUL-Salon Olimpik Baraj Yarışmaları</v>
      </c>
      <c r="L331" s="216" t="e">
        <f>#REF!</f>
        <v>#REF!</v>
      </c>
      <c r="M331" s="152" t="s">
        <v>208</v>
      </c>
    </row>
    <row r="332" spans="1:13" s="144" customFormat="1" ht="26.25" customHeight="1" x14ac:dyDescent="0.2">
      <c r="A332" s="146">
        <v>370</v>
      </c>
      <c r="B332" s="157" t="s">
        <v>216</v>
      </c>
      <c r="C332" s="147" t="e">
        <f>#REF!</f>
        <v>#REF!</v>
      </c>
      <c r="D332" s="151" t="e">
        <f>#REF!</f>
        <v>#REF!</v>
      </c>
      <c r="E332" s="151" t="e">
        <f>#REF!</f>
        <v>#REF!</v>
      </c>
      <c r="F332" s="153" t="e">
        <f>#REF!</f>
        <v>#REF!</v>
      </c>
      <c r="G332" s="154" t="e">
        <f>#REF!</f>
        <v>#REF!</v>
      </c>
      <c r="H332" s="154" t="s">
        <v>215</v>
      </c>
      <c r="I332" s="154"/>
      <c r="J332" s="148" t="str">
        <f>'YARIŞMA BİLGİLERİ'!$F$21</f>
        <v>Genç Erkekler</v>
      </c>
      <c r="K332" s="151" t="str">
        <f t="shared" ref="K332:K395" si="9">CONCATENATE(K$1,"-",A$1)</f>
        <v>İSTANBUL-Salon Olimpik Baraj Yarışmaları</v>
      </c>
      <c r="L332" s="216" t="e">
        <f>#REF!</f>
        <v>#REF!</v>
      </c>
      <c r="M332" s="152" t="s">
        <v>208</v>
      </c>
    </row>
    <row r="333" spans="1:13" s="144" customFormat="1" ht="26.25" customHeight="1" x14ac:dyDescent="0.2">
      <c r="A333" s="146">
        <v>371</v>
      </c>
      <c r="B333" s="157" t="s">
        <v>216</v>
      </c>
      <c r="C333" s="147" t="e">
        <f>#REF!</f>
        <v>#REF!</v>
      </c>
      <c r="D333" s="151" t="e">
        <f>#REF!</f>
        <v>#REF!</v>
      </c>
      <c r="E333" s="151" t="e">
        <f>#REF!</f>
        <v>#REF!</v>
      </c>
      <c r="F333" s="153" t="e">
        <f>#REF!</f>
        <v>#REF!</v>
      </c>
      <c r="G333" s="154" t="e">
        <f>#REF!</f>
        <v>#REF!</v>
      </c>
      <c r="H333" s="154" t="s">
        <v>215</v>
      </c>
      <c r="I333" s="154"/>
      <c r="J333" s="148" t="str">
        <f>'YARIŞMA BİLGİLERİ'!$F$21</f>
        <v>Genç Erkekler</v>
      </c>
      <c r="K333" s="151" t="str">
        <f t="shared" si="9"/>
        <v>İSTANBUL-Salon Olimpik Baraj Yarışmaları</v>
      </c>
      <c r="L333" s="216" t="e">
        <f>#REF!</f>
        <v>#REF!</v>
      </c>
      <c r="M333" s="152" t="s">
        <v>208</v>
      </c>
    </row>
    <row r="334" spans="1:13" s="144" customFormat="1" ht="26.25" customHeight="1" x14ac:dyDescent="0.2">
      <c r="A334" s="146">
        <v>372</v>
      </c>
      <c r="B334" s="157" t="s">
        <v>216</v>
      </c>
      <c r="C334" s="147" t="e">
        <f>#REF!</f>
        <v>#REF!</v>
      </c>
      <c r="D334" s="151" t="e">
        <f>#REF!</f>
        <v>#REF!</v>
      </c>
      <c r="E334" s="151" t="e">
        <f>#REF!</f>
        <v>#REF!</v>
      </c>
      <c r="F334" s="153" t="e">
        <f>#REF!</f>
        <v>#REF!</v>
      </c>
      <c r="G334" s="154" t="e">
        <f>#REF!</f>
        <v>#REF!</v>
      </c>
      <c r="H334" s="154" t="s">
        <v>215</v>
      </c>
      <c r="I334" s="154"/>
      <c r="J334" s="148" t="str">
        <f>'YARIŞMA BİLGİLERİ'!$F$21</f>
        <v>Genç Erkekler</v>
      </c>
      <c r="K334" s="151" t="str">
        <f t="shared" si="9"/>
        <v>İSTANBUL-Salon Olimpik Baraj Yarışmaları</v>
      </c>
      <c r="L334" s="216" t="e">
        <f>#REF!</f>
        <v>#REF!</v>
      </c>
      <c r="M334" s="152" t="s">
        <v>208</v>
      </c>
    </row>
    <row r="335" spans="1:13" s="144" customFormat="1" ht="26.25" customHeight="1" x14ac:dyDescent="0.2">
      <c r="A335" s="146">
        <v>373</v>
      </c>
      <c r="B335" s="157" t="s">
        <v>216</v>
      </c>
      <c r="C335" s="147" t="e">
        <f>#REF!</f>
        <v>#REF!</v>
      </c>
      <c r="D335" s="151" t="e">
        <f>#REF!</f>
        <v>#REF!</v>
      </c>
      <c r="E335" s="151" t="e">
        <f>#REF!</f>
        <v>#REF!</v>
      </c>
      <c r="F335" s="153" t="e">
        <f>#REF!</f>
        <v>#REF!</v>
      </c>
      <c r="G335" s="154" t="e">
        <f>#REF!</f>
        <v>#REF!</v>
      </c>
      <c r="H335" s="154" t="s">
        <v>215</v>
      </c>
      <c r="I335" s="154"/>
      <c r="J335" s="148" t="str">
        <f>'YARIŞMA BİLGİLERİ'!$F$21</f>
        <v>Genç Erkekler</v>
      </c>
      <c r="K335" s="151" t="str">
        <f t="shared" si="9"/>
        <v>İSTANBUL-Salon Olimpik Baraj Yarışmaları</v>
      </c>
      <c r="L335" s="216" t="e">
        <f>#REF!</f>
        <v>#REF!</v>
      </c>
      <c r="M335" s="152" t="s">
        <v>208</v>
      </c>
    </row>
    <row r="336" spans="1:13" s="144" customFormat="1" ht="26.25" customHeight="1" x14ac:dyDescent="0.2">
      <c r="A336" s="146">
        <v>374</v>
      </c>
      <c r="B336" s="157" t="s">
        <v>216</v>
      </c>
      <c r="C336" s="147" t="e">
        <f>#REF!</f>
        <v>#REF!</v>
      </c>
      <c r="D336" s="151" t="e">
        <f>#REF!</f>
        <v>#REF!</v>
      </c>
      <c r="E336" s="151" t="e">
        <f>#REF!</f>
        <v>#REF!</v>
      </c>
      <c r="F336" s="153" t="e">
        <f>#REF!</f>
        <v>#REF!</v>
      </c>
      <c r="G336" s="154" t="e">
        <f>#REF!</f>
        <v>#REF!</v>
      </c>
      <c r="H336" s="154" t="s">
        <v>215</v>
      </c>
      <c r="I336" s="154"/>
      <c r="J336" s="148" t="str">
        <f>'YARIŞMA BİLGİLERİ'!$F$21</f>
        <v>Genç Erkekler</v>
      </c>
      <c r="K336" s="151" t="str">
        <f t="shared" si="9"/>
        <v>İSTANBUL-Salon Olimpik Baraj Yarışmaları</v>
      </c>
      <c r="L336" s="216" t="e">
        <f>#REF!</f>
        <v>#REF!</v>
      </c>
      <c r="M336" s="152" t="s">
        <v>208</v>
      </c>
    </row>
    <row r="337" spans="1:13" s="144" customFormat="1" ht="26.25" customHeight="1" x14ac:dyDescent="0.2">
      <c r="A337" s="146">
        <v>375</v>
      </c>
      <c r="B337" s="157" t="s">
        <v>216</v>
      </c>
      <c r="C337" s="147" t="e">
        <f>#REF!</f>
        <v>#REF!</v>
      </c>
      <c r="D337" s="151" t="e">
        <f>#REF!</f>
        <v>#REF!</v>
      </c>
      <c r="E337" s="151" t="e">
        <f>#REF!</f>
        <v>#REF!</v>
      </c>
      <c r="F337" s="153" t="e">
        <f>#REF!</f>
        <v>#REF!</v>
      </c>
      <c r="G337" s="154" t="e">
        <f>#REF!</f>
        <v>#REF!</v>
      </c>
      <c r="H337" s="154" t="s">
        <v>215</v>
      </c>
      <c r="I337" s="154"/>
      <c r="J337" s="148" t="str">
        <f>'YARIŞMA BİLGİLERİ'!$F$21</f>
        <v>Genç Erkekler</v>
      </c>
      <c r="K337" s="151" t="str">
        <f t="shared" si="9"/>
        <v>İSTANBUL-Salon Olimpik Baraj Yarışmaları</v>
      </c>
      <c r="L337" s="216" t="e">
        <f>#REF!</f>
        <v>#REF!</v>
      </c>
      <c r="M337" s="152" t="s">
        <v>208</v>
      </c>
    </row>
    <row r="338" spans="1:13" s="144" customFormat="1" ht="26.25" customHeight="1" x14ac:dyDescent="0.2">
      <c r="A338" s="146">
        <v>376</v>
      </c>
      <c r="B338" s="157" t="s">
        <v>216</v>
      </c>
      <c r="C338" s="147" t="e">
        <f>#REF!</f>
        <v>#REF!</v>
      </c>
      <c r="D338" s="151" t="e">
        <f>#REF!</f>
        <v>#REF!</v>
      </c>
      <c r="E338" s="151" t="e">
        <f>#REF!</f>
        <v>#REF!</v>
      </c>
      <c r="F338" s="153" t="e">
        <f>#REF!</f>
        <v>#REF!</v>
      </c>
      <c r="G338" s="154" t="e">
        <f>#REF!</f>
        <v>#REF!</v>
      </c>
      <c r="H338" s="154" t="s">
        <v>215</v>
      </c>
      <c r="I338" s="154"/>
      <c r="J338" s="148" t="str">
        <f>'YARIŞMA BİLGİLERİ'!$F$21</f>
        <v>Genç Erkekler</v>
      </c>
      <c r="K338" s="151" t="str">
        <f t="shared" si="9"/>
        <v>İSTANBUL-Salon Olimpik Baraj Yarışmaları</v>
      </c>
      <c r="L338" s="216" t="e">
        <f>#REF!</f>
        <v>#REF!</v>
      </c>
      <c r="M338" s="152" t="s">
        <v>208</v>
      </c>
    </row>
    <row r="339" spans="1:13" s="144" customFormat="1" ht="26.25" customHeight="1" x14ac:dyDescent="0.2">
      <c r="A339" s="146">
        <v>377</v>
      </c>
      <c r="B339" s="157" t="s">
        <v>216</v>
      </c>
      <c r="C339" s="147" t="e">
        <f>#REF!</f>
        <v>#REF!</v>
      </c>
      <c r="D339" s="151" t="e">
        <f>#REF!</f>
        <v>#REF!</v>
      </c>
      <c r="E339" s="151" t="e">
        <f>#REF!</f>
        <v>#REF!</v>
      </c>
      <c r="F339" s="153" t="e">
        <f>#REF!</f>
        <v>#REF!</v>
      </c>
      <c r="G339" s="154" t="e">
        <f>#REF!</f>
        <v>#REF!</v>
      </c>
      <c r="H339" s="154" t="s">
        <v>215</v>
      </c>
      <c r="I339" s="154"/>
      <c r="J339" s="148" t="str">
        <f>'YARIŞMA BİLGİLERİ'!$F$21</f>
        <v>Genç Erkekler</v>
      </c>
      <c r="K339" s="151" t="str">
        <f t="shared" si="9"/>
        <v>İSTANBUL-Salon Olimpik Baraj Yarışmaları</v>
      </c>
      <c r="L339" s="216" t="e">
        <f>#REF!</f>
        <v>#REF!</v>
      </c>
      <c r="M339" s="152" t="s">
        <v>208</v>
      </c>
    </row>
    <row r="340" spans="1:13" s="144" customFormat="1" ht="26.25" customHeight="1" x14ac:dyDescent="0.2">
      <c r="A340" s="146">
        <v>378</v>
      </c>
      <c r="B340" s="157" t="s">
        <v>216</v>
      </c>
      <c r="C340" s="147" t="e">
        <f>#REF!</f>
        <v>#REF!</v>
      </c>
      <c r="D340" s="151" t="e">
        <f>#REF!</f>
        <v>#REF!</v>
      </c>
      <c r="E340" s="151" t="e">
        <f>#REF!</f>
        <v>#REF!</v>
      </c>
      <c r="F340" s="153" t="e">
        <f>#REF!</f>
        <v>#REF!</v>
      </c>
      <c r="G340" s="154" t="e">
        <f>#REF!</f>
        <v>#REF!</v>
      </c>
      <c r="H340" s="154" t="s">
        <v>215</v>
      </c>
      <c r="I340" s="154"/>
      <c r="J340" s="148" t="str">
        <f>'YARIŞMA BİLGİLERİ'!$F$21</f>
        <v>Genç Erkekler</v>
      </c>
      <c r="K340" s="151" t="str">
        <f t="shared" si="9"/>
        <v>İSTANBUL-Salon Olimpik Baraj Yarışmaları</v>
      </c>
      <c r="L340" s="216" t="e">
        <f>#REF!</f>
        <v>#REF!</v>
      </c>
      <c r="M340" s="152" t="s">
        <v>208</v>
      </c>
    </row>
    <row r="341" spans="1:13" s="144" customFormat="1" ht="26.25" customHeight="1" x14ac:dyDescent="0.2">
      <c r="A341" s="146">
        <v>379</v>
      </c>
      <c r="B341" s="157" t="s">
        <v>216</v>
      </c>
      <c r="C341" s="147" t="e">
        <f>#REF!</f>
        <v>#REF!</v>
      </c>
      <c r="D341" s="151" t="e">
        <f>#REF!</f>
        <v>#REF!</v>
      </c>
      <c r="E341" s="151" t="e">
        <f>#REF!</f>
        <v>#REF!</v>
      </c>
      <c r="F341" s="153" t="e">
        <f>#REF!</f>
        <v>#REF!</v>
      </c>
      <c r="G341" s="154" t="e">
        <f>#REF!</f>
        <v>#REF!</v>
      </c>
      <c r="H341" s="154" t="s">
        <v>215</v>
      </c>
      <c r="I341" s="154"/>
      <c r="J341" s="148" t="str">
        <f>'YARIŞMA BİLGİLERİ'!$F$21</f>
        <v>Genç Erkekler</v>
      </c>
      <c r="K341" s="151" t="str">
        <f t="shared" si="9"/>
        <v>İSTANBUL-Salon Olimpik Baraj Yarışmaları</v>
      </c>
      <c r="L341" s="216" t="e">
        <f>#REF!</f>
        <v>#REF!</v>
      </c>
      <c r="M341" s="152" t="s">
        <v>208</v>
      </c>
    </row>
    <row r="342" spans="1:13" s="144" customFormat="1" ht="26.25" customHeight="1" x14ac:dyDescent="0.2">
      <c r="A342" s="146">
        <v>380</v>
      </c>
      <c r="B342" s="157" t="s">
        <v>216</v>
      </c>
      <c r="C342" s="147" t="e">
        <f>#REF!</f>
        <v>#REF!</v>
      </c>
      <c r="D342" s="151" t="e">
        <f>#REF!</f>
        <v>#REF!</v>
      </c>
      <c r="E342" s="151" t="e">
        <f>#REF!</f>
        <v>#REF!</v>
      </c>
      <c r="F342" s="153" t="e">
        <f>#REF!</f>
        <v>#REF!</v>
      </c>
      <c r="G342" s="154" t="e">
        <f>#REF!</f>
        <v>#REF!</v>
      </c>
      <c r="H342" s="154" t="s">
        <v>215</v>
      </c>
      <c r="I342" s="154"/>
      <c r="J342" s="148" t="str">
        <f>'YARIŞMA BİLGİLERİ'!$F$21</f>
        <v>Genç Erkekler</v>
      </c>
      <c r="K342" s="151" t="str">
        <f t="shared" si="9"/>
        <v>İSTANBUL-Salon Olimpik Baraj Yarışmaları</v>
      </c>
      <c r="L342" s="216" t="e">
        <f>#REF!</f>
        <v>#REF!</v>
      </c>
      <c r="M342" s="152" t="s">
        <v>208</v>
      </c>
    </row>
    <row r="343" spans="1:13" s="144" customFormat="1" ht="26.25" customHeight="1" x14ac:dyDescent="0.2">
      <c r="A343" s="146">
        <v>381</v>
      </c>
      <c r="B343" s="157" t="s">
        <v>216</v>
      </c>
      <c r="C343" s="147" t="e">
        <f>#REF!</f>
        <v>#REF!</v>
      </c>
      <c r="D343" s="151" t="e">
        <f>#REF!</f>
        <v>#REF!</v>
      </c>
      <c r="E343" s="151" t="e">
        <f>#REF!</f>
        <v>#REF!</v>
      </c>
      <c r="F343" s="153" t="e">
        <f>#REF!</f>
        <v>#REF!</v>
      </c>
      <c r="G343" s="154" t="e">
        <f>#REF!</f>
        <v>#REF!</v>
      </c>
      <c r="H343" s="154" t="s">
        <v>215</v>
      </c>
      <c r="I343" s="154"/>
      <c r="J343" s="148" t="str">
        <f>'YARIŞMA BİLGİLERİ'!$F$21</f>
        <v>Genç Erkekler</v>
      </c>
      <c r="K343" s="151" t="str">
        <f t="shared" si="9"/>
        <v>İSTANBUL-Salon Olimpik Baraj Yarışmaları</v>
      </c>
      <c r="L343" s="216" t="e">
        <f>#REF!</f>
        <v>#REF!</v>
      </c>
      <c r="M343" s="152" t="s">
        <v>208</v>
      </c>
    </row>
    <row r="344" spans="1:13" s="144" customFormat="1" ht="26.25" customHeight="1" x14ac:dyDescent="0.2">
      <c r="A344" s="146">
        <v>382</v>
      </c>
      <c r="B344" s="157" t="s">
        <v>216</v>
      </c>
      <c r="C344" s="147" t="e">
        <f>#REF!</f>
        <v>#REF!</v>
      </c>
      <c r="D344" s="151" t="e">
        <f>#REF!</f>
        <v>#REF!</v>
      </c>
      <c r="E344" s="151" t="e">
        <f>#REF!</f>
        <v>#REF!</v>
      </c>
      <c r="F344" s="153" t="e">
        <f>#REF!</f>
        <v>#REF!</v>
      </c>
      <c r="G344" s="154" t="e">
        <f>#REF!</f>
        <v>#REF!</v>
      </c>
      <c r="H344" s="154" t="s">
        <v>215</v>
      </c>
      <c r="I344" s="154"/>
      <c r="J344" s="148" t="str">
        <f>'YARIŞMA BİLGİLERİ'!$F$21</f>
        <v>Genç Erkekler</v>
      </c>
      <c r="K344" s="151" t="str">
        <f t="shared" si="9"/>
        <v>İSTANBUL-Salon Olimpik Baraj Yarışmaları</v>
      </c>
      <c r="L344" s="216" t="e">
        <f>#REF!</f>
        <v>#REF!</v>
      </c>
      <c r="M344" s="152" t="s">
        <v>208</v>
      </c>
    </row>
    <row r="345" spans="1:13" s="144" customFormat="1" ht="26.25" customHeight="1" x14ac:dyDescent="0.2">
      <c r="A345" s="146">
        <v>383</v>
      </c>
      <c r="B345" s="157" t="s">
        <v>216</v>
      </c>
      <c r="C345" s="147" t="e">
        <f>#REF!</f>
        <v>#REF!</v>
      </c>
      <c r="D345" s="151" t="e">
        <f>#REF!</f>
        <v>#REF!</v>
      </c>
      <c r="E345" s="151" t="e">
        <f>#REF!</f>
        <v>#REF!</v>
      </c>
      <c r="F345" s="153" t="e">
        <f>#REF!</f>
        <v>#REF!</v>
      </c>
      <c r="G345" s="154" t="e">
        <f>#REF!</f>
        <v>#REF!</v>
      </c>
      <c r="H345" s="154" t="s">
        <v>215</v>
      </c>
      <c r="I345" s="154"/>
      <c r="J345" s="148" t="str">
        <f>'YARIŞMA BİLGİLERİ'!$F$21</f>
        <v>Genç Erkekler</v>
      </c>
      <c r="K345" s="151" t="str">
        <f t="shared" si="9"/>
        <v>İSTANBUL-Salon Olimpik Baraj Yarışmaları</v>
      </c>
      <c r="L345" s="216" t="e">
        <f>#REF!</f>
        <v>#REF!</v>
      </c>
      <c r="M345" s="152" t="s">
        <v>208</v>
      </c>
    </row>
    <row r="346" spans="1:13" s="144" customFormat="1" ht="26.25" customHeight="1" x14ac:dyDescent="0.2">
      <c r="A346" s="146">
        <v>384</v>
      </c>
      <c r="B346" s="157" t="s">
        <v>216</v>
      </c>
      <c r="C346" s="147" t="e">
        <f>#REF!</f>
        <v>#REF!</v>
      </c>
      <c r="D346" s="151" t="e">
        <f>#REF!</f>
        <v>#REF!</v>
      </c>
      <c r="E346" s="151" t="e">
        <f>#REF!</f>
        <v>#REF!</v>
      </c>
      <c r="F346" s="153" t="e">
        <f>#REF!</f>
        <v>#REF!</v>
      </c>
      <c r="G346" s="154" t="e">
        <f>#REF!</f>
        <v>#REF!</v>
      </c>
      <c r="H346" s="154" t="s">
        <v>215</v>
      </c>
      <c r="I346" s="154"/>
      <c r="J346" s="148" t="str">
        <f>'YARIŞMA BİLGİLERİ'!$F$21</f>
        <v>Genç Erkekler</v>
      </c>
      <c r="K346" s="151" t="str">
        <f t="shared" si="9"/>
        <v>İSTANBUL-Salon Olimpik Baraj Yarışmaları</v>
      </c>
      <c r="L346" s="216" t="e">
        <f>#REF!</f>
        <v>#REF!</v>
      </c>
      <c r="M346" s="152" t="s">
        <v>208</v>
      </c>
    </row>
    <row r="347" spans="1:13" s="144" customFormat="1" ht="26.25" customHeight="1" x14ac:dyDescent="0.2">
      <c r="A347" s="146">
        <v>385</v>
      </c>
      <c r="B347" s="157" t="s">
        <v>216</v>
      </c>
      <c r="C347" s="147" t="e">
        <f>#REF!</f>
        <v>#REF!</v>
      </c>
      <c r="D347" s="151" t="e">
        <f>#REF!</f>
        <v>#REF!</v>
      </c>
      <c r="E347" s="151" t="e">
        <f>#REF!</f>
        <v>#REF!</v>
      </c>
      <c r="F347" s="153" t="e">
        <f>#REF!</f>
        <v>#REF!</v>
      </c>
      <c r="G347" s="154" t="e">
        <f>#REF!</f>
        <v>#REF!</v>
      </c>
      <c r="H347" s="154" t="s">
        <v>215</v>
      </c>
      <c r="I347" s="154"/>
      <c r="J347" s="148" t="str">
        <f>'YARIŞMA BİLGİLERİ'!$F$21</f>
        <v>Genç Erkekler</v>
      </c>
      <c r="K347" s="151" t="str">
        <f t="shared" si="9"/>
        <v>İSTANBUL-Salon Olimpik Baraj Yarışmaları</v>
      </c>
      <c r="L347" s="216" t="e">
        <f>#REF!</f>
        <v>#REF!</v>
      </c>
      <c r="M347" s="152" t="s">
        <v>208</v>
      </c>
    </row>
    <row r="348" spans="1:13" s="144" customFormat="1" ht="26.25" customHeight="1" x14ac:dyDescent="0.2">
      <c r="A348" s="146">
        <v>386</v>
      </c>
      <c r="B348" s="157" t="s">
        <v>216</v>
      </c>
      <c r="C348" s="147" t="e">
        <f>#REF!</f>
        <v>#REF!</v>
      </c>
      <c r="D348" s="151" t="e">
        <f>#REF!</f>
        <v>#REF!</v>
      </c>
      <c r="E348" s="151" t="e">
        <f>#REF!</f>
        <v>#REF!</v>
      </c>
      <c r="F348" s="153" t="e">
        <f>#REF!</f>
        <v>#REF!</v>
      </c>
      <c r="G348" s="154" t="e">
        <f>#REF!</f>
        <v>#REF!</v>
      </c>
      <c r="H348" s="154" t="s">
        <v>215</v>
      </c>
      <c r="I348" s="154"/>
      <c r="J348" s="148" t="str">
        <f>'YARIŞMA BİLGİLERİ'!$F$21</f>
        <v>Genç Erkekler</v>
      </c>
      <c r="K348" s="151" t="str">
        <f t="shared" si="9"/>
        <v>İSTANBUL-Salon Olimpik Baraj Yarışmaları</v>
      </c>
      <c r="L348" s="216" t="e">
        <f>#REF!</f>
        <v>#REF!</v>
      </c>
      <c r="M348" s="152" t="s">
        <v>208</v>
      </c>
    </row>
    <row r="349" spans="1:13" s="144" customFormat="1" ht="26.25" customHeight="1" x14ac:dyDescent="0.2">
      <c r="A349" s="146">
        <v>387</v>
      </c>
      <c r="B349" s="157" t="s">
        <v>216</v>
      </c>
      <c r="C349" s="147" t="e">
        <f>#REF!</f>
        <v>#REF!</v>
      </c>
      <c r="D349" s="151" t="e">
        <f>#REF!</f>
        <v>#REF!</v>
      </c>
      <c r="E349" s="151" t="e">
        <f>#REF!</f>
        <v>#REF!</v>
      </c>
      <c r="F349" s="153" t="e">
        <f>#REF!</f>
        <v>#REF!</v>
      </c>
      <c r="G349" s="154" t="e">
        <f>#REF!</f>
        <v>#REF!</v>
      </c>
      <c r="H349" s="154" t="s">
        <v>215</v>
      </c>
      <c r="I349" s="154"/>
      <c r="J349" s="148" t="str">
        <f>'YARIŞMA BİLGİLERİ'!$F$21</f>
        <v>Genç Erkekler</v>
      </c>
      <c r="K349" s="151" t="str">
        <f t="shared" si="9"/>
        <v>İSTANBUL-Salon Olimpik Baraj Yarışmaları</v>
      </c>
      <c r="L349" s="216" t="e">
        <f>#REF!</f>
        <v>#REF!</v>
      </c>
      <c r="M349" s="152" t="s">
        <v>208</v>
      </c>
    </row>
    <row r="350" spans="1:13" s="144" customFormat="1" ht="26.25" customHeight="1" x14ac:dyDescent="0.2">
      <c r="A350" s="146">
        <v>388</v>
      </c>
      <c r="B350" s="157" t="s">
        <v>216</v>
      </c>
      <c r="C350" s="147" t="e">
        <f>#REF!</f>
        <v>#REF!</v>
      </c>
      <c r="D350" s="151" t="e">
        <f>#REF!</f>
        <v>#REF!</v>
      </c>
      <c r="E350" s="151" t="e">
        <f>#REF!</f>
        <v>#REF!</v>
      </c>
      <c r="F350" s="153" t="e">
        <f>#REF!</f>
        <v>#REF!</v>
      </c>
      <c r="G350" s="154" t="e">
        <f>#REF!</f>
        <v>#REF!</v>
      </c>
      <c r="H350" s="154" t="s">
        <v>215</v>
      </c>
      <c r="I350" s="154"/>
      <c r="J350" s="148" t="str">
        <f>'YARIŞMA BİLGİLERİ'!$F$21</f>
        <v>Genç Erkekler</v>
      </c>
      <c r="K350" s="151" t="str">
        <f t="shared" si="9"/>
        <v>İSTANBUL-Salon Olimpik Baraj Yarışmaları</v>
      </c>
      <c r="L350" s="216" t="e">
        <f>#REF!</f>
        <v>#REF!</v>
      </c>
      <c r="M350" s="152" t="s">
        <v>208</v>
      </c>
    </row>
    <row r="351" spans="1:13" s="144" customFormat="1" ht="26.25" customHeight="1" x14ac:dyDescent="0.2">
      <c r="A351" s="146">
        <v>389</v>
      </c>
      <c r="B351" s="157" t="s">
        <v>216</v>
      </c>
      <c r="C351" s="147" t="e">
        <f>#REF!</f>
        <v>#REF!</v>
      </c>
      <c r="D351" s="151" t="e">
        <f>#REF!</f>
        <v>#REF!</v>
      </c>
      <c r="E351" s="151" t="e">
        <f>#REF!</f>
        <v>#REF!</v>
      </c>
      <c r="F351" s="153" t="e">
        <f>#REF!</f>
        <v>#REF!</v>
      </c>
      <c r="G351" s="154" t="e">
        <f>#REF!</f>
        <v>#REF!</v>
      </c>
      <c r="H351" s="154" t="s">
        <v>215</v>
      </c>
      <c r="I351" s="154"/>
      <c r="J351" s="148" t="str">
        <f>'YARIŞMA BİLGİLERİ'!$F$21</f>
        <v>Genç Erkekler</v>
      </c>
      <c r="K351" s="151" t="str">
        <f t="shared" si="9"/>
        <v>İSTANBUL-Salon Olimpik Baraj Yarışmaları</v>
      </c>
      <c r="L351" s="216" t="e">
        <f>#REF!</f>
        <v>#REF!</v>
      </c>
      <c r="M351" s="152" t="s">
        <v>208</v>
      </c>
    </row>
    <row r="352" spans="1:13" s="144" customFormat="1" ht="26.25" customHeight="1" x14ac:dyDescent="0.2">
      <c r="A352" s="146">
        <v>390</v>
      </c>
      <c r="B352" s="157" t="s">
        <v>216</v>
      </c>
      <c r="C352" s="147" t="e">
        <f>#REF!</f>
        <v>#REF!</v>
      </c>
      <c r="D352" s="151" t="e">
        <f>#REF!</f>
        <v>#REF!</v>
      </c>
      <c r="E352" s="151" t="e">
        <f>#REF!</f>
        <v>#REF!</v>
      </c>
      <c r="F352" s="153" t="e">
        <f>#REF!</f>
        <v>#REF!</v>
      </c>
      <c r="G352" s="154" t="e">
        <f>#REF!</f>
        <v>#REF!</v>
      </c>
      <c r="H352" s="154" t="s">
        <v>215</v>
      </c>
      <c r="I352" s="154"/>
      <c r="J352" s="148" t="str">
        <f>'YARIŞMA BİLGİLERİ'!$F$21</f>
        <v>Genç Erkekler</v>
      </c>
      <c r="K352" s="151" t="str">
        <f t="shared" si="9"/>
        <v>İSTANBUL-Salon Olimpik Baraj Yarışmaları</v>
      </c>
      <c r="L352" s="216" t="e">
        <f>#REF!</f>
        <v>#REF!</v>
      </c>
      <c r="M352" s="152" t="s">
        <v>208</v>
      </c>
    </row>
    <row r="353" spans="1:13" s="144" customFormat="1" ht="26.25" customHeight="1" x14ac:dyDescent="0.2">
      <c r="A353" s="146">
        <v>391</v>
      </c>
      <c r="B353" s="157" t="s">
        <v>216</v>
      </c>
      <c r="C353" s="147" t="e">
        <f>#REF!</f>
        <v>#REF!</v>
      </c>
      <c r="D353" s="151" t="e">
        <f>#REF!</f>
        <v>#REF!</v>
      </c>
      <c r="E353" s="151" t="e">
        <f>#REF!</f>
        <v>#REF!</v>
      </c>
      <c r="F353" s="153" t="e">
        <f>#REF!</f>
        <v>#REF!</v>
      </c>
      <c r="G353" s="154" t="e">
        <f>#REF!</f>
        <v>#REF!</v>
      </c>
      <c r="H353" s="154" t="s">
        <v>215</v>
      </c>
      <c r="I353" s="154"/>
      <c r="J353" s="148" t="str">
        <f>'YARIŞMA BİLGİLERİ'!$F$21</f>
        <v>Genç Erkekler</v>
      </c>
      <c r="K353" s="151" t="str">
        <f t="shared" si="9"/>
        <v>İSTANBUL-Salon Olimpik Baraj Yarışmaları</v>
      </c>
      <c r="L353" s="216" t="e">
        <f>#REF!</f>
        <v>#REF!</v>
      </c>
      <c r="M353" s="152" t="s">
        <v>208</v>
      </c>
    </row>
    <row r="354" spans="1:13" s="144" customFormat="1" ht="26.25" customHeight="1" x14ac:dyDescent="0.2">
      <c r="A354" s="146">
        <v>392</v>
      </c>
      <c r="B354" s="157" t="s">
        <v>216</v>
      </c>
      <c r="C354" s="147" t="e">
        <f>#REF!</f>
        <v>#REF!</v>
      </c>
      <c r="D354" s="151" t="e">
        <f>#REF!</f>
        <v>#REF!</v>
      </c>
      <c r="E354" s="151" t="e">
        <f>#REF!</f>
        <v>#REF!</v>
      </c>
      <c r="F354" s="153" t="e">
        <f>#REF!</f>
        <v>#REF!</v>
      </c>
      <c r="G354" s="154" t="e">
        <f>#REF!</f>
        <v>#REF!</v>
      </c>
      <c r="H354" s="154" t="s">
        <v>215</v>
      </c>
      <c r="I354" s="154"/>
      <c r="J354" s="148" t="str">
        <f>'YARIŞMA BİLGİLERİ'!$F$21</f>
        <v>Genç Erkekler</v>
      </c>
      <c r="K354" s="151" t="str">
        <f t="shared" si="9"/>
        <v>İSTANBUL-Salon Olimpik Baraj Yarışmaları</v>
      </c>
      <c r="L354" s="216" t="e">
        <f>#REF!</f>
        <v>#REF!</v>
      </c>
      <c r="M354" s="152" t="s">
        <v>208</v>
      </c>
    </row>
    <row r="355" spans="1:13" s="144" customFormat="1" ht="26.25" customHeight="1" x14ac:dyDescent="0.2">
      <c r="A355" s="146">
        <v>393</v>
      </c>
      <c r="B355" s="157" t="s">
        <v>216</v>
      </c>
      <c r="C355" s="147" t="e">
        <f>#REF!</f>
        <v>#REF!</v>
      </c>
      <c r="D355" s="151" t="e">
        <f>#REF!</f>
        <v>#REF!</v>
      </c>
      <c r="E355" s="151" t="e">
        <f>#REF!</f>
        <v>#REF!</v>
      </c>
      <c r="F355" s="153" t="e">
        <f>#REF!</f>
        <v>#REF!</v>
      </c>
      <c r="G355" s="154" t="e">
        <f>#REF!</f>
        <v>#REF!</v>
      </c>
      <c r="H355" s="154" t="s">
        <v>215</v>
      </c>
      <c r="I355" s="154"/>
      <c r="J355" s="148" t="str">
        <f>'YARIŞMA BİLGİLERİ'!$F$21</f>
        <v>Genç Erkekler</v>
      </c>
      <c r="K355" s="151" t="str">
        <f t="shared" si="9"/>
        <v>İSTANBUL-Salon Olimpik Baraj Yarışmaları</v>
      </c>
      <c r="L355" s="216" t="e">
        <f>#REF!</f>
        <v>#REF!</v>
      </c>
      <c r="M355" s="152" t="s">
        <v>208</v>
      </c>
    </row>
    <row r="356" spans="1:13" s="144" customFormat="1" ht="26.25" customHeight="1" x14ac:dyDescent="0.2">
      <c r="A356" s="146">
        <v>394</v>
      </c>
      <c r="B356" s="157" t="s">
        <v>216</v>
      </c>
      <c r="C356" s="147" t="e">
        <f>#REF!</f>
        <v>#REF!</v>
      </c>
      <c r="D356" s="151" t="e">
        <f>#REF!</f>
        <v>#REF!</v>
      </c>
      <c r="E356" s="151" t="e">
        <f>#REF!</f>
        <v>#REF!</v>
      </c>
      <c r="F356" s="153" t="e">
        <f>#REF!</f>
        <v>#REF!</v>
      </c>
      <c r="G356" s="154" t="e">
        <f>#REF!</f>
        <v>#REF!</v>
      </c>
      <c r="H356" s="154" t="s">
        <v>215</v>
      </c>
      <c r="I356" s="154"/>
      <c r="J356" s="148" t="str">
        <f>'YARIŞMA BİLGİLERİ'!$F$21</f>
        <v>Genç Erkekler</v>
      </c>
      <c r="K356" s="151" t="str">
        <f t="shared" si="9"/>
        <v>İSTANBUL-Salon Olimpik Baraj Yarışmaları</v>
      </c>
      <c r="L356" s="216" t="e">
        <f>#REF!</f>
        <v>#REF!</v>
      </c>
      <c r="M356" s="152" t="s">
        <v>208</v>
      </c>
    </row>
    <row r="357" spans="1:13" s="144" customFormat="1" ht="26.25" customHeight="1" x14ac:dyDescent="0.2">
      <c r="A357" s="146">
        <v>395</v>
      </c>
      <c r="B357" s="157" t="s">
        <v>216</v>
      </c>
      <c r="C357" s="147" t="e">
        <f>#REF!</f>
        <v>#REF!</v>
      </c>
      <c r="D357" s="151" t="e">
        <f>#REF!</f>
        <v>#REF!</v>
      </c>
      <c r="E357" s="151" t="e">
        <f>#REF!</f>
        <v>#REF!</v>
      </c>
      <c r="F357" s="153" t="e">
        <f>#REF!</f>
        <v>#REF!</v>
      </c>
      <c r="G357" s="154" t="e">
        <f>#REF!</f>
        <v>#REF!</v>
      </c>
      <c r="H357" s="154" t="s">
        <v>215</v>
      </c>
      <c r="I357" s="154"/>
      <c r="J357" s="148" t="str">
        <f>'YARIŞMA BİLGİLERİ'!$F$21</f>
        <v>Genç Erkekler</v>
      </c>
      <c r="K357" s="151" t="str">
        <f t="shared" si="9"/>
        <v>İSTANBUL-Salon Olimpik Baraj Yarışmaları</v>
      </c>
      <c r="L357" s="216" t="e">
        <f>#REF!</f>
        <v>#REF!</v>
      </c>
      <c r="M357" s="152" t="s">
        <v>208</v>
      </c>
    </row>
    <row r="358" spans="1:13" s="144" customFormat="1" ht="26.25" customHeight="1" x14ac:dyDescent="0.2">
      <c r="A358" s="146">
        <v>396</v>
      </c>
      <c r="B358" s="157" t="s">
        <v>216</v>
      </c>
      <c r="C358" s="147" t="e">
        <f>#REF!</f>
        <v>#REF!</v>
      </c>
      <c r="D358" s="151" t="e">
        <f>#REF!</f>
        <v>#REF!</v>
      </c>
      <c r="E358" s="151" t="e">
        <f>#REF!</f>
        <v>#REF!</v>
      </c>
      <c r="F358" s="153" t="e">
        <f>#REF!</f>
        <v>#REF!</v>
      </c>
      <c r="G358" s="154" t="e">
        <f>#REF!</f>
        <v>#REF!</v>
      </c>
      <c r="H358" s="154" t="s">
        <v>215</v>
      </c>
      <c r="I358" s="154"/>
      <c r="J358" s="148" t="str">
        <f>'YARIŞMA BİLGİLERİ'!$F$21</f>
        <v>Genç Erkekler</v>
      </c>
      <c r="K358" s="151" t="str">
        <f t="shared" si="9"/>
        <v>İSTANBUL-Salon Olimpik Baraj Yarışmaları</v>
      </c>
      <c r="L358" s="216" t="e">
        <f>#REF!</f>
        <v>#REF!</v>
      </c>
      <c r="M358" s="152" t="s">
        <v>208</v>
      </c>
    </row>
    <row r="359" spans="1:13" s="144" customFormat="1" ht="26.25" customHeight="1" x14ac:dyDescent="0.2">
      <c r="A359" s="146">
        <v>397</v>
      </c>
      <c r="B359" s="157" t="s">
        <v>216</v>
      </c>
      <c r="C359" s="147" t="e">
        <f>#REF!</f>
        <v>#REF!</v>
      </c>
      <c r="D359" s="151" t="e">
        <f>#REF!</f>
        <v>#REF!</v>
      </c>
      <c r="E359" s="151" t="e">
        <f>#REF!</f>
        <v>#REF!</v>
      </c>
      <c r="F359" s="153" t="e">
        <f>#REF!</f>
        <v>#REF!</v>
      </c>
      <c r="G359" s="154" t="e">
        <f>#REF!</f>
        <v>#REF!</v>
      </c>
      <c r="H359" s="154" t="s">
        <v>215</v>
      </c>
      <c r="I359" s="154"/>
      <c r="J359" s="148" t="str">
        <f>'YARIŞMA BİLGİLERİ'!$F$21</f>
        <v>Genç Erkekler</v>
      </c>
      <c r="K359" s="151" t="str">
        <f t="shared" si="9"/>
        <v>İSTANBUL-Salon Olimpik Baraj Yarışmaları</v>
      </c>
      <c r="L359" s="216" t="e">
        <f>#REF!</f>
        <v>#REF!</v>
      </c>
      <c r="M359" s="152" t="s">
        <v>208</v>
      </c>
    </row>
    <row r="360" spans="1:13" s="144" customFormat="1" ht="26.25" customHeight="1" x14ac:dyDescent="0.2">
      <c r="A360" s="146">
        <v>398</v>
      </c>
      <c r="B360" s="157" t="s">
        <v>216</v>
      </c>
      <c r="C360" s="147" t="e">
        <f>#REF!</f>
        <v>#REF!</v>
      </c>
      <c r="D360" s="151" t="e">
        <f>#REF!</f>
        <v>#REF!</v>
      </c>
      <c r="E360" s="151" t="e">
        <f>#REF!</f>
        <v>#REF!</v>
      </c>
      <c r="F360" s="153" t="e">
        <f>#REF!</f>
        <v>#REF!</v>
      </c>
      <c r="G360" s="154" t="e">
        <f>#REF!</f>
        <v>#REF!</v>
      </c>
      <c r="H360" s="154" t="s">
        <v>215</v>
      </c>
      <c r="I360" s="154"/>
      <c r="J360" s="148" t="str">
        <f>'YARIŞMA BİLGİLERİ'!$F$21</f>
        <v>Genç Erkekler</v>
      </c>
      <c r="K360" s="151" t="str">
        <f t="shared" si="9"/>
        <v>İSTANBUL-Salon Olimpik Baraj Yarışmaları</v>
      </c>
      <c r="L360" s="216" t="e">
        <f>#REF!</f>
        <v>#REF!</v>
      </c>
      <c r="M360" s="152" t="s">
        <v>208</v>
      </c>
    </row>
    <row r="361" spans="1:13" s="144" customFormat="1" ht="26.25" customHeight="1" x14ac:dyDescent="0.2">
      <c r="A361" s="146">
        <v>399</v>
      </c>
      <c r="B361" s="157" t="s">
        <v>216</v>
      </c>
      <c r="C361" s="147" t="e">
        <f>#REF!</f>
        <v>#REF!</v>
      </c>
      <c r="D361" s="151" t="e">
        <f>#REF!</f>
        <v>#REF!</v>
      </c>
      <c r="E361" s="151" t="e">
        <f>#REF!</f>
        <v>#REF!</v>
      </c>
      <c r="F361" s="153" t="e">
        <f>#REF!</f>
        <v>#REF!</v>
      </c>
      <c r="G361" s="154" t="e">
        <f>#REF!</f>
        <v>#REF!</v>
      </c>
      <c r="H361" s="154" t="s">
        <v>215</v>
      </c>
      <c r="I361" s="154"/>
      <c r="J361" s="148" t="str">
        <f>'YARIŞMA BİLGİLERİ'!$F$21</f>
        <v>Genç Erkekler</v>
      </c>
      <c r="K361" s="151" t="str">
        <f t="shared" si="9"/>
        <v>İSTANBUL-Salon Olimpik Baraj Yarışmaları</v>
      </c>
      <c r="L361" s="216" t="e">
        <f>#REF!</f>
        <v>#REF!</v>
      </c>
      <c r="M361" s="152" t="s">
        <v>208</v>
      </c>
    </row>
    <row r="362" spans="1:13" s="144" customFormat="1" ht="26.25" customHeight="1" x14ac:dyDescent="0.2">
      <c r="A362" s="146">
        <v>400</v>
      </c>
      <c r="B362" s="157" t="s">
        <v>216</v>
      </c>
      <c r="C362" s="147" t="e">
        <f>#REF!</f>
        <v>#REF!</v>
      </c>
      <c r="D362" s="151" t="e">
        <f>#REF!</f>
        <v>#REF!</v>
      </c>
      <c r="E362" s="151" t="e">
        <f>#REF!</f>
        <v>#REF!</v>
      </c>
      <c r="F362" s="153" t="e">
        <f>#REF!</f>
        <v>#REF!</v>
      </c>
      <c r="G362" s="154" t="e">
        <f>#REF!</f>
        <v>#REF!</v>
      </c>
      <c r="H362" s="154" t="s">
        <v>215</v>
      </c>
      <c r="I362" s="154"/>
      <c r="J362" s="148" t="str">
        <f>'YARIŞMA BİLGİLERİ'!$F$21</f>
        <v>Genç Erkekler</v>
      </c>
      <c r="K362" s="151" t="str">
        <f t="shared" si="9"/>
        <v>İSTANBUL-Salon Olimpik Baraj Yarışmaları</v>
      </c>
      <c r="L362" s="216" t="e">
        <f>#REF!</f>
        <v>#REF!</v>
      </c>
      <c r="M362" s="152" t="s">
        <v>208</v>
      </c>
    </row>
    <row r="363" spans="1:13" s="144" customFormat="1" ht="26.25" customHeight="1" x14ac:dyDescent="0.2">
      <c r="A363" s="146">
        <v>401</v>
      </c>
      <c r="B363" s="157" t="s">
        <v>216</v>
      </c>
      <c r="C363" s="147" t="e">
        <f>#REF!</f>
        <v>#REF!</v>
      </c>
      <c r="D363" s="151" t="e">
        <f>#REF!</f>
        <v>#REF!</v>
      </c>
      <c r="E363" s="151" t="e">
        <f>#REF!</f>
        <v>#REF!</v>
      </c>
      <c r="F363" s="153" t="e">
        <f>#REF!</f>
        <v>#REF!</v>
      </c>
      <c r="G363" s="154" t="e">
        <f>#REF!</f>
        <v>#REF!</v>
      </c>
      <c r="H363" s="154" t="s">
        <v>215</v>
      </c>
      <c r="I363" s="154"/>
      <c r="J363" s="148" t="str">
        <f>'YARIŞMA BİLGİLERİ'!$F$21</f>
        <v>Genç Erkekler</v>
      </c>
      <c r="K363" s="151" t="str">
        <f t="shared" si="9"/>
        <v>İSTANBUL-Salon Olimpik Baraj Yarışmaları</v>
      </c>
      <c r="L363" s="216" t="e">
        <f>#REF!</f>
        <v>#REF!</v>
      </c>
      <c r="M363" s="152" t="s">
        <v>208</v>
      </c>
    </row>
    <row r="364" spans="1:13" s="144" customFormat="1" ht="26.25" customHeight="1" x14ac:dyDescent="0.2">
      <c r="A364" s="146">
        <v>402</v>
      </c>
      <c r="B364" s="157" t="s">
        <v>216</v>
      </c>
      <c r="C364" s="147" t="e">
        <f>#REF!</f>
        <v>#REF!</v>
      </c>
      <c r="D364" s="151" t="e">
        <f>#REF!</f>
        <v>#REF!</v>
      </c>
      <c r="E364" s="151" t="e">
        <f>#REF!</f>
        <v>#REF!</v>
      </c>
      <c r="F364" s="153" t="e">
        <f>#REF!</f>
        <v>#REF!</v>
      </c>
      <c r="G364" s="154" t="e">
        <f>#REF!</f>
        <v>#REF!</v>
      </c>
      <c r="H364" s="154" t="s">
        <v>215</v>
      </c>
      <c r="I364" s="154"/>
      <c r="J364" s="148" t="str">
        <f>'YARIŞMA BİLGİLERİ'!$F$21</f>
        <v>Genç Erkekler</v>
      </c>
      <c r="K364" s="151" t="str">
        <f t="shared" si="9"/>
        <v>İSTANBUL-Salon Olimpik Baraj Yarışmaları</v>
      </c>
      <c r="L364" s="216" t="e">
        <f>#REF!</f>
        <v>#REF!</v>
      </c>
      <c r="M364" s="152" t="s">
        <v>208</v>
      </c>
    </row>
    <row r="365" spans="1:13" s="144" customFormat="1" ht="26.25" customHeight="1" x14ac:dyDescent="0.2">
      <c r="A365" s="146">
        <v>403</v>
      </c>
      <c r="B365" s="157" t="s">
        <v>216</v>
      </c>
      <c r="C365" s="147" t="e">
        <f>#REF!</f>
        <v>#REF!</v>
      </c>
      <c r="D365" s="151" t="e">
        <f>#REF!</f>
        <v>#REF!</v>
      </c>
      <c r="E365" s="151" t="e">
        <f>#REF!</f>
        <v>#REF!</v>
      </c>
      <c r="F365" s="153" t="e">
        <f>#REF!</f>
        <v>#REF!</v>
      </c>
      <c r="G365" s="154" t="e">
        <f>#REF!</f>
        <v>#REF!</v>
      </c>
      <c r="H365" s="154" t="s">
        <v>215</v>
      </c>
      <c r="I365" s="154"/>
      <c r="J365" s="148" t="str">
        <f>'YARIŞMA BİLGİLERİ'!$F$21</f>
        <v>Genç Erkekler</v>
      </c>
      <c r="K365" s="151" t="str">
        <f t="shared" si="9"/>
        <v>İSTANBUL-Salon Olimpik Baraj Yarışmaları</v>
      </c>
      <c r="L365" s="216" t="e">
        <f>#REF!</f>
        <v>#REF!</v>
      </c>
      <c r="M365" s="152" t="s">
        <v>208</v>
      </c>
    </row>
    <row r="366" spans="1:13" s="144" customFormat="1" ht="26.25" customHeight="1" x14ac:dyDescent="0.2">
      <c r="A366" s="146">
        <v>404</v>
      </c>
      <c r="B366" s="157" t="s">
        <v>216</v>
      </c>
      <c r="C366" s="147" t="e">
        <f>#REF!</f>
        <v>#REF!</v>
      </c>
      <c r="D366" s="151" t="e">
        <f>#REF!</f>
        <v>#REF!</v>
      </c>
      <c r="E366" s="151" t="e">
        <f>#REF!</f>
        <v>#REF!</v>
      </c>
      <c r="F366" s="153" t="e">
        <f>#REF!</f>
        <v>#REF!</v>
      </c>
      <c r="G366" s="154" t="e">
        <f>#REF!</f>
        <v>#REF!</v>
      </c>
      <c r="H366" s="154" t="s">
        <v>215</v>
      </c>
      <c r="I366" s="154"/>
      <c r="J366" s="148" t="str">
        <f>'YARIŞMA BİLGİLERİ'!$F$21</f>
        <v>Genç Erkekler</v>
      </c>
      <c r="K366" s="151" t="str">
        <f t="shared" si="9"/>
        <v>İSTANBUL-Salon Olimpik Baraj Yarışmaları</v>
      </c>
      <c r="L366" s="216" t="e">
        <f>#REF!</f>
        <v>#REF!</v>
      </c>
      <c r="M366" s="152" t="s">
        <v>208</v>
      </c>
    </row>
    <row r="367" spans="1:13" s="144" customFormat="1" ht="26.25" customHeight="1" x14ac:dyDescent="0.2">
      <c r="A367" s="146">
        <v>405</v>
      </c>
      <c r="B367" s="157" t="s">
        <v>216</v>
      </c>
      <c r="C367" s="147" t="e">
        <f>#REF!</f>
        <v>#REF!</v>
      </c>
      <c r="D367" s="151" t="e">
        <f>#REF!</f>
        <v>#REF!</v>
      </c>
      <c r="E367" s="151" t="e">
        <f>#REF!</f>
        <v>#REF!</v>
      </c>
      <c r="F367" s="153" t="e">
        <f>#REF!</f>
        <v>#REF!</v>
      </c>
      <c r="G367" s="154" t="e">
        <f>#REF!</f>
        <v>#REF!</v>
      </c>
      <c r="H367" s="154" t="s">
        <v>215</v>
      </c>
      <c r="I367" s="154"/>
      <c r="J367" s="148" t="str">
        <f>'YARIŞMA BİLGİLERİ'!$F$21</f>
        <v>Genç Erkekler</v>
      </c>
      <c r="K367" s="151" t="str">
        <f t="shared" si="9"/>
        <v>İSTANBUL-Salon Olimpik Baraj Yarışmaları</v>
      </c>
      <c r="L367" s="216" t="e">
        <f>#REF!</f>
        <v>#REF!</v>
      </c>
      <c r="M367" s="152" t="s">
        <v>208</v>
      </c>
    </row>
    <row r="368" spans="1:13" s="144" customFormat="1" ht="26.25" customHeight="1" x14ac:dyDescent="0.2">
      <c r="A368" s="146">
        <v>406</v>
      </c>
      <c r="B368" s="157" t="s">
        <v>216</v>
      </c>
      <c r="C368" s="147" t="e">
        <f>#REF!</f>
        <v>#REF!</v>
      </c>
      <c r="D368" s="151" t="e">
        <f>#REF!</f>
        <v>#REF!</v>
      </c>
      <c r="E368" s="151" t="e">
        <f>#REF!</f>
        <v>#REF!</v>
      </c>
      <c r="F368" s="153" t="e">
        <f>#REF!</f>
        <v>#REF!</v>
      </c>
      <c r="G368" s="154" t="e">
        <f>#REF!</f>
        <v>#REF!</v>
      </c>
      <c r="H368" s="154" t="s">
        <v>215</v>
      </c>
      <c r="I368" s="154"/>
      <c r="J368" s="148" t="str">
        <f>'YARIŞMA BİLGİLERİ'!$F$21</f>
        <v>Genç Erkekler</v>
      </c>
      <c r="K368" s="151" t="str">
        <f t="shared" si="9"/>
        <v>İSTANBUL-Salon Olimpik Baraj Yarışmaları</v>
      </c>
      <c r="L368" s="216" t="e">
        <f>#REF!</f>
        <v>#REF!</v>
      </c>
      <c r="M368" s="152" t="s">
        <v>208</v>
      </c>
    </row>
    <row r="369" spans="1:13" s="144" customFormat="1" ht="26.25" customHeight="1" x14ac:dyDescent="0.2">
      <c r="A369" s="146">
        <v>407</v>
      </c>
      <c r="B369" s="157" t="s">
        <v>216</v>
      </c>
      <c r="C369" s="147" t="e">
        <f>#REF!</f>
        <v>#REF!</v>
      </c>
      <c r="D369" s="151" t="e">
        <f>#REF!</f>
        <v>#REF!</v>
      </c>
      <c r="E369" s="151" t="e">
        <f>#REF!</f>
        <v>#REF!</v>
      </c>
      <c r="F369" s="153" t="e">
        <f>#REF!</f>
        <v>#REF!</v>
      </c>
      <c r="G369" s="154" t="e">
        <f>#REF!</f>
        <v>#REF!</v>
      </c>
      <c r="H369" s="154" t="s">
        <v>215</v>
      </c>
      <c r="I369" s="154"/>
      <c r="J369" s="148" t="str">
        <f>'YARIŞMA BİLGİLERİ'!$F$21</f>
        <v>Genç Erkekler</v>
      </c>
      <c r="K369" s="151" t="str">
        <f t="shared" si="9"/>
        <v>İSTANBUL-Salon Olimpik Baraj Yarışmaları</v>
      </c>
      <c r="L369" s="216" t="e">
        <f>#REF!</f>
        <v>#REF!</v>
      </c>
      <c r="M369" s="152" t="s">
        <v>208</v>
      </c>
    </row>
    <row r="370" spans="1:13" s="144" customFormat="1" ht="26.25" customHeight="1" x14ac:dyDescent="0.2">
      <c r="A370" s="146">
        <v>408</v>
      </c>
      <c r="B370" s="157" t="s">
        <v>216</v>
      </c>
      <c r="C370" s="147" t="e">
        <f>#REF!</f>
        <v>#REF!</v>
      </c>
      <c r="D370" s="151" t="e">
        <f>#REF!</f>
        <v>#REF!</v>
      </c>
      <c r="E370" s="151" t="e">
        <f>#REF!</f>
        <v>#REF!</v>
      </c>
      <c r="F370" s="153" t="e">
        <f>#REF!</f>
        <v>#REF!</v>
      </c>
      <c r="G370" s="154" t="e">
        <f>#REF!</f>
        <v>#REF!</v>
      </c>
      <c r="H370" s="154" t="s">
        <v>215</v>
      </c>
      <c r="I370" s="154"/>
      <c r="J370" s="148" t="str">
        <f>'YARIŞMA BİLGİLERİ'!$F$21</f>
        <v>Genç Erkekler</v>
      </c>
      <c r="K370" s="151" t="str">
        <f t="shared" si="9"/>
        <v>İSTANBUL-Salon Olimpik Baraj Yarışmaları</v>
      </c>
      <c r="L370" s="216" t="e">
        <f>#REF!</f>
        <v>#REF!</v>
      </c>
      <c r="M370" s="152" t="s">
        <v>208</v>
      </c>
    </row>
    <row r="371" spans="1:13" s="144" customFormat="1" ht="26.25" customHeight="1" x14ac:dyDescent="0.2">
      <c r="A371" s="146">
        <v>409</v>
      </c>
      <c r="B371" s="157" t="s">
        <v>216</v>
      </c>
      <c r="C371" s="147" t="e">
        <f>#REF!</f>
        <v>#REF!</v>
      </c>
      <c r="D371" s="151" t="e">
        <f>#REF!</f>
        <v>#REF!</v>
      </c>
      <c r="E371" s="151" t="e">
        <f>#REF!</f>
        <v>#REF!</v>
      </c>
      <c r="F371" s="153" t="e">
        <f>#REF!</f>
        <v>#REF!</v>
      </c>
      <c r="G371" s="154" t="e">
        <f>#REF!</f>
        <v>#REF!</v>
      </c>
      <c r="H371" s="154" t="s">
        <v>215</v>
      </c>
      <c r="I371" s="154"/>
      <c r="J371" s="148" t="str">
        <f>'YARIŞMA BİLGİLERİ'!$F$21</f>
        <v>Genç Erkekler</v>
      </c>
      <c r="K371" s="151" t="str">
        <f t="shared" si="9"/>
        <v>İSTANBUL-Salon Olimpik Baraj Yarışmaları</v>
      </c>
      <c r="L371" s="216" t="e">
        <f>#REF!</f>
        <v>#REF!</v>
      </c>
      <c r="M371" s="152" t="s">
        <v>208</v>
      </c>
    </row>
    <row r="372" spans="1:13" s="144" customFormat="1" ht="26.25" customHeight="1" x14ac:dyDescent="0.2">
      <c r="A372" s="146">
        <v>410</v>
      </c>
      <c r="B372" s="157" t="s">
        <v>216</v>
      </c>
      <c r="C372" s="147" t="e">
        <f>#REF!</f>
        <v>#REF!</v>
      </c>
      <c r="D372" s="151" t="e">
        <f>#REF!</f>
        <v>#REF!</v>
      </c>
      <c r="E372" s="151" t="e">
        <f>#REF!</f>
        <v>#REF!</v>
      </c>
      <c r="F372" s="153" t="e">
        <f>#REF!</f>
        <v>#REF!</v>
      </c>
      <c r="G372" s="154" t="e">
        <f>#REF!</f>
        <v>#REF!</v>
      </c>
      <c r="H372" s="154" t="s">
        <v>215</v>
      </c>
      <c r="I372" s="154"/>
      <c r="J372" s="148" t="str">
        <f>'YARIŞMA BİLGİLERİ'!$F$21</f>
        <v>Genç Erkekler</v>
      </c>
      <c r="K372" s="151" t="str">
        <f t="shared" si="9"/>
        <v>İSTANBUL-Salon Olimpik Baraj Yarışmaları</v>
      </c>
      <c r="L372" s="216" t="e">
        <f>#REF!</f>
        <v>#REF!</v>
      </c>
      <c r="M372" s="152" t="s">
        <v>208</v>
      </c>
    </row>
    <row r="373" spans="1:13" s="144" customFormat="1" ht="26.25" customHeight="1" x14ac:dyDescent="0.2">
      <c r="A373" s="146">
        <v>411</v>
      </c>
      <c r="B373" s="157" t="s">
        <v>216</v>
      </c>
      <c r="C373" s="147" t="e">
        <f>#REF!</f>
        <v>#REF!</v>
      </c>
      <c r="D373" s="151" t="e">
        <f>#REF!</f>
        <v>#REF!</v>
      </c>
      <c r="E373" s="151" t="e">
        <f>#REF!</f>
        <v>#REF!</v>
      </c>
      <c r="F373" s="153" t="e">
        <f>#REF!</f>
        <v>#REF!</v>
      </c>
      <c r="G373" s="154" t="e">
        <f>#REF!</f>
        <v>#REF!</v>
      </c>
      <c r="H373" s="154" t="s">
        <v>215</v>
      </c>
      <c r="I373" s="154"/>
      <c r="J373" s="148" t="str">
        <f>'YARIŞMA BİLGİLERİ'!$F$21</f>
        <v>Genç Erkekler</v>
      </c>
      <c r="K373" s="151" t="str">
        <f t="shared" si="9"/>
        <v>İSTANBUL-Salon Olimpik Baraj Yarışmaları</v>
      </c>
      <c r="L373" s="216" t="e">
        <f>#REF!</f>
        <v>#REF!</v>
      </c>
      <c r="M373" s="152" t="s">
        <v>208</v>
      </c>
    </row>
    <row r="374" spans="1:13" s="144" customFormat="1" ht="26.25" customHeight="1" x14ac:dyDescent="0.2">
      <c r="A374" s="146">
        <v>412</v>
      </c>
      <c r="B374" s="157" t="s">
        <v>216</v>
      </c>
      <c r="C374" s="147" t="e">
        <f>#REF!</f>
        <v>#REF!</v>
      </c>
      <c r="D374" s="151" t="e">
        <f>#REF!</f>
        <v>#REF!</v>
      </c>
      <c r="E374" s="151" t="e">
        <f>#REF!</f>
        <v>#REF!</v>
      </c>
      <c r="F374" s="153" t="e">
        <f>#REF!</f>
        <v>#REF!</v>
      </c>
      <c r="G374" s="154" t="e">
        <f>#REF!</f>
        <v>#REF!</v>
      </c>
      <c r="H374" s="154" t="s">
        <v>215</v>
      </c>
      <c r="I374" s="154"/>
      <c r="J374" s="148" t="str">
        <f>'YARIŞMA BİLGİLERİ'!$F$21</f>
        <v>Genç Erkekler</v>
      </c>
      <c r="K374" s="151" t="str">
        <f t="shared" si="9"/>
        <v>İSTANBUL-Salon Olimpik Baraj Yarışmaları</v>
      </c>
      <c r="L374" s="216" t="e">
        <f>#REF!</f>
        <v>#REF!</v>
      </c>
      <c r="M374" s="152" t="s">
        <v>208</v>
      </c>
    </row>
    <row r="375" spans="1:13" s="144" customFormat="1" ht="26.25" customHeight="1" x14ac:dyDescent="0.2">
      <c r="A375" s="146">
        <v>413</v>
      </c>
      <c r="B375" s="157" t="s">
        <v>216</v>
      </c>
      <c r="C375" s="147" t="e">
        <f>#REF!</f>
        <v>#REF!</v>
      </c>
      <c r="D375" s="151" t="e">
        <f>#REF!</f>
        <v>#REF!</v>
      </c>
      <c r="E375" s="151" t="e">
        <f>#REF!</f>
        <v>#REF!</v>
      </c>
      <c r="F375" s="153" t="e">
        <f>#REF!</f>
        <v>#REF!</v>
      </c>
      <c r="G375" s="154" t="e">
        <f>#REF!</f>
        <v>#REF!</v>
      </c>
      <c r="H375" s="154" t="s">
        <v>215</v>
      </c>
      <c r="I375" s="154"/>
      <c r="J375" s="148" t="str">
        <f>'YARIŞMA BİLGİLERİ'!$F$21</f>
        <v>Genç Erkekler</v>
      </c>
      <c r="K375" s="151" t="str">
        <f t="shared" si="9"/>
        <v>İSTANBUL-Salon Olimpik Baraj Yarışmaları</v>
      </c>
      <c r="L375" s="216" t="e">
        <f>#REF!</f>
        <v>#REF!</v>
      </c>
      <c r="M375" s="152" t="s">
        <v>208</v>
      </c>
    </row>
    <row r="376" spans="1:13" s="144" customFormat="1" ht="26.25" customHeight="1" x14ac:dyDescent="0.2">
      <c r="A376" s="146">
        <v>414</v>
      </c>
      <c r="B376" s="157" t="s">
        <v>216</v>
      </c>
      <c r="C376" s="147" t="e">
        <f>#REF!</f>
        <v>#REF!</v>
      </c>
      <c r="D376" s="151" t="e">
        <f>#REF!</f>
        <v>#REF!</v>
      </c>
      <c r="E376" s="151" t="e">
        <f>#REF!</f>
        <v>#REF!</v>
      </c>
      <c r="F376" s="153" t="e">
        <f>#REF!</f>
        <v>#REF!</v>
      </c>
      <c r="G376" s="154" t="e">
        <f>#REF!</f>
        <v>#REF!</v>
      </c>
      <c r="H376" s="154" t="s">
        <v>215</v>
      </c>
      <c r="I376" s="154"/>
      <c r="J376" s="148" t="str">
        <f>'YARIŞMA BİLGİLERİ'!$F$21</f>
        <v>Genç Erkekler</v>
      </c>
      <c r="K376" s="151" t="str">
        <f t="shared" si="9"/>
        <v>İSTANBUL-Salon Olimpik Baraj Yarışmaları</v>
      </c>
      <c r="L376" s="216" t="e">
        <f>#REF!</f>
        <v>#REF!</v>
      </c>
      <c r="M376" s="152" t="s">
        <v>208</v>
      </c>
    </row>
    <row r="377" spans="1:13" s="144" customFormat="1" ht="26.25" customHeight="1" x14ac:dyDescent="0.2">
      <c r="A377" s="146">
        <v>415</v>
      </c>
      <c r="B377" s="157" t="s">
        <v>216</v>
      </c>
      <c r="C377" s="147" t="e">
        <f>#REF!</f>
        <v>#REF!</v>
      </c>
      <c r="D377" s="151" t="e">
        <f>#REF!</f>
        <v>#REF!</v>
      </c>
      <c r="E377" s="151" t="e">
        <f>#REF!</f>
        <v>#REF!</v>
      </c>
      <c r="F377" s="153" t="e">
        <f>#REF!</f>
        <v>#REF!</v>
      </c>
      <c r="G377" s="154" t="e">
        <f>#REF!</f>
        <v>#REF!</v>
      </c>
      <c r="H377" s="154" t="s">
        <v>215</v>
      </c>
      <c r="I377" s="154"/>
      <c r="J377" s="148" t="str">
        <f>'YARIŞMA BİLGİLERİ'!$F$21</f>
        <v>Genç Erkekler</v>
      </c>
      <c r="K377" s="151" t="str">
        <f t="shared" si="9"/>
        <v>İSTANBUL-Salon Olimpik Baraj Yarışmaları</v>
      </c>
      <c r="L377" s="216" t="e">
        <f>#REF!</f>
        <v>#REF!</v>
      </c>
      <c r="M377" s="152" t="s">
        <v>208</v>
      </c>
    </row>
    <row r="378" spans="1:13" s="144" customFormat="1" ht="26.25" customHeight="1" x14ac:dyDescent="0.2">
      <c r="A378" s="146">
        <v>416</v>
      </c>
      <c r="B378" s="157" t="s">
        <v>217</v>
      </c>
      <c r="C378" s="147">
        <f>'60M.Eng.Seçme'!C8</f>
        <v>0</v>
      </c>
      <c r="D378" s="151">
        <f>'60M.Eng.Seçme'!D8</f>
        <v>0</v>
      </c>
      <c r="E378" s="151">
        <f>'60M.Eng.Seçme'!E8</f>
        <v>0</v>
      </c>
      <c r="F378" s="153">
        <f>'60M.Eng.Seçme'!F8</f>
        <v>0</v>
      </c>
      <c r="G378" s="154">
        <f>'60M.Eng.Seçme'!A8</f>
        <v>1</v>
      </c>
      <c r="H378" s="154" t="s">
        <v>215</v>
      </c>
      <c r="I378" s="154"/>
      <c r="J378" s="148" t="str">
        <f>'YARIŞMA BİLGİLERİ'!$F$21</f>
        <v>Genç Erkekler</v>
      </c>
      <c r="K378" s="151" t="str">
        <f t="shared" si="9"/>
        <v>İSTANBUL-Salon Olimpik Baraj Yarışmaları</v>
      </c>
      <c r="L378" s="216" t="e">
        <f>#REF!</f>
        <v>#REF!</v>
      </c>
      <c r="M378" s="152" t="s">
        <v>208</v>
      </c>
    </row>
    <row r="379" spans="1:13" s="144" customFormat="1" ht="26.25" customHeight="1" x14ac:dyDescent="0.2">
      <c r="A379" s="146">
        <v>417</v>
      </c>
      <c r="B379" s="157" t="s">
        <v>217</v>
      </c>
      <c r="C379" s="147">
        <f>'60M.Eng.Seçme'!C9</f>
        <v>0</v>
      </c>
      <c r="D379" s="151">
        <f>'60M.Eng.Seçme'!D9</f>
        <v>0</v>
      </c>
      <c r="E379" s="151">
        <f>'60M.Eng.Seçme'!E9</f>
        <v>0</v>
      </c>
      <c r="F379" s="153">
        <f>'60M.Eng.Seçme'!F9</f>
        <v>0</v>
      </c>
      <c r="G379" s="154">
        <f>'60M.Eng.Seçme'!A9</f>
        <v>2</v>
      </c>
      <c r="H379" s="154" t="s">
        <v>215</v>
      </c>
      <c r="I379" s="154"/>
      <c r="J379" s="148" t="str">
        <f>'YARIŞMA BİLGİLERİ'!$F$21</f>
        <v>Genç Erkekler</v>
      </c>
      <c r="K379" s="151" t="str">
        <f t="shared" si="9"/>
        <v>İSTANBUL-Salon Olimpik Baraj Yarışmaları</v>
      </c>
      <c r="L379" s="216" t="e">
        <f>#REF!</f>
        <v>#REF!</v>
      </c>
      <c r="M379" s="152" t="s">
        <v>208</v>
      </c>
    </row>
    <row r="380" spans="1:13" s="144" customFormat="1" ht="26.25" customHeight="1" x14ac:dyDescent="0.2">
      <c r="A380" s="146">
        <v>418</v>
      </c>
      <c r="B380" s="157" t="s">
        <v>217</v>
      </c>
      <c r="C380" s="147">
        <f>'60M.Eng.Seçme'!C10</f>
        <v>0</v>
      </c>
      <c r="D380" s="151">
        <f>'60M.Eng.Seçme'!D10</f>
        <v>0</v>
      </c>
      <c r="E380" s="151">
        <f>'60M.Eng.Seçme'!E10</f>
        <v>0</v>
      </c>
      <c r="F380" s="153">
        <f>'60M.Eng.Seçme'!F10</f>
        <v>0</v>
      </c>
      <c r="G380" s="154">
        <f>'60M.Eng.Seçme'!A10</f>
        <v>3</v>
      </c>
      <c r="H380" s="154" t="s">
        <v>215</v>
      </c>
      <c r="I380" s="154"/>
      <c r="J380" s="148" t="str">
        <f>'YARIŞMA BİLGİLERİ'!$F$21</f>
        <v>Genç Erkekler</v>
      </c>
      <c r="K380" s="151" t="str">
        <f t="shared" si="9"/>
        <v>İSTANBUL-Salon Olimpik Baraj Yarışmaları</v>
      </c>
      <c r="L380" s="216" t="e">
        <f>#REF!</f>
        <v>#REF!</v>
      </c>
      <c r="M380" s="152" t="s">
        <v>208</v>
      </c>
    </row>
    <row r="381" spans="1:13" s="144" customFormat="1" ht="26.25" customHeight="1" x14ac:dyDescent="0.2">
      <c r="A381" s="146">
        <v>419</v>
      </c>
      <c r="B381" s="157" t="s">
        <v>217</v>
      </c>
      <c r="C381" s="147">
        <f>'60M.Eng.Seçme'!C11</f>
        <v>0</v>
      </c>
      <c r="D381" s="151">
        <f>'60M.Eng.Seçme'!D11</f>
        <v>0</v>
      </c>
      <c r="E381" s="151">
        <f>'60M.Eng.Seçme'!E11</f>
        <v>0</v>
      </c>
      <c r="F381" s="153">
        <f>'60M.Eng.Seçme'!F11</f>
        <v>0</v>
      </c>
      <c r="G381" s="154">
        <f>'60M.Eng.Seçme'!A11</f>
        <v>4</v>
      </c>
      <c r="H381" s="154" t="s">
        <v>215</v>
      </c>
      <c r="I381" s="154"/>
      <c r="J381" s="148" t="str">
        <f>'YARIŞMA BİLGİLERİ'!$F$21</f>
        <v>Genç Erkekler</v>
      </c>
      <c r="K381" s="151" t="str">
        <f t="shared" si="9"/>
        <v>İSTANBUL-Salon Olimpik Baraj Yarışmaları</v>
      </c>
      <c r="L381" s="216" t="e">
        <f>#REF!</f>
        <v>#REF!</v>
      </c>
      <c r="M381" s="152" t="s">
        <v>208</v>
      </c>
    </row>
    <row r="382" spans="1:13" s="144" customFormat="1" ht="26.25" customHeight="1" x14ac:dyDescent="0.2">
      <c r="A382" s="146">
        <v>420</v>
      </c>
      <c r="B382" s="157" t="s">
        <v>217</v>
      </c>
      <c r="C382" s="147">
        <f>'60M.Eng.Seçme'!C12</f>
        <v>0</v>
      </c>
      <c r="D382" s="151">
        <f>'60M.Eng.Seçme'!D12</f>
        <v>0</v>
      </c>
      <c r="E382" s="151">
        <f>'60M.Eng.Seçme'!E12</f>
        <v>0</v>
      </c>
      <c r="F382" s="153">
        <f>'60M.Eng.Seçme'!F12</f>
        <v>0</v>
      </c>
      <c r="G382" s="154">
        <f>'60M.Eng.Seçme'!A12</f>
        <v>5</v>
      </c>
      <c r="H382" s="154" t="s">
        <v>215</v>
      </c>
      <c r="I382" s="154"/>
      <c r="J382" s="148" t="str">
        <f>'YARIŞMA BİLGİLERİ'!$F$21</f>
        <v>Genç Erkekler</v>
      </c>
      <c r="K382" s="151" t="str">
        <f t="shared" si="9"/>
        <v>İSTANBUL-Salon Olimpik Baraj Yarışmaları</v>
      </c>
      <c r="L382" s="216" t="e">
        <f>#REF!</f>
        <v>#REF!</v>
      </c>
      <c r="M382" s="152" t="s">
        <v>208</v>
      </c>
    </row>
    <row r="383" spans="1:13" s="144" customFormat="1" ht="26.25" customHeight="1" x14ac:dyDescent="0.2">
      <c r="A383" s="146">
        <v>421</v>
      </c>
      <c r="B383" s="157" t="s">
        <v>217</v>
      </c>
      <c r="C383" s="147">
        <f>'60M.Eng.Seçme'!C13</f>
        <v>0</v>
      </c>
      <c r="D383" s="151">
        <f>'60M.Eng.Seçme'!D13</f>
        <v>0</v>
      </c>
      <c r="E383" s="151">
        <f>'60M.Eng.Seçme'!E13</f>
        <v>0</v>
      </c>
      <c r="F383" s="153">
        <f>'60M.Eng.Seçme'!F13</f>
        <v>0</v>
      </c>
      <c r="G383" s="154">
        <f>'60M.Eng.Seçme'!A13</f>
        <v>6</v>
      </c>
      <c r="H383" s="154" t="s">
        <v>215</v>
      </c>
      <c r="I383" s="154"/>
      <c r="J383" s="148" t="str">
        <f>'YARIŞMA BİLGİLERİ'!$F$21</f>
        <v>Genç Erkekler</v>
      </c>
      <c r="K383" s="151" t="str">
        <f t="shared" si="9"/>
        <v>İSTANBUL-Salon Olimpik Baraj Yarışmaları</v>
      </c>
      <c r="L383" s="216" t="e">
        <f>#REF!</f>
        <v>#REF!</v>
      </c>
      <c r="M383" s="152" t="s">
        <v>208</v>
      </c>
    </row>
    <row r="384" spans="1:13" s="144" customFormat="1" ht="26.25" customHeight="1" x14ac:dyDescent="0.2">
      <c r="A384" s="146">
        <v>422</v>
      </c>
      <c r="B384" s="157" t="s">
        <v>217</v>
      </c>
      <c r="C384" s="147">
        <f>'60M.Eng.Seçme'!C14</f>
        <v>0</v>
      </c>
      <c r="D384" s="151">
        <f>'60M.Eng.Seçme'!D14</f>
        <v>0</v>
      </c>
      <c r="E384" s="151">
        <f>'60M.Eng.Seçme'!E14</f>
        <v>0</v>
      </c>
      <c r="F384" s="153">
        <f>'60M.Eng.Seçme'!F14</f>
        <v>0</v>
      </c>
      <c r="G384" s="154">
        <f>'60M.Eng.Seçme'!A14</f>
        <v>7</v>
      </c>
      <c r="H384" s="154" t="s">
        <v>215</v>
      </c>
      <c r="I384" s="154"/>
      <c r="J384" s="148" t="str">
        <f>'YARIŞMA BİLGİLERİ'!$F$21</f>
        <v>Genç Erkekler</v>
      </c>
      <c r="K384" s="151" t="str">
        <f t="shared" si="9"/>
        <v>İSTANBUL-Salon Olimpik Baraj Yarışmaları</v>
      </c>
      <c r="L384" s="216" t="e">
        <f>#REF!</f>
        <v>#REF!</v>
      </c>
      <c r="M384" s="152" t="s">
        <v>208</v>
      </c>
    </row>
    <row r="385" spans="1:13" s="144" customFormat="1" ht="26.25" customHeight="1" x14ac:dyDescent="0.2">
      <c r="A385" s="146">
        <v>423</v>
      </c>
      <c r="B385" s="157" t="s">
        <v>217</v>
      </c>
      <c r="C385" s="147">
        <f>'60M.Eng.Seçme'!C15</f>
        <v>0</v>
      </c>
      <c r="D385" s="151">
        <f>'60M.Eng.Seçme'!D15</f>
        <v>0</v>
      </c>
      <c r="E385" s="151">
        <f>'60M.Eng.Seçme'!E15</f>
        <v>0</v>
      </c>
      <c r="F385" s="153">
        <f>'60M.Eng.Seçme'!F15</f>
        <v>0</v>
      </c>
      <c r="G385" s="154">
        <f>'60M.Eng.Seçme'!A15</f>
        <v>8</v>
      </c>
      <c r="H385" s="154" t="s">
        <v>215</v>
      </c>
      <c r="I385" s="154"/>
      <c r="J385" s="148" t="str">
        <f>'YARIŞMA BİLGİLERİ'!$F$21</f>
        <v>Genç Erkekler</v>
      </c>
      <c r="K385" s="151" t="str">
        <f t="shared" si="9"/>
        <v>İSTANBUL-Salon Olimpik Baraj Yarışmaları</v>
      </c>
      <c r="L385" s="216" t="e">
        <f>#REF!</f>
        <v>#REF!</v>
      </c>
      <c r="M385" s="152" t="s">
        <v>208</v>
      </c>
    </row>
    <row r="386" spans="1:13" s="144" customFormat="1" ht="26.25" customHeight="1" x14ac:dyDescent="0.2">
      <c r="A386" s="146">
        <v>424</v>
      </c>
      <c r="B386" s="157" t="s">
        <v>217</v>
      </c>
      <c r="C386" s="147">
        <f>'60M.Eng.Seçme'!C16</f>
        <v>0</v>
      </c>
      <c r="D386" s="151">
        <f>'60M.Eng.Seçme'!D16</f>
        <v>0</v>
      </c>
      <c r="E386" s="151">
        <f>'60M.Eng.Seçme'!E16</f>
        <v>0</v>
      </c>
      <c r="F386" s="153">
        <f>'60M.Eng.Seçme'!F16</f>
        <v>0</v>
      </c>
      <c r="G386" s="154">
        <f>'60M.Eng.Seçme'!A16</f>
        <v>9</v>
      </c>
      <c r="H386" s="154" t="s">
        <v>215</v>
      </c>
      <c r="I386" s="154"/>
      <c r="J386" s="148" t="str">
        <f>'YARIŞMA BİLGİLERİ'!$F$21</f>
        <v>Genç Erkekler</v>
      </c>
      <c r="K386" s="151" t="str">
        <f t="shared" si="9"/>
        <v>İSTANBUL-Salon Olimpik Baraj Yarışmaları</v>
      </c>
      <c r="L386" s="216" t="e">
        <f>#REF!</f>
        <v>#REF!</v>
      </c>
      <c r="M386" s="152" t="s">
        <v>208</v>
      </c>
    </row>
    <row r="387" spans="1:13" s="144" customFormat="1" ht="26.25" customHeight="1" x14ac:dyDescent="0.2">
      <c r="A387" s="146">
        <v>425</v>
      </c>
      <c r="B387" s="157" t="s">
        <v>217</v>
      </c>
      <c r="C387" s="147">
        <f>'60M.Eng.Seçme'!C17</f>
        <v>0</v>
      </c>
      <c r="D387" s="151">
        <f>'60M.Eng.Seçme'!D17</f>
        <v>0</v>
      </c>
      <c r="E387" s="151">
        <f>'60M.Eng.Seçme'!E17</f>
        <v>0</v>
      </c>
      <c r="F387" s="153">
        <f>'60M.Eng.Seçme'!F17</f>
        <v>0</v>
      </c>
      <c r="G387" s="154">
        <f>'60M.Eng.Seçme'!A17</f>
        <v>10</v>
      </c>
      <c r="H387" s="154" t="s">
        <v>215</v>
      </c>
      <c r="I387" s="154"/>
      <c r="J387" s="148" t="str">
        <f>'YARIŞMA BİLGİLERİ'!$F$21</f>
        <v>Genç Erkekler</v>
      </c>
      <c r="K387" s="151" t="str">
        <f t="shared" si="9"/>
        <v>İSTANBUL-Salon Olimpik Baraj Yarışmaları</v>
      </c>
      <c r="L387" s="216" t="e">
        <f>#REF!</f>
        <v>#REF!</v>
      </c>
      <c r="M387" s="152" t="s">
        <v>208</v>
      </c>
    </row>
    <row r="388" spans="1:13" s="144" customFormat="1" ht="26.25" customHeight="1" x14ac:dyDescent="0.2">
      <c r="A388" s="146">
        <v>426</v>
      </c>
      <c r="B388" s="157" t="s">
        <v>217</v>
      </c>
      <c r="C388" s="147">
        <f>'60M.Eng.Seçme'!C18</f>
        <v>0</v>
      </c>
      <c r="D388" s="151">
        <f>'60M.Eng.Seçme'!D18</f>
        <v>0</v>
      </c>
      <c r="E388" s="151">
        <f>'60M.Eng.Seçme'!E18</f>
        <v>0</v>
      </c>
      <c r="F388" s="153">
        <f>'60M.Eng.Seçme'!F18</f>
        <v>0</v>
      </c>
      <c r="G388" s="154">
        <f>'60M.Eng.Seçme'!A18</f>
        <v>11</v>
      </c>
      <c r="H388" s="154" t="s">
        <v>215</v>
      </c>
      <c r="I388" s="154"/>
      <c r="J388" s="148" t="str">
        <f>'YARIŞMA BİLGİLERİ'!$F$21</f>
        <v>Genç Erkekler</v>
      </c>
      <c r="K388" s="151" t="str">
        <f t="shared" si="9"/>
        <v>İSTANBUL-Salon Olimpik Baraj Yarışmaları</v>
      </c>
      <c r="L388" s="216" t="e">
        <f>#REF!</f>
        <v>#REF!</v>
      </c>
      <c r="M388" s="152" t="s">
        <v>208</v>
      </c>
    </row>
    <row r="389" spans="1:13" s="144" customFormat="1" ht="26.25" customHeight="1" x14ac:dyDescent="0.2">
      <c r="A389" s="146">
        <v>427</v>
      </c>
      <c r="B389" s="157" t="s">
        <v>217</v>
      </c>
      <c r="C389" s="147">
        <f>'60M.Eng.Seçme'!C19</f>
        <v>0</v>
      </c>
      <c r="D389" s="151">
        <f>'60M.Eng.Seçme'!D19</f>
        <v>0</v>
      </c>
      <c r="E389" s="151">
        <f>'60M.Eng.Seçme'!E19</f>
        <v>0</v>
      </c>
      <c r="F389" s="153">
        <f>'60M.Eng.Seçme'!F19</f>
        <v>0</v>
      </c>
      <c r="G389" s="154">
        <f>'60M.Eng.Seçme'!A19</f>
        <v>12</v>
      </c>
      <c r="H389" s="154" t="s">
        <v>215</v>
      </c>
      <c r="I389" s="154"/>
      <c r="J389" s="148" t="str">
        <f>'YARIŞMA BİLGİLERİ'!$F$21</f>
        <v>Genç Erkekler</v>
      </c>
      <c r="K389" s="151" t="str">
        <f t="shared" si="9"/>
        <v>İSTANBUL-Salon Olimpik Baraj Yarışmaları</v>
      </c>
      <c r="L389" s="216" t="e">
        <f>#REF!</f>
        <v>#REF!</v>
      </c>
      <c r="M389" s="152" t="s">
        <v>208</v>
      </c>
    </row>
    <row r="390" spans="1:13" s="144" customFormat="1" ht="26.25" customHeight="1" x14ac:dyDescent="0.2">
      <c r="A390" s="146">
        <v>428</v>
      </c>
      <c r="B390" s="157" t="s">
        <v>217</v>
      </c>
      <c r="C390" s="147">
        <f>'60M.Eng.Seçme'!C20</f>
        <v>0</v>
      </c>
      <c r="D390" s="151">
        <f>'60M.Eng.Seçme'!D20</f>
        <v>0</v>
      </c>
      <c r="E390" s="151">
        <f>'60M.Eng.Seçme'!E20</f>
        <v>0</v>
      </c>
      <c r="F390" s="153">
        <f>'60M.Eng.Seçme'!F20</f>
        <v>0</v>
      </c>
      <c r="G390" s="154">
        <f>'60M.Eng.Seçme'!A20</f>
        <v>13</v>
      </c>
      <c r="H390" s="154" t="s">
        <v>215</v>
      </c>
      <c r="I390" s="154"/>
      <c r="J390" s="148" t="str">
        <f>'YARIŞMA BİLGİLERİ'!$F$21</f>
        <v>Genç Erkekler</v>
      </c>
      <c r="K390" s="151" t="str">
        <f t="shared" si="9"/>
        <v>İSTANBUL-Salon Olimpik Baraj Yarışmaları</v>
      </c>
      <c r="L390" s="216" t="e">
        <f>#REF!</f>
        <v>#REF!</v>
      </c>
      <c r="M390" s="152" t="s">
        <v>208</v>
      </c>
    </row>
    <row r="391" spans="1:13" s="144" customFormat="1" ht="26.25" customHeight="1" x14ac:dyDescent="0.2">
      <c r="A391" s="146">
        <v>429</v>
      </c>
      <c r="B391" s="157" t="s">
        <v>217</v>
      </c>
      <c r="C391" s="147">
        <f>'60M.Eng.Seçme'!C21</f>
        <v>0</v>
      </c>
      <c r="D391" s="151">
        <f>'60M.Eng.Seçme'!D21</f>
        <v>0</v>
      </c>
      <c r="E391" s="151">
        <f>'60M.Eng.Seçme'!E21</f>
        <v>0</v>
      </c>
      <c r="F391" s="153">
        <f>'60M.Eng.Seçme'!F21</f>
        <v>0</v>
      </c>
      <c r="G391" s="154">
        <f>'60M.Eng.Seçme'!A21</f>
        <v>14</v>
      </c>
      <c r="H391" s="154" t="s">
        <v>215</v>
      </c>
      <c r="I391" s="154"/>
      <c r="J391" s="148" t="str">
        <f>'YARIŞMA BİLGİLERİ'!$F$21</f>
        <v>Genç Erkekler</v>
      </c>
      <c r="K391" s="151" t="str">
        <f t="shared" si="9"/>
        <v>İSTANBUL-Salon Olimpik Baraj Yarışmaları</v>
      </c>
      <c r="L391" s="216" t="e">
        <f>#REF!</f>
        <v>#REF!</v>
      </c>
      <c r="M391" s="152" t="s">
        <v>208</v>
      </c>
    </row>
    <row r="392" spans="1:13" s="144" customFormat="1" ht="26.25" customHeight="1" x14ac:dyDescent="0.2">
      <c r="A392" s="146">
        <v>430</v>
      </c>
      <c r="B392" s="157" t="s">
        <v>217</v>
      </c>
      <c r="C392" s="147">
        <f>'60M.Eng.Seçme'!C22</f>
        <v>0</v>
      </c>
      <c r="D392" s="151">
        <f>'60M.Eng.Seçme'!D22</f>
        <v>0</v>
      </c>
      <c r="E392" s="151">
        <f>'60M.Eng.Seçme'!E22</f>
        <v>0</v>
      </c>
      <c r="F392" s="153">
        <f>'60M.Eng.Seçme'!F22</f>
        <v>0</v>
      </c>
      <c r="G392" s="154">
        <f>'60M.Eng.Seçme'!A22</f>
        <v>15</v>
      </c>
      <c r="H392" s="154" t="s">
        <v>215</v>
      </c>
      <c r="I392" s="154"/>
      <c r="J392" s="148" t="str">
        <f>'YARIŞMA BİLGİLERİ'!$F$21</f>
        <v>Genç Erkekler</v>
      </c>
      <c r="K392" s="151" t="str">
        <f t="shared" si="9"/>
        <v>İSTANBUL-Salon Olimpik Baraj Yarışmaları</v>
      </c>
      <c r="L392" s="216" t="e">
        <f>#REF!</f>
        <v>#REF!</v>
      </c>
      <c r="M392" s="152" t="s">
        <v>208</v>
      </c>
    </row>
    <row r="393" spans="1:13" s="144" customFormat="1" ht="26.25" customHeight="1" x14ac:dyDescent="0.2">
      <c r="A393" s="146">
        <v>431</v>
      </c>
      <c r="B393" s="157" t="s">
        <v>217</v>
      </c>
      <c r="C393" s="147">
        <f>'60M.Eng.Seçme'!C23</f>
        <v>0</v>
      </c>
      <c r="D393" s="151">
        <f>'60M.Eng.Seçme'!D23</f>
        <v>0</v>
      </c>
      <c r="E393" s="151">
        <f>'60M.Eng.Seçme'!E23</f>
        <v>0</v>
      </c>
      <c r="F393" s="153">
        <f>'60M.Eng.Seçme'!F23</f>
        <v>0</v>
      </c>
      <c r="G393" s="154">
        <f>'60M.Eng.Seçme'!A23</f>
        <v>16</v>
      </c>
      <c r="H393" s="154" t="s">
        <v>215</v>
      </c>
      <c r="I393" s="154"/>
      <c r="J393" s="148" t="str">
        <f>'YARIŞMA BİLGİLERİ'!$F$21</f>
        <v>Genç Erkekler</v>
      </c>
      <c r="K393" s="151" t="str">
        <f t="shared" si="9"/>
        <v>İSTANBUL-Salon Olimpik Baraj Yarışmaları</v>
      </c>
      <c r="L393" s="216" t="e">
        <f>#REF!</f>
        <v>#REF!</v>
      </c>
      <c r="M393" s="152" t="s">
        <v>208</v>
      </c>
    </row>
    <row r="394" spans="1:13" s="144" customFormat="1" ht="26.25" customHeight="1" x14ac:dyDescent="0.2">
      <c r="A394" s="146">
        <v>432</v>
      </c>
      <c r="B394" s="157" t="s">
        <v>218</v>
      </c>
      <c r="C394" s="147">
        <f>'60M.Eng.Final'!C8</f>
        <v>35816</v>
      </c>
      <c r="D394" s="151" t="str">
        <f>'60M.Eng.Final'!D8</f>
        <v>MİKDAT SEVLER</v>
      </c>
      <c r="E394" s="151" t="str">
        <f>'60M.Eng.Final'!E8</f>
        <v>MERSİN</v>
      </c>
      <c r="F394" s="153">
        <f>'60M.Eng.Final'!F8</f>
        <v>844</v>
      </c>
      <c r="G394" s="154">
        <f>'60M.Eng.Final'!A8</f>
        <v>1</v>
      </c>
      <c r="H394" s="154" t="s">
        <v>215</v>
      </c>
      <c r="I394" s="154"/>
      <c r="J394" s="148" t="str">
        <f>'YARIŞMA BİLGİLERİ'!$F$21</f>
        <v>Genç Erkekler</v>
      </c>
      <c r="K394" s="151" t="str">
        <f t="shared" si="9"/>
        <v>İSTANBUL-Salon Olimpik Baraj Yarışmaları</v>
      </c>
      <c r="L394" s="216" t="e">
        <f>#REF!</f>
        <v>#REF!</v>
      </c>
      <c r="M394" s="152" t="s">
        <v>208</v>
      </c>
    </row>
    <row r="395" spans="1:13" s="144" customFormat="1" ht="26.25" customHeight="1" x14ac:dyDescent="0.2">
      <c r="A395" s="146">
        <v>433</v>
      </c>
      <c r="B395" s="157" t="s">
        <v>218</v>
      </c>
      <c r="C395" s="147">
        <f>'60M.Eng.Final'!C9</f>
        <v>35692</v>
      </c>
      <c r="D395" s="151" t="str">
        <f>'60M.Eng.Final'!D9</f>
        <v>İBRAHİM ERGİN</v>
      </c>
      <c r="E395" s="151" t="str">
        <f>'60M.Eng.Final'!E9</f>
        <v>MERSİN</v>
      </c>
      <c r="F395" s="153">
        <f>'60M.Eng.Final'!F9</f>
        <v>866</v>
      </c>
      <c r="G395" s="154">
        <f>'60M.Eng.Final'!A9</f>
        <v>2</v>
      </c>
      <c r="H395" s="154" t="s">
        <v>215</v>
      </c>
      <c r="I395" s="154"/>
      <c r="J395" s="148" t="str">
        <f>'YARIŞMA BİLGİLERİ'!$F$21</f>
        <v>Genç Erkekler</v>
      </c>
      <c r="K395" s="151" t="str">
        <f t="shared" si="9"/>
        <v>İSTANBUL-Salon Olimpik Baraj Yarışmaları</v>
      </c>
      <c r="L395" s="216" t="e">
        <f>#REF!</f>
        <v>#REF!</v>
      </c>
      <c r="M395" s="152" t="s">
        <v>208</v>
      </c>
    </row>
    <row r="396" spans="1:13" s="144" customFormat="1" ht="26.25" customHeight="1" x14ac:dyDescent="0.2">
      <c r="A396" s="146">
        <v>434</v>
      </c>
      <c r="B396" s="157" t="s">
        <v>218</v>
      </c>
      <c r="C396" s="147">
        <f>'60M.Eng.Final'!C10</f>
        <v>35678</v>
      </c>
      <c r="D396" s="151" t="str">
        <f>'60M.Eng.Final'!D10</f>
        <v>MUHAMMED AK</v>
      </c>
      <c r="E396" s="151" t="str">
        <f>'60M.Eng.Final'!E10</f>
        <v>İSTANBUL</v>
      </c>
      <c r="F396" s="153" t="str">
        <f>'60M.Eng.Final'!F10</f>
        <v>DNS</v>
      </c>
      <c r="G396" s="154" t="str">
        <f>'60M.Eng.Final'!A10</f>
        <v>-</v>
      </c>
      <c r="H396" s="154" t="s">
        <v>215</v>
      </c>
      <c r="I396" s="154"/>
      <c r="J396" s="148" t="str">
        <f>'YARIŞMA BİLGİLERİ'!$F$21</f>
        <v>Genç Erkekler</v>
      </c>
      <c r="K396" s="151" t="str">
        <f t="shared" ref="K396:K459" si="10">CONCATENATE(K$1,"-",A$1)</f>
        <v>İSTANBUL-Salon Olimpik Baraj Yarışmaları</v>
      </c>
      <c r="L396" s="216" t="e">
        <f>#REF!</f>
        <v>#REF!</v>
      </c>
      <c r="M396" s="152" t="s">
        <v>208</v>
      </c>
    </row>
    <row r="397" spans="1:13" s="144" customFormat="1" ht="26.25" customHeight="1" x14ac:dyDescent="0.2">
      <c r="A397" s="146">
        <v>435</v>
      </c>
      <c r="B397" s="157" t="s">
        <v>218</v>
      </c>
      <c r="C397" s="147">
        <f>'60M.Eng.Final'!C11</f>
        <v>35163</v>
      </c>
      <c r="D397" s="151" t="str">
        <f>'60M.Eng.Final'!D11</f>
        <v>HAYDAR ÇAĞLAYAN ERDEM</v>
      </c>
      <c r="E397" s="151" t="str">
        <f>'60M.Eng.Final'!E11</f>
        <v>ANKARA</v>
      </c>
      <c r="F397" s="153" t="str">
        <f>'60M.Eng.Final'!F11</f>
        <v>DNS</v>
      </c>
      <c r="G397" s="154" t="str">
        <f>'60M.Eng.Final'!A11</f>
        <v>-</v>
      </c>
      <c r="H397" s="154" t="s">
        <v>215</v>
      </c>
      <c r="I397" s="154"/>
      <c r="J397" s="148" t="str">
        <f>'YARIŞMA BİLGİLERİ'!$F$21</f>
        <v>Genç Erkekler</v>
      </c>
      <c r="K397" s="151" t="str">
        <f t="shared" si="10"/>
        <v>İSTANBUL-Salon Olimpik Baraj Yarışmaları</v>
      </c>
      <c r="L397" s="216" t="e">
        <f>#REF!</f>
        <v>#REF!</v>
      </c>
      <c r="M397" s="152" t="s">
        <v>208</v>
      </c>
    </row>
    <row r="398" spans="1:13" s="144" customFormat="1" ht="26.25" customHeight="1" x14ac:dyDescent="0.2">
      <c r="A398" s="146">
        <v>436</v>
      </c>
      <c r="B398" s="157" t="s">
        <v>218</v>
      </c>
      <c r="C398" s="147">
        <f>'60M.Eng.Final'!C12</f>
        <v>35071</v>
      </c>
      <c r="D398" s="151" t="str">
        <f>'60M.Eng.Final'!D12</f>
        <v>VEDAT AKKURT</v>
      </c>
      <c r="E398" s="151" t="str">
        <f>'60M.Eng.Final'!E12</f>
        <v>İSTANBUL</v>
      </c>
      <c r="F398" s="153" t="str">
        <f>'60M.Eng.Final'!F12</f>
        <v>DNS</v>
      </c>
      <c r="G398" s="154" t="str">
        <f>'60M.Eng.Final'!A12</f>
        <v>-</v>
      </c>
      <c r="H398" s="154" t="s">
        <v>215</v>
      </c>
      <c r="I398" s="154"/>
      <c r="J398" s="148" t="str">
        <f>'YARIŞMA BİLGİLERİ'!$F$21</f>
        <v>Genç Erkekler</v>
      </c>
      <c r="K398" s="151" t="str">
        <f t="shared" si="10"/>
        <v>İSTANBUL-Salon Olimpik Baraj Yarışmaları</v>
      </c>
      <c r="L398" s="216" t="e">
        <f>#REF!</f>
        <v>#REF!</v>
      </c>
      <c r="M398" s="152" t="s">
        <v>208</v>
      </c>
    </row>
    <row r="399" spans="1:13" s="144" customFormat="1" ht="26.25" customHeight="1" x14ac:dyDescent="0.2">
      <c r="A399" s="146">
        <v>437</v>
      </c>
      <c r="B399" s="157" t="s">
        <v>218</v>
      </c>
      <c r="C399" s="147">
        <f>'60M.Eng.Final'!C13</f>
        <v>35601</v>
      </c>
      <c r="D399" s="151" t="str">
        <f>'60M.Eng.Final'!D13</f>
        <v>MUHAMMED DÖNMEZ</v>
      </c>
      <c r="E399" s="151" t="str">
        <f>'60M.Eng.Final'!E13</f>
        <v>İSTANBUL</v>
      </c>
      <c r="F399" s="153" t="str">
        <f>'60M.Eng.Final'!F13</f>
        <v>DNS</v>
      </c>
      <c r="G399" s="154" t="str">
        <f>'60M.Eng.Final'!A13</f>
        <v>-</v>
      </c>
      <c r="H399" s="154" t="s">
        <v>215</v>
      </c>
      <c r="I399" s="154"/>
      <c r="J399" s="148" t="str">
        <f>'YARIŞMA BİLGİLERİ'!$F$21</f>
        <v>Genç Erkekler</v>
      </c>
      <c r="K399" s="151" t="str">
        <f t="shared" si="10"/>
        <v>İSTANBUL-Salon Olimpik Baraj Yarışmaları</v>
      </c>
      <c r="L399" s="216" t="e">
        <f>#REF!</f>
        <v>#REF!</v>
      </c>
      <c r="M399" s="152" t="s">
        <v>208</v>
      </c>
    </row>
    <row r="400" spans="1:13" s="144" customFormat="1" ht="26.25" customHeight="1" x14ac:dyDescent="0.2">
      <c r="A400" s="146">
        <v>438</v>
      </c>
      <c r="B400" s="157" t="s">
        <v>218</v>
      </c>
      <c r="C400" s="147">
        <f>'60M.Eng.Final'!C14</f>
        <v>0</v>
      </c>
      <c r="D400" s="151">
        <f>'60M.Eng.Final'!D14</f>
        <v>0</v>
      </c>
      <c r="E400" s="151">
        <f>'60M.Eng.Final'!E14</f>
        <v>0</v>
      </c>
      <c r="F400" s="153">
        <f>'60M.Eng.Final'!F14</f>
        <v>0</v>
      </c>
      <c r="G400" s="154">
        <f>'60M.Eng.Final'!A14</f>
        <v>0</v>
      </c>
      <c r="H400" s="154" t="s">
        <v>215</v>
      </c>
      <c r="I400" s="154"/>
      <c r="J400" s="148" t="str">
        <f>'YARIŞMA BİLGİLERİ'!$F$21</f>
        <v>Genç Erkekler</v>
      </c>
      <c r="K400" s="151" t="str">
        <f t="shared" si="10"/>
        <v>İSTANBUL-Salon Olimpik Baraj Yarışmaları</v>
      </c>
      <c r="L400" s="216" t="e">
        <f>#REF!</f>
        <v>#REF!</v>
      </c>
      <c r="M400" s="152" t="s">
        <v>208</v>
      </c>
    </row>
    <row r="401" spans="1:13" s="144" customFormat="1" ht="26.25" customHeight="1" x14ac:dyDescent="0.2">
      <c r="A401" s="146">
        <v>439</v>
      </c>
      <c r="B401" s="157" t="s">
        <v>218</v>
      </c>
      <c r="C401" s="147">
        <f>'60M.Eng.Final'!C15</f>
        <v>0</v>
      </c>
      <c r="D401" s="151">
        <f>'60M.Eng.Final'!D15</f>
        <v>0</v>
      </c>
      <c r="E401" s="151">
        <f>'60M.Eng.Final'!E15</f>
        <v>0</v>
      </c>
      <c r="F401" s="153">
        <f>'60M.Eng.Final'!F15</f>
        <v>0</v>
      </c>
      <c r="G401" s="154">
        <f>'60M.Eng.Final'!A15</f>
        <v>0</v>
      </c>
      <c r="H401" s="154" t="s">
        <v>215</v>
      </c>
      <c r="I401" s="154"/>
      <c r="J401" s="148" t="str">
        <f>'YARIŞMA BİLGİLERİ'!$F$21</f>
        <v>Genç Erkekler</v>
      </c>
      <c r="K401" s="151" t="str">
        <f t="shared" si="10"/>
        <v>İSTANBUL-Salon Olimpik Baraj Yarışmaları</v>
      </c>
      <c r="L401" s="216" t="e">
        <f>#REF!</f>
        <v>#REF!</v>
      </c>
      <c r="M401" s="152" t="s">
        <v>208</v>
      </c>
    </row>
    <row r="402" spans="1:13" s="144" customFormat="1" ht="26.25" customHeight="1" x14ac:dyDescent="0.2">
      <c r="A402" s="146">
        <v>440</v>
      </c>
      <c r="B402" s="157" t="s">
        <v>73</v>
      </c>
      <c r="C402" s="147">
        <f>YÜKSEK!D8</f>
        <v>36385</v>
      </c>
      <c r="D402" s="151" t="str">
        <f>YÜKSEK!E8</f>
        <v>ENES CAN BAYRAKTAROĞLU</v>
      </c>
      <c r="E402" s="151" t="str">
        <f>YÜKSEK!F8</f>
        <v>İSTANBUL</v>
      </c>
      <c r="F402" s="189">
        <f>YÜKSEK!BO8</f>
        <v>175</v>
      </c>
      <c r="G402" s="154">
        <f>YÜKSEK!A8</f>
        <v>1</v>
      </c>
      <c r="H402" s="154" t="s">
        <v>73</v>
      </c>
      <c r="I402" s="154"/>
      <c r="J402" s="148" t="str">
        <f>'YARIŞMA BİLGİLERİ'!$F$21</f>
        <v>Genç Erkekler</v>
      </c>
      <c r="K402" s="151" t="str">
        <f t="shared" si="10"/>
        <v>İSTANBUL-Salon Olimpik Baraj Yarışmaları</v>
      </c>
      <c r="L402" s="216">
        <f>YÜKSEK!BC$4</f>
        <v>42021</v>
      </c>
      <c r="M402" s="152" t="s">
        <v>208</v>
      </c>
    </row>
    <row r="403" spans="1:13" s="144" customFormat="1" ht="26.25" customHeight="1" x14ac:dyDescent="0.2">
      <c r="A403" s="146">
        <v>441</v>
      </c>
      <c r="B403" s="157" t="s">
        <v>73</v>
      </c>
      <c r="C403" s="147">
        <f>YÜKSEK!D9</f>
        <v>36257</v>
      </c>
      <c r="D403" s="151" t="str">
        <f>YÜKSEK!E9</f>
        <v>SERCAN ÇEÇEN</v>
      </c>
      <c r="E403" s="151" t="str">
        <f>YÜKSEK!F9</f>
        <v>İSTANBUL</v>
      </c>
      <c r="F403" s="189" t="str">
        <f>YÜKSEK!BO9</f>
        <v>DNS</v>
      </c>
      <c r="G403" s="154" t="str">
        <f>YÜKSEK!A9</f>
        <v>-</v>
      </c>
      <c r="H403" s="154" t="s">
        <v>73</v>
      </c>
      <c r="I403" s="154"/>
      <c r="J403" s="148" t="str">
        <f>'YARIŞMA BİLGİLERİ'!$F$21</f>
        <v>Genç Erkekler</v>
      </c>
      <c r="K403" s="151" t="str">
        <f t="shared" si="10"/>
        <v>İSTANBUL-Salon Olimpik Baraj Yarışmaları</v>
      </c>
      <c r="L403" s="216">
        <f>YÜKSEK!BC$4</f>
        <v>42021</v>
      </c>
      <c r="M403" s="152" t="s">
        <v>208</v>
      </c>
    </row>
    <row r="404" spans="1:13" s="144" customFormat="1" ht="26.25" customHeight="1" x14ac:dyDescent="0.2">
      <c r="A404" s="146">
        <v>442</v>
      </c>
      <c r="B404" s="157" t="s">
        <v>73</v>
      </c>
      <c r="C404" s="147" t="str">
        <f>YÜKSEK!D10</f>
        <v/>
      </c>
      <c r="D404" s="151" t="str">
        <f>YÜKSEK!E10</f>
        <v/>
      </c>
      <c r="E404" s="151" t="str">
        <f>YÜKSEK!F10</f>
        <v/>
      </c>
      <c r="F404" s="189">
        <f>YÜKSEK!BO10</f>
        <v>0</v>
      </c>
      <c r="G404" s="154">
        <f>YÜKSEK!A10</f>
        <v>0</v>
      </c>
      <c r="H404" s="154" t="s">
        <v>73</v>
      </c>
      <c r="I404" s="154"/>
      <c r="J404" s="148" t="str">
        <f>'YARIŞMA BİLGİLERİ'!$F$21</f>
        <v>Genç Erkekler</v>
      </c>
      <c r="K404" s="151" t="str">
        <f t="shared" si="10"/>
        <v>İSTANBUL-Salon Olimpik Baraj Yarışmaları</v>
      </c>
      <c r="L404" s="216">
        <f>YÜKSEK!BC$4</f>
        <v>42021</v>
      </c>
      <c r="M404" s="152" t="s">
        <v>208</v>
      </c>
    </row>
    <row r="405" spans="1:13" s="144" customFormat="1" ht="26.25" customHeight="1" x14ac:dyDescent="0.2">
      <c r="A405" s="146">
        <v>443</v>
      </c>
      <c r="B405" s="157" t="s">
        <v>73</v>
      </c>
      <c r="C405" s="147" t="str">
        <f>YÜKSEK!D11</f>
        <v/>
      </c>
      <c r="D405" s="151" t="str">
        <f>YÜKSEK!E11</f>
        <v/>
      </c>
      <c r="E405" s="151" t="str">
        <f>YÜKSEK!F11</f>
        <v/>
      </c>
      <c r="F405" s="189">
        <f>YÜKSEK!BO11</f>
        <v>0</v>
      </c>
      <c r="G405" s="154">
        <f>YÜKSEK!A11</f>
        <v>0</v>
      </c>
      <c r="H405" s="154" t="s">
        <v>73</v>
      </c>
      <c r="I405" s="154"/>
      <c r="J405" s="148" t="str">
        <f>'YARIŞMA BİLGİLERİ'!$F$21</f>
        <v>Genç Erkekler</v>
      </c>
      <c r="K405" s="151" t="str">
        <f t="shared" si="10"/>
        <v>İSTANBUL-Salon Olimpik Baraj Yarışmaları</v>
      </c>
      <c r="L405" s="216">
        <f>YÜKSEK!BC$4</f>
        <v>42021</v>
      </c>
      <c r="M405" s="152" t="s">
        <v>208</v>
      </c>
    </row>
    <row r="406" spans="1:13" s="144" customFormat="1" ht="26.25" customHeight="1" x14ac:dyDescent="0.2">
      <c r="A406" s="146">
        <v>444</v>
      </c>
      <c r="B406" s="157" t="s">
        <v>73</v>
      </c>
      <c r="C406" s="147" t="str">
        <f>YÜKSEK!D12</f>
        <v/>
      </c>
      <c r="D406" s="151" t="str">
        <f>YÜKSEK!E12</f>
        <v/>
      </c>
      <c r="E406" s="151" t="str">
        <f>YÜKSEK!F12</f>
        <v/>
      </c>
      <c r="F406" s="189">
        <f>YÜKSEK!BO12</f>
        <v>0</v>
      </c>
      <c r="G406" s="154">
        <f>YÜKSEK!A12</f>
        <v>0</v>
      </c>
      <c r="H406" s="154" t="s">
        <v>73</v>
      </c>
      <c r="I406" s="154"/>
      <c r="J406" s="148" t="str">
        <f>'YARIŞMA BİLGİLERİ'!$F$21</f>
        <v>Genç Erkekler</v>
      </c>
      <c r="K406" s="151" t="str">
        <f t="shared" si="10"/>
        <v>İSTANBUL-Salon Olimpik Baraj Yarışmaları</v>
      </c>
      <c r="L406" s="216">
        <f>YÜKSEK!BC$4</f>
        <v>42021</v>
      </c>
      <c r="M406" s="152" t="s">
        <v>208</v>
      </c>
    </row>
    <row r="407" spans="1:13" s="144" customFormat="1" ht="26.25" customHeight="1" x14ac:dyDescent="0.2">
      <c r="A407" s="146">
        <v>445</v>
      </c>
      <c r="B407" s="157" t="s">
        <v>73</v>
      </c>
      <c r="C407" s="147" t="str">
        <f>YÜKSEK!D13</f>
        <v/>
      </c>
      <c r="D407" s="151" t="str">
        <f>YÜKSEK!E13</f>
        <v/>
      </c>
      <c r="E407" s="151" t="str">
        <f>YÜKSEK!F13</f>
        <v/>
      </c>
      <c r="F407" s="189">
        <f>YÜKSEK!BO13</f>
        <v>0</v>
      </c>
      <c r="G407" s="154">
        <f>YÜKSEK!A13</f>
        <v>0</v>
      </c>
      <c r="H407" s="154" t="s">
        <v>73</v>
      </c>
      <c r="I407" s="154"/>
      <c r="J407" s="148" t="str">
        <f>'YARIŞMA BİLGİLERİ'!$F$21</f>
        <v>Genç Erkekler</v>
      </c>
      <c r="K407" s="151" t="str">
        <f t="shared" si="10"/>
        <v>İSTANBUL-Salon Olimpik Baraj Yarışmaları</v>
      </c>
      <c r="L407" s="216">
        <f>YÜKSEK!BC$4</f>
        <v>42021</v>
      </c>
      <c r="M407" s="152" t="s">
        <v>208</v>
      </c>
    </row>
    <row r="408" spans="1:13" s="144" customFormat="1" ht="26.25" customHeight="1" x14ac:dyDescent="0.2">
      <c r="A408" s="146">
        <v>446</v>
      </c>
      <c r="B408" s="157" t="s">
        <v>73</v>
      </c>
      <c r="C408" s="147" t="str">
        <f>YÜKSEK!D14</f>
        <v/>
      </c>
      <c r="D408" s="151" t="str">
        <f>YÜKSEK!E14</f>
        <v/>
      </c>
      <c r="E408" s="151" t="str">
        <f>YÜKSEK!F14</f>
        <v/>
      </c>
      <c r="F408" s="189">
        <f>YÜKSEK!BO14</f>
        <v>0</v>
      </c>
      <c r="G408" s="154">
        <f>YÜKSEK!A14</f>
        <v>0</v>
      </c>
      <c r="H408" s="154" t="s">
        <v>73</v>
      </c>
      <c r="I408" s="154"/>
      <c r="J408" s="148" t="str">
        <f>'YARIŞMA BİLGİLERİ'!$F$21</f>
        <v>Genç Erkekler</v>
      </c>
      <c r="K408" s="151" t="str">
        <f t="shared" si="10"/>
        <v>İSTANBUL-Salon Olimpik Baraj Yarışmaları</v>
      </c>
      <c r="L408" s="216">
        <f>YÜKSEK!BC$4</f>
        <v>42021</v>
      </c>
      <c r="M408" s="152" t="s">
        <v>208</v>
      </c>
    </row>
    <row r="409" spans="1:13" s="144" customFormat="1" ht="26.25" customHeight="1" x14ac:dyDescent="0.2">
      <c r="A409" s="146">
        <v>447</v>
      </c>
      <c r="B409" s="157" t="s">
        <v>73</v>
      </c>
      <c r="C409" s="147" t="str">
        <f>YÜKSEK!D15</f>
        <v/>
      </c>
      <c r="D409" s="151" t="str">
        <f>YÜKSEK!E15</f>
        <v/>
      </c>
      <c r="E409" s="151" t="str">
        <f>YÜKSEK!F15</f>
        <v/>
      </c>
      <c r="F409" s="189">
        <f>YÜKSEK!BO15</f>
        <v>0</v>
      </c>
      <c r="G409" s="154">
        <f>YÜKSEK!A15</f>
        <v>0</v>
      </c>
      <c r="H409" s="154" t="s">
        <v>73</v>
      </c>
      <c r="I409" s="154"/>
      <c r="J409" s="148" t="str">
        <f>'YARIŞMA BİLGİLERİ'!$F$21</f>
        <v>Genç Erkekler</v>
      </c>
      <c r="K409" s="151" t="str">
        <f t="shared" si="10"/>
        <v>İSTANBUL-Salon Olimpik Baraj Yarışmaları</v>
      </c>
      <c r="L409" s="216">
        <f>YÜKSEK!BC$4</f>
        <v>42021</v>
      </c>
      <c r="M409" s="152" t="s">
        <v>208</v>
      </c>
    </row>
    <row r="410" spans="1:13" s="144" customFormat="1" ht="26.25" customHeight="1" x14ac:dyDescent="0.2">
      <c r="A410" s="146">
        <v>448</v>
      </c>
      <c r="B410" s="157" t="s">
        <v>73</v>
      </c>
      <c r="C410" s="147" t="str">
        <f>YÜKSEK!D16</f>
        <v/>
      </c>
      <c r="D410" s="151" t="str">
        <f>YÜKSEK!E16</f>
        <v/>
      </c>
      <c r="E410" s="151" t="str">
        <f>YÜKSEK!F16</f>
        <v/>
      </c>
      <c r="F410" s="189">
        <f>YÜKSEK!BO16</f>
        <v>0</v>
      </c>
      <c r="G410" s="154">
        <f>YÜKSEK!A16</f>
        <v>0</v>
      </c>
      <c r="H410" s="154" t="s">
        <v>73</v>
      </c>
      <c r="I410" s="154"/>
      <c r="J410" s="148" t="str">
        <f>'YARIŞMA BİLGİLERİ'!$F$21</f>
        <v>Genç Erkekler</v>
      </c>
      <c r="K410" s="151" t="str">
        <f t="shared" si="10"/>
        <v>İSTANBUL-Salon Olimpik Baraj Yarışmaları</v>
      </c>
      <c r="L410" s="216">
        <f>YÜKSEK!BC$4</f>
        <v>42021</v>
      </c>
      <c r="M410" s="152" t="s">
        <v>208</v>
      </c>
    </row>
    <row r="411" spans="1:13" s="144" customFormat="1" ht="26.25" customHeight="1" x14ac:dyDescent="0.2">
      <c r="A411" s="146">
        <v>449</v>
      </c>
      <c r="B411" s="157" t="s">
        <v>73</v>
      </c>
      <c r="C411" s="147" t="str">
        <f>YÜKSEK!D17</f>
        <v/>
      </c>
      <c r="D411" s="151" t="str">
        <f>YÜKSEK!E17</f>
        <v/>
      </c>
      <c r="E411" s="151" t="str">
        <f>YÜKSEK!F17</f>
        <v/>
      </c>
      <c r="F411" s="189">
        <f>YÜKSEK!BO17</f>
        <v>0</v>
      </c>
      <c r="G411" s="154">
        <f>YÜKSEK!A17</f>
        <v>0</v>
      </c>
      <c r="H411" s="154" t="s">
        <v>73</v>
      </c>
      <c r="I411" s="154"/>
      <c r="J411" s="148" t="str">
        <f>'YARIŞMA BİLGİLERİ'!$F$21</f>
        <v>Genç Erkekler</v>
      </c>
      <c r="K411" s="151" t="str">
        <f t="shared" si="10"/>
        <v>İSTANBUL-Salon Olimpik Baraj Yarışmaları</v>
      </c>
      <c r="L411" s="216">
        <f>YÜKSEK!BC$4</f>
        <v>42021</v>
      </c>
      <c r="M411" s="152" t="s">
        <v>208</v>
      </c>
    </row>
    <row r="412" spans="1:13" s="144" customFormat="1" ht="26.25" customHeight="1" x14ac:dyDescent="0.2">
      <c r="A412" s="146">
        <v>450</v>
      </c>
      <c r="B412" s="157" t="s">
        <v>73</v>
      </c>
      <c r="C412" s="147" t="str">
        <f>YÜKSEK!D18</f>
        <v/>
      </c>
      <c r="D412" s="151" t="str">
        <f>YÜKSEK!E18</f>
        <v/>
      </c>
      <c r="E412" s="151" t="str">
        <f>YÜKSEK!F18</f>
        <v/>
      </c>
      <c r="F412" s="189">
        <f>YÜKSEK!BO18</f>
        <v>0</v>
      </c>
      <c r="G412" s="154">
        <f>YÜKSEK!A18</f>
        <v>0</v>
      </c>
      <c r="H412" s="154" t="s">
        <v>73</v>
      </c>
      <c r="I412" s="154"/>
      <c r="J412" s="148" t="str">
        <f>'YARIŞMA BİLGİLERİ'!$F$21</f>
        <v>Genç Erkekler</v>
      </c>
      <c r="K412" s="151" t="str">
        <f t="shared" si="10"/>
        <v>İSTANBUL-Salon Olimpik Baraj Yarışmaları</v>
      </c>
      <c r="L412" s="216">
        <f>YÜKSEK!BC$4</f>
        <v>42021</v>
      </c>
      <c r="M412" s="152" t="s">
        <v>208</v>
      </c>
    </row>
    <row r="413" spans="1:13" s="144" customFormat="1" ht="26.25" customHeight="1" x14ac:dyDescent="0.2">
      <c r="A413" s="146">
        <v>451</v>
      </c>
      <c r="B413" s="157" t="s">
        <v>73</v>
      </c>
      <c r="C413" s="147" t="str">
        <f>YÜKSEK!D19</f>
        <v/>
      </c>
      <c r="D413" s="151" t="str">
        <f>YÜKSEK!E19</f>
        <v/>
      </c>
      <c r="E413" s="151" t="str">
        <f>YÜKSEK!F19</f>
        <v/>
      </c>
      <c r="F413" s="189">
        <f>YÜKSEK!BO19</f>
        <v>0</v>
      </c>
      <c r="G413" s="154">
        <f>YÜKSEK!A19</f>
        <v>0</v>
      </c>
      <c r="H413" s="154" t="s">
        <v>73</v>
      </c>
      <c r="I413" s="154"/>
      <c r="J413" s="148" t="str">
        <f>'YARIŞMA BİLGİLERİ'!$F$21</f>
        <v>Genç Erkekler</v>
      </c>
      <c r="K413" s="151" t="str">
        <f t="shared" si="10"/>
        <v>İSTANBUL-Salon Olimpik Baraj Yarışmaları</v>
      </c>
      <c r="L413" s="216">
        <f>YÜKSEK!BC$4</f>
        <v>42021</v>
      </c>
      <c r="M413" s="152" t="s">
        <v>208</v>
      </c>
    </row>
    <row r="414" spans="1:13" s="144" customFormat="1" ht="26.25" customHeight="1" x14ac:dyDescent="0.2">
      <c r="A414" s="146">
        <v>452</v>
      </c>
      <c r="B414" s="157" t="s">
        <v>73</v>
      </c>
      <c r="C414" s="147" t="e">
        <f>YÜKSEK!#REF!</f>
        <v>#REF!</v>
      </c>
      <c r="D414" s="151" t="e">
        <f>YÜKSEK!#REF!</f>
        <v>#REF!</v>
      </c>
      <c r="E414" s="151" t="e">
        <f>YÜKSEK!#REF!</f>
        <v>#REF!</v>
      </c>
      <c r="F414" s="189" t="e">
        <f>YÜKSEK!#REF!</f>
        <v>#REF!</v>
      </c>
      <c r="G414" s="154" t="e">
        <f>YÜKSEK!#REF!</f>
        <v>#REF!</v>
      </c>
      <c r="H414" s="154" t="s">
        <v>73</v>
      </c>
      <c r="I414" s="154"/>
      <c r="J414" s="148" t="str">
        <f>'YARIŞMA BİLGİLERİ'!$F$21</f>
        <v>Genç Erkekler</v>
      </c>
      <c r="K414" s="151" t="str">
        <f t="shared" si="10"/>
        <v>İSTANBUL-Salon Olimpik Baraj Yarışmaları</v>
      </c>
      <c r="L414" s="216">
        <f>YÜKSEK!BC$4</f>
        <v>42021</v>
      </c>
      <c r="M414" s="152" t="s">
        <v>208</v>
      </c>
    </row>
    <row r="415" spans="1:13" s="144" customFormat="1" ht="26.25" customHeight="1" x14ac:dyDescent="0.2">
      <c r="A415" s="146">
        <v>453</v>
      </c>
      <c r="B415" s="157" t="s">
        <v>73</v>
      </c>
      <c r="C415" s="147" t="e">
        <f>YÜKSEK!#REF!</f>
        <v>#REF!</v>
      </c>
      <c r="D415" s="151" t="e">
        <f>YÜKSEK!#REF!</f>
        <v>#REF!</v>
      </c>
      <c r="E415" s="151" t="e">
        <f>YÜKSEK!#REF!</f>
        <v>#REF!</v>
      </c>
      <c r="F415" s="189" t="e">
        <f>YÜKSEK!#REF!</f>
        <v>#REF!</v>
      </c>
      <c r="G415" s="154" t="e">
        <f>YÜKSEK!#REF!</f>
        <v>#REF!</v>
      </c>
      <c r="H415" s="154" t="s">
        <v>73</v>
      </c>
      <c r="I415" s="154"/>
      <c r="J415" s="148" t="str">
        <f>'YARIŞMA BİLGİLERİ'!$F$21</f>
        <v>Genç Erkekler</v>
      </c>
      <c r="K415" s="151" t="str">
        <f t="shared" si="10"/>
        <v>İSTANBUL-Salon Olimpik Baraj Yarışmaları</v>
      </c>
      <c r="L415" s="216">
        <f>YÜKSEK!BC$4</f>
        <v>42021</v>
      </c>
      <c r="M415" s="152" t="s">
        <v>208</v>
      </c>
    </row>
    <row r="416" spans="1:13" s="144" customFormat="1" ht="26.25" customHeight="1" x14ac:dyDescent="0.2">
      <c r="A416" s="146">
        <v>454</v>
      </c>
      <c r="B416" s="157" t="s">
        <v>73</v>
      </c>
      <c r="C416" s="147" t="e">
        <f>YÜKSEK!#REF!</f>
        <v>#REF!</v>
      </c>
      <c r="D416" s="151" t="e">
        <f>YÜKSEK!#REF!</f>
        <v>#REF!</v>
      </c>
      <c r="E416" s="151" t="e">
        <f>YÜKSEK!#REF!</f>
        <v>#REF!</v>
      </c>
      <c r="F416" s="189" t="e">
        <f>YÜKSEK!#REF!</f>
        <v>#REF!</v>
      </c>
      <c r="G416" s="154" t="e">
        <f>YÜKSEK!#REF!</f>
        <v>#REF!</v>
      </c>
      <c r="H416" s="154" t="s">
        <v>73</v>
      </c>
      <c r="I416" s="154"/>
      <c r="J416" s="148" t="str">
        <f>'YARIŞMA BİLGİLERİ'!$F$21</f>
        <v>Genç Erkekler</v>
      </c>
      <c r="K416" s="151" t="str">
        <f t="shared" si="10"/>
        <v>İSTANBUL-Salon Olimpik Baraj Yarışmaları</v>
      </c>
      <c r="L416" s="216">
        <f>YÜKSEK!BC$4</f>
        <v>42021</v>
      </c>
      <c r="M416" s="152" t="s">
        <v>208</v>
      </c>
    </row>
    <row r="417" spans="1:13" s="144" customFormat="1" ht="26.25" customHeight="1" x14ac:dyDescent="0.2">
      <c r="A417" s="146">
        <v>455</v>
      </c>
      <c r="B417" s="157" t="s">
        <v>73</v>
      </c>
      <c r="C417" s="147" t="e">
        <f>YÜKSEK!#REF!</f>
        <v>#REF!</v>
      </c>
      <c r="D417" s="151" t="e">
        <f>YÜKSEK!#REF!</f>
        <v>#REF!</v>
      </c>
      <c r="E417" s="151" t="e">
        <f>YÜKSEK!#REF!</f>
        <v>#REF!</v>
      </c>
      <c r="F417" s="189" t="e">
        <f>YÜKSEK!#REF!</f>
        <v>#REF!</v>
      </c>
      <c r="G417" s="154" t="e">
        <f>YÜKSEK!#REF!</f>
        <v>#REF!</v>
      </c>
      <c r="H417" s="154" t="s">
        <v>73</v>
      </c>
      <c r="I417" s="154"/>
      <c r="J417" s="148" t="str">
        <f>'YARIŞMA BİLGİLERİ'!$F$21</f>
        <v>Genç Erkekler</v>
      </c>
      <c r="K417" s="151" t="str">
        <f t="shared" si="10"/>
        <v>İSTANBUL-Salon Olimpik Baraj Yarışmaları</v>
      </c>
      <c r="L417" s="216">
        <f>YÜKSEK!BC$4</f>
        <v>42021</v>
      </c>
      <c r="M417" s="152" t="s">
        <v>208</v>
      </c>
    </row>
    <row r="418" spans="1:13" s="144" customFormat="1" ht="26.25" customHeight="1" x14ac:dyDescent="0.2">
      <c r="A418" s="146">
        <v>456</v>
      </c>
      <c r="B418" s="157" t="s">
        <v>73</v>
      </c>
      <c r="C418" s="147" t="e">
        <f>YÜKSEK!#REF!</f>
        <v>#REF!</v>
      </c>
      <c r="D418" s="151" t="e">
        <f>YÜKSEK!#REF!</f>
        <v>#REF!</v>
      </c>
      <c r="E418" s="151" t="e">
        <f>YÜKSEK!#REF!</f>
        <v>#REF!</v>
      </c>
      <c r="F418" s="189" t="e">
        <f>YÜKSEK!#REF!</f>
        <v>#REF!</v>
      </c>
      <c r="G418" s="154" t="e">
        <f>YÜKSEK!#REF!</f>
        <v>#REF!</v>
      </c>
      <c r="H418" s="154" t="s">
        <v>73</v>
      </c>
      <c r="I418" s="154"/>
      <c r="J418" s="148" t="str">
        <f>'YARIŞMA BİLGİLERİ'!$F$21</f>
        <v>Genç Erkekler</v>
      </c>
      <c r="K418" s="151" t="str">
        <f t="shared" si="10"/>
        <v>İSTANBUL-Salon Olimpik Baraj Yarışmaları</v>
      </c>
      <c r="L418" s="216">
        <f>YÜKSEK!BC$4</f>
        <v>42021</v>
      </c>
      <c r="M418" s="152" t="s">
        <v>208</v>
      </c>
    </row>
    <row r="419" spans="1:13" s="144" customFormat="1" ht="26.25" customHeight="1" x14ac:dyDescent="0.2">
      <c r="A419" s="146">
        <v>457</v>
      </c>
      <c r="B419" s="157" t="s">
        <v>73</v>
      </c>
      <c r="C419" s="147" t="e">
        <f>YÜKSEK!#REF!</f>
        <v>#REF!</v>
      </c>
      <c r="D419" s="151" t="e">
        <f>YÜKSEK!#REF!</f>
        <v>#REF!</v>
      </c>
      <c r="E419" s="151" t="e">
        <f>YÜKSEK!#REF!</f>
        <v>#REF!</v>
      </c>
      <c r="F419" s="189" t="e">
        <f>YÜKSEK!#REF!</f>
        <v>#REF!</v>
      </c>
      <c r="G419" s="154" t="e">
        <f>YÜKSEK!#REF!</f>
        <v>#REF!</v>
      </c>
      <c r="H419" s="154" t="s">
        <v>73</v>
      </c>
      <c r="I419" s="154"/>
      <c r="J419" s="148" t="str">
        <f>'YARIŞMA BİLGİLERİ'!$F$21</f>
        <v>Genç Erkekler</v>
      </c>
      <c r="K419" s="151" t="str">
        <f t="shared" si="10"/>
        <v>İSTANBUL-Salon Olimpik Baraj Yarışmaları</v>
      </c>
      <c r="L419" s="216">
        <f>YÜKSEK!BC$4</f>
        <v>42021</v>
      </c>
      <c r="M419" s="152" t="s">
        <v>208</v>
      </c>
    </row>
    <row r="420" spans="1:13" s="144" customFormat="1" ht="26.25" customHeight="1" x14ac:dyDescent="0.2">
      <c r="A420" s="146">
        <v>458</v>
      </c>
      <c r="B420" s="157" t="s">
        <v>73</v>
      </c>
      <c r="C420" s="147" t="e">
        <f>YÜKSEK!#REF!</f>
        <v>#REF!</v>
      </c>
      <c r="D420" s="151" t="e">
        <f>YÜKSEK!#REF!</f>
        <v>#REF!</v>
      </c>
      <c r="E420" s="151" t="e">
        <f>YÜKSEK!#REF!</f>
        <v>#REF!</v>
      </c>
      <c r="F420" s="189" t="e">
        <f>YÜKSEK!#REF!</f>
        <v>#REF!</v>
      </c>
      <c r="G420" s="154" t="e">
        <f>YÜKSEK!#REF!</f>
        <v>#REF!</v>
      </c>
      <c r="H420" s="154" t="s">
        <v>73</v>
      </c>
      <c r="I420" s="154"/>
      <c r="J420" s="148" t="str">
        <f>'YARIŞMA BİLGİLERİ'!$F$21</f>
        <v>Genç Erkekler</v>
      </c>
      <c r="K420" s="151" t="str">
        <f t="shared" si="10"/>
        <v>İSTANBUL-Salon Olimpik Baraj Yarışmaları</v>
      </c>
      <c r="L420" s="216">
        <f>YÜKSEK!BC$4</f>
        <v>42021</v>
      </c>
      <c r="M420" s="152" t="s">
        <v>208</v>
      </c>
    </row>
    <row r="421" spans="1:13" s="144" customFormat="1" ht="26.25" customHeight="1" x14ac:dyDescent="0.2">
      <c r="A421" s="146">
        <v>459</v>
      </c>
      <c r="B421" s="157" t="s">
        <v>73</v>
      </c>
      <c r="C421" s="147" t="e">
        <f>YÜKSEK!#REF!</f>
        <v>#REF!</v>
      </c>
      <c r="D421" s="151" t="e">
        <f>YÜKSEK!#REF!</f>
        <v>#REF!</v>
      </c>
      <c r="E421" s="151" t="e">
        <f>YÜKSEK!#REF!</f>
        <v>#REF!</v>
      </c>
      <c r="F421" s="189" t="e">
        <f>YÜKSEK!#REF!</f>
        <v>#REF!</v>
      </c>
      <c r="G421" s="154" t="e">
        <f>YÜKSEK!#REF!</f>
        <v>#REF!</v>
      </c>
      <c r="H421" s="154" t="s">
        <v>73</v>
      </c>
      <c r="I421" s="154"/>
      <c r="J421" s="148" t="str">
        <f>'YARIŞMA BİLGİLERİ'!$F$21</f>
        <v>Genç Erkekler</v>
      </c>
      <c r="K421" s="151" t="str">
        <f t="shared" si="10"/>
        <v>İSTANBUL-Salon Olimpik Baraj Yarışmaları</v>
      </c>
      <c r="L421" s="216">
        <f>YÜKSEK!BC$4</f>
        <v>42021</v>
      </c>
      <c r="M421" s="152" t="s">
        <v>208</v>
      </c>
    </row>
    <row r="422" spans="1:13" s="144" customFormat="1" ht="26.25" customHeight="1" x14ac:dyDescent="0.2">
      <c r="A422" s="146">
        <v>460</v>
      </c>
      <c r="B422" s="157" t="s">
        <v>73</v>
      </c>
      <c r="C422" s="147" t="e">
        <f>YÜKSEK!#REF!</f>
        <v>#REF!</v>
      </c>
      <c r="D422" s="151" t="e">
        <f>YÜKSEK!#REF!</f>
        <v>#REF!</v>
      </c>
      <c r="E422" s="151" t="e">
        <f>YÜKSEK!#REF!</f>
        <v>#REF!</v>
      </c>
      <c r="F422" s="189" t="e">
        <f>YÜKSEK!#REF!</f>
        <v>#REF!</v>
      </c>
      <c r="G422" s="154" t="e">
        <f>YÜKSEK!#REF!</f>
        <v>#REF!</v>
      </c>
      <c r="H422" s="154" t="s">
        <v>73</v>
      </c>
      <c r="I422" s="154"/>
      <c r="J422" s="148" t="str">
        <f>'YARIŞMA BİLGİLERİ'!$F$21</f>
        <v>Genç Erkekler</v>
      </c>
      <c r="K422" s="151" t="str">
        <f t="shared" si="10"/>
        <v>İSTANBUL-Salon Olimpik Baraj Yarışmaları</v>
      </c>
      <c r="L422" s="216">
        <f>YÜKSEK!BC$4</f>
        <v>42021</v>
      </c>
      <c r="M422" s="152" t="s">
        <v>208</v>
      </c>
    </row>
    <row r="423" spans="1:13" s="144" customFormat="1" ht="26.25" customHeight="1" x14ac:dyDescent="0.2">
      <c r="A423" s="146">
        <v>461</v>
      </c>
      <c r="B423" s="157" t="s">
        <v>73</v>
      </c>
      <c r="C423" s="147" t="e">
        <f>YÜKSEK!#REF!</f>
        <v>#REF!</v>
      </c>
      <c r="D423" s="151" t="e">
        <f>YÜKSEK!#REF!</f>
        <v>#REF!</v>
      </c>
      <c r="E423" s="151" t="e">
        <f>YÜKSEK!#REF!</f>
        <v>#REF!</v>
      </c>
      <c r="F423" s="189" t="e">
        <f>YÜKSEK!#REF!</f>
        <v>#REF!</v>
      </c>
      <c r="G423" s="154" t="e">
        <f>YÜKSEK!#REF!</f>
        <v>#REF!</v>
      </c>
      <c r="H423" s="154" t="s">
        <v>73</v>
      </c>
      <c r="I423" s="154"/>
      <c r="J423" s="148" t="str">
        <f>'YARIŞMA BİLGİLERİ'!$F$21</f>
        <v>Genç Erkekler</v>
      </c>
      <c r="K423" s="151" t="str">
        <f t="shared" si="10"/>
        <v>İSTANBUL-Salon Olimpik Baraj Yarışmaları</v>
      </c>
      <c r="L423" s="216">
        <f>YÜKSEK!BC$4</f>
        <v>42021</v>
      </c>
      <c r="M423" s="152" t="s">
        <v>208</v>
      </c>
    </row>
    <row r="424" spans="1:13" s="144" customFormat="1" ht="26.25" customHeight="1" x14ac:dyDescent="0.2">
      <c r="A424" s="146">
        <v>462</v>
      </c>
      <c r="B424" s="157" t="s">
        <v>73</v>
      </c>
      <c r="C424" s="147" t="e">
        <f>YÜKSEK!#REF!</f>
        <v>#REF!</v>
      </c>
      <c r="D424" s="151" t="e">
        <f>YÜKSEK!#REF!</f>
        <v>#REF!</v>
      </c>
      <c r="E424" s="151" t="e">
        <f>YÜKSEK!#REF!</f>
        <v>#REF!</v>
      </c>
      <c r="F424" s="189" t="e">
        <f>YÜKSEK!#REF!</f>
        <v>#REF!</v>
      </c>
      <c r="G424" s="154" t="e">
        <f>YÜKSEK!#REF!</f>
        <v>#REF!</v>
      </c>
      <c r="H424" s="154" t="s">
        <v>73</v>
      </c>
      <c r="I424" s="154"/>
      <c r="J424" s="148" t="str">
        <f>'YARIŞMA BİLGİLERİ'!$F$21</f>
        <v>Genç Erkekler</v>
      </c>
      <c r="K424" s="151" t="str">
        <f t="shared" si="10"/>
        <v>İSTANBUL-Salon Olimpik Baraj Yarışmaları</v>
      </c>
      <c r="L424" s="216">
        <f>YÜKSEK!BC$4</f>
        <v>42021</v>
      </c>
      <c r="M424" s="152" t="s">
        <v>208</v>
      </c>
    </row>
    <row r="425" spans="1:13" s="144" customFormat="1" ht="26.25" customHeight="1" x14ac:dyDescent="0.2">
      <c r="A425" s="146">
        <v>463</v>
      </c>
      <c r="B425" s="157" t="s">
        <v>73</v>
      </c>
      <c r="C425" s="147" t="e">
        <f>YÜKSEK!#REF!</f>
        <v>#REF!</v>
      </c>
      <c r="D425" s="151" t="e">
        <f>YÜKSEK!#REF!</f>
        <v>#REF!</v>
      </c>
      <c r="E425" s="151" t="e">
        <f>YÜKSEK!#REF!</f>
        <v>#REF!</v>
      </c>
      <c r="F425" s="189" t="e">
        <f>YÜKSEK!#REF!</f>
        <v>#REF!</v>
      </c>
      <c r="G425" s="154" t="e">
        <f>YÜKSEK!#REF!</f>
        <v>#REF!</v>
      </c>
      <c r="H425" s="154" t="s">
        <v>73</v>
      </c>
      <c r="I425" s="154"/>
      <c r="J425" s="148" t="str">
        <f>'YARIŞMA BİLGİLERİ'!$F$21</f>
        <v>Genç Erkekler</v>
      </c>
      <c r="K425" s="151" t="str">
        <f t="shared" si="10"/>
        <v>İSTANBUL-Salon Olimpik Baraj Yarışmaları</v>
      </c>
      <c r="L425" s="216">
        <f>YÜKSEK!BC$4</f>
        <v>42021</v>
      </c>
      <c r="M425" s="152" t="s">
        <v>208</v>
      </c>
    </row>
    <row r="426" spans="1:13" s="144" customFormat="1" ht="26.25" customHeight="1" x14ac:dyDescent="0.2">
      <c r="A426" s="146">
        <v>464</v>
      </c>
      <c r="B426" s="157" t="s">
        <v>73</v>
      </c>
      <c r="C426" s="147" t="e">
        <f>YÜKSEK!#REF!</f>
        <v>#REF!</v>
      </c>
      <c r="D426" s="151" t="e">
        <f>YÜKSEK!#REF!</f>
        <v>#REF!</v>
      </c>
      <c r="E426" s="151" t="e">
        <f>YÜKSEK!#REF!</f>
        <v>#REF!</v>
      </c>
      <c r="F426" s="189" t="e">
        <f>YÜKSEK!#REF!</f>
        <v>#REF!</v>
      </c>
      <c r="G426" s="154" t="e">
        <f>YÜKSEK!#REF!</f>
        <v>#REF!</v>
      </c>
      <c r="H426" s="154" t="s">
        <v>73</v>
      </c>
      <c r="I426" s="154"/>
      <c r="J426" s="148" t="str">
        <f>'YARIŞMA BİLGİLERİ'!$F$21</f>
        <v>Genç Erkekler</v>
      </c>
      <c r="K426" s="151" t="str">
        <f t="shared" si="10"/>
        <v>İSTANBUL-Salon Olimpik Baraj Yarışmaları</v>
      </c>
      <c r="L426" s="216">
        <f>YÜKSEK!BC$4</f>
        <v>42021</v>
      </c>
      <c r="M426" s="152" t="s">
        <v>208</v>
      </c>
    </row>
    <row r="427" spans="1:13" s="144" customFormat="1" ht="26.25" customHeight="1" x14ac:dyDescent="0.2">
      <c r="A427" s="146">
        <v>465</v>
      </c>
      <c r="B427" s="157" t="s">
        <v>72</v>
      </c>
      <c r="C427" s="147">
        <f>UZUN!D8</f>
        <v>35505</v>
      </c>
      <c r="D427" s="151" t="str">
        <f>UZUN!E8</f>
        <v>EMRE DALKIRAN</v>
      </c>
      <c r="E427" s="151" t="str">
        <f>UZUN!F8</f>
        <v>GAZİANTEP</v>
      </c>
      <c r="F427" s="189">
        <f>UZUN!N8</f>
        <v>691</v>
      </c>
      <c r="G427" s="154">
        <f>UZUN!A8</f>
        <v>1</v>
      </c>
      <c r="H427" s="154" t="s">
        <v>72</v>
      </c>
      <c r="I427" s="154"/>
      <c r="J427" s="148" t="str">
        <f>'YARIŞMA BİLGİLERİ'!$F$21</f>
        <v>Genç Erkekler</v>
      </c>
      <c r="K427" s="151" t="str">
        <f t="shared" si="10"/>
        <v>İSTANBUL-Salon Olimpik Baraj Yarışmaları</v>
      </c>
      <c r="L427" s="216" t="e">
        <f>UZUN!#REF!</f>
        <v>#REF!</v>
      </c>
      <c r="M427" s="152" t="s">
        <v>208</v>
      </c>
    </row>
    <row r="428" spans="1:13" s="144" customFormat="1" ht="26.25" customHeight="1" x14ac:dyDescent="0.2">
      <c r="A428" s="146">
        <v>466</v>
      </c>
      <c r="B428" s="157" t="s">
        <v>72</v>
      </c>
      <c r="C428" s="147">
        <f>UZUN!D9</f>
        <v>35493</v>
      </c>
      <c r="D428" s="151" t="str">
        <f>UZUN!E9</f>
        <v>FADİK BOMBACI</v>
      </c>
      <c r="E428" s="151" t="str">
        <f>UZUN!F9</f>
        <v>İZMİR</v>
      </c>
      <c r="F428" s="189">
        <f>UZUN!N9</f>
        <v>616</v>
      </c>
      <c r="G428" s="154">
        <f>UZUN!A9</f>
        <v>2</v>
      </c>
      <c r="H428" s="154" t="s">
        <v>72</v>
      </c>
      <c r="I428" s="154"/>
      <c r="J428" s="148" t="str">
        <f>'YARIŞMA BİLGİLERİ'!$F$21</f>
        <v>Genç Erkekler</v>
      </c>
      <c r="K428" s="151" t="str">
        <f t="shared" si="10"/>
        <v>İSTANBUL-Salon Olimpik Baraj Yarışmaları</v>
      </c>
      <c r="L428" s="216" t="e">
        <f>UZUN!#REF!</f>
        <v>#REF!</v>
      </c>
      <c r="M428" s="152" t="s">
        <v>208</v>
      </c>
    </row>
    <row r="429" spans="1:13" s="144" customFormat="1" ht="26.25" customHeight="1" x14ac:dyDescent="0.2">
      <c r="A429" s="146">
        <v>467</v>
      </c>
      <c r="B429" s="157" t="s">
        <v>72</v>
      </c>
      <c r="C429" s="147">
        <f>UZUN!D10</f>
        <v>35566</v>
      </c>
      <c r="D429" s="151" t="str">
        <f>UZUN!E10</f>
        <v>KUBİLAY KARA</v>
      </c>
      <c r="E429" s="151" t="str">
        <f>UZUN!F10</f>
        <v>TEKİRDAĞ</v>
      </c>
      <c r="F429" s="189">
        <f>UZUN!N10</f>
        <v>604</v>
      </c>
      <c r="G429" s="154">
        <f>UZUN!A10</f>
        <v>3</v>
      </c>
      <c r="H429" s="154" t="s">
        <v>72</v>
      </c>
      <c r="I429" s="154"/>
      <c r="J429" s="148" t="str">
        <f>'YARIŞMA BİLGİLERİ'!$F$21</f>
        <v>Genç Erkekler</v>
      </c>
      <c r="K429" s="151" t="str">
        <f t="shared" si="10"/>
        <v>İSTANBUL-Salon Olimpik Baraj Yarışmaları</v>
      </c>
      <c r="L429" s="216" t="e">
        <f>UZUN!#REF!</f>
        <v>#REF!</v>
      </c>
      <c r="M429" s="152" t="s">
        <v>208</v>
      </c>
    </row>
    <row r="430" spans="1:13" s="144" customFormat="1" ht="26.25" customHeight="1" x14ac:dyDescent="0.2">
      <c r="A430" s="146">
        <v>468</v>
      </c>
      <c r="B430" s="157" t="s">
        <v>72</v>
      </c>
      <c r="C430" s="147">
        <f>UZUN!D11</f>
        <v>36385</v>
      </c>
      <c r="D430" s="151" t="str">
        <f>UZUN!E11</f>
        <v>ENES CAN BAYRAKTAROĞLU</v>
      </c>
      <c r="E430" s="151" t="str">
        <f>UZUN!F11</f>
        <v>İSTANBUL</v>
      </c>
      <c r="F430" s="189">
        <f>UZUN!N11</f>
        <v>596</v>
      </c>
      <c r="G430" s="154">
        <f>UZUN!A11</f>
        <v>4</v>
      </c>
      <c r="H430" s="154" t="s">
        <v>72</v>
      </c>
      <c r="I430" s="154"/>
      <c r="J430" s="148" t="str">
        <f>'YARIŞMA BİLGİLERİ'!$F$21</f>
        <v>Genç Erkekler</v>
      </c>
      <c r="K430" s="151" t="str">
        <f t="shared" si="10"/>
        <v>İSTANBUL-Salon Olimpik Baraj Yarışmaları</v>
      </c>
      <c r="L430" s="216" t="e">
        <f>UZUN!#REF!</f>
        <v>#REF!</v>
      </c>
      <c r="M430" s="152" t="s">
        <v>208</v>
      </c>
    </row>
    <row r="431" spans="1:13" s="144" customFormat="1" ht="26.25" customHeight="1" x14ac:dyDescent="0.2">
      <c r="A431" s="146">
        <v>469</v>
      </c>
      <c r="B431" s="157" t="s">
        <v>72</v>
      </c>
      <c r="C431" s="147">
        <f>UZUN!D12</f>
        <v>36226</v>
      </c>
      <c r="D431" s="151" t="str">
        <f>UZUN!E12</f>
        <v>SİNAN BİRCAN</v>
      </c>
      <c r="E431" s="151" t="str">
        <f>UZUN!F12</f>
        <v>TEKİRDAĞ</v>
      </c>
      <c r="F431" s="189">
        <f>UZUN!N12</f>
        <v>543</v>
      </c>
      <c r="G431" s="154">
        <f>UZUN!A12</f>
        <v>5</v>
      </c>
      <c r="H431" s="154" t="s">
        <v>72</v>
      </c>
      <c r="I431" s="154"/>
      <c r="J431" s="148" t="str">
        <f>'YARIŞMA BİLGİLERİ'!$F$21</f>
        <v>Genç Erkekler</v>
      </c>
      <c r="K431" s="151" t="str">
        <f t="shared" si="10"/>
        <v>İSTANBUL-Salon Olimpik Baraj Yarışmaları</v>
      </c>
      <c r="L431" s="216" t="e">
        <f>UZUN!#REF!</f>
        <v>#REF!</v>
      </c>
      <c r="M431" s="152" t="s">
        <v>208</v>
      </c>
    </row>
    <row r="432" spans="1:13" s="144" customFormat="1" ht="26.25" customHeight="1" x14ac:dyDescent="0.2">
      <c r="A432" s="146">
        <v>470</v>
      </c>
      <c r="B432" s="157" t="s">
        <v>72</v>
      </c>
      <c r="C432" s="147">
        <f>UZUN!D13</f>
        <v>35090</v>
      </c>
      <c r="D432" s="151" t="str">
        <f>UZUN!E13</f>
        <v>ENES ÇAĞLAR</v>
      </c>
      <c r="E432" s="151" t="str">
        <f>UZUN!F13</f>
        <v>İZMİR</v>
      </c>
      <c r="F432" s="189" t="str">
        <f>UZUN!N13</f>
        <v>DNS</v>
      </c>
      <c r="G432" s="154" t="str">
        <f>UZUN!A13</f>
        <v>-</v>
      </c>
      <c r="H432" s="154" t="s">
        <v>72</v>
      </c>
      <c r="I432" s="154"/>
      <c r="J432" s="148" t="str">
        <f>'YARIŞMA BİLGİLERİ'!$F$21</f>
        <v>Genç Erkekler</v>
      </c>
      <c r="K432" s="151" t="str">
        <f t="shared" si="10"/>
        <v>İSTANBUL-Salon Olimpik Baraj Yarışmaları</v>
      </c>
      <c r="L432" s="216" t="e">
        <f>UZUN!#REF!</f>
        <v>#REF!</v>
      </c>
      <c r="M432" s="152" t="s">
        <v>208</v>
      </c>
    </row>
    <row r="433" spans="1:13" s="144" customFormat="1" ht="26.25" customHeight="1" x14ac:dyDescent="0.2">
      <c r="A433" s="146">
        <v>471</v>
      </c>
      <c r="B433" s="157" t="s">
        <v>72</v>
      </c>
      <c r="C433" s="147" t="str">
        <f>UZUN!D14</f>
        <v/>
      </c>
      <c r="D433" s="151" t="str">
        <f>UZUN!E14</f>
        <v/>
      </c>
      <c r="E433" s="151" t="str">
        <f>UZUN!F14</f>
        <v/>
      </c>
      <c r="F433" s="189">
        <f>UZUN!N14</f>
        <v>0</v>
      </c>
      <c r="G433" s="154">
        <f>UZUN!A14</f>
        <v>0</v>
      </c>
      <c r="H433" s="154" t="s">
        <v>72</v>
      </c>
      <c r="I433" s="154"/>
      <c r="J433" s="148" t="str">
        <f>'YARIŞMA BİLGİLERİ'!$F$21</f>
        <v>Genç Erkekler</v>
      </c>
      <c r="K433" s="151" t="str">
        <f t="shared" si="10"/>
        <v>İSTANBUL-Salon Olimpik Baraj Yarışmaları</v>
      </c>
      <c r="L433" s="216" t="e">
        <f>UZUN!#REF!</f>
        <v>#REF!</v>
      </c>
      <c r="M433" s="152" t="s">
        <v>208</v>
      </c>
    </row>
    <row r="434" spans="1:13" s="144" customFormat="1" ht="26.25" customHeight="1" x14ac:dyDescent="0.2">
      <c r="A434" s="146">
        <v>472</v>
      </c>
      <c r="B434" s="157" t="s">
        <v>72</v>
      </c>
      <c r="C434" s="147" t="str">
        <f>UZUN!D15</f>
        <v/>
      </c>
      <c r="D434" s="151" t="str">
        <f>UZUN!E15</f>
        <v/>
      </c>
      <c r="E434" s="151" t="str">
        <f>UZUN!F15</f>
        <v/>
      </c>
      <c r="F434" s="189">
        <f>UZUN!N15</f>
        <v>0</v>
      </c>
      <c r="G434" s="154">
        <f>UZUN!A15</f>
        <v>0</v>
      </c>
      <c r="H434" s="154" t="s">
        <v>72</v>
      </c>
      <c r="I434" s="154"/>
      <c r="J434" s="148" t="str">
        <f>'YARIŞMA BİLGİLERİ'!$F$21</f>
        <v>Genç Erkekler</v>
      </c>
      <c r="K434" s="151" t="str">
        <f t="shared" si="10"/>
        <v>İSTANBUL-Salon Olimpik Baraj Yarışmaları</v>
      </c>
      <c r="L434" s="216" t="e">
        <f>UZUN!#REF!</f>
        <v>#REF!</v>
      </c>
      <c r="M434" s="152" t="s">
        <v>208</v>
      </c>
    </row>
    <row r="435" spans="1:13" s="144" customFormat="1" ht="26.25" customHeight="1" x14ac:dyDescent="0.2">
      <c r="A435" s="146">
        <v>473</v>
      </c>
      <c r="B435" s="157" t="s">
        <v>72</v>
      </c>
      <c r="C435" s="147" t="str">
        <f>UZUN!D16</f>
        <v/>
      </c>
      <c r="D435" s="151" t="str">
        <f>UZUN!E16</f>
        <v/>
      </c>
      <c r="E435" s="151" t="str">
        <f>UZUN!F16</f>
        <v/>
      </c>
      <c r="F435" s="189">
        <f>UZUN!N16</f>
        <v>0</v>
      </c>
      <c r="G435" s="154">
        <f>UZUN!A16</f>
        <v>0</v>
      </c>
      <c r="H435" s="154" t="s">
        <v>72</v>
      </c>
      <c r="I435" s="154"/>
      <c r="J435" s="148" t="str">
        <f>'YARIŞMA BİLGİLERİ'!$F$21</f>
        <v>Genç Erkekler</v>
      </c>
      <c r="K435" s="151" t="str">
        <f t="shared" si="10"/>
        <v>İSTANBUL-Salon Olimpik Baraj Yarışmaları</v>
      </c>
      <c r="L435" s="216" t="e">
        <f>UZUN!#REF!</f>
        <v>#REF!</v>
      </c>
      <c r="M435" s="152" t="s">
        <v>208</v>
      </c>
    </row>
    <row r="436" spans="1:13" s="144" customFormat="1" ht="26.25" customHeight="1" x14ac:dyDescent="0.2">
      <c r="A436" s="146">
        <v>474</v>
      </c>
      <c r="B436" s="157" t="s">
        <v>72</v>
      </c>
      <c r="C436" s="147" t="str">
        <f>UZUN!D17</f>
        <v/>
      </c>
      <c r="D436" s="151" t="str">
        <f>UZUN!E17</f>
        <v/>
      </c>
      <c r="E436" s="151" t="str">
        <f>UZUN!F17</f>
        <v/>
      </c>
      <c r="F436" s="189">
        <f>UZUN!N17</f>
        <v>0</v>
      </c>
      <c r="G436" s="154">
        <f>UZUN!A17</f>
        <v>0</v>
      </c>
      <c r="H436" s="154" t="s">
        <v>72</v>
      </c>
      <c r="I436" s="154"/>
      <c r="J436" s="148" t="str">
        <f>'YARIŞMA BİLGİLERİ'!$F$21</f>
        <v>Genç Erkekler</v>
      </c>
      <c r="K436" s="151" t="str">
        <f t="shared" si="10"/>
        <v>İSTANBUL-Salon Olimpik Baraj Yarışmaları</v>
      </c>
      <c r="L436" s="216" t="e">
        <f>UZUN!#REF!</f>
        <v>#REF!</v>
      </c>
      <c r="M436" s="152" t="s">
        <v>208</v>
      </c>
    </row>
    <row r="437" spans="1:13" s="144" customFormat="1" ht="26.25" customHeight="1" x14ac:dyDescent="0.2">
      <c r="A437" s="146">
        <v>475</v>
      </c>
      <c r="B437" s="157" t="s">
        <v>72</v>
      </c>
      <c r="C437" s="147" t="str">
        <f>UZUN!D18</f>
        <v/>
      </c>
      <c r="D437" s="151" t="str">
        <f>UZUN!E18</f>
        <v/>
      </c>
      <c r="E437" s="151" t="str">
        <f>UZUN!F18</f>
        <v/>
      </c>
      <c r="F437" s="189">
        <f>UZUN!N18</f>
        <v>0</v>
      </c>
      <c r="G437" s="154">
        <f>UZUN!A18</f>
        <v>0</v>
      </c>
      <c r="H437" s="154" t="s">
        <v>72</v>
      </c>
      <c r="I437" s="154"/>
      <c r="J437" s="148" t="str">
        <f>'YARIŞMA BİLGİLERİ'!$F$21</f>
        <v>Genç Erkekler</v>
      </c>
      <c r="K437" s="151" t="str">
        <f t="shared" si="10"/>
        <v>İSTANBUL-Salon Olimpik Baraj Yarışmaları</v>
      </c>
      <c r="L437" s="216" t="e">
        <f>UZUN!#REF!</f>
        <v>#REF!</v>
      </c>
      <c r="M437" s="152" t="s">
        <v>208</v>
      </c>
    </row>
    <row r="438" spans="1:13" s="144" customFormat="1" ht="26.25" customHeight="1" x14ac:dyDescent="0.2">
      <c r="A438" s="146">
        <v>476</v>
      </c>
      <c r="B438" s="157" t="s">
        <v>72</v>
      </c>
      <c r="C438" s="147" t="str">
        <f>UZUN!D19</f>
        <v/>
      </c>
      <c r="D438" s="151" t="str">
        <f>UZUN!E19</f>
        <v/>
      </c>
      <c r="E438" s="151" t="str">
        <f>UZUN!F19</f>
        <v/>
      </c>
      <c r="F438" s="189">
        <f>UZUN!N19</f>
        <v>0</v>
      </c>
      <c r="G438" s="154">
        <f>UZUN!A19</f>
        <v>0</v>
      </c>
      <c r="H438" s="154" t="s">
        <v>72</v>
      </c>
      <c r="I438" s="154"/>
      <c r="J438" s="148" t="str">
        <f>'YARIŞMA BİLGİLERİ'!$F$21</f>
        <v>Genç Erkekler</v>
      </c>
      <c r="K438" s="151" t="str">
        <f t="shared" si="10"/>
        <v>İSTANBUL-Salon Olimpik Baraj Yarışmaları</v>
      </c>
      <c r="L438" s="216" t="e">
        <f>UZUN!#REF!</f>
        <v>#REF!</v>
      </c>
      <c r="M438" s="152" t="s">
        <v>208</v>
      </c>
    </row>
    <row r="439" spans="1:13" s="144" customFormat="1" ht="26.25" customHeight="1" x14ac:dyDescent="0.2">
      <c r="A439" s="146">
        <v>477</v>
      </c>
      <c r="B439" s="157" t="s">
        <v>72</v>
      </c>
      <c r="C439" s="147" t="str">
        <f>UZUN!D20</f>
        <v/>
      </c>
      <c r="D439" s="151" t="str">
        <f>UZUN!E20</f>
        <v/>
      </c>
      <c r="E439" s="151" t="str">
        <f>UZUN!F20</f>
        <v/>
      </c>
      <c r="F439" s="189">
        <f>UZUN!N20</f>
        <v>0</v>
      </c>
      <c r="G439" s="154">
        <f>UZUN!A20</f>
        <v>0</v>
      </c>
      <c r="H439" s="154" t="s">
        <v>72</v>
      </c>
      <c r="I439" s="154"/>
      <c r="J439" s="148" t="str">
        <f>'YARIŞMA BİLGİLERİ'!$F$21</f>
        <v>Genç Erkekler</v>
      </c>
      <c r="K439" s="151" t="str">
        <f t="shared" si="10"/>
        <v>İSTANBUL-Salon Olimpik Baraj Yarışmaları</v>
      </c>
      <c r="L439" s="216" t="e">
        <f>UZUN!#REF!</f>
        <v>#REF!</v>
      </c>
      <c r="M439" s="152" t="s">
        <v>208</v>
      </c>
    </row>
    <row r="440" spans="1:13" s="144" customFormat="1" ht="26.25" customHeight="1" x14ac:dyDescent="0.2">
      <c r="A440" s="146">
        <v>478</v>
      </c>
      <c r="B440" s="157" t="s">
        <v>72</v>
      </c>
      <c r="C440" s="147" t="str">
        <f>UZUN!D21</f>
        <v/>
      </c>
      <c r="D440" s="151" t="str">
        <f>UZUN!E21</f>
        <v/>
      </c>
      <c r="E440" s="151" t="str">
        <f>UZUN!F21</f>
        <v/>
      </c>
      <c r="F440" s="189">
        <f>UZUN!N21</f>
        <v>0</v>
      </c>
      <c r="G440" s="154">
        <f>UZUN!A21</f>
        <v>0</v>
      </c>
      <c r="H440" s="154" t="s">
        <v>72</v>
      </c>
      <c r="I440" s="154"/>
      <c r="J440" s="148" t="str">
        <f>'YARIŞMA BİLGİLERİ'!$F$21</f>
        <v>Genç Erkekler</v>
      </c>
      <c r="K440" s="151" t="str">
        <f t="shared" si="10"/>
        <v>İSTANBUL-Salon Olimpik Baraj Yarışmaları</v>
      </c>
      <c r="L440" s="216" t="e">
        <f>UZUN!#REF!</f>
        <v>#REF!</v>
      </c>
      <c r="M440" s="152" t="s">
        <v>208</v>
      </c>
    </row>
    <row r="441" spans="1:13" s="144" customFormat="1" ht="26.25" customHeight="1" x14ac:dyDescent="0.2">
      <c r="A441" s="146">
        <v>479</v>
      </c>
      <c r="B441" s="157" t="s">
        <v>72</v>
      </c>
      <c r="C441" s="147" t="str">
        <f>UZUN!D22</f>
        <v/>
      </c>
      <c r="D441" s="151" t="str">
        <f>UZUN!E22</f>
        <v/>
      </c>
      <c r="E441" s="151" t="str">
        <f>UZUN!F22</f>
        <v/>
      </c>
      <c r="F441" s="189">
        <f>UZUN!N22</f>
        <v>0</v>
      </c>
      <c r="G441" s="154">
        <f>UZUN!A22</f>
        <v>0</v>
      </c>
      <c r="H441" s="154" t="s">
        <v>72</v>
      </c>
      <c r="I441" s="154"/>
      <c r="J441" s="148" t="str">
        <f>'YARIŞMA BİLGİLERİ'!$F$21</f>
        <v>Genç Erkekler</v>
      </c>
      <c r="K441" s="151" t="str">
        <f t="shared" si="10"/>
        <v>İSTANBUL-Salon Olimpik Baraj Yarışmaları</v>
      </c>
      <c r="L441" s="216" t="e">
        <f>UZUN!#REF!</f>
        <v>#REF!</v>
      </c>
      <c r="M441" s="152" t="s">
        <v>208</v>
      </c>
    </row>
    <row r="442" spans="1:13" s="144" customFormat="1" ht="26.25" customHeight="1" x14ac:dyDescent="0.2">
      <c r="A442" s="146">
        <v>480</v>
      </c>
      <c r="B442" s="157" t="s">
        <v>72</v>
      </c>
      <c r="C442" s="147" t="str">
        <f>UZUN!D23</f>
        <v/>
      </c>
      <c r="D442" s="151" t="str">
        <f>UZUN!E23</f>
        <v/>
      </c>
      <c r="E442" s="151" t="str">
        <f>UZUN!F23</f>
        <v/>
      </c>
      <c r="F442" s="189">
        <f>UZUN!N23</f>
        <v>0</v>
      </c>
      <c r="G442" s="154">
        <f>UZUN!A23</f>
        <v>0</v>
      </c>
      <c r="H442" s="154" t="s">
        <v>72</v>
      </c>
      <c r="I442" s="154"/>
      <c r="J442" s="148" t="str">
        <f>'YARIŞMA BİLGİLERİ'!$F$21</f>
        <v>Genç Erkekler</v>
      </c>
      <c r="K442" s="151" t="str">
        <f t="shared" si="10"/>
        <v>İSTANBUL-Salon Olimpik Baraj Yarışmaları</v>
      </c>
      <c r="L442" s="216" t="e">
        <f>UZUN!#REF!</f>
        <v>#REF!</v>
      </c>
      <c r="M442" s="152" t="s">
        <v>208</v>
      </c>
    </row>
    <row r="443" spans="1:13" s="144" customFormat="1" ht="26.25" customHeight="1" x14ac:dyDescent="0.2">
      <c r="A443" s="146">
        <v>481</v>
      </c>
      <c r="B443" s="157" t="s">
        <v>72</v>
      </c>
      <c r="C443" s="147" t="str">
        <f>UZUN!D24</f>
        <v/>
      </c>
      <c r="D443" s="151" t="str">
        <f>UZUN!E24</f>
        <v/>
      </c>
      <c r="E443" s="151" t="str">
        <f>UZUN!F24</f>
        <v/>
      </c>
      <c r="F443" s="189">
        <f>UZUN!N24</f>
        <v>0</v>
      </c>
      <c r="G443" s="154">
        <f>UZUN!A24</f>
        <v>0</v>
      </c>
      <c r="H443" s="154" t="s">
        <v>72</v>
      </c>
      <c r="I443" s="154"/>
      <c r="J443" s="148" t="str">
        <f>'YARIŞMA BİLGİLERİ'!$F$21</f>
        <v>Genç Erkekler</v>
      </c>
      <c r="K443" s="151" t="str">
        <f t="shared" si="10"/>
        <v>İSTANBUL-Salon Olimpik Baraj Yarışmaları</v>
      </c>
      <c r="L443" s="216" t="e">
        <f>UZUN!#REF!</f>
        <v>#REF!</v>
      </c>
      <c r="M443" s="152" t="s">
        <v>208</v>
      </c>
    </row>
    <row r="444" spans="1:13" s="144" customFormat="1" ht="26.25" customHeight="1" x14ac:dyDescent="0.2">
      <c r="A444" s="146">
        <v>482</v>
      </c>
      <c r="B444" s="157" t="s">
        <v>72</v>
      </c>
      <c r="C444" s="147" t="str">
        <f>UZUN!D25</f>
        <v/>
      </c>
      <c r="D444" s="151" t="str">
        <f>UZUN!E25</f>
        <v/>
      </c>
      <c r="E444" s="151" t="str">
        <f>UZUN!F25</f>
        <v/>
      </c>
      <c r="F444" s="189">
        <f>UZUN!N25</f>
        <v>0</v>
      </c>
      <c r="G444" s="154">
        <f>UZUN!A25</f>
        <v>0</v>
      </c>
      <c r="H444" s="154" t="s">
        <v>72</v>
      </c>
      <c r="I444" s="154"/>
      <c r="J444" s="148" t="str">
        <f>'YARIŞMA BİLGİLERİ'!$F$21</f>
        <v>Genç Erkekler</v>
      </c>
      <c r="K444" s="151" t="str">
        <f t="shared" si="10"/>
        <v>İSTANBUL-Salon Olimpik Baraj Yarışmaları</v>
      </c>
      <c r="L444" s="216" t="e">
        <f>UZUN!#REF!</f>
        <v>#REF!</v>
      </c>
      <c r="M444" s="152" t="s">
        <v>208</v>
      </c>
    </row>
    <row r="445" spans="1:13" s="144" customFormat="1" ht="26.25" customHeight="1" x14ac:dyDescent="0.2">
      <c r="A445" s="146">
        <v>483</v>
      </c>
      <c r="B445" s="157" t="s">
        <v>72</v>
      </c>
      <c r="C445" s="147" t="str">
        <f>UZUN!D26</f>
        <v/>
      </c>
      <c r="D445" s="151" t="str">
        <f>UZUN!E26</f>
        <v/>
      </c>
      <c r="E445" s="151" t="str">
        <f>UZUN!F26</f>
        <v/>
      </c>
      <c r="F445" s="189">
        <f>UZUN!N26</f>
        <v>0</v>
      </c>
      <c r="G445" s="154">
        <f>UZUN!A26</f>
        <v>0</v>
      </c>
      <c r="H445" s="154" t="s">
        <v>72</v>
      </c>
      <c r="I445" s="154"/>
      <c r="J445" s="148" t="str">
        <f>'YARIŞMA BİLGİLERİ'!$F$21</f>
        <v>Genç Erkekler</v>
      </c>
      <c r="K445" s="151" t="str">
        <f t="shared" si="10"/>
        <v>İSTANBUL-Salon Olimpik Baraj Yarışmaları</v>
      </c>
      <c r="L445" s="216" t="e">
        <f>UZUN!#REF!</f>
        <v>#REF!</v>
      </c>
      <c r="M445" s="152" t="s">
        <v>208</v>
      </c>
    </row>
    <row r="446" spans="1:13" s="144" customFormat="1" ht="26.25" customHeight="1" x14ac:dyDescent="0.2">
      <c r="A446" s="146">
        <v>484</v>
      </c>
      <c r="B446" s="157" t="s">
        <v>72</v>
      </c>
      <c r="C446" s="147" t="str">
        <f>UZUN!D27</f>
        <v/>
      </c>
      <c r="D446" s="151" t="str">
        <f>UZUN!E27</f>
        <v/>
      </c>
      <c r="E446" s="151" t="str">
        <f>UZUN!F27</f>
        <v/>
      </c>
      <c r="F446" s="189">
        <f>UZUN!N27</f>
        <v>0</v>
      </c>
      <c r="G446" s="154">
        <f>UZUN!A27</f>
        <v>0</v>
      </c>
      <c r="H446" s="154" t="s">
        <v>72</v>
      </c>
      <c r="I446" s="154"/>
      <c r="J446" s="148" t="str">
        <f>'YARIŞMA BİLGİLERİ'!$F$21</f>
        <v>Genç Erkekler</v>
      </c>
      <c r="K446" s="151" t="str">
        <f t="shared" si="10"/>
        <v>İSTANBUL-Salon Olimpik Baraj Yarışmaları</v>
      </c>
      <c r="L446" s="216" t="e">
        <f>UZUN!#REF!</f>
        <v>#REF!</v>
      </c>
      <c r="M446" s="152" t="s">
        <v>208</v>
      </c>
    </row>
    <row r="447" spans="1:13" s="144" customFormat="1" ht="26.25" customHeight="1" x14ac:dyDescent="0.2">
      <c r="A447" s="146">
        <v>485</v>
      </c>
      <c r="B447" s="157" t="s">
        <v>72</v>
      </c>
      <c r="C447" s="147" t="e">
        <f>UZUN!#REF!</f>
        <v>#REF!</v>
      </c>
      <c r="D447" s="151" t="e">
        <f>UZUN!#REF!</f>
        <v>#REF!</v>
      </c>
      <c r="E447" s="151" t="e">
        <f>UZUN!#REF!</f>
        <v>#REF!</v>
      </c>
      <c r="F447" s="189" t="e">
        <f>UZUN!#REF!</f>
        <v>#REF!</v>
      </c>
      <c r="G447" s="154" t="e">
        <f>UZUN!#REF!</f>
        <v>#REF!</v>
      </c>
      <c r="H447" s="154" t="s">
        <v>72</v>
      </c>
      <c r="I447" s="154"/>
      <c r="J447" s="148" t="str">
        <f>'YARIŞMA BİLGİLERİ'!$F$21</f>
        <v>Genç Erkekler</v>
      </c>
      <c r="K447" s="151" t="str">
        <f t="shared" si="10"/>
        <v>İSTANBUL-Salon Olimpik Baraj Yarışmaları</v>
      </c>
      <c r="L447" s="216" t="e">
        <f>UZUN!#REF!</f>
        <v>#REF!</v>
      </c>
      <c r="M447" s="152" t="s">
        <v>208</v>
      </c>
    </row>
    <row r="448" spans="1:13" s="144" customFormat="1" ht="26.25" customHeight="1" x14ac:dyDescent="0.2">
      <c r="A448" s="146">
        <v>486</v>
      </c>
      <c r="B448" s="157" t="s">
        <v>72</v>
      </c>
      <c r="C448" s="147" t="e">
        <f>UZUN!#REF!</f>
        <v>#REF!</v>
      </c>
      <c r="D448" s="151" t="e">
        <f>UZUN!#REF!</f>
        <v>#REF!</v>
      </c>
      <c r="E448" s="151" t="e">
        <f>UZUN!#REF!</f>
        <v>#REF!</v>
      </c>
      <c r="F448" s="189" t="e">
        <f>UZUN!#REF!</f>
        <v>#REF!</v>
      </c>
      <c r="G448" s="154" t="e">
        <f>UZUN!#REF!</f>
        <v>#REF!</v>
      </c>
      <c r="H448" s="154" t="s">
        <v>72</v>
      </c>
      <c r="I448" s="154"/>
      <c r="J448" s="148" t="str">
        <f>'YARIŞMA BİLGİLERİ'!$F$21</f>
        <v>Genç Erkekler</v>
      </c>
      <c r="K448" s="151" t="str">
        <f t="shared" si="10"/>
        <v>İSTANBUL-Salon Olimpik Baraj Yarışmaları</v>
      </c>
      <c r="L448" s="216" t="e">
        <f>UZUN!#REF!</f>
        <v>#REF!</v>
      </c>
      <c r="M448" s="152" t="s">
        <v>208</v>
      </c>
    </row>
    <row r="449" spans="1:13" s="144" customFormat="1" ht="26.25" customHeight="1" x14ac:dyDescent="0.2">
      <c r="A449" s="146">
        <v>487</v>
      </c>
      <c r="B449" s="157" t="s">
        <v>72</v>
      </c>
      <c r="C449" s="147" t="e">
        <f>UZUN!#REF!</f>
        <v>#REF!</v>
      </c>
      <c r="D449" s="151" t="e">
        <f>UZUN!#REF!</f>
        <v>#REF!</v>
      </c>
      <c r="E449" s="151" t="e">
        <f>UZUN!#REF!</f>
        <v>#REF!</v>
      </c>
      <c r="F449" s="189" t="e">
        <f>UZUN!#REF!</f>
        <v>#REF!</v>
      </c>
      <c r="G449" s="154" t="e">
        <f>UZUN!#REF!</f>
        <v>#REF!</v>
      </c>
      <c r="H449" s="154" t="s">
        <v>72</v>
      </c>
      <c r="I449" s="154"/>
      <c r="J449" s="148" t="str">
        <f>'YARIŞMA BİLGİLERİ'!$F$21</f>
        <v>Genç Erkekler</v>
      </c>
      <c r="K449" s="151" t="str">
        <f t="shared" si="10"/>
        <v>İSTANBUL-Salon Olimpik Baraj Yarışmaları</v>
      </c>
      <c r="L449" s="216" t="e">
        <f>UZUN!#REF!</f>
        <v>#REF!</v>
      </c>
      <c r="M449" s="152" t="s">
        <v>208</v>
      </c>
    </row>
    <row r="450" spans="1:13" s="144" customFormat="1" ht="26.25" customHeight="1" x14ac:dyDescent="0.2">
      <c r="A450" s="146">
        <v>488</v>
      </c>
      <c r="B450" s="157" t="s">
        <v>72</v>
      </c>
      <c r="C450" s="147" t="e">
        <f>UZUN!#REF!</f>
        <v>#REF!</v>
      </c>
      <c r="D450" s="151" t="e">
        <f>UZUN!#REF!</f>
        <v>#REF!</v>
      </c>
      <c r="E450" s="151" t="e">
        <f>UZUN!#REF!</f>
        <v>#REF!</v>
      </c>
      <c r="F450" s="189" t="e">
        <f>UZUN!#REF!</f>
        <v>#REF!</v>
      </c>
      <c r="G450" s="154" t="e">
        <f>UZUN!#REF!</f>
        <v>#REF!</v>
      </c>
      <c r="H450" s="154" t="s">
        <v>72</v>
      </c>
      <c r="I450" s="154"/>
      <c r="J450" s="148" t="str">
        <f>'YARIŞMA BİLGİLERİ'!$F$21</f>
        <v>Genç Erkekler</v>
      </c>
      <c r="K450" s="151" t="str">
        <f t="shared" si="10"/>
        <v>İSTANBUL-Salon Olimpik Baraj Yarışmaları</v>
      </c>
      <c r="L450" s="216" t="e">
        <f>UZUN!#REF!</f>
        <v>#REF!</v>
      </c>
      <c r="M450" s="152" t="s">
        <v>208</v>
      </c>
    </row>
    <row r="451" spans="1:13" s="144" customFormat="1" ht="26.25" customHeight="1" x14ac:dyDescent="0.2">
      <c r="A451" s="146">
        <v>489</v>
      </c>
      <c r="B451" s="157" t="s">
        <v>72</v>
      </c>
      <c r="C451" s="147" t="e">
        <f>UZUN!#REF!</f>
        <v>#REF!</v>
      </c>
      <c r="D451" s="151" t="e">
        <f>UZUN!#REF!</f>
        <v>#REF!</v>
      </c>
      <c r="E451" s="151" t="e">
        <f>UZUN!#REF!</f>
        <v>#REF!</v>
      </c>
      <c r="F451" s="189" t="e">
        <f>UZUN!#REF!</f>
        <v>#REF!</v>
      </c>
      <c r="G451" s="154" t="e">
        <f>UZUN!#REF!</f>
        <v>#REF!</v>
      </c>
      <c r="H451" s="154" t="s">
        <v>72</v>
      </c>
      <c r="I451" s="154"/>
      <c r="J451" s="148" t="str">
        <f>'YARIŞMA BİLGİLERİ'!$F$21</f>
        <v>Genç Erkekler</v>
      </c>
      <c r="K451" s="151" t="str">
        <f t="shared" si="10"/>
        <v>İSTANBUL-Salon Olimpik Baraj Yarışmaları</v>
      </c>
      <c r="L451" s="216" t="e">
        <f>UZUN!#REF!</f>
        <v>#REF!</v>
      </c>
      <c r="M451" s="152" t="s">
        <v>208</v>
      </c>
    </row>
    <row r="452" spans="1:13" s="144" customFormat="1" ht="26.25" customHeight="1" x14ac:dyDescent="0.2">
      <c r="A452" s="146">
        <v>490</v>
      </c>
      <c r="B452" s="157" t="s">
        <v>72</v>
      </c>
      <c r="C452" s="147" t="e">
        <f>UZUN!#REF!</f>
        <v>#REF!</v>
      </c>
      <c r="D452" s="151" t="e">
        <f>UZUN!#REF!</f>
        <v>#REF!</v>
      </c>
      <c r="E452" s="151" t="e">
        <f>UZUN!#REF!</f>
        <v>#REF!</v>
      </c>
      <c r="F452" s="189" t="e">
        <f>UZUN!#REF!</f>
        <v>#REF!</v>
      </c>
      <c r="G452" s="154" t="e">
        <f>UZUN!#REF!</f>
        <v>#REF!</v>
      </c>
      <c r="H452" s="154" t="s">
        <v>72</v>
      </c>
      <c r="I452" s="154"/>
      <c r="J452" s="148" t="str">
        <f>'YARIŞMA BİLGİLERİ'!$F$21</f>
        <v>Genç Erkekler</v>
      </c>
      <c r="K452" s="151" t="str">
        <f t="shared" si="10"/>
        <v>İSTANBUL-Salon Olimpik Baraj Yarışmaları</v>
      </c>
      <c r="L452" s="216" t="e">
        <f>UZUN!#REF!</f>
        <v>#REF!</v>
      </c>
      <c r="M452" s="152" t="s">
        <v>208</v>
      </c>
    </row>
    <row r="453" spans="1:13" s="144" customFormat="1" ht="26.25" customHeight="1" x14ac:dyDescent="0.2">
      <c r="A453" s="146">
        <v>491</v>
      </c>
      <c r="B453" s="157" t="s">
        <v>72</v>
      </c>
      <c r="C453" s="147" t="e">
        <f>UZUN!#REF!</f>
        <v>#REF!</v>
      </c>
      <c r="D453" s="151" t="e">
        <f>UZUN!#REF!</f>
        <v>#REF!</v>
      </c>
      <c r="E453" s="151" t="e">
        <f>UZUN!#REF!</f>
        <v>#REF!</v>
      </c>
      <c r="F453" s="189" t="e">
        <f>UZUN!#REF!</f>
        <v>#REF!</v>
      </c>
      <c r="G453" s="154" t="e">
        <f>UZUN!#REF!</f>
        <v>#REF!</v>
      </c>
      <c r="H453" s="154" t="s">
        <v>72</v>
      </c>
      <c r="I453" s="154"/>
      <c r="J453" s="148" t="str">
        <f>'YARIŞMA BİLGİLERİ'!$F$21</f>
        <v>Genç Erkekler</v>
      </c>
      <c r="K453" s="151" t="str">
        <f t="shared" si="10"/>
        <v>İSTANBUL-Salon Olimpik Baraj Yarışmaları</v>
      </c>
      <c r="L453" s="216" t="e">
        <f>UZUN!#REF!</f>
        <v>#REF!</v>
      </c>
      <c r="M453" s="152" t="s">
        <v>208</v>
      </c>
    </row>
    <row r="454" spans="1:13" s="144" customFormat="1" ht="26.25" customHeight="1" x14ac:dyDescent="0.2">
      <c r="A454" s="146">
        <v>492</v>
      </c>
      <c r="B454" s="157" t="s">
        <v>72</v>
      </c>
      <c r="C454" s="147" t="e">
        <f>UZUN!#REF!</f>
        <v>#REF!</v>
      </c>
      <c r="D454" s="151" t="e">
        <f>UZUN!#REF!</f>
        <v>#REF!</v>
      </c>
      <c r="E454" s="151" t="e">
        <f>UZUN!#REF!</f>
        <v>#REF!</v>
      </c>
      <c r="F454" s="189" t="e">
        <f>UZUN!#REF!</f>
        <v>#REF!</v>
      </c>
      <c r="G454" s="154" t="e">
        <f>UZUN!#REF!</f>
        <v>#REF!</v>
      </c>
      <c r="H454" s="154" t="s">
        <v>72</v>
      </c>
      <c r="I454" s="154"/>
      <c r="J454" s="148" t="str">
        <f>'YARIŞMA BİLGİLERİ'!$F$21</f>
        <v>Genç Erkekler</v>
      </c>
      <c r="K454" s="151" t="str">
        <f t="shared" si="10"/>
        <v>İSTANBUL-Salon Olimpik Baraj Yarışmaları</v>
      </c>
      <c r="L454" s="216" t="e">
        <f>UZUN!#REF!</f>
        <v>#REF!</v>
      </c>
      <c r="M454" s="152" t="s">
        <v>208</v>
      </c>
    </row>
    <row r="455" spans="1:13" s="144" customFormat="1" ht="26.25" customHeight="1" x14ac:dyDescent="0.2">
      <c r="A455" s="146">
        <v>493</v>
      </c>
      <c r="B455" s="157" t="s">
        <v>72</v>
      </c>
      <c r="C455" s="147" t="e">
        <f>UZUN!#REF!</f>
        <v>#REF!</v>
      </c>
      <c r="D455" s="151" t="e">
        <f>UZUN!#REF!</f>
        <v>#REF!</v>
      </c>
      <c r="E455" s="151" t="e">
        <f>UZUN!#REF!</f>
        <v>#REF!</v>
      </c>
      <c r="F455" s="189" t="e">
        <f>UZUN!#REF!</f>
        <v>#REF!</v>
      </c>
      <c r="G455" s="154" t="e">
        <f>UZUN!#REF!</f>
        <v>#REF!</v>
      </c>
      <c r="H455" s="154" t="s">
        <v>72</v>
      </c>
      <c r="I455" s="154"/>
      <c r="J455" s="148" t="str">
        <f>'YARIŞMA BİLGİLERİ'!$F$21</f>
        <v>Genç Erkekler</v>
      </c>
      <c r="K455" s="151" t="str">
        <f t="shared" si="10"/>
        <v>İSTANBUL-Salon Olimpik Baraj Yarışmaları</v>
      </c>
      <c r="L455" s="216" t="e">
        <f>UZUN!#REF!</f>
        <v>#REF!</v>
      </c>
      <c r="M455" s="152" t="s">
        <v>208</v>
      </c>
    </row>
    <row r="456" spans="1:13" s="144" customFormat="1" ht="26.25" customHeight="1" x14ac:dyDescent="0.2">
      <c r="A456" s="146">
        <v>494</v>
      </c>
      <c r="B456" s="157" t="s">
        <v>72</v>
      </c>
      <c r="C456" s="147" t="e">
        <f>UZUN!#REF!</f>
        <v>#REF!</v>
      </c>
      <c r="D456" s="151" t="e">
        <f>UZUN!#REF!</f>
        <v>#REF!</v>
      </c>
      <c r="E456" s="151" t="e">
        <f>UZUN!#REF!</f>
        <v>#REF!</v>
      </c>
      <c r="F456" s="189" t="e">
        <f>UZUN!#REF!</f>
        <v>#REF!</v>
      </c>
      <c r="G456" s="154" t="e">
        <f>UZUN!#REF!</f>
        <v>#REF!</v>
      </c>
      <c r="H456" s="154" t="s">
        <v>72</v>
      </c>
      <c r="I456" s="154"/>
      <c r="J456" s="148" t="str">
        <f>'YARIŞMA BİLGİLERİ'!$F$21</f>
        <v>Genç Erkekler</v>
      </c>
      <c r="K456" s="151" t="str">
        <f t="shared" si="10"/>
        <v>İSTANBUL-Salon Olimpik Baraj Yarışmaları</v>
      </c>
      <c r="L456" s="216" t="e">
        <f>UZUN!#REF!</f>
        <v>#REF!</v>
      </c>
      <c r="M456" s="152" t="s">
        <v>208</v>
      </c>
    </row>
    <row r="457" spans="1:13" s="144" customFormat="1" ht="26.25" customHeight="1" x14ac:dyDescent="0.2">
      <c r="A457" s="146">
        <v>495</v>
      </c>
      <c r="B457" s="157" t="s">
        <v>72</v>
      </c>
      <c r="C457" s="147" t="e">
        <f>UZUN!#REF!</f>
        <v>#REF!</v>
      </c>
      <c r="D457" s="151" t="e">
        <f>UZUN!#REF!</f>
        <v>#REF!</v>
      </c>
      <c r="E457" s="151" t="e">
        <f>UZUN!#REF!</f>
        <v>#REF!</v>
      </c>
      <c r="F457" s="189" t="e">
        <f>UZUN!#REF!</f>
        <v>#REF!</v>
      </c>
      <c r="G457" s="154" t="e">
        <f>UZUN!#REF!</f>
        <v>#REF!</v>
      </c>
      <c r="H457" s="154" t="s">
        <v>72</v>
      </c>
      <c r="I457" s="154"/>
      <c r="J457" s="148" t="str">
        <f>'YARIŞMA BİLGİLERİ'!$F$21</f>
        <v>Genç Erkekler</v>
      </c>
      <c r="K457" s="151" t="str">
        <f t="shared" si="10"/>
        <v>İSTANBUL-Salon Olimpik Baraj Yarışmaları</v>
      </c>
      <c r="L457" s="216" t="e">
        <f>UZUN!#REF!</f>
        <v>#REF!</v>
      </c>
      <c r="M457" s="152" t="s">
        <v>208</v>
      </c>
    </row>
    <row r="458" spans="1:13" s="144" customFormat="1" ht="26.25" customHeight="1" x14ac:dyDescent="0.2">
      <c r="A458" s="146">
        <v>496</v>
      </c>
      <c r="B458" s="157" t="s">
        <v>72</v>
      </c>
      <c r="C458" s="147" t="e">
        <f>UZUN!#REF!</f>
        <v>#REF!</v>
      </c>
      <c r="D458" s="151" t="e">
        <f>UZUN!#REF!</f>
        <v>#REF!</v>
      </c>
      <c r="E458" s="151" t="e">
        <f>UZUN!#REF!</f>
        <v>#REF!</v>
      </c>
      <c r="F458" s="189" t="e">
        <f>UZUN!#REF!</f>
        <v>#REF!</v>
      </c>
      <c r="G458" s="154" t="e">
        <f>UZUN!#REF!</f>
        <v>#REF!</v>
      </c>
      <c r="H458" s="154" t="s">
        <v>72</v>
      </c>
      <c r="I458" s="154"/>
      <c r="J458" s="148" t="str">
        <f>'YARIŞMA BİLGİLERİ'!$F$21</f>
        <v>Genç Erkekler</v>
      </c>
      <c r="K458" s="151" t="str">
        <f t="shared" si="10"/>
        <v>İSTANBUL-Salon Olimpik Baraj Yarışmaları</v>
      </c>
      <c r="L458" s="216" t="e">
        <f>UZUN!#REF!</f>
        <v>#REF!</v>
      </c>
      <c r="M458" s="152" t="s">
        <v>208</v>
      </c>
    </row>
    <row r="459" spans="1:13" s="144" customFormat="1" ht="26.25" customHeight="1" x14ac:dyDescent="0.2">
      <c r="A459" s="146">
        <v>497</v>
      </c>
      <c r="B459" s="157" t="s">
        <v>72</v>
      </c>
      <c r="C459" s="147" t="e">
        <f>UZUN!#REF!</f>
        <v>#REF!</v>
      </c>
      <c r="D459" s="151" t="e">
        <f>UZUN!#REF!</f>
        <v>#REF!</v>
      </c>
      <c r="E459" s="151" t="e">
        <f>UZUN!#REF!</f>
        <v>#REF!</v>
      </c>
      <c r="F459" s="189" t="e">
        <f>UZUN!#REF!</f>
        <v>#REF!</v>
      </c>
      <c r="G459" s="154" t="e">
        <f>UZUN!#REF!</f>
        <v>#REF!</v>
      </c>
      <c r="H459" s="154" t="s">
        <v>72</v>
      </c>
      <c r="I459" s="154"/>
      <c r="J459" s="148" t="str">
        <f>'YARIŞMA BİLGİLERİ'!$F$21</f>
        <v>Genç Erkekler</v>
      </c>
      <c r="K459" s="151" t="str">
        <f t="shared" si="10"/>
        <v>İSTANBUL-Salon Olimpik Baraj Yarışmaları</v>
      </c>
      <c r="L459" s="216" t="e">
        <f>UZUN!#REF!</f>
        <v>#REF!</v>
      </c>
      <c r="M459" s="152" t="s">
        <v>208</v>
      </c>
    </row>
    <row r="460" spans="1:13" s="144" customFormat="1" ht="26.25" customHeight="1" x14ac:dyDescent="0.2">
      <c r="A460" s="146">
        <v>498</v>
      </c>
      <c r="B460" s="157" t="s">
        <v>72</v>
      </c>
      <c r="C460" s="147" t="e">
        <f>UZUN!#REF!</f>
        <v>#REF!</v>
      </c>
      <c r="D460" s="151" t="e">
        <f>UZUN!#REF!</f>
        <v>#REF!</v>
      </c>
      <c r="E460" s="151" t="e">
        <f>UZUN!#REF!</f>
        <v>#REF!</v>
      </c>
      <c r="F460" s="189" t="e">
        <f>UZUN!#REF!</f>
        <v>#REF!</v>
      </c>
      <c r="G460" s="154" t="e">
        <f>UZUN!#REF!</f>
        <v>#REF!</v>
      </c>
      <c r="H460" s="154" t="s">
        <v>72</v>
      </c>
      <c r="I460" s="154"/>
      <c r="J460" s="148" t="str">
        <f>'YARIŞMA BİLGİLERİ'!$F$21</f>
        <v>Genç Erkekler</v>
      </c>
      <c r="K460" s="151" t="str">
        <f t="shared" ref="K460:K523" si="11">CONCATENATE(K$1,"-",A$1)</f>
        <v>İSTANBUL-Salon Olimpik Baraj Yarışmaları</v>
      </c>
      <c r="L460" s="216" t="e">
        <f>UZUN!#REF!</f>
        <v>#REF!</v>
      </c>
      <c r="M460" s="152" t="s">
        <v>208</v>
      </c>
    </row>
    <row r="461" spans="1:13" s="144" customFormat="1" ht="26.25" customHeight="1" x14ac:dyDescent="0.2">
      <c r="A461" s="146">
        <v>499</v>
      </c>
      <c r="B461" s="157" t="s">
        <v>72</v>
      </c>
      <c r="C461" s="147" t="e">
        <f>UZUN!#REF!</f>
        <v>#REF!</v>
      </c>
      <c r="D461" s="151" t="e">
        <f>UZUN!#REF!</f>
        <v>#REF!</v>
      </c>
      <c r="E461" s="151" t="e">
        <f>UZUN!#REF!</f>
        <v>#REF!</v>
      </c>
      <c r="F461" s="189" t="e">
        <f>UZUN!#REF!</f>
        <v>#REF!</v>
      </c>
      <c r="G461" s="154" t="e">
        <f>UZUN!#REF!</f>
        <v>#REF!</v>
      </c>
      <c r="H461" s="154" t="s">
        <v>72</v>
      </c>
      <c r="I461" s="154"/>
      <c r="J461" s="148" t="str">
        <f>'YARIŞMA BİLGİLERİ'!$F$21</f>
        <v>Genç Erkekler</v>
      </c>
      <c r="K461" s="151" t="str">
        <f t="shared" si="11"/>
        <v>İSTANBUL-Salon Olimpik Baraj Yarışmaları</v>
      </c>
      <c r="L461" s="216" t="e">
        <f>UZUN!#REF!</f>
        <v>#REF!</v>
      </c>
      <c r="M461" s="152" t="s">
        <v>208</v>
      </c>
    </row>
    <row r="462" spans="1:13" s="144" customFormat="1" ht="26.25" customHeight="1" x14ac:dyDescent="0.2">
      <c r="A462" s="146">
        <v>500</v>
      </c>
      <c r="B462" s="157" t="s">
        <v>72</v>
      </c>
      <c r="C462" s="147" t="e">
        <f>UZUN!#REF!</f>
        <v>#REF!</v>
      </c>
      <c r="D462" s="151" t="e">
        <f>UZUN!#REF!</f>
        <v>#REF!</v>
      </c>
      <c r="E462" s="151" t="e">
        <f>UZUN!#REF!</f>
        <v>#REF!</v>
      </c>
      <c r="F462" s="189" t="e">
        <f>UZUN!#REF!</f>
        <v>#REF!</v>
      </c>
      <c r="G462" s="154" t="e">
        <f>UZUN!#REF!</f>
        <v>#REF!</v>
      </c>
      <c r="H462" s="154" t="s">
        <v>72</v>
      </c>
      <c r="I462" s="154"/>
      <c r="J462" s="148" t="str">
        <f>'YARIŞMA BİLGİLERİ'!$F$21</f>
        <v>Genç Erkekler</v>
      </c>
      <c r="K462" s="151" t="str">
        <f t="shared" si="11"/>
        <v>İSTANBUL-Salon Olimpik Baraj Yarışmaları</v>
      </c>
      <c r="L462" s="216" t="e">
        <f>UZUN!#REF!</f>
        <v>#REF!</v>
      </c>
      <c r="M462" s="152" t="s">
        <v>208</v>
      </c>
    </row>
    <row r="463" spans="1:13" s="144" customFormat="1" ht="26.25" customHeight="1" x14ac:dyDescent="0.2">
      <c r="A463" s="146">
        <v>501</v>
      </c>
      <c r="B463" s="157" t="s">
        <v>72</v>
      </c>
      <c r="C463" s="147" t="e">
        <f>UZUN!#REF!</f>
        <v>#REF!</v>
      </c>
      <c r="D463" s="151" t="e">
        <f>UZUN!#REF!</f>
        <v>#REF!</v>
      </c>
      <c r="E463" s="151" t="e">
        <f>UZUN!#REF!</f>
        <v>#REF!</v>
      </c>
      <c r="F463" s="189" t="e">
        <f>UZUN!#REF!</f>
        <v>#REF!</v>
      </c>
      <c r="G463" s="154" t="e">
        <f>UZUN!#REF!</f>
        <v>#REF!</v>
      </c>
      <c r="H463" s="154" t="s">
        <v>72</v>
      </c>
      <c r="I463" s="154"/>
      <c r="J463" s="148" t="str">
        <f>'YARIŞMA BİLGİLERİ'!$F$21</f>
        <v>Genç Erkekler</v>
      </c>
      <c r="K463" s="151" t="str">
        <f t="shared" si="11"/>
        <v>İSTANBUL-Salon Olimpik Baraj Yarışmaları</v>
      </c>
      <c r="L463" s="216" t="e">
        <f>UZUN!#REF!</f>
        <v>#REF!</v>
      </c>
      <c r="M463" s="152" t="s">
        <v>208</v>
      </c>
    </row>
    <row r="464" spans="1:13" s="144" customFormat="1" ht="26.25" customHeight="1" x14ac:dyDescent="0.2">
      <c r="A464" s="146">
        <v>502</v>
      </c>
      <c r="B464" s="157" t="s">
        <v>72</v>
      </c>
      <c r="C464" s="147" t="e">
        <f>UZUN!#REF!</f>
        <v>#REF!</v>
      </c>
      <c r="D464" s="151" t="e">
        <f>UZUN!#REF!</f>
        <v>#REF!</v>
      </c>
      <c r="E464" s="151" t="e">
        <f>UZUN!#REF!</f>
        <v>#REF!</v>
      </c>
      <c r="F464" s="189" t="e">
        <f>UZUN!#REF!</f>
        <v>#REF!</v>
      </c>
      <c r="G464" s="154" t="e">
        <f>UZUN!#REF!</f>
        <v>#REF!</v>
      </c>
      <c r="H464" s="154" t="s">
        <v>72</v>
      </c>
      <c r="I464" s="154"/>
      <c r="J464" s="148" t="str">
        <f>'YARIŞMA BİLGİLERİ'!$F$21</f>
        <v>Genç Erkekler</v>
      </c>
      <c r="K464" s="151" t="str">
        <f t="shared" si="11"/>
        <v>İSTANBUL-Salon Olimpik Baraj Yarışmaları</v>
      </c>
      <c r="L464" s="216" t="e">
        <f>UZUN!#REF!</f>
        <v>#REF!</v>
      </c>
      <c r="M464" s="152" t="s">
        <v>208</v>
      </c>
    </row>
    <row r="465" spans="1:13" s="144" customFormat="1" ht="26.25" customHeight="1" x14ac:dyDescent="0.2">
      <c r="A465" s="146">
        <v>503</v>
      </c>
      <c r="B465" s="157" t="s">
        <v>72</v>
      </c>
      <c r="C465" s="147" t="e">
        <f>UZUN!#REF!</f>
        <v>#REF!</v>
      </c>
      <c r="D465" s="151" t="e">
        <f>UZUN!#REF!</f>
        <v>#REF!</v>
      </c>
      <c r="E465" s="151" t="e">
        <f>UZUN!#REF!</f>
        <v>#REF!</v>
      </c>
      <c r="F465" s="189" t="e">
        <f>UZUN!#REF!</f>
        <v>#REF!</v>
      </c>
      <c r="G465" s="154" t="e">
        <f>UZUN!#REF!</f>
        <v>#REF!</v>
      </c>
      <c r="H465" s="154" t="s">
        <v>72</v>
      </c>
      <c r="I465" s="154"/>
      <c r="J465" s="148" t="str">
        <f>'YARIŞMA BİLGİLERİ'!$F$21</f>
        <v>Genç Erkekler</v>
      </c>
      <c r="K465" s="151" t="str">
        <f t="shared" si="11"/>
        <v>İSTANBUL-Salon Olimpik Baraj Yarışmaları</v>
      </c>
      <c r="L465" s="216" t="e">
        <f>UZUN!#REF!</f>
        <v>#REF!</v>
      </c>
      <c r="M465" s="152" t="s">
        <v>208</v>
      </c>
    </row>
    <row r="466" spans="1:13" s="144" customFormat="1" ht="26.25" customHeight="1" x14ac:dyDescent="0.2">
      <c r="A466" s="146">
        <v>504</v>
      </c>
      <c r="B466" s="157" t="s">
        <v>72</v>
      </c>
      <c r="C466" s="147" t="e">
        <f>UZUN!#REF!</f>
        <v>#REF!</v>
      </c>
      <c r="D466" s="151" t="e">
        <f>UZUN!#REF!</f>
        <v>#REF!</v>
      </c>
      <c r="E466" s="151" t="e">
        <f>UZUN!#REF!</f>
        <v>#REF!</v>
      </c>
      <c r="F466" s="189" t="e">
        <f>UZUN!#REF!</f>
        <v>#REF!</v>
      </c>
      <c r="G466" s="154" t="e">
        <f>UZUN!#REF!</f>
        <v>#REF!</v>
      </c>
      <c r="H466" s="154" t="s">
        <v>72</v>
      </c>
      <c r="I466" s="154"/>
      <c r="J466" s="148" t="str">
        <f>'YARIŞMA BİLGİLERİ'!$F$21</f>
        <v>Genç Erkekler</v>
      </c>
      <c r="K466" s="151" t="str">
        <f t="shared" si="11"/>
        <v>İSTANBUL-Salon Olimpik Baraj Yarışmaları</v>
      </c>
      <c r="L466" s="216" t="e">
        <f>UZUN!#REF!</f>
        <v>#REF!</v>
      </c>
      <c r="M466" s="152" t="s">
        <v>208</v>
      </c>
    </row>
    <row r="467" spans="1:13" s="144" customFormat="1" ht="26.25" customHeight="1" x14ac:dyDescent="0.2">
      <c r="A467" s="146">
        <v>505</v>
      </c>
      <c r="B467" s="157" t="s">
        <v>219</v>
      </c>
      <c r="C467" s="147">
        <f>'800M'!C8</f>
        <v>35830</v>
      </c>
      <c r="D467" s="151" t="str">
        <f>'800M'!D8</f>
        <v>BEKİR SAMET TAN</v>
      </c>
      <c r="E467" s="151" t="str">
        <f>'800M'!E8</f>
        <v>SİVAS</v>
      </c>
      <c r="F467" s="190">
        <f>'800M'!F8</f>
        <v>15948</v>
      </c>
      <c r="G467" s="154">
        <f>'800M'!A8</f>
        <v>1</v>
      </c>
      <c r="H467" s="154" t="s">
        <v>220</v>
      </c>
      <c r="I467" s="154"/>
      <c r="J467" s="148" t="str">
        <f>'YARIŞMA BİLGİLERİ'!$F$21</f>
        <v>Genç Erkekler</v>
      </c>
      <c r="K467" s="151" t="str">
        <f t="shared" si="11"/>
        <v>İSTANBUL-Salon Olimpik Baraj Yarışmaları</v>
      </c>
      <c r="L467" s="216">
        <f>'800M'!N$4</f>
        <v>42022</v>
      </c>
      <c r="M467" s="152" t="s">
        <v>208</v>
      </c>
    </row>
    <row r="468" spans="1:13" s="144" customFormat="1" ht="26.25" customHeight="1" x14ac:dyDescent="0.2">
      <c r="A468" s="146">
        <v>506</v>
      </c>
      <c r="B468" s="157" t="s">
        <v>219</v>
      </c>
      <c r="C468" s="147">
        <f>'800M'!C9</f>
        <v>35107</v>
      </c>
      <c r="D468" s="151" t="str">
        <f>'800M'!D9</f>
        <v>EMRE ALKIŞ</v>
      </c>
      <c r="E468" s="151" t="str">
        <f>'800M'!E9</f>
        <v>KIRIKKALE</v>
      </c>
      <c r="F468" s="190">
        <f>'800M'!F9</f>
        <v>15963</v>
      </c>
      <c r="G468" s="154">
        <f>'800M'!A9</f>
        <v>2</v>
      </c>
      <c r="H468" s="154" t="s">
        <v>220</v>
      </c>
      <c r="I468" s="154"/>
      <c r="J468" s="148" t="str">
        <f>'YARIŞMA BİLGİLERİ'!$F$21</f>
        <v>Genç Erkekler</v>
      </c>
      <c r="K468" s="151" t="str">
        <f t="shared" si="11"/>
        <v>İSTANBUL-Salon Olimpik Baraj Yarışmaları</v>
      </c>
      <c r="L468" s="216">
        <f>'800M'!N$4</f>
        <v>42022</v>
      </c>
      <c r="M468" s="152" t="s">
        <v>208</v>
      </c>
    </row>
    <row r="469" spans="1:13" s="144" customFormat="1" ht="26.25" customHeight="1" x14ac:dyDescent="0.2">
      <c r="A469" s="146">
        <v>507</v>
      </c>
      <c r="B469" s="157" t="s">
        <v>219</v>
      </c>
      <c r="C469" s="147">
        <f>'800M'!C10</f>
        <v>36167</v>
      </c>
      <c r="D469" s="151" t="str">
        <f>'800M'!D10</f>
        <v>AYBERK YAZICI</v>
      </c>
      <c r="E469" s="151" t="str">
        <f>'800M'!E10</f>
        <v>SAKARYA</v>
      </c>
      <c r="F469" s="190" t="str">
        <f>'800M'!F10</f>
        <v>DNS</v>
      </c>
      <c r="G469" s="154" t="str">
        <f>'800M'!A10</f>
        <v>-</v>
      </c>
      <c r="H469" s="154" t="s">
        <v>220</v>
      </c>
      <c r="I469" s="154"/>
      <c r="J469" s="148" t="str">
        <f>'YARIŞMA BİLGİLERİ'!$F$21</f>
        <v>Genç Erkekler</v>
      </c>
      <c r="K469" s="151" t="str">
        <f t="shared" si="11"/>
        <v>İSTANBUL-Salon Olimpik Baraj Yarışmaları</v>
      </c>
      <c r="L469" s="216">
        <f>'800M'!N$4</f>
        <v>42022</v>
      </c>
      <c r="M469" s="152" t="s">
        <v>208</v>
      </c>
    </row>
    <row r="470" spans="1:13" s="144" customFormat="1" ht="26.25" customHeight="1" x14ac:dyDescent="0.2">
      <c r="A470" s="146">
        <v>508</v>
      </c>
      <c r="B470" s="157" t="s">
        <v>219</v>
      </c>
      <c r="C470" s="147">
        <f>'800M'!C11</f>
        <v>35444</v>
      </c>
      <c r="D470" s="151" t="str">
        <f>'800M'!D11</f>
        <v>MUHAMMET BURAK TÜRK</v>
      </c>
      <c r="E470" s="151" t="str">
        <f>'800M'!E11</f>
        <v>İSTANBUL</v>
      </c>
      <c r="F470" s="190" t="str">
        <f>'800M'!F11</f>
        <v>DNS</v>
      </c>
      <c r="G470" s="154" t="str">
        <f>'800M'!A11</f>
        <v>-</v>
      </c>
      <c r="H470" s="154" t="s">
        <v>220</v>
      </c>
      <c r="I470" s="154"/>
      <c r="J470" s="148" t="str">
        <f>'YARIŞMA BİLGİLERİ'!$F$21</f>
        <v>Genç Erkekler</v>
      </c>
      <c r="K470" s="151" t="str">
        <f t="shared" si="11"/>
        <v>İSTANBUL-Salon Olimpik Baraj Yarışmaları</v>
      </c>
      <c r="L470" s="216">
        <f>'800M'!N$4</f>
        <v>42022</v>
      </c>
      <c r="M470" s="152" t="s">
        <v>208</v>
      </c>
    </row>
    <row r="471" spans="1:13" s="144" customFormat="1" ht="26.25" customHeight="1" x14ac:dyDescent="0.2">
      <c r="A471" s="146">
        <v>509</v>
      </c>
      <c r="B471" s="157" t="s">
        <v>219</v>
      </c>
      <c r="C471" s="147">
        <f>'800M'!C12</f>
        <v>35672</v>
      </c>
      <c r="D471" s="151" t="str">
        <f>'800M'!D12</f>
        <v>BERKAY SEYHAN</v>
      </c>
      <c r="E471" s="151" t="str">
        <f>'800M'!E12</f>
        <v>KOCAELİ</v>
      </c>
      <c r="F471" s="190" t="str">
        <f>'800M'!F12</f>
        <v>DNS</v>
      </c>
      <c r="G471" s="154" t="str">
        <f>'800M'!A12</f>
        <v>-</v>
      </c>
      <c r="H471" s="154" t="s">
        <v>220</v>
      </c>
      <c r="I471" s="154"/>
      <c r="J471" s="148" t="str">
        <f>'YARIŞMA BİLGİLERİ'!$F$21</f>
        <v>Genç Erkekler</v>
      </c>
      <c r="K471" s="151" t="str">
        <f t="shared" si="11"/>
        <v>İSTANBUL-Salon Olimpik Baraj Yarışmaları</v>
      </c>
      <c r="L471" s="216">
        <f>'800M'!N$4</f>
        <v>42022</v>
      </c>
      <c r="M471" s="152" t="s">
        <v>208</v>
      </c>
    </row>
    <row r="472" spans="1:13" s="144" customFormat="1" ht="26.25" customHeight="1" x14ac:dyDescent="0.2">
      <c r="A472" s="146">
        <v>510</v>
      </c>
      <c r="B472" s="157" t="s">
        <v>219</v>
      </c>
      <c r="C472" s="147">
        <f>'800M'!C13</f>
        <v>35445</v>
      </c>
      <c r="D472" s="151" t="str">
        <f>'800M'!D13</f>
        <v>GÜRSEL VELİECEOĞLU</v>
      </c>
      <c r="E472" s="151" t="str">
        <f>'800M'!E13</f>
        <v>HATAY</v>
      </c>
      <c r="F472" s="190" t="str">
        <f>'800M'!F13</f>
        <v>DNS</v>
      </c>
      <c r="G472" s="154" t="str">
        <f>'800M'!A13</f>
        <v>-</v>
      </c>
      <c r="H472" s="154" t="s">
        <v>220</v>
      </c>
      <c r="I472" s="154"/>
      <c r="J472" s="148" t="str">
        <f>'YARIŞMA BİLGİLERİ'!$F$21</f>
        <v>Genç Erkekler</v>
      </c>
      <c r="K472" s="151" t="str">
        <f t="shared" si="11"/>
        <v>İSTANBUL-Salon Olimpik Baraj Yarışmaları</v>
      </c>
      <c r="L472" s="216">
        <f>'800M'!N$4</f>
        <v>42022</v>
      </c>
      <c r="M472" s="152" t="s">
        <v>208</v>
      </c>
    </row>
    <row r="473" spans="1:13" s="144" customFormat="1" ht="26.25" customHeight="1" x14ac:dyDescent="0.2">
      <c r="A473" s="146">
        <v>511</v>
      </c>
      <c r="B473" s="157" t="s">
        <v>219</v>
      </c>
      <c r="C473" s="147" t="e">
        <f>'800M'!#REF!</f>
        <v>#REF!</v>
      </c>
      <c r="D473" s="151" t="e">
        <f>'800M'!#REF!</f>
        <v>#REF!</v>
      </c>
      <c r="E473" s="151" t="e">
        <f>'800M'!#REF!</f>
        <v>#REF!</v>
      </c>
      <c r="F473" s="190" t="e">
        <f>'800M'!#REF!</f>
        <v>#REF!</v>
      </c>
      <c r="G473" s="154" t="e">
        <f>'800M'!#REF!</f>
        <v>#REF!</v>
      </c>
      <c r="H473" s="154" t="s">
        <v>220</v>
      </c>
      <c r="I473" s="154"/>
      <c r="J473" s="148" t="str">
        <f>'YARIŞMA BİLGİLERİ'!$F$21</f>
        <v>Genç Erkekler</v>
      </c>
      <c r="K473" s="151" t="str">
        <f t="shared" si="11"/>
        <v>İSTANBUL-Salon Olimpik Baraj Yarışmaları</v>
      </c>
      <c r="L473" s="216">
        <f>'800M'!N$4</f>
        <v>42022</v>
      </c>
      <c r="M473" s="152" t="s">
        <v>208</v>
      </c>
    </row>
    <row r="474" spans="1:13" s="144" customFormat="1" ht="26.25" customHeight="1" x14ac:dyDescent="0.2">
      <c r="A474" s="146">
        <v>512</v>
      </c>
      <c r="B474" s="157" t="s">
        <v>219</v>
      </c>
      <c r="C474" s="147" t="e">
        <f>'800M'!#REF!</f>
        <v>#REF!</v>
      </c>
      <c r="D474" s="151" t="e">
        <f>'800M'!#REF!</f>
        <v>#REF!</v>
      </c>
      <c r="E474" s="151" t="e">
        <f>'800M'!#REF!</f>
        <v>#REF!</v>
      </c>
      <c r="F474" s="190" t="e">
        <f>'800M'!#REF!</f>
        <v>#REF!</v>
      </c>
      <c r="G474" s="154" t="e">
        <f>'800M'!#REF!</f>
        <v>#REF!</v>
      </c>
      <c r="H474" s="154" t="s">
        <v>220</v>
      </c>
      <c r="I474" s="154"/>
      <c r="J474" s="148" t="str">
        <f>'YARIŞMA BİLGİLERİ'!$F$21</f>
        <v>Genç Erkekler</v>
      </c>
      <c r="K474" s="151" t="str">
        <f t="shared" si="11"/>
        <v>İSTANBUL-Salon Olimpik Baraj Yarışmaları</v>
      </c>
      <c r="L474" s="216">
        <f>'800M'!N$4</f>
        <v>42022</v>
      </c>
      <c r="M474" s="152" t="s">
        <v>208</v>
      </c>
    </row>
    <row r="475" spans="1:13" s="144" customFormat="1" ht="26.25" customHeight="1" x14ac:dyDescent="0.2">
      <c r="A475" s="146">
        <v>513</v>
      </c>
      <c r="B475" s="157" t="s">
        <v>219</v>
      </c>
      <c r="C475" s="147" t="e">
        <f>'800M'!#REF!</f>
        <v>#REF!</v>
      </c>
      <c r="D475" s="151" t="e">
        <f>'800M'!#REF!</f>
        <v>#REF!</v>
      </c>
      <c r="E475" s="151" t="e">
        <f>'800M'!#REF!</f>
        <v>#REF!</v>
      </c>
      <c r="F475" s="190" t="e">
        <f>'800M'!#REF!</f>
        <v>#REF!</v>
      </c>
      <c r="G475" s="154" t="e">
        <f>'800M'!#REF!</f>
        <v>#REF!</v>
      </c>
      <c r="H475" s="154" t="s">
        <v>220</v>
      </c>
      <c r="I475" s="154"/>
      <c r="J475" s="148" t="str">
        <f>'YARIŞMA BİLGİLERİ'!$F$21</f>
        <v>Genç Erkekler</v>
      </c>
      <c r="K475" s="151" t="str">
        <f t="shared" si="11"/>
        <v>İSTANBUL-Salon Olimpik Baraj Yarışmaları</v>
      </c>
      <c r="L475" s="216">
        <f>'800M'!N$4</f>
        <v>42022</v>
      </c>
      <c r="M475" s="152" t="s">
        <v>208</v>
      </c>
    </row>
    <row r="476" spans="1:13" s="144" customFormat="1" ht="26.25" customHeight="1" x14ac:dyDescent="0.2">
      <c r="A476" s="146">
        <v>514</v>
      </c>
      <c r="B476" s="157" t="s">
        <v>219</v>
      </c>
      <c r="C476" s="147" t="e">
        <f>'800M'!#REF!</f>
        <v>#REF!</v>
      </c>
      <c r="D476" s="151" t="e">
        <f>'800M'!#REF!</f>
        <v>#REF!</v>
      </c>
      <c r="E476" s="151" t="e">
        <f>'800M'!#REF!</f>
        <v>#REF!</v>
      </c>
      <c r="F476" s="190" t="e">
        <f>'800M'!#REF!</f>
        <v>#REF!</v>
      </c>
      <c r="G476" s="154" t="e">
        <f>'800M'!#REF!</f>
        <v>#REF!</v>
      </c>
      <c r="H476" s="154" t="s">
        <v>220</v>
      </c>
      <c r="I476" s="154"/>
      <c r="J476" s="148" t="str">
        <f>'YARIŞMA BİLGİLERİ'!$F$21</f>
        <v>Genç Erkekler</v>
      </c>
      <c r="K476" s="151" t="str">
        <f t="shared" si="11"/>
        <v>İSTANBUL-Salon Olimpik Baraj Yarışmaları</v>
      </c>
      <c r="L476" s="216">
        <f>'800M'!N$4</f>
        <v>42022</v>
      </c>
      <c r="M476" s="152" t="s">
        <v>208</v>
      </c>
    </row>
    <row r="477" spans="1:13" s="144" customFormat="1" ht="26.25" customHeight="1" x14ac:dyDescent="0.2">
      <c r="A477" s="146">
        <v>515</v>
      </c>
      <c r="B477" s="157" t="s">
        <v>219</v>
      </c>
      <c r="C477" s="147" t="e">
        <f>'800M'!#REF!</f>
        <v>#REF!</v>
      </c>
      <c r="D477" s="151" t="e">
        <f>'800M'!#REF!</f>
        <v>#REF!</v>
      </c>
      <c r="E477" s="151" t="e">
        <f>'800M'!#REF!</f>
        <v>#REF!</v>
      </c>
      <c r="F477" s="190" t="e">
        <f>'800M'!#REF!</f>
        <v>#REF!</v>
      </c>
      <c r="G477" s="154" t="e">
        <f>'800M'!#REF!</f>
        <v>#REF!</v>
      </c>
      <c r="H477" s="154" t="s">
        <v>220</v>
      </c>
      <c r="I477" s="154"/>
      <c r="J477" s="148" t="str">
        <f>'YARIŞMA BİLGİLERİ'!$F$21</f>
        <v>Genç Erkekler</v>
      </c>
      <c r="K477" s="151" t="str">
        <f t="shared" si="11"/>
        <v>İSTANBUL-Salon Olimpik Baraj Yarışmaları</v>
      </c>
      <c r="L477" s="216">
        <f>'800M'!N$4</f>
        <v>42022</v>
      </c>
      <c r="M477" s="152" t="s">
        <v>208</v>
      </c>
    </row>
    <row r="478" spans="1:13" s="144" customFormat="1" ht="26.25" customHeight="1" x14ac:dyDescent="0.2">
      <c r="A478" s="146">
        <v>516</v>
      </c>
      <c r="B478" s="157" t="s">
        <v>219</v>
      </c>
      <c r="C478" s="147" t="e">
        <f>'800M'!#REF!</f>
        <v>#REF!</v>
      </c>
      <c r="D478" s="151" t="e">
        <f>'800M'!#REF!</f>
        <v>#REF!</v>
      </c>
      <c r="E478" s="151" t="e">
        <f>'800M'!#REF!</f>
        <v>#REF!</v>
      </c>
      <c r="F478" s="190" t="e">
        <f>'800M'!#REF!</f>
        <v>#REF!</v>
      </c>
      <c r="G478" s="154" t="e">
        <f>'800M'!#REF!</f>
        <v>#REF!</v>
      </c>
      <c r="H478" s="154" t="s">
        <v>220</v>
      </c>
      <c r="I478" s="154"/>
      <c r="J478" s="148" t="str">
        <f>'YARIŞMA BİLGİLERİ'!$F$21</f>
        <v>Genç Erkekler</v>
      </c>
      <c r="K478" s="151" t="str">
        <f t="shared" si="11"/>
        <v>İSTANBUL-Salon Olimpik Baraj Yarışmaları</v>
      </c>
      <c r="L478" s="216">
        <f>'800M'!N$4</f>
        <v>42022</v>
      </c>
      <c r="M478" s="152" t="s">
        <v>208</v>
      </c>
    </row>
    <row r="479" spans="1:13" s="144" customFormat="1" ht="26.25" customHeight="1" x14ac:dyDescent="0.2">
      <c r="A479" s="146">
        <v>517</v>
      </c>
      <c r="B479" s="157" t="s">
        <v>219</v>
      </c>
      <c r="C479" s="147" t="e">
        <f>'800M'!#REF!</f>
        <v>#REF!</v>
      </c>
      <c r="D479" s="151" t="e">
        <f>'800M'!#REF!</f>
        <v>#REF!</v>
      </c>
      <c r="E479" s="151" t="e">
        <f>'800M'!#REF!</f>
        <v>#REF!</v>
      </c>
      <c r="F479" s="190" t="e">
        <f>'800M'!#REF!</f>
        <v>#REF!</v>
      </c>
      <c r="G479" s="154" t="e">
        <f>'800M'!#REF!</f>
        <v>#REF!</v>
      </c>
      <c r="H479" s="154" t="s">
        <v>220</v>
      </c>
      <c r="I479" s="154"/>
      <c r="J479" s="148" t="str">
        <f>'YARIŞMA BİLGİLERİ'!$F$21</f>
        <v>Genç Erkekler</v>
      </c>
      <c r="K479" s="151" t="str">
        <f t="shared" si="11"/>
        <v>İSTANBUL-Salon Olimpik Baraj Yarışmaları</v>
      </c>
      <c r="L479" s="216">
        <f>'800M'!N$4</f>
        <v>42022</v>
      </c>
      <c r="M479" s="152" t="s">
        <v>208</v>
      </c>
    </row>
    <row r="480" spans="1:13" s="144" customFormat="1" ht="26.25" customHeight="1" x14ac:dyDescent="0.2">
      <c r="A480" s="146">
        <v>518</v>
      </c>
      <c r="B480" s="157" t="s">
        <v>219</v>
      </c>
      <c r="C480" s="147" t="e">
        <f>'800M'!#REF!</f>
        <v>#REF!</v>
      </c>
      <c r="D480" s="151" t="e">
        <f>'800M'!#REF!</f>
        <v>#REF!</v>
      </c>
      <c r="E480" s="151" t="e">
        <f>'800M'!#REF!</f>
        <v>#REF!</v>
      </c>
      <c r="F480" s="190" t="e">
        <f>'800M'!#REF!</f>
        <v>#REF!</v>
      </c>
      <c r="G480" s="154" t="e">
        <f>'800M'!#REF!</f>
        <v>#REF!</v>
      </c>
      <c r="H480" s="154" t="s">
        <v>220</v>
      </c>
      <c r="I480" s="154"/>
      <c r="J480" s="148" t="str">
        <f>'YARIŞMA BİLGİLERİ'!$F$21</f>
        <v>Genç Erkekler</v>
      </c>
      <c r="K480" s="151" t="str">
        <f t="shared" si="11"/>
        <v>İSTANBUL-Salon Olimpik Baraj Yarışmaları</v>
      </c>
      <c r="L480" s="216">
        <f>'800M'!N$4</f>
        <v>42022</v>
      </c>
      <c r="M480" s="152" t="s">
        <v>208</v>
      </c>
    </row>
    <row r="481" spans="1:13" s="144" customFormat="1" ht="26.25" customHeight="1" x14ac:dyDescent="0.2">
      <c r="A481" s="146">
        <v>519</v>
      </c>
      <c r="B481" s="157" t="s">
        <v>219</v>
      </c>
      <c r="C481" s="147" t="e">
        <f>'800M'!#REF!</f>
        <v>#REF!</v>
      </c>
      <c r="D481" s="151" t="e">
        <f>'800M'!#REF!</f>
        <v>#REF!</v>
      </c>
      <c r="E481" s="151" t="e">
        <f>'800M'!#REF!</f>
        <v>#REF!</v>
      </c>
      <c r="F481" s="190" t="e">
        <f>'800M'!#REF!</f>
        <v>#REF!</v>
      </c>
      <c r="G481" s="154" t="e">
        <f>'800M'!#REF!</f>
        <v>#REF!</v>
      </c>
      <c r="H481" s="154" t="s">
        <v>220</v>
      </c>
      <c r="I481" s="154"/>
      <c r="J481" s="148" t="str">
        <f>'YARIŞMA BİLGİLERİ'!$F$21</f>
        <v>Genç Erkekler</v>
      </c>
      <c r="K481" s="151" t="str">
        <f t="shared" si="11"/>
        <v>İSTANBUL-Salon Olimpik Baraj Yarışmaları</v>
      </c>
      <c r="L481" s="216">
        <f>'800M'!N$4</f>
        <v>42022</v>
      </c>
      <c r="M481" s="152" t="s">
        <v>208</v>
      </c>
    </row>
    <row r="482" spans="1:13" s="144" customFormat="1" ht="26.25" customHeight="1" x14ac:dyDescent="0.2">
      <c r="A482" s="146">
        <v>520</v>
      </c>
      <c r="B482" s="157" t="s">
        <v>219</v>
      </c>
      <c r="C482" s="147" t="e">
        <f>'800M'!#REF!</f>
        <v>#REF!</v>
      </c>
      <c r="D482" s="151" t="e">
        <f>'800M'!#REF!</f>
        <v>#REF!</v>
      </c>
      <c r="E482" s="151" t="e">
        <f>'800M'!#REF!</f>
        <v>#REF!</v>
      </c>
      <c r="F482" s="190" t="e">
        <f>'800M'!#REF!</f>
        <v>#REF!</v>
      </c>
      <c r="G482" s="154" t="e">
        <f>'800M'!#REF!</f>
        <v>#REF!</v>
      </c>
      <c r="H482" s="154" t="s">
        <v>220</v>
      </c>
      <c r="I482" s="154"/>
      <c r="J482" s="148" t="str">
        <f>'YARIŞMA BİLGİLERİ'!$F$21</f>
        <v>Genç Erkekler</v>
      </c>
      <c r="K482" s="151" t="str">
        <f t="shared" si="11"/>
        <v>İSTANBUL-Salon Olimpik Baraj Yarışmaları</v>
      </c>
      <c r="L482" s="216">
        <f>'800M'!N$4</f>
        <v>42022</v>
      </c>
      <c r="M482" s="152" t="s">
        <v>208</v>
      </c>
    </row>
    <row r="483" spans="1:13" s="144" customFormat="1" ht="26.25" customHeight="1" x14ac:dyDescent="0.2">
      <c r="A483" s="146">
        <v>521</v>
      </c>
      <c r="B483" s="157" t="s">
        <v>219</v>
      </c>
      <c r="C483" s="147" t="e">
        <f>'800M'!#REF!</f>
        <v>#REF!</v>
      </c>
      <c r="D483" s="151" t="e">
        <f>'800M'!#REF!</f>
        <v>#REF!</v>
      </c>
      <c r="E483" s="151" t="e">
        <f>'800M'!#REF!</f>
        <v>#REF!</v>
      </c>
      <c r="F483" s="190" t="e">
        <f>'800M'!#REF!</f>
        <v>#REF!</v>
      </c>
      <c r="G483" s="154" t="e">
        <f>'800M'!#REF!</f>
        <v>#REF!</v>
      </c>
      <c r="H483" s="154" t="s">
        <v>220</v>
      </c>
      <c r="I483" s="154"/>
      <c r="J483" s="148" t="str">
        <f>'YARIŞMA BİLGİLERİ'!$F$21</f>
        <v>Genç Erkekler</v>
      </c>
      <c r="K483" s="151" t="str">
        <f t="shared" si="11"/>
        <v>İSTANBUL-Salon Olimpik Baraj Yarışmaları</v>
      </c>
      <c r="L483" s="216">
        <f>'800M'!N$4</f>
        <v>42022</v>
      </c>
      <c r="M483" s="152" t="s">
        <v>208</v>
      </c>
    </row>
    <row r="484" spans="1:13" s="144" customFormat="1" ht="26.25" customHeight="1" x14ac:dyDescent="0.2">
      <c r="A484" s="146">
        <v>522</v>
      </c>
      <c r="B484" s="157" t="s">
        <v>219</v>
      </c>
      <c r="C484" s="147" t="e">
        <f>'800M'!#REF!</f>
        <v>#REF!</v>
      </c>
      <c r="D484" s="151" t="e">
        <f>'800M'!#REF!</f>
        <v>#REF!</v>
      </c>
      <c r="E484" s="151" t="e">
        <f>'800M'!#REF!</f>
        <v>#REF!</v>
      </c>
      <c r="F484" s="190" t="e">
        <f>'800M'!#REF!</f>
        <v>#REF!</v>
      </c>
      <c r="G484" s="154" t="e">
        <f>'800M'!#REF!</f>
        <v>#REF!</v>
      </c>
      <c r="H484" s="154" t="s">
        <v>220</v>
      </c>
      <c r="I484" s="154"/>
      <c r="J484" s="148" t="str">
        <f>'YARIŞMA BİLGİLERİ'!$F$21</f>
        <v>Genç Erkekler</v>
      </c>
      <c r="K484" s="151" t="str">
        <f t="shared" si="11"/>
        <v>İSTANBUL-Salon Olimpik Baraj Yarışmaları</v>
      </c>
      <c r="L484" s="216">
        <f>'800M'!N$4</f>
        <v>42022</v>
      </c>
      <c r="M484" s="152" t="s">
        <v>208</v>
      </c>
    </row>
    <row r="485" spans="1:13" s="144" customFormat="1" ht="26.25" customHeight="1" x14ac:dyDescent="0.2">
      <c r="A485" s="146">
        <v>523</v>
      </c>
      <c r="B485" s="157" t="s">
        <v>219</v>
      </c>
      <c r="C485" s="147" t="e">
        <f>'800M'!#REF!</f>
        <v>#REF!</v>
      </c>
      <c r="D485" s="151" t="e">
        <f>'800M'!#REF!</f>
        <v>#REF!</v>
      </c>
      <c r="E485" s="151" t="e">
        <f>'800M'!#REF!</f>
        <v>#REF!</v>
      </c>
      <c r="F485" s="190" t="e">
        <f>'800M'!#REF!</f>
        <v>#REF!</v>
      </c>
      <c r="G485" s="154" t="e">
        <f>'800M'!#REF!</f>
        <v>#REF!</v>
      </c>
      <c r="H485" s="154" t="s">
        <v>220</v>
      </c>
      <c r="I485" s="154"/>
      <c r="J485" s="148" t="str">
        <f>'YARIŞMA BİLGİLERİ'!$F$21</f>
        <v>Genç Erkekler</v>
      </c>
      <c r="K485" s="151" t="str">
        <f t="shared" si="11"/>
        <v>İSTANBUL-Salon Olimpik Baraj Yarışmaları</v>
      </c>
      <c r="L485" s="216">
        <f>'800M'!N$4</f>
        <v>42022</v>
      </c>
      <c r="M485" s="152" t="s">
        <v>208</v>
      </c>
    </row>
    <row r="486" spans="1:13" s="144" customFormat="1" ht="26.25" customHeight="1" x14ac:dyDescent="0.2">
      <c r="A486" s="146">
        <v>524</v>
      </c>
      <c r="B486" s="157" t="s">
        <v>219</v>
      </c>
      <c r="C486" s="147" t="e">
        <f>'800M'!#REF!</f>
        <v>#REF!</v>
      </c>
      <c r="D486" s="151" t="e">
        <f>'800M'!#REF!</f>
        <v>#REF!</v>
      </c>
      <c r="E486" s="151" t="e">
        <f>'800M'!#REF!</f>
        <v>#REF!</v>
      </c>
      <c r="F486" s="190" t="e">
        <f>'800M'!#REF!</f>
        <v>#REF!</v>
      </c>
      <c r="G486" s="154" t="e">
        <f>'800M'!#REF!</f>
        <v>#REF!</v>
      </c>
      <c r="H486" s="154" t="s">
        <v>220</v>
      </c>
      <c r="I486" s="154"/>
      <c r="J486" s="148" t="str">
        <f>'YARIŞMA BİLGİLERİ'!$F$21</f>
        <v>Genç Erkekler</v>
      </c>
      <c r="K486" s="151" t="str">
        <f t="shared" si="11"/>
        <v>İSTANBUL-Salon Olimpik Baraj Yarışmaları</v>
      </c>
      <c r="L486" s="216">
        <f>'800M'!N$4</f>
        <v>42022</v>
      </c>
      <c r="M486" s="152" t="s">
        <v>208</v>
      </c>
    </row>
    <row r="487" spans="1:13" s="144" customFormat="1" ht="26.25" customHeight="1" x14ac:dyDescent="0.2">
      <c r="A487" s="146">
        <v>525</v>
      </c>
      <c r="B487" s="157" t="s">
        <v>219</v>
      </c>
      <c r="C487" s="147" t="e">
        <f>'800M'!#REF!</f>
        <v>#REF!</v>
      </c>
      <c r="D487" s="151" t="e">
        <f>'800M'!#REF!</f>
        <v>#REF!</v>
      </c>
      <c r="E487" s="151" t="e">
        <f>'800M'!#REF!</f>
        <v>#REF!</v>
      </c>
      <c r="F487" s="190" t="e">
        <f>'800M'!#REF!</f>
        <v>#REF!</v>
      </c>
      <c r="G487" s="154" t="e">
        <f>'800M'!#REF!</f>
        <v>#REF!</v>
      </c>
      <c r="H487" s="154" t="s">
        <v>220</v>
      </c>
      <c r="I487" s="154"/>
      <c r="J487" s="148" t="str">
        <f>'YARIŞMA BİLGİLERİ'!$F$21</f>
        <v>Genç Erkekler</v>
      </c>
      <c r="K487" s="151" t="str">
        <f t="shared" si="11"/>
        <v>İSTANBUL-Salon Olimpik Baraj Yarışmaları</v>
      </c>
      <c r="L487" s="216">
        <f>'800M'!N$4</f>
        <v>42022</v>
      </c>
      <c r="M487" s="152" t="s">
        <v>208</v>
      </c>
    </row>
    <row r="488" spans="1:13" s="144" customFormat="1" ht="26.25" customHeight="1" x14ac:dyDescent="0.2">
      <c r="A488" s="146">
        <v>526</v>
      </c>
      <c r="B488" s="157" t="s">
        <v>219</v>
      </c>
      <c r="C488" s="147" t="e">
        <f>'800M'!#REF!</f>
        <v>#REF!</v>
      </c>
      <c r="D488" s="151" t="e">
        <f>'800M'!#REF!</f>
        <v>#REF!</v>
      </c>
      <c r="E488" s="151" t="e">
        <f>'800M'!#REF!</f>
        <v>#REF!</v>
      </c>
      <c r="F488" s="190" t="e">
        <f>'800M'!#REF!</f>
        <v>#REF!</v>
      </c>
      <c r="G488" s="154" t="e">
        <f>'800M'!#REF!</f>
        <v>#REF!</v>
      </c>
      <c r="H488" s="154" t="s">
        <v>220</v>
      </c>
      <c r="I488" s="154"/>
      <c r="J488" s="148" t="str">
        <f>'YARIŞMA BİLGİLERİ'!$F$21</f>
        <v>Genç Erkekler</v>
      </c>
      <c r="K488" s="151" t="str">
        <f t="shared" si="11"/>
        <v>İSTANBUL-Salon Olimpik Baraj Yarışmaları</v>
      </c>
      <c r="L488" s="216">
        <f>'800M'!N$4</f>
        <v>42022</v>
      </c>
      <c r="M488" s="152" t="s">
        <v>208</v>
      </c>
    </row>
    <row r="489" spans="1:13" s="144" customFormat="1" ht="26.25" customHeight="1" x14ac:dyDescent="0.2">
      <c r="A489" s="146">
        <v>527</v>
      </c>
      <c r="B489" s="157" t="s">
        <v>219</v>
      </c>
      <c r="C489" s="147" t="e">
        <f>'800M'!#REF!</f>
        <v>#REF!</v>
      </c>
      <c r="D489" s="151" t="e">
        <f>'800M'!#REF!</f>
        <v>#REF!</v>
      </c>
      <c r="E489" s="151" t="e">
        <f>'800M'!#REF!</f>
        <v>#REF!</v>
      </c>
      <c r="F489" s="190" t="e">
        <f>'800M'!#REF!</f>
        <v>#REF!</v>
      </c>
      <c r="G489" s="154" t="e">
        <f>'800M'!#REF!</f>
        <v>#REF!</v>
      </c>
      <c r="H489" s="154" t="s">
        <v>220</v>
      </c>
      <c r="I489" s="154"/>
      <c r="J489" s="148" t="str">
        <f>'YARIŞMA BİLGİLERİ'!$F$21</f>
        <v>Genç Erkekler</v>
      </c>
      <c r="K489" s="151" t="str">
        <f t="shared" si="11"/>
        <v>İSTANBUL-Salon Olimpik Baraj Yarışmaları</v>
      </c>
      <c r="L489" s="216">
        <f>'800M'!N$4</f>
        <v>42022</v>
      </c>
      <c r="M489" s="152" t="s">
        <v>208</v>
      </c>
    </row>
    <row r="490" spans="1:13" s="144" customFormat="1" ht="26.25" customHeight="1" x14ac:dyDescent="0.2">
      <c r="A490" s="146">
        <v>528</v>
      </c>
      <c r="B490" s="157" t="s">
        <v>219</v>
      </c>
      <c r="C490" s="147" t="e">
        <f>'800M'!#REF!</f>
        <v>#REF!</v>
      </c>
      <c r="D490" s="151" t="e">
        <f>'800M'!#REF!</f>
        <v>#REF!</v>
      </c>
      <c r="E490" s="151" t="e">
        <f>'800M'!#REF!</f>
        <v>#REF!</v>
      </c>
      <c r="F490" s="190" t="e">
        <f>'800M'!#REF!</f>
        <v>#REF!</v>
      </c>
      <c r="G490" s="154" t="e">
        <f>'800M'!#REF!</f>
        <v>#REF!</v>
      </c>
      <c r="H490" s="154" t="s">
        <v>220</v>
      </c>
      <c r="I490" s="154"/>
      <c r="J490" s="148" t="str">
        <f>'YARIŞMA BİLGİLERİ'!$F$21</f>
        <v>Genç Erkekler</v>
      </c>
      <c r="K490" s="151" t="str">
        <f t="shared" si="11"/>
        <v>İSTANBUL-Salon Olimpik Baraj Yarışmaları</v>
      </c>
      <c r="L490" s="216">
        <f>'800M'!N$4</f>
        <v>42022</v>
      </c>
      <c r="M490" s="152" t="s">
        <v>208</v>
      </c>
    </row>
    <row r="491" spans="1:13" s="144" customFormat="1" ht="26.25" customHeight="1" x14ac:dyDescent="0.2">
      <c r="A491" s="146">
        <v>529</v>
      </c>
      <c r="B491" s="157" t="s">
        <v>219</v>
      </c>
      <c r="C491" s="147" t="e">
        <f>'800M'!#REF!</f>
        <v>#REF!</v>
      </c>
      <c r="D491" s="151" t="e">
        <f>'800M'!#REF!</f>
        <v>#REF!</v>
      </c>
      <c r="E491" s="151" t="e">
        <f>'800M'!#REF!</f>
        <v>#REF!</v>
      </c>
      <c r="F491" s="190" t="e">
        <f>'800M'!#REF!</f>
        <v>#REF!</v>
      </c>
      <c r="G491" s="154" t="e">
        <f>'800M'!#REF!</f>
        <v>#REF!</v>
      </c>
      <c r="H491" s="154" t="s">
        <v>220</v>
      </c>
      <c r="I491" s="154"/>
      <c r="J491" s="148" t="str">
        <f>'YARIŞMA BİLGİLERİ'!$F$21</f>
        <v>Genç Erkekler</v>
      </c>
      <c r="K491" s="151" t="str">
        <f t="shared" si="11"/>
        <v>İSTANBUL-Salon Olimpik Baraj Yarışmaları</v>
      </c>
      <c r="L491" s="216">
        <f>'800M'!N$4</f>
        <v>42022</v>
      </c>
      <c r="M491" s="152" t="s">
        <v>208</v>
      </c>
    </row>
    <row r="492" spans="1:13" s="144" customFormat="1" ht="26.25" customHeight="1" x14ac:dyDescent="0.2">
      <c r="A492" s="146">
        <v>530</v>
      </c>
      <c r="B492" s="157" t="s">
        <v>219</v>
      </c>
      <c r="C492" s="147" t="e">
        <f>'800M'!#REF!</f>
        <v>#REF!</v>
      </c>
      <c r="D492" s="151" t="e">
        <f>'800M'!#REF!</f>
        <v>#REF!</v>
      </c>
      <c r="E492" s="151" t="e">
        <f>'800M'!#REF!</f>
        <v>#REF!</v>
      </c>
      <c r="F492" s="190" t="e">
        <f>'800M'!#REF!</f>
        <v>#REF!</v>
      </c>
      <c r="G492" s="154" t="e">
        <f>'800M'!#REF!</f>
        <v>#REF!</v>
      </c>
      <c r="H492" s="154" t="s">
        <v>220</v>
      </c>
      <c r="I492" s="154"/>
      <c r="J492" s="148" t="str">
        <f>'YARIŞMA BİLGİLERİ'!$F$21</f>
        <v>Genç Erkekler</v>
      </c>
      <c r="K492" s="151" t="str">
        <f t="shared" si="11"/>
        <v>İSTANBUL-Salon Olimpik Baraj Yarışmaları</v>
      </c>
      <c r="L492" s="216">
        <f>'800M'!N$4</f>
        <v>42022</v>
      </c>
      <c r="M492" s="152" t="s">
        <v>208</v>
      </c>
    </row>
    <row r="493" spans="1:13" s="144" customFormat="1" ht="26.25" customHeight="1" x14ac:dyDescent="0.2">
      <c r="A493" s="146">
        <v>531</v>
      </c>
      <c r="B493" s="157" t="s">
        <v>219</v>
      </c>
      <c r="C493" s="147" t="e">
        <f>'800M'!#REF!</f>
        <v>#REF!</v>
      </c>
      <c r="D493" s="151" t="e">
        <f>'800M'!#REF!</f>
        <v>#REF!</v>
      </c>
      <c r="E493" s="151" t="e">
        <f>'800M'!#REF!</f>
        <v>#REF!</v>
      </c>
      <c r="F493" s="190" t="e">
        <f>'800M'!#REF!</f>
        <v>#REF!</v>
      </c>
      <c r="G493" s="154" t="e">
        <f>'800M'!#REF!</f>
        <v>#REF!</v>
      </c>
      <c r="H493" s="154" t="s">
        <v>220</v>
      </c>
      <c r="I493" s="154"/>
      <c r="J493" s="148" t="str">
        <f>'YARIŞMA BİLGİLERİ'!$F$21</f>
        <v>Genç Erkekler</v>
      </c>
      <c r="K493" s="151" t="str">
        <f t="shared" si="11"/>
        <v>İSTANBUL-Salon Olimpik Baraj Yarışmaları</v>
      </c>
      <c r="L493" s="216">
        <f>'800M'!N$4</f>
        <v>42022</v>
      </c>
      <c r="M493" s="152" t="s">
        <v>208</v>
      </c>
    </row>
    <row r="494" spans="1:13" s="144" customFormat="1" ht="26.25" customHeight="1" x14ac:dyDescent="0.2">
      <c r="A494" s="146">
        <v>532</v>
      </c>
      <c r="B494" s="157" t="s">
        <v>219</v>
      </c>
      <c r="C494" s="147" t="e">
        <f>'800M'!#REF!</f>
        <v>#REF!</v>
      </c>
      <c r="D494" s="151" t="e">
        <f>'800M'!#REF!</f>
        <v>#REF!</v>
      </c>
      <c r="E494" s="151" t="e">
        <f>'800M'!#REF!</f>
        <v>#REF!</v>
      </c>
      <c r="F494" s="190" t="e">
        <f>'800M'!#REF!</f>
        <v>#REF!</v>
      </c>
      <c r="G494" s="154" t="e">
        <f>'800M'!#REF!</f>
        <v>#REF!</v>
      </c>
      <c r="H494" s="154" t="s">
        <v>220</v>
      </c>
      <c r="I494" s="154"/>
      <c r="J494" s="148" t="str">
        <f>'YARIŞMA BİLGİLERİ'!$F$21</f>
        <v>Genç Erkekler</v>
      </c>
      <c r="K494" s="151" t="str">
        <f t="shared" si="11"/>
        <v>İSTANBUL-Salon Olimpik Baraj Yarışmaları</v>
      </c>
      <c r="L494" s="216">
        <f>'800M'!N$4</f>
        <v>42022</v>
      </c>
      <c r="M494" s="152" t="s">
        <v>208</v>
      </c>
    </row>
    <row r="495" spans="1:13" s="144" customFormat="1" ht="26.25" customHeight="1" x14ac:dyDescent="0.2">
      <c r="A495" s="146">
        <v>533</v>
      </c>
      <c r="B495" s="157" t="s">
        <v>219</v>
      </c>
      <c r="C495" s="147" t="e">
        <f>'800M'!#REF!</f>
        <v>#REF!</v>
      </c>
      <c r="D495" s="151" t="e">
        <f>'800M'!#REF!</f>
        <v>#REF!</v>
      </c>
      <c r="E495" s="151" t="e">
        <f>'800M'!#REF!</f>
        <v>#REF!</v>
      </c>
      <c r="F495" s="190" t="e">
        <f>'800M'!#REF!</f>
        <v>#REF!</v>
      </c>
      <c r="G495" s="154" t="e">
        <f>'800M'!#REF!</f>
        <v>#REF!</v>
      </c>
      <c r="H495" s="154" t="s">
        <v>220</v>
      </c>
      <c r="I495" s="154"/>
      <c r="J495" s="148" t="str">
        <f>'YARIŞMA BİLGİLERİ'!$F$21</f>
        <v>Genç Erkekler</v>
      </c>
      <c r="K495" s="151" t="str">
        <f t="shared" si="11"/>
        <v>İSTANBUL-Salon Olimpik Baraj Yarışmaları</v>
      </c>
      <c r="L495" s="216">
        <f>'800M'!N$4</f>
        <v>42022</v>
      </c>
      <c r="M495" s="152" t="s">
        <v>208</v>
      </c>
    </row>
    <row r="496" spans="1:13" s="144" customFormat="1" ht="26.25" customHeight="1" x14ac:dyDescent="0.2">
      <c r="A496" s="146">
        <v>534</v>
      </c>
      <c r="B496" s="157" t="s">
        <v>219</v>
      </c>
      <c r="C496" s="147" t="e">
        <f>'800M'!#REF!</f>
        <v>#REF!</v>
      </c>
      <c r="D496" s="151" t="e">
        <f>'800M'!#REF!</f>
        <v>#REF!</v>
      </c>
      <c r="E496" s="151" t="e">
        <f>'800M'!#REF!</f>
        <v>#REF!</v>
      </c>
      <c r="F496" s="190" t="e">
        <f>'800M'!#REF!</f>
        <v>#REF!</v>
      </c>
      <c r="G496" s="154" t="e">
        <f>'800M'!#REF!</f>
        <v>#REF!</v>
      </c>
      <c r="H496" s="154" t="s">
        <v>220</v>
      </c>
      <c r="I496" s="154"/>
      <c r="J496" s="148" t="str">
        <f>'YARIŞMA BİLGİLERİ'!$F$21</f>
        <v>Genç Erkekler</v>
      </c>
      <c r="K496" s="151" t="str">
        <f t="shared" si="11"/>
        <v>İSTANBUL-Salon Olimpik Baraj Yarışmaları</v>
      </c>
      <c r="L496" s="216">
        <f>'800M'!N$4</f>
        <v>42022</v>
      </c>
      <c r="M496" s="152" t="s">
        <v>208</v>
      </c>
    </row>
    <row r="497" spans="1:13" s="144" customFormat="1" ht="26.25" customHeight="1" x14ac:dyDescent="0.2">
      <c r="A497" s="146">
        <v>535</v>
      </c>
      <c r="B497" s="157" t="s">
        <v>219</v>
      </c>
      <c r="C497" s="147" t="e">
        <f>'800M'!#REF!</f>
        <v>#REF!</v>
      </c>
      <c r="D497" s="151" t="e">
        <f>'800M'!#REF!</f>
        <v>#REF!</v>
      </c>
      <c r="E497" s="151" t="e">
        <f>'800M'!#REF!</f>
        <v>#REF!</v>
      </c>
      <c r="F497" s="190" t="e">
        <f>'800M'!#REF!</f>
        <v>#REF!</v>
      </c>
      <c r="G497" s="154" t="e">
        <f>'800M'!#REF!</f>
        <v>#REF!</v>
      </c>
      <c r="H497" s="154" t="s">
        <v>220</v>
      </c>
      <c r="I497" s="154"/>
      <c r="J497" s="148" t="str">
        <f>'YARIŞMA BİLGİLERİ'!$F$21</f>
        <v>Genç Erkekler</v>
      </c>
      <c r="K497" s="151" t="str">
        <f t="shared" si="11"/>
        <v>İSTANBUL-Salon Olimpik Baraj Yarışmaları</v>
      </c>
      <c r="L497" s="216">
        <f>'800M'!N$4</f>
        <v>42022</v>
      </c>
      <c r="M497" s="152" t="s">
        <v>208</v>
      </c>
    </row>
    <row r="498" spans="1:13" s="144" customFormat="1" ht="26.25" customHeight="1" x14ac:dyDescent="0.2">
      <c r="A498" s="146">
        <v>536</v>
      </c>
      <c r="B498" s="157" t="s">
        <v>219</v>
      </c>
      <c r="C498" s="147" t="e">
        <f>'800M'!#REF!</f>
        <v>#REF!</v>
      </c>
      <c r="D498" s="151" t="e">
        <f>'800M'!#REF!</f>
        <v>#REF!</v>
      </c>
      <c r="E498" s="151" t="e">
        <f>'800M'!#REF!</f>
        <v>#REF!</v>
      </c>
      <c r="F498" s="190" t="e">
        <f>'800M'!#REF!</f>
        <v>#REF!</v>
      </c>
      <c r="G498" s="154" t="e">
        <f>'800M'!#REF!</f>
        <v>#REF!</v>
      </c>
      <c r="H498" s="154" t="s">
        <v>220</v>
      </c>
      <c r="I498" s="154"/>
      <c r="J498" s="148" t="str">
        <f>'YARIŞMA BİLGİLERİ'!$F$21</f>
        <v>Genç Erkekler</v>
      </c>
      <c r="K498" s="151" t="str">
        <f t="shared" si="11"/>
        <v>İSTANBUL-Salon Olimpik Baraj Yarışmaları</v>
      </c>
      <c r="L498" s="216">
        <f>'800M'!N$4</f>
        <v>42022</v>
      </c>
      <c r="M498" s="152" t="s">
        <v>208</v>
      </c>
    </row>
    <row r="499" spans="1:13" s="144" customFormat="1" ht="26.25" customHeight="1" x14ac:dyDescent="0.2">
      <c r="A499" s="146">
        <v>537</v>
      </c>
      <c r="B499" s="157" t="s">
        <v>219</v>
      </c>
      <c r="C499" s="147" t="e">
        <f>'800M'!#REF!</f>
        <v>#REF!</v>
      </c>
      <c r="D499" s="151" t="e">
        <f>'800M'!#REF!</f>
        <v>#REF!</v>
      </c>
      <c r="E499" s="151" t="e">
        <f>'800M'!#REF!</f>
        <v>#REF!</v>
      </c>
      <c r="F499" s="190" t="e">
        <f>'800M'!#REF!</f>
        <v>#REF!</v>
      </c>
      <c r="G499" s="154" t="e">
        <f>'800M'!#REF!</f>
        <v>#REF!</v>
      </c>
      <c r="H499" s="154" t="s">
        <v>220</v>
      </c>
      <c r="I499" s="154"/>
      <c r="J499" s="148" t="str">
        <f>'YARIŞMA BİLGİLERİ'!$F$21</f>
        <v>Genç Erkekler</v>
      </c>
      <c r="K499" s="151" t="str">
        <f t="shared" si="11"/>
        <v>İSTANBUL-Salon Olimpik Baraj Yarışmaları</v>
      </c>
      <c r="L499" s="216">
        <f>'800M'!N$4</f>
        <v>42022</v>
      </c>
      <c r="M499" s="152" t="s">
        <v>208</v>
      </c>
    </row>
    <row r="500" spans="1:13" s="144" customFormat="1" ht="26.25" customHeight="1" x14ac:dyDescent="0.2">
      <c r="A500" s="146">
        <v>538</v>
      </c>
      <c r="B500" s="157" t="s">
        <v>219</v>
      </c>
      <c r="C500" s="147" t="e">
        <f>'800M'!#REF!</f>
        <v>#REF!</v>
      </c>
      <c r="D500" s="151" t="e">
        <f>'800M'!#REF!</f>
        <v>#REF!</v>
      </c>
      <c r="E500" s="151" t="e">
        <f>'800M'!#REF!</f>
        <v>#REF!</v>
      </c>
      <c r="F500" s="190" t="e">
        <f>'800M'!#REF!</f>
        <v>#REF!</v>
      </c>
      <c r="G500" s="154" t="e">
        <f>'800M'!#REF!</f>
        <v>#REF!</v>
      </c>
      <c r="H500" s="154" t="s">
        <v>220</v>
      </c>
      <c r="I500" s="154"/>
      <c r="J500" s="148" t="str">
        <f>'YARIŞMA BİLGİLERİ'!$F$21</f>
        <v>Genç Erkekler</v>
      </c>
      <c r="K500" s="151" t="str">
        <f t="shared" si="11"/>
        <v>İSTANBUL-Salon Olimpik Baraj Yarışmaları</v>
      </c>
      <c r="L500" s="216">
        <f>'800M'!N$4</f>
        <v>42022</v>
      </c>
      <c r="M500" s="152" t="s">
        <v>208</v>
      </c>
    </row>
    <row r="501" spans="1:13" s="144" customFormat="1" ht="26.25" customHeight="1" x14ac:dyDescent="0.2">
      <c r="A501" s="146">
        <v>539</v>
      </c>
      <c r="B501" s="157" t="s">
        <v>219</v>
      </c>
      <c r="C501" s="147" t="e">
        <f>'800M'!#REF!</f>
        <v>#REF!</v>
      </c>
      <c r="D501" s="151" t="e">
        <f>'800M'!#REF!</f>
        <v>#REF!</v>
      </c>
      <c r="E501" s="151" t="e">
        <f>'800M'!#REF!</f>
        <v>#REF!</v>
      </c>
      <c r="F501" s="190" t="e">
        <f>'800M'!#REF!</f>
        <v>#REF!</v>
      </c>
      <c r="G501" s="154" t="e">
        <f>'800M'!#REF!</f>
        <v>#REF!</v>
      </c>
      <c r="H501" s="154" t="s">
        <v>220</v>
      </c>
      <c r="I501" s="154"/>
      <c r="J501" s="148" t="str">
        <f>'YARIŞMA BİLGİLERİ'!$F$21</f>
        <v>Genç Erkekler</v>
      </c>
      <c r="K501" s="151" t="str">
        <f t="shared" si="11"/>
        <v>İSTANBUL-Salon Olimpik Baraj Yarışmaları</v>
      </c>
      <c r="L501" s="216">
        <f>'800M'!N$4</f>
        <v>42022</v>
      </c>
      <c r="M501" s="152" t="s">
        <v>208</v>
      </c>
    </row>
    <row r="502" spans="1:13" s="144" customFormat="1" ht="26.25" customHeight="1" x14ac:dyDescent="0.2">
      <c r="A502" s="146">
        <v>540</v>
      </c>
      <c r="B502" s="157" t="s">
        <v>219</v>
      </c>
      <c r="C502" s="147" t="e">
        <f>'800M'!#REF!</f>
        <v>#REF!</v>
      </c>
      <c r="D502" s="151" t="e">
        <f>'800M'!#REF!</f>
        <v>#REF!</v>
      </c>
      <c r="E502" s="151" t="e">
        <f>'800M'!#REF!</f>
        <v>#REF!</v>
      </c>
      <c r="F502" s="190" t="e">
        <f>'800M'!#REF!</f>
        <v>#REF!</v>
      </c>
      <c r="G502" s="154" t="e">
        <f>'800M'!#REF!</f>
        <v>#REF!</v>
      </c>
      <c r="H502" s="154" t="s">
        <v>220</v>
      </c>
      <c r="I502" s="154"/>
      <c r="J502" s="148" t="str">
        <f>'YARIŞMA BİLGİLERİ'!$F$21</f>
        <v>Genç Erkekler</v>
      </c>
      <c r="K502" s="151" t="str">
        <f t="shared" si="11"/>
        <v>İSTANBUL-Salon Olimpik Baraj Yarışmaları</v>
      </c>
      <c r="L502" s="216">
        <f>'800M'!N$4</f>
        <v>42022</v>
      </c>
      <c r="M502" s="152" t="s">
        <v>208</v>
      </c>
    </row>
    <row r="503" spans="1:13" s="144" customFormat="1" ht="26.25" customHeight="1" x14ac:dyDescent="0.2">
      <c r="A503" s="146">
        <v>541</v>
      </c>
      <c r="B503" s="157" t="s">
        <v>219</v>
      </c>
      <c r="C503" s="147" t="e">
        <f>'800M'!#REF!</f>
        <v>#REF!</v>
      </c>
      <c r="D503" s="151" t="e">
        <f>'800M'!#REF!</f>
        <v>#REF!</v>
      </c>
      <c r="E503" s="151" t="e">
        <f>'800M'!#REF!</f>
        <v>#REF!</v>
      </c>
      <c r="F503" s="190" t="e">
        <f>'800M'!#REF!</f>
        <v>#REF!</v>
      </c>
      <c r="G503" s="154" t="e">
        <f>'800M'!#REF!</f>
        <v>#REF!</v>
      </c>
      <c r="H503" s="154" t="s">
        <v>220</v>
      </c>
      <c r="I503" s="154"/>
      <c r="J503" s="148" t="str">
        <f>'YARIŞMA BİLGİLERİ'!$F$21</f>
        <v>Genç Erkekler</v>
      </c>
      <c r="K503" s="151" t="str">
        <f t="shared" si="11"/>
        <v>İSTANBUL-Salon Olimpik Baraj Yarışmaları</v>
      </c>
      <c r="L503" s="216">
        <f>'800M'!N$4</f>
        <v>42022</v>
      </c>
      <c r="M503" s="152" t="s">
        <v>208</v>
      </c>
    </row>
    <row r="504" spans="1:13" s="144" customFormat="1" ht="26.25" customHeight="1" x14ac:dyDescent="0.2">
      <c r="A504" s="146">
        <v>542</v>
      </c>
      <c r="B504" s="157" t="s">
        <v>219</v>
      </c>
      <c r="C504" s="147" t="e">
        <f>'800M'!#REF!</f>
        <v>#REF!</v>
      </c>
      <c r="D504" s="151" t="e">
        <f>'800M'!#REF!</f>
        <v>#REF!</v>
      </c>
      <c r="E504" s="151" t="e">
        <f>'800M'!#REF!</f>
        <v>#REF!</v>
      </c>
      <c r="F504" s="190" t="e">
        <f>'800M'!#REF!</f>
        <v>#REF!</v>
      </c>
      <c r="G504" s="154" t="e">
        <f>'800M'!#REF!</f>
        <v>#REF!</v>
      </c>
      <c r="H504" s="154" t="s">
        <v>220</v>
      </c>
      <c r="I504" s="154"/>
      <c r="J504" s="148" t="str">
        <f>'YARIŞMA BİLGİLERİ'!$F$21</f>
        <v>Genç Erkekler</v>
      </c>
      <c r="K504" s="151" t="str">
        <f t="shared" si="11"/>
        <v>İSTANBUL-Salon Olimpik Baraj Yarışmaları</v>
      </c>
      <c r="L504" s="216">
        <f>'800M'!N$4</f>
        <v>42022</v>
      </c>
      <c r="M504" s="152" t="s">
        <v>208</v>
      </c>
    </row>
    <row r="505" spans="1:13" s="144" customFormat="1" ht="26.25" customHeight="1" x14ac:dyDescent="0.2">
      <c r="A505" s="146">
        <v>543</v>
      </c>
      <c r="B505" s="157" t="s">
        <v>219</v>
      </c>
      <c r="C505" s="147" t="e">
        <f>'800M'!#REF!</f>
        <v>#REF!</v>
      </c>
      <c r="D505" s="151" t="e">
        <f>'800M'!#REF!</f>
        <v>#REF!</v>
      </c>
      <c r="E505" s="151" t="e">
        <f>'800M'!#REF!</f>
        <v>#REF!</v>
      </c>
      <c r="F505" s="190" t="e">
        <f>'800M'!#REF!</f>
        <v>#REF!</v>
      </c>
      <c r="G505" s="154" t="e">
        <f>'800M'!#REF!</f>
        <v>#REF!</v>
      </c>
      <c r="H505" s="154" t="s">
        <v>220</v>
      </c>
      <c r="I505" s="154"/>
      <c r="J505" s="148" t="str">
        <f>'YARIŞMA BİLGİLERİ'!$F$21</f>
        <v>Genç Erkekler</v>
      </c>
      <c r="K505" s="151" t="str">
        <f t="shared" si="11"/>
        <v>İSTANBUL-Salon Olimpik Baraj Yarışmaları</v>
      </c>
      <c r="L505" s="216">
        <f>'800M'!N$4</f>
        <v>42022</v>
      </c>
      <c r="M505" s="152" t="s">
        <v>208</v>
      </c>
    </row>
    <row r="506" spans="1:13" s="144" customFormat="1" ht="26.25" customHeight="1" x14ac:dyDescent="0.2">
      <c r="A506" s="146">
        <v>544</v>
      </c>
      <c r="B506" s="157" t="s">
        <v>219</v>
      </c>
      <c r="C506" s="147" t="e">
        <f>'800M'!#REF!</f>
        <v>#REF!</v>
      </c>
      <c r="D506" s="151" t="e">
        <f>'800M'!#REF!</f>
        <v>#REF!</v>
      </c>
      <c r="E506" s="151" t="e">
        <f>'800M'!#REF!</f>
        <v>#REF!</v>
      </c>
      <c r="F506" s="190" t="e">
        <f>'800M'!#REF!</f>
        <v>#REF!</v>
      </c>
      <c r="G506" s="154" t="e">
        <f>'800M'!#REF!</f>
        <v>#REF!</v>
      </c>
      <c r="H506" s="154" t="s">
        <v>220</v>
      </c>
      <c r="I506" s="154"/>
      <c r="J506" s="148" t="str">
        <f>'YARIŞMA BİLGİLERİ'!$F$21</f>
        <v>Genç Erkekler</v>
      </c>
      <c r="K506" s="151" t="str">
        <f t="shared" si="11"/>
        <v>İSTANBUL-Salon Olimpik Baraj Yarışmaları</v>
      </c>
      <c r="L506" s="216">
        <f>'800M'!N$4</f>
        <v>42022</v>
      </c>
      <c r="M506" s="152" t="s">
        <v>208</v>
      </c>
    </row>
    <row r="507" spans="1:13" s="144" customFormat="1" ht="26.25" customHeight="1" x14ac:dyDescent="0.2">
      <c r="A507" s="146">
        <v>545</v>
      </c>
      <c r="B507" s="157" t="s">
        <v>219</v>
      </c>
      <c r="C507" s="147" t="e">
        <f>'800M'!#REF!</f>
        <v>#REF!</v>
      </c>
      <c r="D507" s="151" t="e">
        <f>'800M'!#REF!</f>
        <v>#REF!</v>
      </c>
      <c r="E507" s="151" t="e">
        <f>'800M'!#REF!</f>
        <v>#REF!</v>
      </c>
      <c r="F507" s="190" t="e">
        <f>'800M'!#REF!</f>
        <v>#REF!</v>
      </c>
      <c r="G507" s="154" t="e">
        <f>'800M'!#REF!</f>
        <v>#REF!</v>
      </c>
      <c r="H507" s="154" t="s">
        <v>220</v>
      </c>
      <c r="I507" s="154"/>
      <c r="J507" s="148" t="str">
        <f>'YARIŞMA BİLGİLERİ'!$F$21</f>
        <v>Genç Erkekler</v>
      </c>
      <c r="K507" s="151" t="str">
        <f t="shared" si="11"/>
        <v>İSTANBUL-Salon Olimpik Baraj Yarışmaları</v>
      </c>
      <c r="L507" s="216">
        <f>'800M'!N$4</f>
        <v>42022</v>
      </c>
      <c r="M507" s="152" t="s">
        <v>208</v>
      </c>
    </row>
    <row r="508" spans="1:13" s="144" customFormat="1" ht="26.25" customHeight="1" x14ac:dyDescent="0.2">
      <c r="A508" s="146">
        <v>546</v>
      </c>
      <c r="B508" s="157" t="s">
        <v>219</v>
      </c>
      <c r="C508" s="147" t="e">
        <f>'800M'!#REF!</f>
        <v>#REF!</v>
      </c>
      <c r="D508" s="151" t="e">
        <f>'800M'!#REF!</f>
        <v>#REF!</v>
      </c>
      <c r="E508" s="151" t="e">
        <f>'800M'!#REF!</f>
        <v>#REF!</v>
      </c>
      <c r="F508" s="190" t="e">
        <f>'800M'!#REF!</f>
        <v>#REF!</v>
      </c>
      <c r="G508" s="154" t="e">
        <f>'800M'!#REF!</f>
        <v>#REF!</v>
      </c>
      <c r="H508" s="154" t="s">
        <v>220</v>
      </c>
      <c r="I508" s="154"/>
      <c r="J508" s="148" t="str">
        <f>'YARIŞMA BİLGİLERİ'!$F$21</f>
        <v>Genç Erkekler</v>
      </c>
      <c r="K508" s="151" t="str">
        <f t="shared" si="11"/>
        <v>İSTANBUL-Salon Olimpik Baraj Yarışmaları</v>
      </c>
      <c r="L508" s="216">
        <f>'800M'!N$4</f>
        <v>42022</v>
      </c>
      <c r="M508" s="152" t="s">
        <v>208</v>
      </c>
    </row>
    <row r="509" spans="1:13" s="144" customFormat="1" ht="26.25" customHeight="1" x14ac:dyDescent="0.2">
      <c r="A509" s="146">
        <v>547</v>
      </c>
      <c r="B509" s="157" t="s">
        <v>219</v>
      </c>
      <c r="C509" s="147" t="e">
        <f>'800M'!#REF!</f>
        <v>#REF!</v>
      </c>
      <c r="D509" s="151" t="e">
        <f>'800M'!#REF!</f>
        <v>#REF!</v>
      </c>
      <c r="E509" s="151" t="e">
        <f>'800M'!#REF!</f>
        <v>#REF!</v>
      </c>
      <c r="F509" s="190" t="e">
        <f>'800M'!#REF!</f>
        <v>#REF!</v>
      </c>
      <c r="G509" s="154" t="e">
        <f>'800M'!#REF!</f>
        <v>#REF!</v>
      </c>
      <c r="H509" s="154" t="s">
        <v>220</v>
      </c>
      <c r="I509" s="154"/>
      <c r="J509" s="148" t="str">
        <f>'YARIŞMA BİLGİLERİ'!$F$21</f>
        <v>Genç Erkekler</v>
      </c>
      <c r="K509" s="151" t="str">
        <f t="shared" si="11"/>
        <v>İSTANBUL-Salon Olimpik Baraj Yarışmaları</v>
      </c>
      <c r="L509" s="216">
        <f>'800M'!N$4</f>
        <v>42022</v>
      </c>
      <c r="M509" s="152" t="s">
        <v>208</v>
      </c>
    </row>
    <row r="510" spans="1:13" s="144" customFormat="1" ht="26.25" customHeight="1" x14ac:dyDescent="0.2">
      <c r="A510" s="146">
        <v>548</v>
      </c>
      <c r="B510" s="157" t="s">
        <v>219</v>
      </c>
      <c r="C510" s="147" t="e">
        <f>'800M'!#REF!</f>
        <v>#REF!</v>
      </c>
      <c r="D510" s="151" t="e">
        <f>'800M'!#REF!</f>
        <v>#REF!</v>
      </c>
      <c r="E510" s="151" t="e">
        <f>'800M'!#REF!</f>
        <v>#REF!</v>
      </c>
      <c r="F510" s="190" t="e">
        <f>'800M'!#REF!</f>
        <v>#REF!</v>
      </c>
      <c r="G510" s="154" t="e">
        <f>'800M'!#REF!</f>
        <v>#REF!</v>
      </c>
      <c r="H510" s="154" t="s">
        <v>220</v>
      </c>
      <c r="I510" s="154"/>
      <c r="J510" s="148" t="str">
        <f>'YARIŞMA BİLGİLERİ'!$F$21</f>
        <v>Genç Erkekler</v>
      </c>
      <c r="K510" s="151" t="str">
        <f t="shared" si="11"/>
        <v>İSTANBUL-Salon Olimpik Baraj Yarışmaları</v>
      </c>
      <c r="L510" s="216">
        <f>'800M'!N$4</f>
        <v>42022</v>
      </c>
      <c r="M510" s="152" t="s">
        <v>208</v>
      </c>
    </row>
    <row r="511" spans="1:13" s="144" customFormat="1" ht="26.25" customHeight="1" x14ac:dyDescent="0.2">
      <c r="A511" s="146">
        <v>549</v>
      </c>
      <c r="B511" s="157" t="s">
        <v>219</v>
      </c>
      <c r="C511" s="147" t="e">
        <f>'800M'!#REF!</f>
        <v>#REF!</v>
      </c>
      <c r="D511" s="151" t="e">
        <f>'800M'!#REF!</f>
        <v>#REF!</v>
      </c>
      <c r="E511" s="151" t="e">
        <f>'800M'!#REF!</f>
        <v>#REF!</v>
      </c>
      <c r="F511" s="190" t="e">
        <f>'800M'!#REF!</f>
        <v>#REF!</v>
      </c>
      <c r="G511" s="154" t="e">
        <f>'800M'!#REF!</f>
        <v>#REF!</v>
      </c>
      <c r="H511" s="154" t="s">
        <v>220</v>
      </c>
      <c r="I511" s="154"/>
      <c r="J511" s="148" t="str">
        <f>'YARIŞMA BİLGİLERİ'!$F$21</f>
        <v>Genç Erkekler</v>
      </c>
      <c r="K511" s="151" t="str">
        <f t="shared" si="11"/>
        <v>İSTANBUL-Salon Olimpik Baraj Yarışmaları</v>
      </c>
      <c r="L511" s="216">
        <f>'800M'!N$4</f>
        <v>42022</v>
      </c>
      <c r="M511" s="152" t="s">
        <v>208</v>
      </c>
    </row>
    <row r="512" spans="1:13" s="144" customFormat="1" ht="26.25" customHeight="1" x14ac:dyDescent="0.2">
      <c r="A512" s="146">
        <v>550</v>
      </c>
      <c r="B512" s="157" t="s">
        <v>219</v>
      </c>
      <c r="C512" s="147" t="e">
        <f>'800M'!#REF!</f>
        <v>#REF!</v>
      </c>
      <c r="D512" s="151" t="e">
        <f>'800M'!#REF!</f>
        <v>#REF!</v>
      </c>
      <c r="E512" s="151" t="e">
        <f>'800M'!#REF!</f>
        <v>#REF!</v>
      </c>
      <c r="F512" s="190" t="e">
        <f>'800M'!#REF!</f>
        <v>#REF!</v>
      </c>
      <c r="G512" s="154" t="e">
        <f>'800M'!#REF!</f>
        <v>#REF!</v>
      </c>
      <c r="H512" s="154" t="s">
        <v>220</v>
      </c>
      <c r="I512" s="154"/>
      <c r="J512" s="148" t="str">
        <f>'YARIŞMA BİLGİLERİ'!$F$21</f>
        <v>Genç Erkekler</v>
      </c>
      <c r="K512" s="151" t="str">
        <f t="shared" si="11"/>
        <v>İSTANBUL-Salon Olimpik Baraj Yarışmaları</v>
      </c>
      <c r="L512" s="216">
        <f>'800M'!N$4</f>
        <v>42022</v>
      </c>
      <c r="M512" s="152" t="s">
        <v>208</v>
      </c>
    </row>
    <row r="513" spans="1:13" s="144" customFormat="1" ht="26.25" customHeight="1" x14ac:dyDescent="0.2">
      <c r="A513" s="146">
        <v>551</v>
      </c>
      <c r="B513" s="157" t="s">
        <v>219</v>
      </c>
      <c r="C513" s="147" t="e">
        <f>'800M'!#REF!</f>
        <v>#REF!</v>
      </c>
      <c r="D513" s="151" t="e">
        <f>'800M'!#REF!</f>
        <v>#REF!</v>
      </c>
      <c r="E513" s="151" t="e">
        <f>'800M'!#REF!</f>
        <v>#REF!</v>
      </c>
      <c r="F513" s="190" t="e">
        <f>'800M'!#REF!</f>
        <v>#REF!</v>
      </c>
      <c r="G513" s="154" t="e">
        <f>'800M'!#REF!</f>
        <v>#REF!</v>
      </c>
      <c r="H513" s="154" t="s">
        <v>220</v>
      </c>
      <c r="I513" s="154"/>
      <c r="J513" s="148" t="str">
        <f>'YARIŞMA BİLGİLERİ'!$F$21</f>
        <v>Genç Erkekler</v>
      </c>
      <c r="K513" s="151" t="str">
        <f t="shared" si="11"/>
        <v>İSTANBUL-Salon Olimpik Baraj Yarışmaları</v>
      </c>
      <c r="L513" s="216">
        <f>'800M'!N$4</f>
        <v>42022</v>
      </c>
      <c r="M513" s="152" t="s">
        <v>208</v>
      </c>
    </row>
    <row r="514" spans="1:13" s="144" customFormat="1" ht="26.25" customHeight="1" x14ac:dyDescent="0.2">
      <c r="A514" s="146">
        <v>552</v>
      </c>
      <c r="B514" s="157" t="s">
        <v>219</v>
      </c>
      <c r="C514" s="147" t="e">
        <f>'800M'!#REF!</f>
        <v>#REF!</v>
      </c>
      <c r="D514" s="151" t="e">
        <f>'800M'!#REF!</f>
        <v>#REF!</v>
      </c>
      <c r="E514" s="151" t="e">
        <f>'800M'!#REF!</f>
        <v>#REF!</v>
      </c>
      <c r="F514" s="190" t="e">
        <f>'800M'!#REF!</f>
        <v>#REF!</v>
      </c>
      <c r="G514" s="154" t="e">
        <f>'800M'!#REF!</f>
        <v>#REF!</v>
      </c>
      <c r="H514" s="154" t="s">
        <v>220</v>
      </c>
      <c r="I514" s="154"/>
      <c r="J514" s="148" t="str">
        <f>'YARIŞMA BİLGİLERİ'!$F$21</f>
        <v>Genç Erkekler</v>
      </c>
      <c r="K514" s="151" t="str">
        <f t="shared" si="11"/>
        <v>İSTANBUL-Salon Olimpik Baraj Yarışmaları</v>
      </c>
      <c r="L514" s="216">
        <f>'800M'!N$4</f>
        <v>42022</v>
      </c>
      <c r="M514" s="152" t="s">
        <v>208</v>
      </c>
    </row>
    <row r="515" spans="1:13" s="144" customFormat="1" ht="26.25" customHeight="1" x14ac:dyDescent="0.2">
      <c r="A515" s="146">
        <v>553</v>
      </c>
      <c r="B515" s="157" t="s">
        <v>219</v>
      </c>
      <c r="C515" s="147" t="e">
        <f>'800M'!#REF!</f>
        <v>#REF!</v>
      </c>
      <c r="D515" s="151" t="e">
        <f>'800M'!#REF!</f>
        <v>#REF!</v>
      </c>
      <c r="E515" s="151" t="e">
        <f>'800M'!#REF!</f>
        <v>#REF!</v>
      </c>
      <c r="F515" s="190" t="e">
        <f>'800M'!#REF!</f>
        <v>#REF!</v>
      </c>
      <c r="G515" s="154" t="e">
        <f>'800M'!#REF!</f>
        <v>#REF!</v>
      </c>
      <c r="H515" s="154" t="s">
        <v>220</v>
      </c>
      <c r="I515" s="154"/>
      <c r="J515" s="148" t="str">
        <f>'YARIŞMA BİLGİLERİ'!$F$21</f>
        <v>Genç Erkekler</v>
      </c>
      <c r="K515" s="151" t="str">
        <f t="shared" si="11"/>
        <v>İSTANBUL-Salon Olimpik Baraj Yarışmaları</v>
      </c>
      <c r="L515" s="216">
        <f>'800M'!N$4</f>
        <v>42022</v>
      </c>
      <c r="M515" s="152" t="s">
        <v>208</v>
      </c>
    </row>
    <row r="516" spans="1:13" s="144" customFormat="1" ht="26.25" customHeight="1" x14ac:dyDescent="0.2">
      <c r="A516" s="146">
        <v>554</v>
      </c>
      <c r="B516" s="157" t="s">
        <v>219</v>
      </c>
      <c r="C516" s="147" t="e">
        <f>'800M'!#REF!</f>
        <v>#REF!</v>
      </c>
      <c r="D516" s="151" t="e">
        <f>'800M'!#REF!</f>
        <v>#REF!</v>
      </c>
      <c r="E516" s="151" t="e">
        <f>'800M'!#REF!</f>
        <v>#REF!</v>
      </c>
      <c r="F516" s="190" t="e">
        <f>'800M'!#REF!</f>
        <v>#REF!</v>
      </c>
      <c r="G516" s="154" t="e">
        <f>'800M'!#REF!</f>
        <v>#REF!</v>
      </c>
      <c r="H516" s="154" t="s">
        <v>220</v>
      </c>
      <c r="I516" s="154"/>
      <c r="J516" s="148" t="str">
        <f>'YARIŞMA BİLGİLERİ'!$F$21</f>
        <v>Genç Erkekler</v>
      </c>
      <c r="K516" s="151" t="str">
        <f t="shared" si="11"/>
        <v>İSTANBUL-Salon Olimpik Baraj Yarışmaları</v>
      </c>
      <c r="L516" s="216">
        <f>'800M'!N$4</f>
        <v>42022</v>
      </c>
      <c r="M516" s="152" t="s">
        <v>208</v>
      </c>
    </row>
    <row r="517" spans="1:13" s="144" customFormat="1" ht="26.25" customHeight="1" x14ac:dyDescent="0.2">
      <c r="A517" s="146">
        <v>555</v>
      </c>
      <c r="B517" s="157" t="s">
        <v>219</v>
      </c>
      <c r="C517" s="147" t="e">
        <f>'800M'!#REF!</f>
        <v>#REF!</v>
      </c>
      <c r="D517" s="151" t="e">
        <f>'800M'!#REF!</f>
        <v>#REF!</v>
      </c>
      <c r="E517" s="151" t="e">
        <f>'800M'!#REF!</f>
        <v>#REF!</v>
      </c>
      <c r="F517" s="190" t="e">
        <f>'800M'!#REF!</f>
        <v>#REF!</v>
      </c>
      <c r="G517" s="154" t="e">
        <f>'800M'!#REF!</f>
        <v>#REF!</v>
      </c>
      <c r="H517" s="154" t="s">
        <v>220</v>
      </c>
      <c r="I517" s="154"/>
      <c r="J517" s="148" t="str">
        <f>'YARIŞMA BİLGİLERİ'!$F$21</f>
        <v>Genç Erkekler</v>
      </c>
      <c r="K517" s="151" t="str">
        <f t="shared" si="11"/>
        <v>İSTANBUL-Salon Olimpik Baraj Yarışmaları</v>
      </c>
      <c r="L517" s="216">
        <f>'800M'!N$4</f>
        <v>42022</v>
      </c>
      <c r="M517" s="152" t="s">
        <v>208</v>
      </c>
    </row>
    <row r="518" spans="1:13" s="144" customFormat="1" ht="26.25" customHeight="1" x14ac:dyDescent="0.2">
      <c r="A518" s="146">
        <v>556</v>
      </c>
      <c r="B518" s="157" t="s">
        <v>219</v>
      </c>
      <c r="C518" s="147" t="e">
        <f>'800M'!#REF!</f>
        <v>#REF!</v>
      </c>
      <c r="D518" s="151" t="e">
        <f>'800M'!#REF!</f>
        <v>#REF!</v>
      </c>
      <c r="E518" s="151" t="e">
        <f>'800M'!#REF!</f>
        <v>#REF!</v>
      </c>
      <c r="F518" s="190" t="e">
        <f>'800M'!#REF!</f>
        <v>#REF!</v>
      </c>
      <c r="G518" s="154" t="e">
        <f>'800M'!#REF!</f>
        <v>#REF!</v>
      </c>
      <c r="H518" s="154" t="s">
        <v>220</v>
      </c>
      <c r="I518" s="154"/>
      <c r="J518" s="148" t="str">
        <f>'YARIŞMA BİLGİLERİ'!$F$21</f>
        <v>Genç Erkekler</v>
      </c>
      <c r="K518" s="151" t="str">
        <f t="shared" si="11"/>
        <v>İSTANBUL-Salon Olimpik Baraj Yarışmaları</v>
      </c>
      <c r="L518" s="216">
        <f>'800M'!N$4</f>
        <v>42022</v>
      </c>
      <c r="M518" s="152" t="s">
        <v>208</v>
      </c>
    </row>
    <row r="519" spans="1:13" s="144" customFormat="1" ht="26.25" customHeight="1" x14ac:dyDescent="0.2">
      <c r="A519" s="146">
        <v>557</v>
      </c>
      <c r="B519" s="157" t="s">
        <v>219</v>
      </c>
      <c r="C519" s="147" t="e">
        <f>'800M'!#REF!</f>
        <v>#REF!</v>
      </c>
      <c r="D519" s="151" t="e">
        <f>'800M'!#REF!</f>
        <v>#REF!</v>
      </c>
      <c r="E519" s="151" t="e">
        <f>'800M'!#REF!</f>
        <v>#REF!</v>
      </c>
      <c r="F519" s="190" t="e">
        <f>'800M'!#REF!</f>
        <v>#REF!</v>
      </c>
      <c r="G519" s="154" t="e">
        <f>'800M'!#REF!</f>
        <v>#REF!</v>
      </c>
      <c r="H519" s="154" t="s">
        <v>220</v>
      </c>
      <c r="I519" s="154"/>
      <c r="J519" s="148" t="str">
        <f>'YARIŞMA BİLGİLERİ'!$F$21</f>
        <v>Genç Erkekler</v>
      </c>
      <c r="K519" s="151" t="str">
        <f t="shared" si="11"/>
        <v>İSTANBUL-Salon Olimpik Baraj Yarışmaları</v>
      </c>
      <c r="L519" s="216">
        <f>'800M'!N$4</f>
        <v>42022</v>
      </c>
      <c r="M519" s="152" t="s">
        <v>208</v>
      </c>
    </row>
    <row r="520" spans="1:13" s="144" customFormat="1" ht="26.25" customHeight="1" x14ac:dyDescent="0.2">
      <c r="A520" s="146">
        <v>558</v>
      </c>
      <c r="B520" s="157" t="s">
        <v>219</v>
      </c>
      <c r="C520" s="147" t="e">
        <f>'800M'!#REF!</f>
        <v>#REF!</v>
      </c>
      <c r="D520" s="151" t="e">
        <f>'800M'!#REF!</f>
        <v>#REF!</v>
      </c>
      <c r="E520" s="151" t="e">
        <f>'800M'!#REF!</f>
        <v>#REF!</v>
      </c>
      <c r="F520" s="190" t="e">
        <f>'800M'!#REF!</f>
        <v>#REF!</v>
      </c>
      <c r="G520" s="154" t="e">
        <f>'800M'!#REF!</f>
        <v>#REF!</v>
      </c>
      <c r="H520" s="154" t="s">
        <v>220</v>
      </c>
      <c r="I520" s="154"/>
      <c r="J520" s="148" t="str">
        <f>'YARIŞMA BİLGİLERİ'!$F$21</f>
        <v>Genç Erkekler</v>
      </c>
      <c r="K520" s="151" t="str">
        <f t="shared" si="11"/>
        <v>İSTANBUL-Salon Olimpik Baraj Yarışmaları</v>
      </c>
      <c r="L520" s="216">
        <f>'800M'!N$4</f>
        <v>42022</v>
      </c>
      <c r="M520" s="152" t="s">
        <v>208</v>
      </c>
    </row>
    <row r="521" spans="1:13" s="144" customFormat="1" ht="26.25" customHeight="1" x14ac:dyDescent="0.2">
      <c r="A521" s="146">
        <v>559</v>
      </c>
      <c r="B521" s="157" t="s">
        <v>219</v>
      </c>
      <c r="C521" s="147" t="e">
        <f>'800M'!#REF!</f>
        <v>#REF!</v>
      </c>
      <c r="D521" s="151" t="e">
        <f>'800M'!#REF!</f>
        <v>#REF!</v>
      </c>
      <c r="E521" s="151" t="e">
        <f>'800M'!#REF!</f>
        <v>#REF!</v>
      </c>
      <c r="F521" s="190" t="e">
        <f>'800M'!#REF!</f>
        <v>#REF!</v>
      </c>
      <c r="G521" s="154" t="e">
        <f>'800M'!#REF!</f>
        <v>#REF!</v>
      </c>
      <c r="H521" s="154" t="s">
        <v>220</v>
      </c>
      <c r="I521" s="154"/>
      <c r="J521" s="148" t="str">
        <f>'YARIŞMA BİLGİLERİ'!$F$21</f>
        <v>Genç Erkekler</v>
      </c>
      <c r="K521" s="151" t="str">
        <f t="shared" si="11"/>
        <v>İSTANBUL-Salon Olimpik Baraj Yarışmaları</v>
      </c>
      <c r="L521" s="216">
        <f>'800M'!N$4</f>
        <v>42022</v>
      </c>
      <c r="M521" s="152" t="s">
        <v>208</v>
      </c>
    </row>
    <row r="522" spans="1:13" s="144" customFormat="1" ht="26.25" customHeight="1" x14ac:dyDescent="0.2">
      <c r="A522" s="146">
        <v>560</v>
      </c>
      <c r="B522" s="157" t="s">
        <v>219</v>
      </c>
      <c r="C522" s="147" t="e">
        <f>'800M'!#REF!</f>
        <v>#REF!</v>
      </c>
      <c r="D522" s="151" t="e">
        <f>'800M'!#REF!</f>
        <v>#REF!</v>
      </c>
      <c r="E522" s="151" t="e">
        <f>'800M'!#REF!</f>
        <v>#REF!</v>
      </c>
      <c r="F522" s="190" t="e">
        <f>'800M'!#REF!</f>
        <v>#REF!</v>
      </c>
      <c r="G522" s="154" t="e">
        <f>'800M'!#REF!</f>
        <v>#REF!</v>
      </c>
      <c r="H522" s="154" t="s">
        <v>220</v>
      </c>
      <c r="I522" s="154"/>
      <c r="J522" s="148" t="str">
        <f>'YARIŞMA BİLGİLERİ'!$F$21</f>
        <v>Genç Erkekler</v>
      </c>
      <c r="K522" s="151" t="str">
        <f t="shared" si="11"/>
        <v>İSTANBUL-Salon Olimpik Baraj Yarışmaları</v>
      </c>
      <c r="L522" s="216">
        <f>'800M'!N$4</f>
        <v>42022</v>
      </c>
      <c r="M522" s="152" t="s">
        <v>208</v>
      </c>
    </row>
    <row r="523" spans="1:13" s="144" customFormat="1" ht="26.25" customHeight="1" x14ac:dyDescent="0.2">
      <c r="A523" s="146">
        <v>561</v>
      </c>
      <c r="B523" s="157" t="s">
        <v>219</v>
      </c>
      <c r="C523" s="147" t="e">
        <f>'800M'!#REF!</f>
        <v>#REF!</v>
      </c>
      <c r="D523" s="151" t="e">
        <f>'800M'!#REF!</f>
        <v>#REF!</v>
      </c>
      <c r="E523" s="151" t="e">
        <f>'800M'!#REF!</f>
        <v>#REF!</v>
      </c>
      <c r="F523" s="190" t="e">
        <f>'800M'!#REF!</f>
        <v>#REF!</v>
      </c>
      <c r="G523" s="154" t="e">
        <f>'800M'!#REF!</f>
        <v>#REF!</v>
      </c>
      <c r="H523" s="154" t="s">
        <v>220</v>
      </c>
      <c r="I523" s="154"/>
      <c r="J523" s="148" t="str">
        <f>'YARIŞMA BİLGİLERİ'!$F$21</f>
        <v>Genç Erkekler</v>
      </c>
      <c r="K523" s="151" t="str">
        <f t="shared" si="11"/>
        <v>İSTANBUL-Salon Olimpik Baraj Yarışmaları</v>
      </c>
      <c r="L523" s="216">
        <f>'800M'!N$4</f>
        <v>42022</v>
      </c>
      <c r="M523" s="152" t="s">
        <v>208</v>
      </c>
    </row>
    <row r="524" spans="1:13" s="144" customFormat="1" ht="26.25" customHeight="1" x14ac:dyDescent="0.2">
      <c r="A524" s="146">
        <v>562</v>
      </c>
      <c r="B524" s="157" t="s">
        <v>219</v>
      </c>
      <c r="C524" s="147" t="e">
        <f>'800M'!#REF!</f>
        <v>#REF!</v>
      </c>
      <c r="D524" s="151" t="e">
        <f>'800M'!#REF!</f>
        <v>#REF!</v>
      </c>
      <c r="E524" s="151" t="e">
        <f>'800M'!#REF!</f>
        <v>#REF!</v>
      </c>
      <c r="F524" s="190" t="e">
        <f>'800M'!#REF!</f>
        <v>#REF!</v>
      </c>
      <c r="G524" s="154" t="e">
        <f>'800M'!#REF!</f>
        <v>#REF!</v>
      </c>
      <c r="H524" s="154" t="s">
        <v>220</v>
      </c>
      <c r="I524" s="154"/>
      <c r="J524" s="148" t="str">
        <f>'YARIŞMA BİLGİLERİ'!$F$21</f>
        <v>Genç Erkekler</v>
      </c>
      <c r="K524" s="151" t="str">
        <f>CONCATENATE(K$1,"-",A$1)</f>
        <v>İSTANBUL-Salon Olimpik Baraj Yarışmaları</v>
      </c>
      <c r="L524" s="216">
        <f>'800M'!N$4</f>
        <v>42022</v>
      </c>
      <c r="M524" s="152" t="s">
        <v>208</v>
      </c>
    </row>
    <row r="525" spans="1:13" s="144" customFormat="1" ht="26.25" customHeight="1" x14ac:dyDescent="0.2">
      <c r="A525" s="146">
        <v>563</v>
      </c>
      <c r="B525" s="157" t="s">
        <v>219</v>
      </c>
      <c r="C525" s="147" t="e">
        <f>'800M'!#REF!</f>
        <v>#REF!</v>
      </c>
      <c r="D525" s="151" t="e">
        <f>'800M'!#REF!</f>
        <v>#REF!</v>
      </c>
      <c r="E525" s="151" t="e">
        <f>'800M'!#REF!</f>
        <v>#REF!</v>
      </c>
      <c r="F525" s="190" t="e">
        <f>'800M'!#REF!</f>
        <v>#REF!</v>
      </c>
      <c r="G525" s="154" t="e">
        <f>'800M'!#REF!</f>
        <v>#REF!</v>
      </c>
      <c r="H525" s="154" t="s">
        <v>220</v>
      </c>
      <c r="I525" s="154"/>
      <c r="J525" s="148" t="str">
        <f>'YARIŞMA BİLGİLERİ'!$F$21</f>
        <v>Genç Erkekler</v>
      </c>
      <c r="K525" s="151" t="str">
        <f>CONCATENATE(K$1,"-",A$1)</f>
        <v>İSTANBUL-Salon Olimpik Baraj Yarışmaları</v>
      </c>
      <c r="L525" s="216">
        <f>'800M'!N$4</f>
        <v>42022</v>
      </c>
      <c r="M525" s="152" t="s">
        <v>208</v>
      </c>
    </row>
    <row r="526" spans="1:13" s="144" customFormat="1" ht="26.25" customHeight="1" x14ac:dyDescent="0.2">
      <c r="A526" s="146">
        <v>564</v>
      </c>
      <c r="B526" s="157" t="s">
        <v>219</v>
      </c>
      <c r="C526" s="147" t="e">
        <f>'800M'!#REF!</f>
        <v>#REF!</v>
      </c>
      <c r="D526" s="151" t="e">
        <f>'800M'!#REF!</f>
        <v>#REF!</v>
      </c>
      <c r="E526" s="151" t="e">
        <f>'800M'!#REF!</f>
        <v>#REF!</v>
      </c>
      <c r="F526" s="190" t="e">
        <f>'800M'!#REF!</f>
        <v>#REF!</v>
      </c>
      <c r="G526" s="154" t="e">
        <f>'800M'!#REF!</f>
        <v>#REF!</v>
      </c>
      <c r="H526" s="154" t="s">
        <v>220</v>
      </c>
      <c r="I526" s="154"/>
      <c r="J526" s="148" t="str">
        <f>'YARIŞMA BİLGİLERİ'!$F$21</f>
        <v>Genç Erkekler</v>
      </c>
      <c r="K526" s="151" t="str">
        <f>CONCATENATE(K$1,"-",A$1)</f>
        <v>İSTANBUL-Salon Olimpik Baraj Yarışmaları</v>
      </c>
      <c r="L526" s="216">
        <f>'800M'!N$4</f>
        <v>42022</v>
      </c>
      <c r="M526" s="152" t="s">
        <v>208</v>
      </c>
    </row>
    <row r="527" spans="1:13" s="144" customFormat="1" ht="26.25" customHeight="1" x14ac:dyDescent="0.2">
      <c r="A527" s="146">
        <v>565</v>
      </c>
      <c r="B527" s="157" t="s">
        <v>219</v>
      </c>
      <c r="C527" s="147" t="e">
        <f>'800M'!#REF!</f>
        <v>#REF!</v>
      </c>
      <c r="D527" s="151" t="e">
        <f>'800M'!#REF!</f>
        <v>#REF!</v>
      </c>
      <c r="E527" s="151" t="e">
        <f>'800M'!#REF!</f>
        <v>#REF!</v>
      </c>
      <c r="F527" s="190" t="e">
        <f>'800M'!#REF!</f>
        <v>#REF!</v>
      </c>
      <c r="G527" s="154" t="e">
        <f>'800M'!#REF!</f>
        <v>#REF!</v>
      </c>
      <c r="H527" s="154" t="s">
        <v>220</v>
      </c>
      <c r="I527" s="154"/>
      <c r="J527" s="148" t="str">
        <f>'YARIŞMA BİLGİLERİ'!$F$21</f>
        <v>Genç Erkekler</v>
      </c>
      <c r="K527" s="151" t="str">
        <f>CONCATENATE(K$1,"-",A$1)</f>
        <v>İSTANBUL-Salon Olimpik Baraj Yarışmaları</v>
      </c>
      <c r="L527" s="216">
        <f>'800M'!N$4</f>
        <v>42022</v>
      </c>
      <c r="M527" s="152" t="s">
        <v>208</v>
      </c>
    </row>
    <row r="528" spans="1:13" s="144" customFormat="1" ht="26.25" customHeight="1" x14ac:dyDescent="0.2">
      <c r="A528" s="146">
        <v>566</v>
      </c>
      <c r="B528" s="157" t="s">
        <v>219</v>
      </c>
      <c r="C528" s="147" t="e">
        <f>'800M'!#REF!</f>
        <v>#REF!</v>
      </c>
      <c r="D528" s="151" t="e">
        <f>'800M'!#REF!</f>
        <v>#REF!</v>
      </c>
      <c r="E528" s="151" t="e">
        <f>'800M'!#REF!</f>
        <v>#REF!</v>
      </c>
      <c r="F528" s="190" t="e">
        <f>'800M'!#REF!</f>
        <v>#REF!</v>
      </c>
      <c r="G528" s="154" t="e">
        <f>'800M'!#REF!</f>
        <v>#REF!</v>
      </c>
      <c r="H528" s="154" t="s">
        <v>220</v>
      </c>
      <c r="I528" s="154"/>
      <c r="J528" s="148" t="str">
        <f>'YARIŞMA BİLGİLERİ'!$F$21</f>
        <v>Genç Erkekler</v>
      </c>
      <c r="K528" s="151" t="str">
        <f>CONCATENATE(K$1,"-",A$1)</f>
        <v>İSTANBUL-Salon Olimpik Baraj Yarışmaları</v>
      </c>
      <c r="L528" s="216">
        <f>'800M'!N$4</f>
        <v>42022</v>
      </c>
      <c r="M528" s="152" t="s">
        <v>208</v>
      </c>
    </row>
    <row r="529" spans="1:13" s="144" customFormat="1" ht="26.25" customHeight="1" x14ac:dyDescent="0.2">
      <c r="A529" s="146">
        <v>621</v>
      </c>
      <c r="B529" s="157"/>
      <c r="C529" s="147"/>
      <c r="D529" s="151"/>
      <c r="E529" s="151"/>
      <c r="F529" s="153"/>
      <c r="G529" s="154"/>
      <c r="H529" s="154"/>
      <c r="I529" s="154"/>
      <c r="J529" s="148" t="str">
        <f>'YARIŞMA BİLGİLERİ'!$F$21</f>
        <v>Genç Erkekler</v>
      </c>
      <c r="K529" s="151" t="str">
        <f t="shared" ref="K529:K543" si="12">CONCATENATE(K$1,"-",A$1)</f>
        <v>İSTANBUL-Salon Olimpik Baraj Yarışmaları</v>
      </c>
      <c r="L529" s="216"/>
      <c r="M529" s="152"/>
    </row>
    <row r="530" spans="1:13" s="144" customFormat="1" ht="26.25" customHeight="1" x14ac:dyDescent="0.2">
      <c r="A530" s="146">
        <v>622</v>
      </c>
      <c r="B530" s="157"/>
      <c r="C530" s="147"/>
      <c r="D530" s="151"/>
      <c r="E530" s="151"/>
      <c r="F530" s="153"/>
      <c r="G530" s="154"/>
      <c r="H530" s="154"/>
      <c r="I530" s="154"/>
      <c r="J530" s="148" t="str">
        <f>'YARIŞMA BİLGİLERİ'!$F$21</f>
        <v>Genç Erkekler</v>
      </c>
      <c r="K530" s="151" t="str">
        <f t="shared" si="12"/>
        <v>İSTANBUL-Salon Olimpik Baraj Yarışmaları</v>
      </c>
      <c r="L530" s="216"/>
      <c r="M530" s="152"/>
    </row>
    <row r="531" spans="1:13" s="144" customFormat="1" ht="26.25" customHeight="1" x14ac:dyDescent="0.2">
      <c r="A531" s="146">
        <v>623</v>
      </c>
      <c r="B531" s="157"/>
      <c r="C531" s="147"/>
      <c r="D531" s="151"/>
      <c r="E531" s="151"/>
      <c r="F531" s="153"/>
      <c r="G531" s="154"/>
      <c r="H531" s="154"/>
      <c r="I531" s="154"/>
      <c r="J531" s="148" t="str">
        <f>'YARIŞMA BİLGİLERİ'!$F$21</f>
        <v>Genç Erkekler</v>
      </c>
      <c r="K531" s="151" t="str">
        <f t="shared" si="12"/>
        <v>İSTANBUL-Salon Olimpik Baraj Yarışmaları</v>
      </c>
      <c r="L531" s="216"/>
      <c r="M531" s="152"/>
    </row>
    <row r="532" spans="1:13" s="144" customFormat="1" ht="26.25" customHeight="1" x14ac:dyDescent="0.2">
      <c r="A532" s="146">
        <v>624</v>
      </c>
      <c r="B532" s="157"/>
      <c r="C532" s="147"/>
      <c r="D532" s="151"/>
      <c r="E532" s="151"/>
      <c r="F532" s="153"/>
      <c r="G532" s="154"/>
      <c r="H532" s="154"/>
      <c r="I532" s="154"/>
      <c r="J532" s="148" t="str">
        <f>'YARIŞMA BİLGİLERİ'!$F$21</f>
        <v>Genç Erkekler</v>
      </c>
      <c r="K532" s="151" t="str">
        <f t="shared" si="12"/>
        <v>İSTANBUL-Salon Olimpik Baraj Yarışmaları</v>
      </c>
      <c r="L532" s="216"/>
      <c r="M532" s="152"/>
    </row>
    <row r="533" spans="1:13" s="144" customFormat="1" ht="26.25" customHeight="1" x14ac:dyDescent="0.2">
      <c r="A533" s="146">
        <v>625</v>
      </c>
      <c r="B533" s="157"/>
      <c r="C533" s="147"/>
      <c r="D533" s="151"/>
      <c r="E533" s="151"/>
      <c r="F533" s="153"/>
      <c r="G533" s="154"/>
      <c r="H533" s="154"/>
      <c r="I533" s="154"/>
      <c r="J533" s="148" t="str">
        <f>'YARIŞMA BİLGİLERİ'!$F$21</f>
        <v>Genç Erkekler</v>
      </c>
      <c r="K533" s="151" t="str">
        <f t="shared" si="12"/>
        <v>İSTANBUL-Salon Olimpik Baraj Yarışmaları</v>
      </c>
      <c r="L533" s="216"/>
      <c r="M533" s="152"/>
    </row>
    <row r="534" spans="1:13" s="144" customFormat="1" ht="26.25" customHeight="1" x14ac:dyDescent="0.2">
      <c r="A534" s="146">
        <v>626</v>
      </c>
      <c r="B534" s="157"/>
      <c r="C534" s="147"/>
      <c r="D534" s="151"/>
      <c r="E534" s="151"/>
      <c r="F534" s="153"/>
      <c r="G534" s="154"/>
      <c r="H534" s="154"/>
      <c r="I534" s="154"/>
      <c r="J534" s="148" t="str">
        <f>'YARIŞMA BİLGİLERİ'!$F$21</f>
        <v>Genç Erkekler</v>
      </c>
      <c r="K534" s="151" t="str">
        <f t="shared" si="12"/>
        <v>İSTANBUL-Salon Olimpik Baraj Yarışmaları</v>
      </c>
      <c r="L534" s="216"/>
      <c r="M534" s="152"/>
    </row>
    <row r="535" spans="1:13" s="144" customFormat="1" ht="26.25" customHeight="1" x14ac:dyDescent="0.2">
      <c r="A535" s="146">
        <v>627</v>
      </c>
      <c r="B535" s="157"/>
      <c r="C535" s="147"/>
      <c r="D535" s="151"/>
      <c r="E535" s="151"/>
      <c r="F535" s="153"/>
      <c r="G535" s="154"/>
      <c r="H535" s="154"/>
      <c r="I535" s="154"/>
      <c r="J535" s="148" t="str">
        <f>'YARIŞMA BİLGİLERİ'!$F$21</f>
        <v>Genç Erkekler</v>
      </c>
      <c r="K535" s="151" t="str">
        <f t="shared" si="12"/>
        <v>İSTANBUL-Salon Olimpik Baraj Yarışmaları</v>
      </c>
      <c r="L535" s="216"/>
      <c r="M535" s="152"/>
    </row>
    <row r="536" spans="1:13" s="144" customFormat="1" ht="26.25" customHeight="1" x14ac:dyDescent="0.2">
      <c r="A536" s="146">
        <v>628</v>
      </c>
      <c r="B536" s="157"/>
      <c r="C536" s="147"/>
      <c r="D536" s="151"/>
      <c r="E536" s="151"/>
      <c r="F536" s="153"/>
      <c r="G536" s="154"/>
      <c r="H536" s="154"/>
      <c r="I536" s="154"/>
      <c r="J536" s="148" t="str">
        <f>'YARIŞMA BİLGİLERİ'!$F$21</f>
        <v>Genç Erkekler</v>
      </c>
      <c r="K536" s="151" t="str">
        <f t="shared" si="12"/>
        <v>İSTANBUL-Salon Olimpik Baraj Yarışmaları</v>
      </c>
      <c r="L536" s="216"/>
      <c r="M536" s="152"/>
    </row>
    <row r="537" spans="1:13" s="144" customFormat="1" ht="26.25" customHeight="1" x14ac:dyDescent="0.2">
      <c r="A537" s="146">
        <v>629</v>
      </c>
      <c r="B537" s="157"/>
      <c r="C537" s="147"/>
      <c r="D537" s="151"/>
      <c r="E537" s="151"/>
      <c r="F537" s="153"/>
      <c r="G537" s="154"/>
      <c r="H537" s="154"/>
      <c r="I537" s="154"/>
      <c r="J537" s="148" t="str">
        <f>'YARIŞMA BİLGİLERİ'!$F$21</f>
        <v>Genç Erkekler</v>
      </c>
      <c r="K537" s="151" t="str">
        <f t="shared" si="12"/>
        <v>İSTANBUL-Salon Olimpik Baraj Yarışmaları</v>
      </c>
      <c r="L537" s="216"/>
      <c r="M537" s="152"/>
    </row>
    <row r="538" spans="1:13" s="144" customFormat="1" ht="26.25" customHeight="1" x14ac:dyDescent="0.2">
      <c r="A538" s="146">
        <v>630</v>
      </c>
      <c r="B538" s="157"/>
      <c r="C538" s="147"/>
      <c r="D538" s="151"/>
      <c r="E538" s="151"/>
      <c r="F538" s="153"/>
      <c r="G538" s="154"/>
      <c r="H538" s="154"/>
      <c r="I538" s="154"/>
      <c r="J538" s="148" t="str">
        <f>'YARIŞMA BİLGİLERİ'!$F$21</f>
        <v>Genç Erkekler</v>
      </c>
      <c r="K538" s="151" t="str">
        <f t="shared" si="12"/>
        <v>İSTANBUL-Salon Olimpik Baraj Yarışmaları</v>
      </c>
      <c r="L538" s="216"/>
      <c r="M538" s="152"/>
    </row>
    <row r="539" spans="1:13" s="144" customFormat="1" ht="26.25" customHeight="1" x14ac:dyDescent="0.2">
      <c r="A539" s="146">
        <v>631</v>
      </c>
      <c r="B539" s="157"/>
      <c r="C539" s="147"/>
      <c r="D539" s="151"/>
      <c r="E539" s="151"/>
      <c r="F539" s="153"/>
      <c r="G539" s="154"/>
      <c r="H539" s="154"/>
      <c r="I539" s="154"/>
      <c r="J539" s="148" t="str">
        <f>'YARIŞMA BİLGİLERİ'!$F$21</f>
        <v>Genç Erkekler</v>
      </c>
      <c r="K539" s="151" t="str">
        <f t="shared" si="12"/>
        <v>İSTANBUL-Salon Olimpik Baraj Yarışmaları</v>
      </c>
      <c r="L539" s="216"/>
      <c r="M539" s="152"/>
    </row>
    <row r="540" spans="1:13" s="144" customFormat="1" ht="26.25" customHeight="1" x14ac:dyDescent="0.2">
      <c r="A540" s="146">
        <v>632</v>
      </c>
      <c r="B540" s="157"/>
      <c r="C540" s="147"/>
      <c r="D540" s="151"/>
      <c r="E540" s="151"/>
      <c r="F540" s="153"/>
      <c r="G540" s="154"/>
      <c r="H540" s="154"/>
      <c r="I540" s="154"/>
      <c r="J540" s="148" t="str">
        <f>'YARIŞMA BİLGİLERİ'!$F$21</f>
        <v>Genç Erkekler</v>
      </c>
      <c r="K540" s="151" t="str">
        <f t="shared" si="12"/>
        <v>İSTANBUL-Salon Olimpik Baraj Yarışmaları</v>
      </c>
      <c r="L540" s="216"/>
      <c r="M540" s="152"/>
    </row>
    <row r="541" spans="1:13" s="144" customFormat="1" ht="26.25" customHeight="1" x14ac:dyDescent="0.2">
      <c r="A541" s="146">
        <v>633</v>
      </c>
      <c r="B541" s="157"/>
      <c r="C541" s="147"/>
      <c r="D541" s="151"/>
      <c r="E541" s="151"/>
      <c r="F541" s="153"/>
      <c r="G541" s="154"/>
      <c r="H541" s="154"/>
      <c r="I541" s="154"/>
      <c r="J541" s="148" t="str">
        <f>'YARIŞMA BİLGİLERİ'!$F$21</f>
        <v>Genç Erkekler</v>
      </c>
      <c r="K541" s="151" t="str">
        <f t="shared" si="12"/>
        <v>İSTANBUL-Salon Olimpik Baraj Yarışmaları</v>
      </c>
      <c r="L541" s="216"/>
      <c r="M541" s="152"/>
    </row>
    <row r="542" spans="1:13" s="144" customFormat="1" ht="26.25" customHeight="1" x14ac:dyDescent="0.2">
      <c r="A542" s="146">
        <v>634</v>
      </c>
      <c r="B542" s="157"/>
      <c r="C542" s="147"/>
      <c r="D542" s="151"/>
      <c r="E542" s="151"/>
      <c r="F542" s="153"/>
      <c r="G542" s="154"/>
      <c r="H542" s="154"/>
      <c r="I542" s="154"/>
      <c r="J542" s="148" t="str">
        <f>'YARIŞMA BİLGİLERİ'!$F$21</f>
        <v>Genç Erkekler</v>
      </c>
      <c r="K542" s="151" t="str">
        <f t="shared" si="12"/>
        <v>İSTANBUL-Salon Olimpik Baraj Yarışmaları</v>
      </c>
      <c r="L542" s="216"/>
      <c r="M542" s="152"/>
    </row>
    <row r="543" spans="1:13" s="144" customFormat="1" ht="26.25" customHeight="1" x14ac:dyDescent="0.2">
      <c r="A543" s="146">
        <v>635</v>
      </c>
      <c r="B543" s="157"/>
      <c r="C543" s="147"/>
      <c r="D543" s="151"/>
      <c r="E543" s="151"/>
      <c r="F543" s="153"/>
      <c r="G543" s="154"/>
      <c r="H543" s="154"/>
      <c r="I543" s="154"/>
      <c r="J543" s="148" t="str">
        <f>'YARIŞMA BİLGİLERİ'!$F$21</f>
        <v>Genç Erkekler</v>
      </c>
      <c r="K543" s="151" t="str">
        <f t="shared" si="12"/>
        <v>İSTANBUL-Salon Olimpik Baraj Yarışmaları</v>
      </c>
      <c r="L543" s="216"/>
      <c r="M543" s="152"/>
    </row>
    <row r="544" spans="1:13" s="144" customFormat="1" ht="26.25" customHeight="1" x14ac:dyDescent="0.2">
      <c r="A544" s="146">
        <v>636</v>
      </c>
      <c r="B544" s="157"/>
      <c r="C544" s="147"/>
      <c r="D544" s="151"/>
      <c r="E544" s="151"/>
      <c r="F544" s="153"/>
      <c r="G544" s="154"/>
      <c r="H544" s="154"/>
      <c r="I544" s="154"/>
      <c r="J544" s="148" t="str">
        <f>'YARIŞMA BİLGİLERİ'!$F$21</f>
        <v>Genç Erkekler</v>
      </c>
      <c r="K544" s="151" t="str">
        <f t="shared" ref="K544:K607" si="13">CONCATENATE(K$1,"-",A$1)</f>
        <v>İSTANBUL-Salon Olimpik Baraj Yarışmaları</v>
      </c>
      <c r="L544" s="216"/>
      <c r="M544" s="152"/>
    </row>
    <row r="545" spans="1:13" s="144" customFormat="1" ht="26.25" customHeight="1" x14ac:dyDescent="0.2">
      <c r="A545" s="146">
        <v>637</v>
      </c>
      <c r="B545" s="157"/>
      <c r="C545" s="147"/>
      <c r="D545" s="151"/>
      <c r="E545" s="151"/>
      <c r="F545" s="153"/>
      <c r="G545" s="154"/>
      <c r="H545" s="154"/>
      <c r="I545" s="154"/>
      <c r="J545" s="148" t="str">
        <f>'YARIŞMA BİLGİLERİ'!$F$21</f>
        <v>Genç Erkekler</v>
      </c>
      <c r="K545" s="151" t="str">
        <f t="shared" si="13"/>
        <v>İSTANBUL-Salon Olimpik Baraj Yarışmaları</v>
      </c>
      <c r="L545" s="216"/>
      <c r="M545" s="152"/>
    </row>
    <row r="546" spans="1:13" s="144" customFormat="1" ht="26.25" customHeight="1" x14ac:dyDescent="0.2">
      <c r="A546" s="146">
        <v>638</v>
      </c>
      <c r="B546" s="157"/>
      <c r="C546" s="147"/>
      <c r="D546" s="151"/>
      <c r="E546" s="151"/>
      <c r="F546" s="153"/>
      <c r="G546" s="154"/>
      <c r="H546" s="154"/>
      <c r="I546" s="154"/>
      <c r="J546" s="148" t="str">
        <f>'YARIŞMA BİLGİLERİ'!$F$21</f>
        <v>Genç Erkekler</v>
      </c>
      <c r="K546" s="151" t="str">
        <f t="shared" si="13"/>
        <v>İSTANBUL-Salon Olimpik Baraj Yarışmaları</v>
      </c>
      <c r="L546" s="216"/>
      <c r="M546" s="152"/>
    </row>
    <row r="547" spans="1:13" s="144" customFormat="1" ht="26.25" customHeight="1" x14ac:dyDescent="0.2">
      <c r="A547" s="146">
        <v>639</v>
      </c>
      <c r="B547" s="157"/>
      <c r="C547" s="147"/>
      <c r="D547" s="151"/>
      <c r="E547" s="151"/>
      <c r="F547" s="153"/>
      <c r="G547" s="154"/>
      <c r="H547" s="154"/>
      <c r="I547" s="154"/>
      <c r="J547" s="148" t="str">
        <f>'YARIŞMA BİLGİLERİ'!$F$21</f>
        <v>Genç Erkekler</v>
      </c>
      <c r="K547" s="151" t="str">
        <f t="shared" si="13"/>
        <v>İSTANBUL-Salon Olimpik Baraj Yarışmaları</v>
      </c>
      <c r="L547" s="216"/>
      <c r="M547" s="152"/>
    </row>
    <row r="548" spans="1:13" s="144" customFormat="1" ht="26.25" customHeight="1" x14ac:dyDescent="0.2">
      <c r="A548" s="146">
        <v>640</v>
      </c>
      <c r="B548" s="157"/>
      <c r="C548" s="147"/>
      <c r="D548" s="151"/>
      <c r="E548" s="151"/>
      <c r="F548" s="153"/>
      <c r="G548" s="154"/>
      <c r="H548" s="154"/>
      <c r="I548" s="154"/>
      <c r="J548" s="148" t="str">
        <f>'YARIŞMA BİLGİLERİ'!$F$21</f>
        <v>Genç Erkekler</v>
      </c>
      <c r="K548" s="151" t="str">
        <f t="shared" si="13"/>
        <v>İSTANBUL-Salon Olimpik Baraj Yarışmaları</v>
      </c>
      <c r="L548" s="216"/>
      <c r="M548" s="152"/>
    </row>
    <row r="549" spans="1:13" s="144" customFormat="1" ht="26.25" customHeight="1" x14ac:dyDescent="0.2">
      <c r="A549" s="146">
        <v>641</v>
      </c>
      <c r="B549" s="157"/>
      <c r="C549" s="147"/>
      <c r="D549" s="151"/>
      <c r="E549" s="151"/>
      <c r="F549" s="153"/>
      <c r="G549" s="154"/>
      <c r="H549" s="154"/>
      <c r="I549" s="154"/>
      <c r="J549" s="148" t="str">
        <f>'YARIŞMA BİLGİLERİ'!$F$21</f>
        <v>Genç Erkekler</v>
      </c>
      <c r="K549" s="151" t="str">
        <f t="shared" si="13"/>
        <v>İSTANBUL-Salon Olimpik Baraj Yarışmaları</v>
      </c>
      <c r="L549" s="216"/>
      <c r="M549" s="152"/>
    </row>
    <row r="550" spans="1:13" s="144" customFormat="1" ht="26.25" customHeight="1" x14ac:dyDescent="0.2">
      <c r="A550" s="146">
        <v>642</v>
      </c>
      <c r="B550" s="157"/>
      <c r="C550" s="147"/>
      <c r="D550" s="151"/>
      <c r="E550" s="151"/>
      <c r="F550" s="153"/>
      <c r="G550" s="154"/>
      <c r="H550" s="154"/>
      <c r="I550" s="154"/>
      <c r="J550" s="148" t="str">
        <f>'YARIŞMA BİLGİLERİ'!$F$21</f>
        <v>Genç Erkekler</v>
      </c>
      <c r="K550" s="151" t="str">
        <f t="shared" si="13"/>
        <v>İSTANBUL-Salon Olimpik Baraj Yarışmaları</v>
      </c>
      <c r="L550" s="216"/>
      <c r="M550" s="152"/>
    </row>
    <row r="551" spans="1:13" s="144" customFormat="1" ht="26.25" customHeight="1" x14ac:dyDescent="0.2">
      <c r="A551" s="146">
        <v>643</v>
      </c>
      <c r="B551" s="157"/>
      <c r="C551" s="147"/>
      <c r="D551" s="151"/>
      <c r="E551" s="151"/>
      <c r="F551" s="153"/>
      <c r="G551" s="154"/>
      <c r="H551" s="154"/>
      <c r="I551" s="154"/>
      <c r="J551" s="148" t="str">
        <f>'YARIŞMA BİLGİLERİ'!$F$21</f>
        <v>Genç Erkekler</v>
      </c>
      <c r="K551" s="151" t="str">
        <f t="shared" si="13"/>
        <v>İSTANBUL-Salon Olimpik Baraj Yarışmaları</v>
      </c>
      <c r="L551" s="216"/>
      <c r="M551" s="152"/>
    </row>
    <row r="552" spans="1:13" s="144" customFormat="1" ht="26.25" customHeight="1" x14ac:dyDescent="0.2">
      <c r="A552" s="146">
        <v>644</v>
      </c>
      <c r="B552" s="157"/>
      <c r="C552" s="147"/>
      <c r="D552" s="151"/>
      <c r="E552" s="151"/>
      <c r="F552" s="153"/>
      <c r="G552" s="154"/>
      <c r="H552" s="154"/>
      <c r="I552" s="154"/>
      <c r="J552" s="148" t="str">
        <f>'YARIŞMA BİLGİLERİ'!$F$21</f>
        <v>Genç Erkekler</v>
      </c>
      <c r="K552" s="151" t="str">
        <f t="shared" si="13"/>
        <v>İSTANBUL-Salon Olimpik Baraj Yarışmaları</v>
      </c>
      <c r="L552" s="216"/>
      <c r="M552" s="152"/>
    </row>
    <row r="553" spans="1:13" s="144" customFormat="1" ht="26.25" customHeight="1" x14ac:dyDescent="0.2">
      <c r="A553" s="146">
        <v>645</v>
      </c>
      <c r="B553" s="157"/>
      <c r="C553" s="147"/>
      <c r="D553" s="151"/>
      <c r="E553" s="151"/>
      <c r="F553" s="153"/>
      <c r="G553" s="154"/>
      <c r="H553" s="154"/>
      <c r="I553" s="154"/>
      <c r="J553" s="148" t="str">
        <f>'YARIŞMA BİLGİLERİ'!$F$21</f>
        <v>Genç Erkekler</v>
      </c>
      <c r="K553" s="151" t="str">
        <f t="shared" si="13"/>
        <v>İSTANBUL-Salon Olimpik Baraj Yarışmaları</v>
      </c>
      <c r="L553" s="216"/>
      <c r="M553" s="152"/>
    </row>
    <row r="554" spans="1:13" s="144" customFormat="1" ht="26.25" customHeight="1" x14ac:dyDescent="0.2">
      <c r="A554" s="146">
        <v>646</v>
      </c>
      <c r="B554" s="157"/>
      <c r="C554" s="147"/>
      <c r="D554" s="151"/>
      <c r="E554" s="151"/>
      <c r="F554" s="153"/>
      <c r="G554" s="154"/>
      <c r="H554" s="154"/>
      <c r="I554" s="154"/>
      <c r="J554" s="148" t="str">
        <f>'YARIŞMA BİLGİLERİ'!$F$21</f>
        <v>Genç Erkekler</v>
      </c>
      <c r="K554" s="151" t="str">
        <f t="shared" si="13"/>
        <v>İSTANBUL-Salon Olimpik Baraj Yarışmaları</v>
      </c>
      <c r="L554" s="216"/>
      <c r="M554" s="152"/>
    </row>
    <row r="555" spans="1:13" s="144" customFormat="1" ht="26.25" customHeight="1" x14ac:dyDescent="0.2">
      <c r="A555" s="146">
        <v>647</v>
      </c>
      <c r="B555" s="157"/>
      <c r="C555" s="147"/>
      <c r="D555" s="151"/>
      <c r="E555" s="151"/>
      <c r="F555" s="153"/>
      <c r="G555" s="154"/>
      <c r="H555" s="154"/>
      <c r="I555" s="154"/>
      <c r="J555" s="148" t="str">
        <f>'YARIŞMA BİLGİLERİ'!$F$21</f>
        <v>Genç Erkekler</v>
      </c>
      <c r="K555" s="151" t="str">
        <f t="shared" si="13"/>
        <v>İSTANBUL-Salon Olimpik Baraj Yarışmaları</v>
      </c>
      <c r="L555" s="216"/>
      <c r="M555" s="152"/>
    </row>
    <row r="556" spans="1:13" s="144" customFormat="1" ht="26.25" customHeight="1" x14ac:dyDescent="0.2">
      <c r="A556" s="146">
        <v>648</v>
      </c>
      <c r="B556" s="157"/>
      <c r="C556" s="147"/>
      <c r="D556" s="151"/>
      <c r="E556" s="151"/>
      <c r="F556" s="153"/>
      <c r="G556" s="154"/>
      <c r="H556" s="154"/>
      <c r="I556" s="154"/>
      <c r="J556" s="148" t="str">
        <f>'YARIŞMA BİLGİLERİ'!$F$21</f>
        <v>Genç Erkekler</v>
      </c>
      <c r="K556" s="151" t="str">
        <f t="shared" si="13"/>
        <v>İSTANBUL-Salon Olimpik Baraj Yarışmaları</v>
      </c>
      <c r="L556" s="216"/>
      <c r="M556" s="152"/>
    </row>
    <row r="557" spans="1:13" s="144" customFormat="1" ht="26.25" customHeight="1" x14ac:dyDescent="0.2">
      <c r="A557" s="146">
        <v>649</v>
      </c>
      <c r="B557" s="157"/>
      <c r="C557" s="147"/>
      <c r="D557" s="151"/>
      <c r="E557" s="151"/>
      <c r="F557" s="153"/>
      <c r="G557" s="154"/>
      <c r="H557" s="154"/>
      <c r="I557" s="154"/>
      <c r="J557" s="148" t="str">
        <f>'YARIŞMA BİLGİLERİ'!$F$21</f>
        <v>Genç Erkekler</v>
      </c>
      <c r="K557" s="151" t="str">
        <f t="shared" si="13"/>
        <v>İSTANBUL-Salon Olimpik Baraj Yarışmaları</v>
      </c>
      <c r="L557" s="216"/>
      <c r="M557" s="152"/>
    </row>
    <row r="558" spans="1:13" s="144" customFormat="1" ht="26.25" customHeight="1" x14ac:dyDescent="0.2">
      <c r="A558" s="146">
        <v>650</v>
      </c>
      <c r="B558" s="157"/>
      <c r="C558" s="147"/>
      <c r="D558" s="151"/>
      <c r="E558" s="151"/>
      <c r="F558" s="153"/>
      <c r="G558" s="154"/>
      <c r="H558" s="154"/>
      <c r="I558" s="154"/>
      <c r="J558" s="148" t="str">
        <f>'YARIŞMA BİLGİLERİ'!$F$21</f>
        <v>Genç Erkekler</v>
      </c>
      <c r="K558" s="151" t="str">
        <f t="shared" si="13"/>
        <v>İSTANBUL-Salon Olimpik Baraj Yarışmaları</v>
      </c>
      <c r="L558" s="216"/>
      <c r="M558" s="152"/>
    </row>
    <row r="559" spans="1:13" s="144" customFormat="1" ht="26.25" customHeight="1" x14ac:dyDescent="0.2">
      <c r="A559" s="146">
        <v>651</v>
      </c>
      <c r="B559" s="157"/>
      <c r="C559" s="147"/>
      <c r="D559" s="151"/>
      <c r="E559" s="151"/>
      <c r="F559" s="153"/>
      <c r="G559" s="154"/>
      <c r="H559" s="154"/>
      <c r="I559" s="154"/>
      <c r="J559" s="148" t="str">
        <f>'YARIŞMA BİLGİLERİ'!$F$21</f>
        <v>Genç Erkekler</v>
      </c>
      <c r="K559" s="151" t="str">
        <f t="shared" si="13"/>
        <v>İSTANBUL-Salon Olimpik Baraj Yarışmaları</v>
      </c>
      <c r="L559" s="216"/>
      <c r="M559" s="152"/>
    </row>
    <row r="560" spans="1:13" s="144" customFormat="1" ht="26.25" customHeight="1" x14ac:dyDescent="0.2">
      <c r="A560" s="146">
        <v>652</v>
      </c>
      <c r="B560" s="157"/>
      <c r="C560" s="147"/>
      <c r="D560" s="151"/>
      <c r="E560" s="151"/>
      <c r="F560" s="153"/>
      <c r="G560" s="154"/>
      <c r="H560" s="154"/>
      <c r="I560" s="154"/>
      <c r="J560" s="148" t="str">
        <f>'YARIŞMA BİLGİLERİ'!$F$21</f>
        <v>Genç Erkekler</v>
      </c>
      <c r="K560" s="151" t="str">
        <f t="shared" si="13"/>
        <v>İSTANBUL-Salon Olimpik Baraj Yarışmaları</v>
      </c>
      <c r="L560" s="216"/>
      <c r="M560" s="152"/>
    </row>
    <row r="561" spans="1:13" s="144" customFormat="1" ht="26.25" customHeight="1" x14ac:dyDescent="0.2">
      <c r="A561" s="146">
        <v>653</v>
      </c>
      <c r="B561" s="157"/>
      <c r="C561" s="147"/>
      <c r="D561" s="151"/>
      <c r="E561" s="151"/>
      <c r="F561" s="153"/>
      <c r="G561" s="154"/>
      <c r="H561" s="154"/>
      <c r="I561" s="154"/>
      <c r="J561" s="148" t="str">
        <f>'YARIŞMA BİLGİLERİ'!$F$21</f>
        <v>Genç Erkekler</v>
      </c>
      <c r="K561" s="151" t="str">
        <f t="shared" si="13"/>
        <v>İSTANBUL-Salon Olimpik Baraj Yarışmaları</v>
      </c>
      <c r="L561" s="216"/>
      <c r="M561" s="152"/>
    </row>
    <row r="562" spans="1:13" s="144" customFormat="1" ht="26.25" customHeight="1" x14ac:dyDescent="0.2">
      <c r="A562" s="146">
        <v>654</v>
      </c>
      <c r="B562" s="157"/>
      <c r="C562" s="147"/>
      <c r="D562" s="151"/>
      <c r="E562" s="151"/>
      <c r="F562" s="153"/>
      <c r="G562" s="154"/>
      <c r="H562" s="154"/>
      <c r="I562" s="154"/>
      <c r="J562" s="148" t="str">
        <f>'YARIŞMA BİLGİLERİ'!$F$21</f>
        <v>Genç Erkekler</v>
      </c>
      <c r="K562" s="151" t="str">
        <f t="shared" si="13"/>
        <v>İSTANBUL-Salon Olimpik Baraj Yarışmaları</v>
      </c>
      <c r="L562" s="216"/>
      <c r="M562" s="152"/>
    </row>
    <row r="563" spans="1:13" s="144" customFormat="1" ht="26.25" customHeight="1" x14ac:dyDescent="0.2">
      <c r="A563" s="146">
        <v>655</v>
      </c>
      <c r="B563" s="157"/>
      <c r="C563" s="147"/>
      <c r="D563" s="151"/>
      <c r="E563" s="151"/>
      <c r="F563" s="153"/>
      <c r="G563" s="154"/>
      <c r="H563" s="154"/>
      <c r="I563" s="154"/>
      <c r="J563" s="148" t="str">
        <f>'YARIŞMA BİLGİLERİ'!$F$21</f>
        <v>Genç Erkekler</v>
      </c>
      <c r="K563" s="151" t="str">
        <f t="shared" si="13"/>
        <v>İSTANBUL-Salon Olimpik Baraj Yarışmaları</v>
      </c>
      <c r="L563" s="216"/>
      <c r="M563" s="152"/>
    </row>
    <row r="564" spans="1:13" s="144" customFormat="1" ht="26.25" customHeight="1" x14ac:dyDescent="0.2">
      <c r="A564" s="146">
        <v>656</v>
      </c>
      <c r="B564" s="157"/>
      <c r="C564" s="147"/>
      <c r="D564" s="151"/>
      <c r="E564" s="151"/>
      <c r="F564" s="153"/>
      <c r="G564" s="154"/>
      <c r="H564" s="154"/>
      <c r="I564" s="154"/>
      <c r="J564" s="148" t="str">
        <f>'YARIŞMA BİLGİLERİ'!$F$21</f>
        <v>Genç Erkekler</v>
      </c>
      <c r="K564" s="151" t="str">
        <f t="shared" si="13"/>
        <v>İSTANBUL-Salon Olimpik Baraj Yarışmaları</v>
      </c>
      <c r="L564" s="216"/>
      <c r="M564" s="152"/>
    </row>
    <row r="565" spans="1:13" s="144" customFormat="1" ht="26.25" customHeight="1" x14ac:dyDescent="0.2">
      <c r="A565" s="146">
        <v>657</v>
      </c>
      <c r="B565" s="157"/>
      <c r="C565" s="147"/>
      <c r="D565" s="151"/>
      <c r="E565" s="151"/>
      <c r="F565" s="153"/>
      <c r="G565" s="154"/>
      <c r="H565" s="154"/>
      <c r="I565" s="154"/>
      <c r="J565" s="148" t="str">
        <f>'YARIŞMA BİLGİLERİ'!$F$21</f>
        <v>Genç Erkekler</v>
      </c>
      <c r="K565" s="151" t="str">
        <f t="shared" si="13"/>
        <v>İSTANBUL-Salon Olimpik Baraj Yarışmaları</v>
      </c>
      <c r="L565" s="216"/>
      <c r="M565" s="152"/>
    </row>
    <row r="566" spans="1:13" s="144" customFormat="1" ht="26.25" customHeight="1" x14ac:dyDescent="0.2">
      <c r="A566" s="146">
        <v>658</v>
      </c>
      <c r="B566" s="157"/>
      <c r="C566" s="147"/>
      <c r="D566" s="151"/>
      <c r="E566" s="151"/>
      <c r="F566" s="153"/>
      <c r="G566" s="154"/>
      <c r="H566" s="154"/>
      <c r="I566" s="154"/>
      <c r="J566" s="148" t="str">
        <f>'YARIŞMA BİLGİLERİ'!$F$21</f>
        <v>Genç Erkekler</v>
      </c>
      <c r="K566" s="151" t="str">
        <f t="shared" si="13"/>
        <v>İSTANBUL-Salon Olimpik Baraj Yarışmaları</v>
      </c>
      <c r="L566" s="216"/>
      <c r="M566" s="152"/>
    </row>
    <row r="567" spans="1:13" s="144" customFormat="1" ht="26.25" customHeight="1" x14ac:dyDescent="0.2">
      <c r="A567" s="146">
        <v>659</v>
      </c>
      <c r="B567" s="157"/>
      <c r="C567" s="147"/>
      <c r="D567" s="151"/>
      <c r="E567" s="151"/>
      <c r="F567" s="153"/>
      <c r="G567" s="154"/>
      <c r="H567" s="154"/>
      <c r="I567" s="154"/>
      <c r="J567" s="148" t="str">
        <f>'YARIŞMA BİLGİLERİ'!$F$21</f>
        <v>Genç Erkekler</v>
      </c>
      <c r="K567" s="151" t="str">
        <f t="shared" si="13"/>
        <v>İSTANBUL-Salon Olimpik Baraj Yarışmaları</v>
      </c>
      <c r="L567" s="216"/>
      <c r="M567" s="152"/>
    </row>
    <row r="568" spans="1:13" s="144" customFormat="1" ht="26.25" customHeight="1" x14ac:dyDescent="0.2">
      <c r="A568" s="146">
        <v>660</v>
      </c>
      <c r="B568" s="157"/>
      <c r="C568" s="147"/>
      <c r="D568" s="151"/>
      <c r="E568" s="151"/>
      <c r="F568" s="153"/>
      <c r="G568" s="154"/>
      <c r="H568" s="154"/>
      <c r="I568" s="154"/>
      <c r="J568" s="148" t="str">
        <f>'YARIŞMA BİLGİLERİ'!$F$21</f>
        <v>Genç Erkekler</v>
      </c>
      <c r="K568" s="151" t="str">
        <f t="shared" si="13"/>
        <v>İSTANBUL-Salon Olimpik Baraj Yarışmaları</v>
      </c>
      <c r="L568" s="216"/>
      <c r="M568" s="152"/>
    </row>
    <row r="569" spans="1:13" s="144" customFormat="1" ht="26.25" customHeight="1" x14ac:dyDescent="0.2">
      <c r="A569" s="146">
        <v>661</v>
      </c>
      <c r="B569" s="157"/>
      <c r="C569" s="147"/>
      <c r="D569" s="151"/>
      <c r="E569" s="151"/>
      <c r="F569" s="153"/>
      <c r="G569" s="154"/>
      <c r="H569" s="154"/>
      <c r="I569" s="154"/>
      <c r="J569" s="148" t="str">
        <f>'YARIŞMA BİLGİLERİ'!$F$21</f>
        <v>Genç Erkekler</v>
      </c>
      <c r="K569" s="151" t="str">
        <f t="shared" si="13"/>
        <v>İSTANBUL-Salon Olimpik Baraj Yarışmaları</v>
      </c>
      <c r="L569" s="216"/>
      <c r="M569" s="152"/>
    </row>
    <row r="570" spans="1:13" s="144" customFormat="1" ht="26.25" customHeight="1" x14ac:dyDescent="0.2">
      <c r="A570" s="146">
        <v>662</v>
      </c>
      <c r="B570" s="157"/>
      <c r="C570" s="147"/>
      <c r="D570" s="151"/>
      <c r="E570" s="151"/>
      <c r="F570" s="153"/>
      <c r="G570" s="154"/>
      <c r="H570" s="154"/>
      <c r="I570" s="154"/>
      <c r="J570" s="148" t="str">
        <f>'YARIŞMA BİLGİLERİ'!$F$21</f>
        <v>Genç Erkekler</v>
      </c>
      <c r="K570" s="151" t="str">
        <f t="shared" si="13"/>
        <v>İSTANBUL-Salon Olimpik Baraj Yarışmaları</v>
      </c>
      <c r="L570" s="216"/>
      <c r="M570" s="152"/>
    </row>
    <row r="571" spans="1:13" s="144" customFormat="1" ht="26.25" customHeight="1" x14ac:dyDescent="0.2">
      <c r="A571" s="146">
        <v>663</v>
      </c>
      <c r="B571" s="157"/>
      <c r="C571" s="147"/>
      <c r="D571" s="151"/>
      <c r="E571" s="151"/>
      <c r="F571" s="153"/>
      <c r="G571" s="154"/>
      <c r="H571" s="154"/>
      <c r="I571" s="154"/>
      <c r="J571" s="148" t="str">
        <f>'YARIŞMA BİLGİLERİ'!$F$21</f>
        <v>Genç Erkekler</v>
      </c>
      <c r="K571" s="151" t="str">
        <f t="shared" si="13"/>
        <v>İSTANBUL-Salon Olimpik Baraj Yarışmaları</v>
      </c>
      <c r="L571" s="216"/>
      <c r="M571" s="152"/>
    </row>
    <row r="572" spans="1:13" s="144" customFormat="1" ht="26.25" customHeight="1" x14ac:dyDescent="0.2">
      <c r="A572" s="146">
        <v>664</v>
      </c>
      <c r="B572" s="157"/>
      <c r="C572" s="147"/>
      <c r="D572" s="151"/>
      <c r="E572" s="151"/>
      <c r="F572" s="153"/>
      <c r="G572" s="154"/>
      <c r="H572" s="154"/>
      <c r="I572" s="154"/>
      <c r="J572" s="148" t="str">
        <f>'YARIŞMA BİLGİLERİ'!$F$21</f>
        <v>Genç Erkekler</v>
      </c>
      <c r="K572" s="151" t="str">
        <f t="shared" si="13"/>
        <v>İSTANBUL-Salon Olimpik Baraj Yarışmaları</v>
      </c>
      <c r="L572" s="216"/>
      <c r="M572" s="152"/>
    </row>
    <row r="573" spans="1:13" s="144" customFormat="1" ht="26.25" customHeight="1" x14ac:dyDescent="0.2">
      <c r="A573" s="146">
        <v>665</v>
      </c>
      <c r="B573" s="157"/>
      <c r="C573" s="147"/>
      <c r="D573" s="151"/>
      <c r="E573" s="151"/>
      <c r="F573" s="153"/>
      <c r="G573" s="154"/>
      <c r="H573" s="154"/>
      <c r="I573" s="154"/>
      <c r="J573" s="148" t="str">
        <f>'YARIŞMA BİLGİLERİ'!$F$21</f>
        <v>Genç Erkekler</v>
      </c>
      <c r="K573" s="151" t="str">
        <f t="shared" si="13"/>
        <v>İSTANBUL-Salon Olimpik Baraj Yarışmaları</v>
      </c>
      <c r="L573" s="216"/>
      <c r="M573" s="152"/>
    </row>
    <row r="574" spans="1:13" s="144" customFormat="1" ht="26.25" customHeight="1" x14ac:dyDescent="0.2">
      <c r="A574" s="146">
        <v>666</v>
      </c>
      <c r="B574" s="157"/>
      <c r="C574" s="147"/>
      <c r="D574" s="151"/>
      <c r="E574" s="151"/>
      <c r="F574" s="153"/>
      <c r="G574" s="154"/>
      <c r="H574" s="154"/>
      <c r="I574" s="154"/>
      <c r="J574" s="148" t="str">
        <f>'YARIŞMA BİLGİLERİ'!$F$21</f>
        <v>Genç Erkekler</v>
      </c>
      <c r="K574" s="151" t="str">
        <f t="shared" si="13"/>
        <v>İSTANBUL-Salon Olimpik Baraj Yarışmaları</v>
      </c>
      <c r="L574" s="216"/>
      <c r="M574" s="152"/>
    </row>
    <row r="575" spans="1:13" s="144" customFormat="1" ht="26.25" customHeight="1" x14ac:dyDescent="0.2">
      <c r="A575" s="146">
        <v>667</v>
      </c>
      <c r="B575" s="157"/>
      <c r="C575" s="147"/>
      <c r="D575" s="151"/>
      <c r="E575" s="151"/>
      <c r="F575" s="153"/>
      <c r="G575" s="154"/>
      <c r="H575" s="154"/>
      <c r="I575" s="154"/>
      <c r="J575" s="148" t="str">
        <f>'YARIŞMA BİLGİLERİ'!$F$21</f>
        <v>Genç Erkekler</v>
      </c>
      <c r="K575" s="151" t="str">
        <f t="shared" si="13"/>
        <v>İSTANBUL-Salon Olimpik Baraj Yarışmaları</v>
      </c>
      <c r="L575" s="216"/>
      <c r="M575" s="152"/>
    </row>
    <row r="576" spans="1:13" s="144" customFormat="1" ht="26.25" customHeight="1" x14ac:dyDescent="0.2">
      <c r="A576" s="146">
        <v>668</v>
      </c>
      <c r="B576" s="157"/>
      <c r="C576" s="147"/>
      <c r="D576" s="151"/>
      <c r="E576" s="151"/>
      <c r="F576" s="153"/>
      <c r="G576" s="154"/>
      <c r="H576" s="154"/>
      <c r="I576" s="154"/>
      <c r="J576" s="148" t="str">
        <f>'YARIŞMA BİLGİLERİ'!$F$21</f>
        <v>Genç Erkekler</v>
      </c>
      <c r="K576" s="151" t="str">
        <f t="shared" si="13"/>
        <v>İSTANBUL-Salon Olimpik Baraj Yarışmaları</v>
      </c>
      <c r="L576" s="216"/>
      <c r="M576" s="152"/>
    </row>
    <row r="577" spans="1:13" s="144" customFormat="1" ht="26.25" customHeight="1" x14ac:dyDescent="0.2">
      <c r="A577" s="146">
        <v>669</v>
      </c>
      <c r="B577" s="157"/>
      <c r="C577" s="147"/>
      <c r="D577" s="151"/>
      <c r="E577" s="151"/>
      <c r="F577" s="153"/>
      <c r="G577" s="154"/>
      <c r="H577" s="154"/>
      <c r="I577" s="154"/>
      <c r="J577" s="148" t="str">
        <f>'YARIŞMA BİLGİLERİ'!$F$21</f>
        <v>Genç Erkekler</v>
      </c>
      <c r="K577" s="151" t="str">
        <f t="shared" si="13"/>
        <v>İSTANBUL-Salon Olimpik Baraj Yarışmaları</v>
      </c>
      <c r="L577" s="216"/>
      <c r="M577" s="152"/>
    </row>
    <row r="578" spans="1:13" s="144" customFormat="1" ht="26.25" customHeight="1" x14ac:dyDescent="0.2">
      <c r="A578" s="146">
        <v>670</v>
      </c>
      <c r="B578" s="157"/>
      <c r="C578" s="147"/>
      <c r="D578" s="151"/>
      <c r="E578" s="151"/>
      <c r="F578" s="153"/>
      <c r="G578" s="154"/>
      <c r="H578" s="154"/>
      <c r="I578" s="154"/>
      <c r="J578" s="148" t="str">
        <f>'YARIŞMA BİLGİLERİ'!$F$21</f>
        <v>Genç Erkekler</v>
      </c>
      <c r="K578" s="151" t="str">
        <f t="shared" si="13"/>
        <v>İSTANBUL-Salon Olimpik Baraj Yarışmaları</v>
      </c>
      <c r="L578" s="216"/>
      <c r="M578" s="152"/>
    </row>
    <row r="579" spans="1:13" s="144" customFormat="1" ht="26.25" customHeight="1" x14ac:dyDescent="0.2">
      <c r="A579" s="146">
        <v>671</v>
      </c>
      <c r="B579" s="157"/>
      <c r="C579" s="147"/>
      <c r="D579" s="151"/>
      <c r="E579" s="151"/>
      <c r="F579" s="153"/>
      <c r="G579" s="154"/>
      <c r="H579" s="154"/>
      <c r="I579" s="154"/>
      <c r="J579" s="148" t="str">
        <f>'YARIŞMA BİLGİLERİ'!$F$21</f>
        <v>Genç Erkekler</v>
      </c>
      <c r="K579" s="151" t="str">
        <f t="shared" si="13"/>
        <v>İSTANBUL-Salon Olimpik Baraj Yarışmaları</v>
      </c>
      <c r="L579" s="216"/>
      <c r="M579" s="152"/>
    </row>
    <row r="580" spans="1:13" s="144" customFormat="1" ht="26.25" customHeight="1" x14ac:dyDescent="0.2">
      <c r="A580" s="146">
        <v>672</v>
      </c>
      <c r="B580" s="157"/>
      <c r="C580" s="147"/>
      <c r="D580" s="151"/>
      <c r="E580" s="151"/>
      <c r="F580" s="153"/>
      <c r="G580" s="154"/>
      <c r="H580" s="154"/>
      <c r="I580" s="154"/>
      <c r="J580" s="148" t="str">
        <f>'YARIŞMA BİLGİLERİ'!$F$21</f>
        <v>Genç Erkekler</v>
      </c>
      <c r="K580" s="151" t="str">
        <f t="shared" si="13"/>
        <v>İSTANBUL-Salon Olimpik Baraj Yarışmaları</v>
      </c>
      <c r="L580" s="216"/>
      <c r="M580" s="152"/>
    </row>
    <row r="581" spans="1:13" s="144" customFormat="1" ht="26.25" customHeight="1" x14ac:dyDescent="0.2">
      <c r="A581" s="146">
        <v>673</v>
      </c>
      <c r="B581" s="157"/>
      <c r="C581" s="147"/>
      <c r="D581" s="151"/>
      <c r="E581" s="151"/>
      <c r="F581" s="153"/>
      <c r="G581" s="154"/>
      <c r="H581" s="154"/>
      <c r="I581" s="154"/>
      <c r="J581" s="148" t="str">
        <f>'YARIŞMA BİLGİLERİ'!$F$21</f>
        <v>Genç Erkekler</v>
      </c>
      <c r="K581" s="151" t="str">
        <f t="shared" si="13"/>
        <v>İSTANBUL-Salon Olimpik Baraj Yarışmaları</v>
      </c>
      <c r="L581" s="216"/>
      <c r="M581" s="152"/>
    </row>
    <row r="582" spans="1:13" s="144" customFormat="1" ht="26.25" customHeight="1" x14ac:dyDescent="0.2">
      <c r="A582" s="146">
        <v>674</v>
      </c>
      <c r="B582" s="157"/>
      <c r="C582" s="147"/>
      <c r="D582" s="151"/>
      <c r="E582" s="151"/>
      <c r="F582" s="153"/>
      <c r="G582" s="154"/>
      <c r="H582" s="154"/>
      <c r="I582" s="154"/>
      <c r="J582" s="148" t="str">
        <f>'YARIŞMA BİLGİLERİ'!$F$21</f>
        <v>Genç Erkekler</v>
      </c>
      <c r="K582" s="151" t="str">
        <f t="shared" si="13"/>
        <v>İSTANBUL-Salon Olimpik Baraj Yarışmaları</v>
      </c>
      <c r="L582" s="216"/>
      <c r="M582" s="152"/>
    </row>
    <row r="583" spans="1:13" s="144" customFormat="1" ht="26.25" customHeight="1" x14ac:dyDescent="0.2">
      <c r="A583" s="146">
        <v>675</v>
      </c>
      <c r="B583" s="157"/>
      <c r="C583" s="147"/>
      <c r="D583" s="151"/>
      <c r="E583" s="151"/>
      <c r="F583" s="153"/>
      <c r="G583" s="154"/>
      <c r="H583" s="154"/>
      <c r="I583" s="154"/>
      <c r="J583" s="148" t="str">
        <f>'YARIŞMA BİLGİLERİ'!$F$21</f>
        <v>Genç Erkekler</v>
      </c>
      <c r="K583" s="151" t="str">
        <f t="shared" si="13"/>
        <v>İSTANBUL-Salon Olimpik Baraj Yarışmaları</v>
      </c>
      <c r="L583" s="216"/>
      <c r="M583" s="152"/>
    </row>
    <row r="584" spans="1:13" s="144" customFormat="1" ht="26.25" customHeight="1" x14ac:dyDescent="0.2">
      <c r="A584" s="146">
        <v>676</v>
      </c>
      <c r="B584" s="157"/>
      <c r="C584" s="147"/>
      <c r="D584" s="151"/>
      <c r="E584" s="151"/>
      <c r="F584" s="153"/>
      <c r="G584" s="154"/>
      <c r="H584" s="154"/>
      <c r="I584" s="154"/>
      <c r="J584" s="148" t="str">
        <f>'YARIŞMA BİLGİLERİ'!$F$21</f>
        <v>Genç Erkekler</v>
      </c>
      <c r="K584" s="151" t="str">
        <f t="shared" si="13"/>
        <v>İSTANBUL-Salon Olimpik Baraj Yarışmaları</v>
      </c>
      <c r="L584" s="216"/>
      <c r="M584" s="152"/>
    </row>
    <row r="585" spans="1:13" s="144" customFormat="1" ht="26.25" customHeight="1" x14ac:dyDescent="0.2">
      <c r="A585" s="146">
        <v>677</v>
      </c>
      <c r="B585" s="157"/>
      <c r="C585" s="147"/>
      <c r="D585" s="151"/>
      <c r="E585" s="151"/>
      <c r="F585" s="153"/>
      <c r="G585" s="154"/>
      <c r="H585" s="154"/>
      <c r="I585" s="154"/>
      <c r="J585" s="148" t="str">
        <f>'YARIŞMA BİLGİLERİ'!$F$21</f>
        <v>Genç Erkekler</v>
      </c>
      <c r="K585" s="151" t="str">
        <f t="shared" si="13"/>
        <v>İSTANBUL-Salon Olimpik Baraj Yarışmaları</v>
      </c>
      <c r="L585" s="216"/>
      <c r="M585" s="152"/>
    </row>
    <row r="586" spans="1:13" s="144" customFormat="1" ht="26.25" customHeight="1" x14ac:dyDescent="0.2">
      <c r="A586" s="146">
        <v>678</v>
      </c>
      <c r="B586" s="157"/>
      <c r="C586" s="147"/>
      <c r="D586" s="151"/>
      <c r="E586" s="151"/>
      <c r="F586" s="153"/>
      <c r="G586" s="154"/>
      <c r="H586" s="154"/>
      <c r="I586" s="154"/>
      <c r="J586" s="148" t="str">
        <f>'YARIŞMA BİLGİLERİ'!$F$21</f>
        <v>Genç Erkekler</v>
      </c>
      <c r="K586" s="151" t="str">
        <f t="shared" si="13"/>
        <v>İSTANBUL-Salon Olimpik Baraj Yarışmaları</v>
      </c>
      <c r="L586" s="216"/>
      <c r="M586" s="152"/>
    </row>
    <row r="587" spans="1:13" s="144" customFormat="1" ht="26.25" customHeight="1" x14ac:dyDescent="0.2">
      <c r="A587" s="146">
        <v>679</v>
      </c>
      <c r="B587" s="157"/>
      <c r="C587" s="147"/>
      <c r="D587" s="151"/>
      <c r="E587" s="151"/>
      <c r="F587" s="153"/>
      <c r="G587" s="154"/>
      <c r="H587" s="154"/>
      <c r="I587" s="154"/>
      <c r="J587" s="148" t="str">
        <f>'YARIŞMA BİLGİLERİ'!$F$21</f>
        <v>Genç Erkekler</v>
      </c>
      <c r="K587" s="151" t="str">
        <f t="shared" si="13"/>
        <v>İSTANBUL-Salon Olimpik Baraj Yarışmaları</v>
      </c>
      <c r="L587" s="216"/>
      <c r="M587" s="152"/>
    </row>
    <row r="588" spans="1:13" s="144" customFormat="1" ht="26.25" customHeight="1" x14ac:dyDescent="0.2">
      <c r="A588" s="146">
        <v>680</v>
      </c>
      <c r="B588" s="157"/>
      <c r="C588" s="147"/>
      <c r="D588" s="151"/>
      <c r="E588" s="151"/>
      <c r="F588" s="153"/>
      <c r="G588" s="154"/>
      <c r="H588" s="154"/>
      <c r="I588" s="154"/>
      <c r="J588" s="148" t="str">
        <f>'YARIŞMA BİLGİLERİ'!$F$21</f>
        <v>Genç Erkekler</v>
      </c>
      <c r="K588" s="151" t="str">
        <f t="shared" si="13"/>
        <v>İSTANBUL-Salon Olimpik Baraj Yarışmaları</v>
      </c>
      <c r="L588" s="216"/>
      <c r="M588" s="152"/>
    </row>
    <row r="589" spans="1:13" s="144" customFormat="1" ht="26.25" customHeight="1" x14ac:dyDescent="0.2">
      <c r="A589" s="146">
        <v>681</v>
      </c>
      <c r="B589" s="157"/>
      <c r="C589" s="147"/>
      <c r="D589" s="151"/>
      <c r="E589" s="151"/>
      <c r="F589" s="153"/>
      <c r="G589" s="154"/>
      <c r="H589" s="154"/>
      <c r="I589" s="154"/>
      <c r="J589" s="148" t="str">
        <f>'YARIŞMA BİLGİLERİ'!$F$21</f>
        <v>Genç Erkekler</v>
      </c>
      <c r="K589" s="151" t="str">
        <f t="shared" si="13"/>
        <v>İSTANBUL-Salon Olimpik Baraj Yarışmaları</v>
      </c>
      <c r="L589" s="216"/>
      <c r="M589" s="152"/>
    </row>
    <row r="590" spans="1:13" s="144" customFormat="1" ht="26.25" customHeight="1" x14ac:dyDescent="0.2">
      <c r="A590" s="146">
        <v>682</v>
      </c>
      <c r="B590" s="157"/>
      <c r="C590" s="147"/>
      <c r="D590" s="151"/>
      <c r="E590" s="151"/>
      <c r="F590" s="153"/>
      <c r="G590" s="154"/>
      <c r="H590" s="154"/>
      <c r="I590" s="154"/>
      <c r="J590" s="148" t="str">
        <f>'YARIŞMA BİLGİLERİ'!$F$21</f>
        <v>Genç Erkekler</v>
      </c>
      <c r="K590" s="151" t="str">
        <f t="shared" si="13"/>
        <v>İSTANBUL-Salon Olimpik Baraj Yarışmaları</v>
      </c>
      <c r="L590" s="216"/>
      <c r="M590" s="152"/>
    </row>
    <row r="591" spans="1:13" s="144" customFormat="1" ht="26.25" customHeight="1" x14ac:dyDescent="0.2">
      <c r="A591" s="146">
        <v>683</v>
      </c>
      <c r="B591" s="157"/>
      <c r="C591" s="147"/>
      <c r="D591" s="151"/>
      <c r="E591" s="151"/>
      <c r="F591" s="153"/>
      <c r="G591" s="154"/>
      <c r="H591" s="154"/>
      <c r="I591" s="154"/>
      <c r="J591" s="148" t="str">
        <f>'YARIŞMA BİLGİLERİ'!$F$21</f>
        <v>Genç Erkekler</v>
      </c>
      <c r="K591" s="151" t="str">
        <f t="shared" si="13"/>
        <v>İSTANBUL-Salon Olimpik Baraj Yarışmaları</v>
      </c>
      <c r="L591" s="216"/>
      <c r="M591" s="152"/>
    </row>
    <row r="592" spans="1:13" s="144" customFormat="1" ht="26.25" customHeight="1" x14ac:dyDescent="0.2">
      <c r="A592" s="146">
        <v>684</v>
      </c>
      <c r="B592" s="157"/>
      <c r="C592" s="147"/>
      <c r="D592" s="151"/>
      <c r="E592" s="151"/>
      <c r="F592" s="153"/>
      <c r="G592" s="154"/>
      <c r="H592" s="154"/>
      <c r="I592" s="154"/>
      <c r="J592" s="148" t="str">
        <f>'YARIŞMA BİLGİLERİ'!$F$21</f>
        <v>Genç Erkekler</v>
      </c>
      <c r="K592" s="151" t="str">
        <f t="shared" si="13"/>
        <v>İSTANBUL-Salon Olimpik Baraj Yarışmaları</v>
      </c>
      <c r="L592" s="216"/>
      <c r="M592" s="152"/>
    </row>
    <row r="593" spans="1:13" s="144" customFormat="1" ht="26.25" customHeight="1" x14ac:dyDescent="0.2">
      <c r="A593" s="146">
        <v>685</v>
      </c>
      <c r="B593" s="157"/>
      <c r="C593" s="147"/>
      <c r="D593" s="151"/>
      <c r="E593" s="151"/>
      <c r="F593" s="153"/>
      <c r="G593" s="154"/>
      <c r="H593" s="154"/>
      <c r="I593" s="154"/>
      <c r="J593" s="148" t="str">
        <f>'YARIŞMA BİLGİLERİ'!$F$21</f>
        <v>Genç Erkekler</v>
      </c>
      <c r="K593" s="151" t="str">
        <f t="shared" si="13"/>
        <v>İSTANBUL-Salon Olimpik Baraj Yarışmaları</v>
      </c>
      <c r="L593" s="216"/>
      <c r="M593" s="152"/>
    </row>
    <row r="594" spans="1:13" s="144" customFormat="1" ht="26.25" customHeight="1" x14ac:dyDescent="0.2">
      <c r="A594" s="146">
        <v>686</v>
      </c>
      <c r="B594" s="157"/>
      <c r="C594" s="147"/>
      <c r="D594" s="151"/>
      <c r="E594" s="151"/>
      <c r="F594" s="153"/>
      <c r="G594" s="154"/>
      <c r="H594" s="154"/>
      <c r="I594" s="154"/>
      <c r="J594" s="148" t="str">
        <f>'YARIŞMA BİLGİLERİ'!$F$21</f>
        <v>Genç Erkekler</v>
      </c>
      <c r="K594" s="151" t="str">
        <f t="shared" si="13"/>
        <v>İSTANBUL-Salon Olimpik Baraj Yarışmaları</v>
      </c>
      <c r="L594" s="216"/>
      <c r="M594" s="152"/>
    </row>
    <row r="595" spans="1:13" s="144" customFormat="1" ht="26.25" customHeight="1" x14ac:dyDescent="0.2">
      <c r="A595" s="146">
        <v>687</v>
      </c>
      <c r="B595" s="157"/>
      <c r="C595" s="147"/>
      <c r="D595" s="151"/>
      <c r="E595" s="151"/>
      <c r="F595" s="153"/>
      <c r="G595" s="154"/>
      <c r="H595" s="154"/>
      <c r="I595" s="154"/>
      <c r="J595" s="148" t="str">
        <f>'YARIŞMA BİLGİLERİ'!$F$21</f>
        <v>Genç Erkekler</v>
      </c>
      <c r="K595" s="151" t="str">
        <f t="shared" si="13"/>
        <v>İSTANBUL-Salon Olimpik Baraj Yarışmaları</v>
      </c>
      <c r="L595" s="216"/>
      <c r="M595" s="152"/>
    </row>
    <row r="596" spans="1:13" s="144" customFormat="1" ht="26.25" customHeight="1" x14ac:dyDescent="0.2">
      <c r="A596" s="146">
        <v>688</v>
      </c>
      <c r="B596" s="157"/>
      <c r="C596" s="147"/>
      <c r="D596" s="151"/>
      <c r="E596" s="151"/>
      <c r="F596" s="153"/>
      <c r="G596" s="154"/>
      <c r="H596" s="154"/>
      <c r="I596" s="154"/>
      <c r="J596" s="148" t="str">
        <f>'YARIŞMA BİLGİLERİ'!$F$21</f>
        <v>Genç Erkekler</v>
      </c>
      <c r="K596" s="151" t="str">
        <f t="shared" si="13"/>
        <v>İSTANBUL-Salon Olimpik Baraj Yarışmaları</v>
      </c>
      <c r="L596" s="216"/>
      <c r="M596" s="152"/>
    </row>
    <row r="597" spans="1:13" s="144" customFormat="1" ht="26.25" customHeight="1" x14ac:dyDescent="0.2">
      <c r="A597" s="146">
        <v>689</v>
      </c>
      <c r="B597" s="157"/>
      <c r="C597" s="147"/>
      <c r="D597" s="151"/>
      <c r="E597" s="151"/>
      <c r="F597" s="153"/>
      <c r="G597" s="154"/>
      <c r="H597" s="154"/>
      <c r="I597" s="154"/>
      <c r="J597" s="148" t="str">
        <f>'YARIŞMA BİLGİLERİ'!$F$21</f>
        <v>Genç Erkekler</v>
      </c>
      <c r="K597" s="151" t="str">
        <f t="shared" si="13"/>
        <v>İSTANBUL-Salon Olimpik Baraj Yarışmaları</v>
      </c>
      <c r="L597" s="216"/>
      <c r="M597" s="152"/>
    </row>
    <row r="598" spans="1:13" s="144" customFormat="1" ht="26.25" customHeight="1" x14ac:dyDescent="0.2">
      <c r="A598" s="146">
        <v>690</v>
      </c>
      <c r="B598" s="157"/>
      <c r="C598" s="147"/>
      <c r="D598" s="151"/>
      <c r="E598" s="151"/>
      <c r="F598" s="153"/>
      <c r="G598" s="154"/>
      <c r="H598" s="154"/>
      <c r="I598" s="154"/>
      <c r="J598" s="148" t="str">
        <f>'YARIŞMA BİLGİLERİ'!$F$21</f>
        <v>Genç Erkekler</v>
      </c>
      <c r="K598" s="151" t="str">
        <f t="shared" si="13"/>
        <v>İSTANBUL-Salon Olimpik Baraj Yarışmaları</v>
      </c>
      <c r="L598" s="216"/>
      <c r="M598" s="152"/>
    </row>
    <row r="599" spans="1:13" s="144" customFormat="1" ht="26.25" customHeight="1" x14ac:dyDescent="0.2">
      <c r="A599" s="146">
        <v>691</v>
      </c>
      <c r="B599" s="157"/>
      <c r="C599" s="147"/>
      <c r="D599" s="151"/>
      <c r="E599" s="151"/>
      <c r="F599" s="153"/>
      <c r="G599" s="154"/>
      <c r="H599" s="154"/>
      <c r="I599" s="154"/>
      <c r="J599" s="148" t="str">
        <f>'YARIŞMA BİLGİLERİ'!$F$21</f>
        <v>Genç Erkekler</v>
      </c>
      <c r="K599" s="151" t="str">
        <f t="shared" si="13"/>
        <v>İSTANBUL-Salon Olimpik Baraj Yarışmaları</v>
      </c>
      <c r="L599" s="216"/>
      <c r="M599" s="152"/>
    </row>
    <row r="600" spans="1:13" s="144" customFormat="1" ht="26.25" customHeight="1" x14ac:dyDescent="0.2">
      <c r="A600" s="146">
        <v>692</v>
      </c>
      <c r="B600" s="157"/>
      <c r="C600" s="147"/>
      <c r="D600" s="151"/>
      <c r="E600" s="151"/>
      <c r="F600" s="153"/>
      <c r="G600" s="154"/>
      <c r="H600" s="154"/>
      <c r="I600" s="154"/>
      <c r="J600" s="148" t="str">
        <f>'YARIŞMA BİLGİLERİ'!$F$21</f>
        <v>Genç Erkekler</v>
      </c>
      <c r="K600" s="151" t="str">
        <f t="shared" si="13"/>
        <v>İSTANBUL-Salon Olimpik Baraj Yarışmaları</v>
      </c>
      <c r="L600" s="216"/>
      <c r="M600" s="152"/>
    </row>
    <row r="601" spans="1:13" s="144" customFormat="1" ht="26.25" customHeight="1" x14ac:dyDescent="0.2">
      <c r="A601" s="146">
        <v>693</v>
      </c>
      <c r="B601" s="157"/>
      <c r="C601" s="147"/>
      <c r="D601" s="151"/>
      <c r="E601" s="151"/>
      <c r="F601" s="153"/>
      <c r="G601" s="154"/>
      <c r="H601" s="154"/>
      <c r="I601" s="154"/>
      <c r="J601" s="148" t="str">
        <f>'YARIŞMA BİLGİLERİ'!$F$21</f>
        <v>Genç Erkekler</v>
      </c>
      <c r="K601" s="151" t="str">
        <f t="shared" si="13"/>
        <v>İSTANBUL-Salon Olimpik Baraj Yarışmaları</v>
      </c>
      <c r="L601" s="216"/>
      <c r="M601" s="152"/>
    </row>
    <row r="602" spans="1:13" s="144" customFormat="1" ht="26.25" customHeight="1" x14ac:dyDescent="0.2">
      <c r="A602" s="146">
        <v>694</v>
      </c>
      <c r="B602" s="157"/>
      <c r="C602" s="147"/>
      <c r="D602" s="151"/>
      <c r="E602" s="151"/>
      <c r="F602" s="153"/>
      <c r="G602" s="154"/>
      <c r="H602" s="154"/>
      <c r="I602" s="154"/>
      <c r="J602" s="148" t="str">
        <f>'YARIŞMA BİLGİLERİ'!$F$21</f>
        <v>Genç Erkekler</v>
      </c>
      <c r="K602" s="151" t="str">
        <f t="shared" si="13"/>
        <v>İSTANBUL-Salon Olimpik Baraj Yarışmaları</v>
      </c>
      <c r="L602" s="216"/>
      <c r="M602" s="152"/>
    </row>
    <row r="603" spans="1:13" s="144" customFormat="1" ht="26.25" customHeight="1" x14ac:dyDescent="0.2">
      <c r="A603" s="146">
        <v>695</v>
      </c>
      <c r="B603" s="157"/>
      <c r="C603" s="147"/>
      <c r="D603" s="151"/>
      <c r="E603" s="151"/>
      <c r="F603" s="153"/>
      <c r="G603" s="154"/>
      <c r="H603" s="154"/>
      <c r="I603" s="154"/>
      <c r="J603" s="148" t="str">
        <f>'YARIŞMA BİLGİLERİ'!$F$21</f>
        <v>Genç Erkekler</v>
      </c>
      <c r="K603" s="151" t="str">
        <f t="shared" si="13"/>
        <v>İSTANBUL-Salon Olimpik Baraj Yarışmaları</v>
      </c>
      <c r="L603" s="216"/>
      <c r="M603" s="152"/>
    </row>
    <row r="604" spans="1:13" s="144" customFormat="1" ht="26.25" customHeight="1" x14ac:dyDescent="0.2">
      <c r="A604" s="146">
        <v>696</v>
      </c>
      <c r="B604" s="157"/>
      <c r="C604" s="147"/>
      <c r="D604" s="151"/>
      <c r="E604" s="151"/>
      <c r="F604" s="153"/>
      <c r="G604" s="154"/>
      <c r="H604" s="154"/>
      <c r="I604" s="154"/>
      <c r="J604" s="148" t="str">
        <f>'YARIŞMA BİLGİLERİ'!$F$21</f>
        <v>Genç Erkekler</v>
      </c>
      <c r="K604" s="151" t="str">
        <f t="shared" si="13"/>
        <v>İSTANBUL-Salon Olimpik Baraj Yarışmaları</v>
      </c>
      <c r="L604" s="216"/>
      <c r="M604" s="152"/>
    </row>
    <row r="605" spans="1:13" s="144" customFormat="1" ht="26.25" customHeight="1" x14ac:dyDescent="0.2">
      <c r="A605" s="146">
        <v>697</v>
      </c>
      <c r="B605" s="157"/>
      <c r="C605" s="147"/>
      <c r="D605" s="151"/>
      <c r="E605" s="151"/>
      <c r="F605" s="153"/>
      <c r="G605" s="154"/>
      <c r="H605" s="154"/>
      <c r="I605" s="154"/>
      <c r="J605" s="148" t="str">
        <f>'YARIŞMA BİLGİLERİ'!$F$21</f>
        <v>Genç Erkekler</v>
      </c>
      <c r="K605" s="151" t="str">
        <f t="shared" si="13"/>
        <v>İSTANBUL-Salon Olimpik Baraj Yarışmaları</v>
      </c>
      <c r="L605" s="216"/>
      <c r="M605" s="152"/>
    </row>
    <row r="606" spans="1:13" s="144" customFormat="1" ht="26.25" customHeight="1" x14ac:dyDescent="0.2">
      <c r="A606" s="146">
        <v>698</v>
      </c>
      <c r="B606" s="157"/>
      <c r="C606" s="147"/>
      <c r="D606" s="151"/>
      <c r="E606" s="151"/>
      <c r="F606" s="153"/>
      <c r="G606" s="154"/>
      <c r="H606" s="154"/>
      <c r="I606" s="154"/>
      <c r="J606" s="148" t="str">
        <f>'YARIŞMA BİLGİLERİ'!$F$21</f>
        <v>Genç Erkekler</v>
      </c>
      <c r="K606" s="151" t="str">
        <f t="shared" si="13"/>
        <v>İSTANBUL-Salon Olimpik Baraj Yarışmaları</v>
      </c>
      <c r="L606" s="216"/>
      <c r="M606" s="152"/>
    </row>
    <row r="607" spans="1:13" s="144" customFormat="1" ht="26.25" customHeight="1" x14ac:dyDescent="0.2">
      <c r="A607" s="146">
        <v>699</v>
      </c>
      <c r="B607" s="157"/>
      <c r="C607" s="147"/>
      <c r="D607" s="151"/>
      <c r="E607" s="151"/>
      <c r="F607" s="153"/>
      <c r="G607" s="154"/>
      <c r="H607" s="154"/>
      <c r="I607" s="154"/>
      <c r="J607" s="148" t="str">
        <f>'YARIŞMA BİLGİLERİ'!$F$21</f>
        <v>Genç Erkekler</v>
      </c>
      <c r="K607" s="151" t="str">
        <f t="shared" si="13"/>
        <v>İSTANBUL-Salon Olimpik Baraj Yarışmaları</v>
      </c>
      <c r="L607" s="216"/>
      <c r="M607" s="152"/>
    </row>
    <row r="608" spans="1:13" s="144" customFormat="1" ht="26.25" customHeight="1" x14ac:dyDescent="0.2">
      <c r="A608" s="146">
        <v>700</v>
      </c>
      <c r="B608" s="157"/>
      <c r="C608" s="147"/>
      <c r="D608" s="151"/>
      <c r="E608" s="151"/>
      <c r="F608" s="153"/>
      <c r="G608" s="154"/>
      <c r="H608" s="154"/>
      <c r="I608" s="154"/>
      <c r="J608" s="148" t="str">
        <f>'YARIŞMA BİLGİLERİ'!$F$21</f>
        <v>Genç Erkekler</v>
      </c>
      <c r="K608" s="151" t="str">
        <f t="shared" ref="K608:K671" si="14">CONCATENATE(K$1,"-",A$1)</f>
        <v>İSTANBUL-Salon Olimpik Baraj Yarışmaları</v>
      </c>
      <c r="L608" s="216"/>
      <c r="M608" s="152"/>
    </row>
    <row r="609" spans="1:13" s="144" customFormat="1" ht="26.25" customHeight="1" x14ac:dyDescent="0.2">
      <c r="A609" s="146">
        <v>701</v>
      </c>
      <c r="B609" s="157"/>
      <c r="C609" s="147"/>
      <c r="D609" s="151"/>
      <c r="E609" s="151"/>
      <c r="F609" s="153"/>
      <c r="G609" s="154"/>
      <c r="H609" s="154"/>
      <c r="I609" s="154"/>
      <c r="J609" s="148" t="str">
        <f>'YARIŞMA BİLGİLERİ'!$F$21</f>
        <v>Genç Erkekler</v>
      </c>
      <c r="K609" s="151" t="str">
        <f t="shared" si="14"/>
        <v>İSTANBUL-Salon Olimpik Baraj Yarışmaları</v>
      </c>
      <c r="L609" s="216"/>
      <c r="M609" s="152"/>
    </row>
    <row r="610" spans="1:13" s="144" customFormat="1" ht="26.25" customHeight="1" x14ac:dyDescent="0.2">
      <c r="A610" s="146">
        <v>702</v>
      </c>
      <c r="B610" s="157"/>
      <c r="C610" s="147"/>
      <c r="D610" s="151"/>
      <c r="E610" s="151"/>
      <c r="F610" s="153"/>
      <c r="G610" s="154"/>
      <c r="H610" s="154"/>
      <c r="I610" s="154"/>
      <c r="J610" s="148" t="str">
        <f>'YARIŞMA BİLGİLERİ'!$F$21</f>
        <v>Genç Erkekler</v>
      </c>
      <c r="K610" s="151" t="str">
        <f t="shared" si="14"/>
        <v>İSTANBUL-Salon Olimpik Baraj Yarışmaları</v>
      </c>
      <c r="L610" s="216"/>
      <c r="M610" s="152"/>
    </row>
    <row r="611" spans="1:13" s="144" customFormat="1" ht="26.25" customHeight="1" x14ac:dyDescent="0.2">
      <c r="A611" s="146">
        <v>703</v>
      </c>
      <c r="B611" s="157"/>
      <c r="C611" s="147"/>
      <c r="D611" s="151"/>
      <c r="E611" s="151"/>
      <c r="F611" s="153"/>
      <c r="G611" s="154"/>
      <c r="H611" s="154"/>
      <c r="I611" s="154"/>
      <c r="J611" s="148" t="str">
        <f>'YARIŞMA BİLGİLERİ'!$F$21</f>
        <v>Genç Erkekler</v>
      </c>
      <c r="K611" s="151" t="str">
        <f t="shared" si="14"/>
        <v>İSTANBUL-Salon Olimpik Baraj Yarışmaları</v>
      </c>
      <c r="L611" s="216"/>
      <c r="M611" s="152"/>
    </row>
    <row r="612" spans="1:13" s="144" customFormat="1" ht="26.25" customHeight="1" x14ac:dyDescent="0.2">
      <c r="A612" s="146">
        <v>704</v>
      </c>
      <c r="B612" s="157"/>
      <c r="C612" s="147"/>
      <c r="D612" s="151"/>
      <c r="E612" s="151"/>
      <c r="F612" s="153"/>
      <c r="G612" s="154"/>
      <c r="H612" s="154"/>
      <c r="I612" s="154"/>
      <c r="J612" s="148" t="str">
        <f>'YARIŞMA BİLGİLERİ'!$F$21</f>
        <v>Genç Erkekler</v>
      </c>
      <c r="K612" s="151" t="str">
        <f t="shared" si="14"/>
        <v>İSTANBUL-Salon Olimpik Baraj Yarışmaları</v>
      </c>
      <c r="L612" s="216"/>
      <c r="M612" s="152"/>
    </row>
    <row r="613" spans="1:13" s="144" customFormat="1" ht="26.25" customHeight="1" x14ac:dyDescent="0.2">
      <c r="A613" s="146">
        <v>705</v>
      </c>
      <c r="B613" s="157"/>
      <c r="C613" s="147"/>
      <c r="D613" s="151"/>
      <c r="E613" s="151"/>
      <c r="F613" s="153"/>
      <c r="G613" s="154"/>
      <c r="H613" s="154"/>
      <c r="I613" s="154"/>
      <c r="J613" s="148" t="str">
        <f>'YARIŞMA BİLGİLERİ'!$F$21</f>
        <v>Genç Erkekler</v>
      </c>
      <c r="K613" s="151" t="str">
        <f t="shared" si="14"/>
        <v>İSTANBUL-Salon Olimpik Baraj Yarışmaları</v>
      </c>
      <c r="L613" s="216"/>
      <c r="M613" s="152"/>
    </row>
    <row r="614" spans="1:13" s="144" customFormat="1" ht="26.25" customHeight="1" x14ac:dyDescent="0.2">
      <c r="A614" s="146">
        <v>706</v>
      </c>
      <c r="B614" s="157"/>
      <c r="C614" s="147"/>
      <c r="D614" s="151"/>
      <c r="E614" s="151"/>
      <c r="F614" s="153"/>
      <c r="G614" s="154"/>
      <c r="H614" s="154"/>
      <c r="I614" s="154"/>
      <c r="J614" s="148" t="str">
        <f>'YARIŞMA BİLGİLERİ'!$F$21</f>
        <v>Genç Erkekler</v>
      </c>
      <c r="K614" s="151" t="str">
        <f t="shared" si="14"/>
        <v>İSTANBUL-Salon Olimpik Baraj Yarışmaları</v>
      </c>
      <c r="L614" s="216"/>
      <c r="M614" s="152"/>
    </row>
    <row r="615" spans="1:13" s="144" customFormat="1" ht="26.25" customHeight="1" x14ac:dyDescent="0.2">
      <c r="A615" s="146">
        <v>707</v>
      </c>
      <c r="B615" s="157"/>
      <c r="C615" s="147"/>
      <c r="D615" s="151"/>
      <c r="E615" s="151"/>
      <c r="F615" s="153"/>
      <c r="G615" s="154"/>
      <c r="H615" s="154"/>
      <c r="I615" s="154"/>
      <c r="J615" s="148" t="str">
        <f>'YARIŞMA BİLGİLERİ'!$F$21</f>
        <v>Genç Erkekler</v>
      </c>
      <c r="K615" s="151" t="str">
        <f t="shared" si="14"/>
        <v>İSTANBUL-Salon Olimpik Baraj Yarışmaları</v>
      </c>
      <c r="L615" s="216"/>
      <c r="M615" s="152"/>
    </row>
    <row r="616" spans="1:13" s="144" customFormat="1" ht="26.25" customHeight="1" x14ac:dyDescent="0.2">
      <c r="A616" s="146">
        <v>708</v>
      </c>
      <c r="B616" s="157"/>
      <c r="C616" s="147"/>
      <c r="D616" s="151"/>
      <c r="E616" s="151"/>
      <c r="F616" s="153"/>
      <c r="G616" s="154"/>
      <c r="H616" s="154"/>
      <c r="I616" s="154"/>
      <c r="J616" s="148" t="str">
        <f>'YARIŞMA BİLGİLERİ'!$F$21</f>
        <v>Genç Erkekler</v>
      </c>
      <c r="K616" s="151" t="str">
        <f t="shared" si="14"/>
        <v>İSTANBUL-Salon Olimpik Baraj Yarışmaları</v>
      </c>
      <c r="L616" s="216"/>
      <c r="M616" s="152"/>
    </row>
    <row r="617" spans="1:13" s="144" customFormat="1" ht="26.25" customHeight="1" x14ac:dyDescent="0.2">
      <c r="A617" s="146">
        <v>709</v>
      </c>
      <c r="B617" s="157"/>
      <c r="C617" s="147"/>
      <c r="D617" s="151"/>
      <c r="E617" s="151"/>
      <c r="F617" s="153"/>
      <c r="G617" s="154"/>
      <c r="H617" s="154"/>
      <c r="I617" s="154"/>
      <c r="J617" s="148" t="str">
        <f>'YARIŞMA BİLGİLERİ'!$F$21</f>
        <v>Genç Erkekler</v>
      </c>
      <c r="K617" s="151" t="str">
        <f t="shared" si="14"/>
        <v>İSTANBUL-Salon Olimpik Baraj Yarışmaları</v>
      </c>
      <c r="L617" s="216"/>
      <c r="M617" s="152"/>
    </row>
    <row r="618" spans="1:13" s="144" customFormat="1" ht="26.25" customHeight="1" x14ac:dyDescent="0.2">
      <c r="A618" s="146">
        <v>710</v>
      </c>
      <c r="B618" s="157"/>
      <c r="C618" s="147"/>
      <c r="D618" s="151"/>
      <c r="E618" s="151"/>
      <c r="F618" s="153"/>
      <c r="G618" s="154"/>
      <c r="H618" s="154"/>
      <c r="I618" s="154"/>
      <c r="J618" s="148" t="str">
        <f>'YARIŞMA BİLGİLERİ'!$F$21</f>
        <v>Genç Erkekler</v>
      </c>
      <c r="K618" s="151" t="str">
        <f t="shared" si="14"/>
        <v>İSTANBUL-Salon Olimpik Baraj Yarışmaları</v>
      </c>
      <c r="L618" s="216"/>
      <c r="M618" s="152"/>
    </row>
    <row r="619" spans="1:13" s="144" customFormat="1" ht="26.25" customHeight="1" x14ac:dyDescent="0.2">
      <c r="A619" s="146">
        <v>711</v>
      </c>
      <c r="B619" s="157"/>
      <c r="C619" s="147"/>
      <c r="D619" s="151"/>
      <c r="E619" s="151"/>
      <c r="F619" s="153"/>
      <c r="G619" s="154"/>
      <c r="H619" s="154"/>
      <c r="I619" s="154"/>
      <c r="J619" s="148" t="str">
        <f>'YARIŞMA BİLGİLERİ'!$F$21</f>
        <v>Genç Erkekler</v>
      </c>
      <c r="K619" s="151" t="str">
        <f t="shared" si="14"/>
        <v>İSTANBUL-Salon Olimpik Baraj Yarışmaları</v>
      </c>
      <c r="L619" s="216"/>
      <c r="M619" s="152"/>
    </row>
    <row r="620" spans="1:13" s="144" customFormat="1" ht="26.25" customHeight="1" x14ac:dyDescent="0.2">
      <c r="A620" s="146">
        <v>712</v>
      </c>
      <c r="B620" s="157"/>
      <c r="C620" s="147"/>
      <c r="D620" s="151"/>
      <c r="E620" s="151"/>
      <c r="F620" s="153"/>
      <c r="G620" s="154"/>
      <c r="H620" s="154"/>
      <c r="I620" s="154"/>
      <c r="J620" s="148" t="str">
        <f>'YARIŞMA BİLGİLERİ'!$F$21</f>
        <v>Genç Erkekler</v>
      </c>
      <c r="K620" s="151" t="str">
        <f t="shared" si="14"/>
        <v>İSTANBUL-Salon Olimpik Baraj Yarışmaları</v>
      </c>
      <c r="L620" s="216"/>
      <c r="M620" s="152"/>
    </row>
    <row r="621" spans="1:13" s="144" customFormat="1" ht="26.25" customHeight="1" x14ac:dyDescent="0.2">
      <c r="A621" s="146">
        <v>713</v>
      </c>
      <c r="B621" s="157"/>
      <c r="C621" s="147"/>
      <c r="D621" s="151"/>
      <c r="E621" s="151"/>
      <c r="F621" s="153"/>
      <c r="G621" s="154"/>
      <c r="H621" s="154"/>
      <c r="I621" s="154"/>
      <c r="J621" s="148" t="str">
        <f>'YARIŞMA BİLGİLERİ'!$F$21</f>
        <v>Genç Erkekler</v>
      </c>
      <c r="K621" s="151" t="str">
        <f t="shared" si="14"/>
        <v>İSTANBUL-Salon Olimpik Baraj Yarışmaları</v>
      </c>
      <c r="L621" s="216"/>
      <c r="M621" s="152"/>
    </row>
    <row r="622" spans="1:13" s="144" customFormat="1" ht="26.25" customHeight="1" x14ac:dyDescent="0.2">
      <c r="A622" s="146">
        <v>714</v>
      </c>
      <c r="B622" s="157"/>
      <c r="C622" s="147"/>
      <c r="D622" s="151"/>
      <c r="E622" s="151"/>
      <c r="F622" s="153"/>
      <c r="G622" s="154"/>
      <c r="H622" s="154"/>
      <c r="I622" s="154"/>
      <c r="J622" s="148" t="str">
        <f>'YARIŞMA BİLGİLERİ'!$F$21</f>
        <v>Genç Erkekler</v>
      </c>
      <c r="K622" s="151" t="str">
        <f t="shared" si="14"/>
        <v>İSTANBUL-Salon Olimpik Baraj Yarışmaları</v>
      </c>
      <c r="L622" s="216"/>
      <c r="M622" s="152"/>
    </row>
    <row r="623" spans="1:13" s="144" customFormat="1" ht="26.25" customHeight="1" x14ac:dyDescent="0.2">
      <c r="A623" s="146">
        <v>715</v>
      </c>
      <c r="B623" s="157"/>
      <c r="C623" s="147"/>
      <c r="D623" s="151"/>
      <c r="E623" s="151"/>
      <c r="F623" s="153"/>
      <c r="G623" s="154"/>
      <c r="H623" s="154"/>
      <c r="I623" s="154"/>
      <c r="J623" s="148" t="str">
        <f>'YARIŞMA BİLGİLERİ'!$F$21</f>
        <v>Genç Erkekler</v>
      </c>
      <c r="K623" s="151" t="str">
        <f t="shared" si="14"/>
        <v>İSTANBUL-Salon Olimpik Baraj Yarışmaları</v>
      </c>
      <c r="L623" s="216"/>
      <c r="M623" s="152"/>
    </row>
    <row r="624" spans="1:13" s="144" customFormat="1" ht="26.25" customHeight="1" x14ac:dyDescent="0.2">
      <c r="A624" s="146">
        <v>716</v>
      </c>
      <c r="B624" s="157"/>
      <c r="C624" s="147"/>
      <c r="D624" s="151"/>
      <c r="E624" s="151"/>
      <c r="F624" s="153"/>
      <c r="G624" s="154"/>
      <c r="H624" s="154"/>
      <c r="I624" s="154"/>
      <c r="J624" s="148" t="str">
        <f>'YARIŞMA BİLGİLERİ'!$F$21</f>
        <v>Genç Erkekler</v>
      </c>
      <c r="K624" s="151" t="str">
        <f t="shared" si="14"/>
        <v>İSTANBUL-Salon Olimpik Baraj Yarışmaları</v>
      </c>
      <c r="L624" s="216"/>
      <c r="M624" s="152"/>
    </row>
    <row r="625" spans="1:13" s="144" customFormat="1" ht="26.25" customHeight="1" x14ac:dyDescent="0.2">
      <c r="A625" s="146">
        <v>717</v>
      </c>
      <c r="B625" s="157"/>
      <c r="C625" s="147"/>
      <c r="D625" s="151"/>
      <c r="E625" s="151"/>
      <c r="F625" s="153"/>
      <c r="G625" s="154"/>
      <c r="H625" s="154"/>
      <c r="I625" s="154"/>
      <c r="J625" s="148" t="str">
        <f>'YARIŞMA BİLGİLERİ'!$F$21</f>
        <v>Genç Erkekler</v>
      </c>
      <c r="K625" s="151" t="str">
        <f t="shared" si="14"/>
        <v>İSTANBUL-Salon Olimpik Baraj Yarışmaları</v>
      </c>
      <c r="L625" s="216"/>
      <c r="M625" s="152"/>
    </row>
    <row r="626" spans="1:13" s="144" customFormat="1" ht="26.25" customHeight="1" x14ac:dyDescent="0.2">
      <c r="A626" s="146">
        <v>718</v>
      </c>
      <c r="B626" s="157"/>
      <c r="C626" s="147"/>
      <c r="D626" s="151"/>
      <c r="E626" s="151"/>
      <c r="F626" s="153"/>
      <c r="G626" s="154"/>
      <c r="H626" s="154"/>
      <c r="I626" s="154"/>
      <c r="J626" s="148" t="str">
        <f>'YARIŞMA BİLGİLERİ'!$F$21</f>
        <v>Genç Erkekler</v>
      </c>
      <c r="K626" s="151" t="str">
        <f t="shared" si="14"/>
        <v>İSTANBUL-Salon Olimpik Baraj Yarışmaları</v>
      </c>
      <c r="L626" s="216"/>
      <c r="M626" s="152"/>
    </row>
    <row r="627" spans="1:13" s="144" customFormat="1" ht="26.25" customHeight="1" x14ac:dyDescent="0.2">
      <c r="A627" s="146">
        <v>719</v>
      </c>
      <c r="B627" s="157"/>
      <c r="C627" s="147"/>
      <c r="D627" s="151"/>
      <c r="E627" s="151"/>
      <c r="F627" s="153"/>
      <c r="G627" s="154"/>
      <c r="H627" s="154"/>
      <c r="I627" s="154"/>
      <c r="J627" s="148" t="str">
        <f>'YARIŞMA BİLGİLERİ'!$F$21</f>
        <v>Genç Erkekler</v>
      </c>
      <c r="K627" s="151" t="str">
        <f t="shared" si="14"/>
        <v>İSTANBUL-Salon Olimpik Baraj Yarışmaları</v>
      </c>
      <c r="L627" s="216"/>
      <c r="M627" s="152"/>
    </row>
    <row r="628" spans="1:13" s="144" customFormat="1" ht="26.25" customHeight="1" x14ac:dyDescent="0.2">
      <c r="A628" s="146">
        <v>720</v>
      </c>
      <c r="B628" s="157"/>
      <c r="C628" s="147"/>
      <c r="D628" s="151"/>
      <c r="E628" s="151"/>
      <c r="F628" s="153"/>
      <c r="G628" s="154"/>
      <c r="H628" s="154"/>
      <c r="I628" s="154"/>
      <c r="J628" s="148" t="str">
        <f>'YARIŞMA BİLGİLERİ'!$F$21</f>
        <v>Genç Erkekler</v>
      </c>
      <c r="K628" s="151" t="str">
        <f t="shared" si="14"/>
        <v>İSTANBUL-Salon Olimpik Baraj Yarışmaları</v>
      </c>
      <c r="L628" s="216"/>
      <c r="M628" s="152"/>
    </row>
    <row r="629" spans="1:13" s="144" customFormat="1" ht="26.25" customHeight="1" x14ac:dyDescent="0.2">
      <c r="A629" s="146">
        <v>721</v>
      </c>
      <c r="B629" s="157"/>
      <c r="C629" s="147"/>
      <c r="D629" s="151"/>
      <c r="E629" s="151"/>
      <c r="F629" s="153"/>
      <c r="G629" s="154"/>
      <c r="H629" s="154"/>
      <c r="I629" s="154"/>
      <c r="J629" s="148" t="str">
        <f>'YARIŞMA BİLGİLERİ'!$F$21</f>
        <v>Genç Erkekler</v>
      </c>
      <c r="K629" s="151" t="str">
        <f t="shared" si="14"/>
        <v>İSTANBUL-Salon Olimpik Baraj Yarışmaları</v>
      </c>
      <c r="L629" s="216"/>
      <c r="M629" s="152"/>
    </row>
    <row r="630" spans="1:13" s="144" customFormat="1" ht="26.25" customHeight="1" x14ac:dyDescent="0.2">
      <c r="A630" s="146">
        <v>722</v>
      </c>
      <c r="B630" s="157"/>
      <c r="C630" s="147"/>
      <c r="D630" s="151"/>
      <c r="E630" s="151"/>
      <c r="F630" s="153"/>
      <c r="G630" s="154"/>
      <c r="H630" s="154"/>
      <c r="I630" s="154"/>
      <c r="J630" s="148" t="str">
        <f>'YARIŞMA BİLGİLERİ'!$F$21</f>
        <v>Genç Erkekler</v>
      </c>
      <c r="K630" s="151" t="str">
        <f t="shared" si="14"/>
        <v>İSTANBUL-Salon Olimpik Baraj Yarışmaları</v>
      </c>
      <c r="L630" s="216"/>
      <c r="M630" s="152"/>
    </row>
    <row r="631" spans="1:13" s="144" customFormat="1" ht="26.25" customHeight="1" x14ac:dyDescent="0.2">
      <c r="A631" s="146">
        <v>723</v>
      </c>
      <c r="B631" s="157"/>
      <c r="C631" s="147"/>
      <c r="D631" s="151"/>
      <c r="E631" s="151"/>
      <c r="F631" s="153"/>
      <c r="G631" s="154"/>
      <c r="H631" s="154"/>
      <c r="I631" s="154"/>
      <c r="J631" s="148" t="str">
        <f>'YARIŞMA BİLGİLERİ'!$F$21</f>
        <v>Genç Erkekler</v>
      </c>
      <c r="K631" s="151" t="str">
        <f t="shared" si="14"/>
        <v>İSTANBUL-Salon Olimpik Baraj Yarışmaları</v>
      </c>
      <c r="L631" s="216"/>
      <c r="M631" s="152"/>
    </row>
    <row r="632" spans="1:13" s="144" customFormat="1" ht="26.25" customHeight="1" x14ac:dyDescent="0.2">
      <c r="A632" s="146">
        <v>724</v>
      </c>
      <c r="B632" s="157"/>
      <c r="C632" s="147"/>
      <c r="D632" s="151"/>
      <c r="E632" s="151"/>
      <c r="F632" s="153"/>
      <c r="G632" s="154"/>
      <c r="H632" s="154"/>
      <c r="I632" s="154"/>
      <c r="J632" s="148" t="str">
        <f>'YARIŞMA BİLGİLERİ'!$F$21</f>
        <v>Genç Erkekler</v>
      </c>
      <c r="K632" s="151" t="str">
        <f t="shared" si="14"/>
        <v>İSTANBUL-Salon Olimpik Baraj Yarışmaları</v>
      </c>
      <c r="L632" s="216"/>
      <c r="M632" s="152"/>
    </row>
    <row r="633" spans="1:13" s="144" customFormat="1" ht="26.25" customHeight="1" x14ac:dyDescent="0.2">
      <c r="A633" s="146">
        <v>725</v>
      </c>
      <c r="B633" s="157"/>
      <c r="C633" s="147"/>
      <c r="D633" s="151"/>
      <c r="E633" s="151"/>
      <c r="F633" s="153"/>
      <c r="G633" s="154"/>
      <c r="H633" s="154"/>
      <c r="I633" s="154"/>
      <c r="J633" s="148" t="str">
        <f>'YARIŞMA BİLGİLERİ'!$F$21</f>
        <v>Genç Erkekler</v>
      </c>
      <c r="K633" s="151" t="str">
        <f t="shared" si="14"/>
        <v>İSTANBUL-Salon Olimpik Baraj Yarışmaları</v>
      </c>
      <c r="L633" s="216"/>
      <c r="M633" s="152"/>
    </row>
    <row r="634" spans="1:13" s="144" customFormat="1" ht="26.25" customHeight="1" x14ac:dyDescent="0.2">
      <c r="A634" s="146">
        <v>726</v>
      </c>
      <c r="B634" s="157"/>
      <c r="C634" s="147"/>
      <c r="D634" s="151"/>
      <c r="E634" s="151"/>
      <c r="F634" s="153"/>
      <c r="G634" s="154"/>
      <c r="H634" s="154"/>
      <c r="I634" s="154"/>
      <c r="J634" s="148" t="str">
        <f>'YARIŞMA BİLGİLERİ'!$F$21</f>
        <v>Genç Erkekler</v>
      </c>
      <c r="K634" s="151" t="str">
        <f t="shared" si="14"/>
        <v>İSTANBUL-Salon Olimpik Baraj Yarışmaları</v>
      </c>
      <c r="L634" s="216"/>
      <c r="M634" s="152"/>
    </row>
    <row r="635" spans="1:13" s="144" customFormat="1" ht="26.25" customHeight="1" x14ac:dyDescent="0.2">
      <c r="A635" s="146">
        <v>727</v>
      </c>
      <c r="B635" s="157"/>
      <c r="C635" s="147"/>
      <c r="D635" s="151"/>
      <c r="E635" s="151"/>
      <c r="F635" s="153"/>
      <c r="G635" s="154"/>
      <c r="H635" s="154"/>
      <c r="I635" s="154"/>
      <c r="J635" s="148" t="str">
        <f>'YARIŞMA BİLGİLERİ'!$F$21</f>
        <v>Genç Erkekler</v>
      </c>
      <c r="K635" s="151" t="str">
        <f t="shared" si="14"/>
        <v>İSTANBUL-Salon Olimpik Baraj Yarışmaları</v>
      </c>
      <c r="L635" s="216"/>
      <c r="M635" s="152"/>
    </row>
    <row r="636" spans="1:13" s="144" customFormat="1" ht="26.25" customHeight="1" x14ac:dyDescent="0.2">
      <c r="A636" s="146">
        <v>728</v>
      </c>
      <c r="B636" s="157"/>
      <c r="C636" s="147"/>
      <c r="D636" s="151"/>
      <c r="E636" s="151"/>
      <c r="F636" s="153"/>
      <c r="G636" s="154"/>
      <c r="H636" s="154"/>
      <c r="I636" s="154"/>
      <c r="J636" s="148" t="str">
        <f>'YARIŞMA BİLGİLERİ'!$F$21</f>
        <v>Genç Erkekler</v>
      </c>
      <c r="K636" s="151" t="str">
        <f t="shared" si="14"/>
        <v>İSTANBUL-Salon Olimpik Baraj Yarışmaları</v>
      </c>
      <c r="L636" s="216"/>
      <c r="M636" s="152"/>
    </row>
    <row r="637" spans="1:13" s="144" customFormat="1" ht="26.25" customHeight="1" x14ac:dyDescent="0.2">
      <c r="A637" s="146">
        <v>729</v>
      </c>
      <c r="B637" s="157"/>
      <c r="C637" s="147"/>
      <c r="D637" s="151"/>
      <c r="E637" s="151"/>
      <c r="F637" s="153"/>
      <c r="G637" s="154"/>
      <c r="H637" s="154"/>
      <c r="I637" s="154"/>
      <c r="J637" s="148" t="str">
        <f>'YARIŞMA BİLGİLERİ'!$F$21</f>
        <v>Genç Erkekler</v>
      </c>
      <c r="K637" s="151" t="str">
        <f t="shared" si="14"/>
        <v>İSTANBUL-Salon Olimpik Baraj Yarışmaları</v>
      </c>
      <c r="L637" s="216"/>
      <c r="M637" s="152"/>
    </row>
    <row r="638" spans="1:13" s="144" customFormat="1" ht="26.25" customHeight="1" x14ac:dyDescent="0.2">
      <c r="A638" s="146">
        <v>730</v>
      </c>
      <c r="B638" s="157"/>
      <c r="C638" s="147"/>
      <c r="D638" s="151"/>
      <c r="E638" s="151"/>
      <c r="F638" s="153"/>
      <c r="G638" s="154"/>
      <c r="H638" s="154"/>
      <c r="I638" s="154"/>
      <c r="J638" s="148" t="str">
        <f>'YARIŞMA BİLGİLERİ'!$F$21</f>
        <v>Genç Erkekler</v>
      </c>
      <c r="K638" s="151" t="str">
        <f t="shared" si="14"/>
        <v>İSTANBUL-Salon Olimpik Baraj Yarışmaları</v>
      </c>
      <c r="L638" s="216"/>
      <c r="M638" s="152"/>
    </row>
    <row r="639" spans="1:13" s="144" customFormat="1" ht="26.25" customHeight="1" x14ac:dyDescent="0.2">
      <c r="A639" s="146">
        <v>731</v>
      </c>
      <c r="B639" s="157"/>
      <c r="C639" s="147"/>
      <c r="D639" s="151"/>
      <c r="E639" s="151"/>
      <c r="F639" s="153"/>
      <c r="G639" s="154"/>
      <c r="H639" s="154"/>
      <c r="I639" s="154"/>
      <c r="J639" s="148" t="str">
        <f>'YARIŞMA BİLGİLERİ'!$F$21</f>
        <v>Genç Erkekler</v>
      </c>
      <c r="K639" s="151" t="str">
        <f t="shared" si="14"/>
        <v>İSTANBUL-Salon Olimpik Baraj Yarışmaları</v>
      </c>
      <c r="L639" s="216"/>
      <c r="M639" s="152"/>
    </row>
    <row r="640" spans="1:13" s="144" customFormat="1" ht="26.25" customHeight="1" x14ac:dyDescent="0.2">
      <c r="A640" s="146">
        <v>732</v>
      </c>
      <c r="B640" s="157"/>
      <c r="C640" s="147"/>
      <c r="D640" s="151"/>
      <c r="E640" s="151"/>
      <c r="F640" s="153"/>
      <c r="G640" s="154"/>
      <c r="H640" s="154"/>
      <c r="I640" s="154"/>
      <c r="J640" s="148" t="str">
        <f>'YARIŞMA BİLGİLERİ'!$F$21</f>
        <v>Genç Erkekler</v>
      </c>
      <c r="K640" s="151" t="str">
        <f t="shared" si="14"/>
        <v>İSTANBUL-Salon Olimpik Baraj Yarışmaları</v>
      </c>
      <c r="L640" s="216"/>
      <c r="M640" s="152"/>
    </row>
    <row r="641" spans="1:13" s="144" customFormat="1" ht="26.25" customHeight="1" x14ac:dyDescent="0.2">
      <c r="A641" s="146">
        <v>733</v>
      </c>
      <c r="B641" s="157"/>
      <c r="C641" s="147"/>
      <c r="D641" s="151"/>
      <c r="E641" s="151"/>
      <c r="F641" s="153"/>
      <c r="G641" s="154"/>
      <c r="H641" s="154"/>
      <c r="I641" s="154"/>
      <c r="J641" s="148" t="str">
        <f>'YARIŞMA BİLGİLERİ'!$F$21</f>
        <v>Genç Erkekler</v>
      </c>
      <c r="K641" s="151" t="str">
        <f t="shared" si="14"/>
        <v>İSTANBUL-Salon Olimpik Baraj Yarışmaları</v>
      </c>
      <c r="L641" s="216"/>
      <c r="M641" s="152"/>
    </row>
    <row r="642" spans="1:13" s="144" customFormat="1" ht="26.25" customHeight="1" x14ac:dyDescent="0.2">
      <c r="A642" s="146">
        <v>734</v>
      </c>
      <c r="B642" s="157"/>
      <c r="C642" s="147"/>
      <c r="D642" s="151"/>
      <c r="E642" s="151"/>
      <c r="F642" s="153"/>
      <c r="G642" s="154"/>
      <c r="H642" s="154"/>
      <c r="I642" s="154"/>
      <c r="J642" s="148" t="str">
        <f>'YARIŞMA BİLGİLERİ'!$F$21</f>
        <v>Genç Erkekler</v>
      </c>
      <c r="K642" s="151" t="str">
        <f t="shared" si="14"/>
        <v>İSTANBUL-Salon Olimpik Baraj Yarışmaları</v>
      </c>
      <c r="L642" s="216"/>
      <c r="M642" s="152"/>
    </row>
    <row r="643" spans="1:13" s="144" customFormat="1" ht="26.25" customHeight="1" x14ac:dyDescent="0.2">
      <c r="A643" s="146">
        <v>735</v>
      </c>
      <c r="B643" s="157"/>
      <c r="C643" s="147"/>
      <c r="D643" s="151"/>
      <c r="E643" s="151"/>
      <c r="F643" s="153"/>
      <c r="G643" s="154"/>
      <c r="H643" s="154"/>
      <c r="I643" s="154"/>
      <c r="J643" s="148" t="str">
        <f>'YARIŞMA BİLGİLERİ'!$F$21</f>
        <v>Genç Erkekler</v>
      </c>
      <c r="K643" s="151" t="str">
        <f t="shared" si="14"/>
        <v>İSTANBUL-Salon Olimpik Baraj Yarışmaları</v>
      </c>
      <c r="L643" s="216"/>
      <c r="M643" s="152"/>
    </row>
    <row r="644" spans="1:13" s="144" customFormat="1" ht="26.25" customHeight="1" x14ac:dyDescent="0.2">
      <c r="A644" s="146">
        <v>736</v>
      </c>
      <c r="B644" s="157"/>
      <c r="C644" s="147"/>
      <c r="D644" s="151"/>
      <c r="E644" s="151"/>
      <c r="F644" s="153"/>
      <c r="G644" s="154"/>
      <c r="H644" s="154"/>
      <c r="I644" s="154"/>
      <c r="J644" s="148" t="str">
        <f>'YARIŞMA BİLGİLERİ'!$F$21</f>
        <v>Genç Erkekler</v>
      </c>
      <c r="K644" s="151" t="str">
        <f t="shared" si="14"/>
        <v>İSTANBUL-Salon Olimpik Baraj Yarışmaları</v>
      </c>
      <c r="L644" s="216"/>
      <c r="M644" s="152"/>
    </row>
    <row r="645" spans="1:13" s="144" customFormat="1" ht="26.25" customHeight="1" x14ac:dyDescent="0.2">
      <c r="A645" s="146">
        <v>737</v>
      </c>
      <c r="B645" s="157"/>
      <c r="C645" s="147"/>
      <c r="D645" s="151"/>
      <c r="E645" s="151"/>
      <c r="F645" s="153"/>
      <c r="G645" s="154"/>
      <c r="H645" s="154"/>
      <c r="I645" s="154"/>
      <c r="J645" s="148" t="str">
        <f>'YARIŞMA BİLGİLERİ'!$F$21</f>
        <v>Genç Erkekler</v>
      </c>
      <c r="K645" s="151" t="str">
        <f t="shared" si="14"/>
        <v>İSTANBUL-Salon Olimpik Baraj Yarışmaları</v>
      </c>
      <c r="L645" s="216"/>
      <c r="M645" s="152"/>
    </row>
    <row r="646" spans="1:13" s="144" customFormat="1" ht="26.25" customHeight="1" x14ac:dyDescent="0.2">
      <c r="A646" s="146">
        <v>738</v>
      </c>
      <c r="B646" s="157"/>
      <c r="C646" s="147"/>
      <c r="D646" s="151"/>
      <c r="E646" s="151"/>
      <c r="F646" s="153"/>
      <c r="G646" s="154"/>
      <c r="H646" s="154"/>
      <c r="I646" s="154"/>
      <c r="J646" s="148" t="str">
        <f>'YARIŞMA BİLGİLERİ'!$F$21</f>
        <v>Genç Erkekler</v>
      </c>
      <c r="K646" s="151" t="str">
        <f t="shared" si="14"/>
        <v>İSTANBUL-Salon Olimpik Baraj Yarışmaları</v>
      </c>
      <c r="L646" s="216"/>
      <c r="M646" s="152"/>
    </row>
    <row r="647" spans="1:13" s="144" customFormat="1" ht="26.25" customHeight="1" x14ac:dyDescent="0.2">
      <c r="A647" s="146">
        <v>739</v>
      </c>
      <c r="B647" s="157"/>
      <c r="C647" s="147"/>
      <c r="D647" s="151"/>
      <c r="E647" s="151"/>
      <c r="F647" s="153"/>
      <c r="G647" s="154"/>
      <c r="H647" s="154"/>
      <c r="I647" s="154"/>
      <c r="J647" s="148" t="str">
        <f>'YARIŞMA BİLGİLERİ'!$F$21</f>
        <v>Genç Erkekler</v>
      </c>
      <c r="K647" s="151" t="str">
        <f t="shared" si="14"/>
        <v>İSTANBUL-Salon Olimpik Baraj Yarışmaları</v>
      </c>
      <c r="L647" s="216"/>
      <c r="M647" s="152"/>
    </row>
    <row r="648" spans="1:13" s="144" customFormat="1" ht="26.25" customHeight="1" x14ac:dyDescent="0.2">
      <c r="A648" s="146">
        <v>740</v>
      </c>
      <c r="B648" s="157"/>
      <c r="C648" s="147"/>
      <c r="D648" s="151"/>
      <c r="E648" s="151"/>
      <c r="F648" s="153"/>
      <c r="G648" s="154"/>
      <c r="H648" s="154"/>
      <c r="I648" s="154"/>
      <c r="J648" s="148" t="str">
        <f>'YARIŞMA BİLGİLERİ'!$F$21</f>
        <v>Genç Erkekler</v>
      </c>
      <c r="K648" s="151" t="str">
        <f t="shared" si="14"/>
        <v>İSTANBUL-Salon Olimpik Baraj Yarışmaları</v>
      </c>
      <c r="L648" s="216"/>
      <c r="M648" s="152"/>
    </row>
    <row r="649" spans="1:13" s="144" customFormat="1" ht="26.25" customHeight="1" x14ac:dyDescent="0.2">
      <c r="A649" s="146">
        <v>741</v>
      </c>
      <c r="B649" s="157"/>
      <c r="C649" s="147"/>
      <c r="D649" s="151"/>
      <c r="E649" s="151"/>
      <c r="F649" s="153"/>
      <c r="G649" s="154"/>
      <c r="H649" s="154"/>
      <c r="I649" s="154"/>
      <c r="J649" s="148" t="str">
        <f>'YARIŞMA BİLGİLERİ'!$F$21</f>
        <v>Genç Erkekler</v>
      </c>
      <c r="K649" s="151" t="str">
        <f t="shared" si="14"/>
        <v>İSTANBUL-Salon Olimpik Baraj Yarışmaları</v>
      </c>
      <c r="L649" s="216"/>
      <c r="M649" s="152"/>
    </row>
    <row r="650" spans="1:13" s="144" customFormat="1" ht="26.25" customHeight="1" x14ac:dyDescent="0.2">
      <c r="A650" s="146">
        <v>742</v>
      </c>
      <c r="B650" s="157"/>
      <c r="C650" s="147"/>
      <c r="D650" s="151"/>
      <c r="E650" s="151"/>
      <c r="F650" s="153"/>
      <c r="G650" s="154"/>
      <c r="H650" s="154"/>
      <c r="I650" s="154"/>
      <c r="J650" s="148" t="str">
        <f>'YARIŞMA BİLGİLERİ'!$F$21</f>
        <v>Genç Erkekler</v>
      </c>
      <c r="K650" s="151" t="str">
        <f t="shared" si="14"/>
        <v>İSTANBUL-Salon Olimpik Baraj Yarışmaları</v>
      </c>
      <c r="L650" s="216"/>
      <c r="M650" s="152"/>
    </row>
    <row r="651" spans="1:13" s="144" customFormat="1" ht="26.25" customHeight="1" x14ac:dyDescent="0.2">
      <c r="A651" s="146">
        <v>743</v>
      </c>
      <c r="B651" s="157"/>
      <c r="C651" s="147"/>
      <c r="D651" s="151"/>
      <c r="E651" s="151"/>
      <c r="F651" s="153"/>
      <c r="G651" s="154"/>
      <c r="H651" s="154"/>
      <c r="I651" s="154"/>
      <c r="J651" s="148" t="str">
        <f>'YARIŞMA BİLGİLERİ'!$F$21</f>
        <v>Genç Erkekler</v>
      </c>
      <c r="K651" s="151" t="str">
        <f t="shared" si="14"/>
        <v>İSTANBUL-Salon Olimpik Baraj Yarışmaları</v>
      </c>
      <c r="L651" s="216"/>
      <c r="M651" s="152"/>
    </row>
    <row r="652" spans="1:13" s="144" customFormat="1" ht="26.25" customHeight="1" x14ac:dyDescent="0.2">
      <c r="A652" s="146">
        <v>744</v>
      </c>
      <c r="B652" s="157"/>
      <c r="C652" s="147"/>
      <c r="D652" s="151"/>
      <c r="E652" s="151"/>
      <c r="F652" s="153"/>
      <c r="G652" s="154"/>
      <c r="H652" s="154"/>
      <c r="I652" s="154"/>
      <c r="J652" s="148" t="str">
        <f>'YARIŞMA BİLGİLERİ'!$F$21</f>
        <v>Genç Erkekler</v>
      </c>
      <c r="K652" s="151" t="str">
        <f t="shared" si="14"/>
        <v>İSTANBUL-Salon Olimpik Baraj Yarışmaları</v>
      </c>
      <c r="L652" s="216"/>
      <c r="M652" s="152"/>
    </row>
    <row r="653" spans="1:13" s="144" customFormat="1" ht="26.25" customHeight="1" x14ac:dyDescent="0.2">
      <c r="A653" s="146">
        <v>745</v>
      </c>
      <c r="B653" s="157"/>
      <c r="C653" s="147"/>
      <c r="D653" s="151"/>
      <c r="E653" s="151"/>
      <c r="F653" s="153"/>
      <c r="G653" s="154"/>
      <c r="H653" s="154"/>
      <c r="I653" s="154"/>
      <c r="J653" s="148" t="str">
        <f>'YARIŞMA BİLGİLERİ'!$F$21</f>
        <v>Genç Erkekler</v>
      </c>
      <c r="K653" s="151" t="str">
        <f t="shared" si="14"/>
        <v>İSTANBUL-Salon Olimpik Baraj Yarışmaları</v>
      </c>
      <c r="L653" s="216"/>
      <c r="M653" s="152"/>
    </row>
    <row r="654" spans="1:13" s="144" customFormat="1" ht="26.25" customHeight="1" x14ac:dyDescent="0.2">
      <c r="A654" s="146">
        <v>746</v>
      </c>
      <c r="B654" s="157"/>
      <c r="C654" s="147"/>
      <c r="D654" s="151"/>
      <c r="E654" s="151"/>
      <c r="F654" s="153"/>
      <c r="G654" s="154"/>
      <c r="H654" s="154"/>
      <c r="I654" s="154"/>
      <c r="J654" s="148" t="str">
        <f>'YARIŞMA BİLGİLERİ'!$F$21</f>
        <v>Genç Erkekler</v>
      </c>
      <c r="K654" s="151" t="str">
        <f t="shared" si="14"/>
        <v>İSTANBUL-Salon Olimpik Baraj Yarışmaları</v>
      </c>
      <c r="L654" s="216"/>
      <c r="M654" s="152"/>
    </row>
    <row r="655" spans="1:13" s="144" customFormat="1" ht="26.25" customHeight="1" x14ac:dyDescent="0.2">
      <c r="A655" s="146">
        <v>747</v>
      </c>
      <c r="B655" s="157"/>
      <c r="C655" s="147"/>
      <c r="D655" s="151"/>
      <c r="E655" s="151"/>
      <c r="F655" s="153"/>
      <c r="G655" s="154"/>
      <c r="H655" s="154"/>
      <c r="I655" s="154"/>
      <c r="J655" s="148" t="str">
        <f>'YARIŞMA BİLGİLERİ'!$F$21</f>
        <v>Genç Erkekler</v>
      </c>
      <c r="K655" s="151" t="str">
        <f t="shared" si="14"/>
        <v>İSTANBUL-Salon Olimpik Baraj Yarışmaları</v>
      </c>
      <c r="L655" s="216"/>
      <c r="M655" s="152"/>
    </row>
    <row r="656" spans="1:13" s="144" customFormat="1" ht="26.25" customHeight="1" x14ac:dyDescent="0.2">
      <c r="A656" s="146">
        <v>748</v>
      </c>
      <c r="B656" s="157"/>
      <c r="C656" s="147"/>
      <c r="D656" s="151"/>
      <c r="E656" s="151"/>
      <c r="F656" s="153"/>
      <c r="G656" s="154"/>
      <c r="H656" s="154"/>
      <c r="I656" s="154"/>
      <c r="J656" s="148" t="str">
        <f>'YARIŞMA BİLGİLERİ'!$F$21</f>
        <v>Genç Erkekler</v>
      </c>
      <c r="K656" s="151" t="str">
        <f t="shared" si="14"/>
        <v>İSTANBUL-Salon Olimpik Baraj Yarışmaları</v>
      </c>
      <c r="L656" s="216"/>
      <c r="M656" s="152"/>
    </row>
    <row r="657" spans="1:13" s="144" customFormat="1" ht="26.25" customHeight="1" x14ac:dyDescent="0.2">
      <c r="A657" s="146">
        <v>749</v>
      </c>
      <c r="B657" s="157"/>
      <c r="C657" s="147"/>
      <c r="D657" s="151"/>
      <c r="E657" s="151"/>
      <c r="F657" s="153"/>
      <c r="G657" s="154"/>
      <c r="H657" s="154"/>
      <c r="I657" s="154"/>
      <c r="J657" s="148" t="str">
        <f>'YARIŞMA BİLGİLERİ'!$F$21</f>
        <v>Genç Erkekler</v>
      </c>
      <c r="K657" s="151" t="str">
        <f t="shared" si="14"/>
        <v>İSTANBUL-Salon Olimpik Baraj Yarışmaları</v>
      </c>
      <c r="L657" s="216"/>
      <c r="M657" s="152"/>
    </row>
    <row r="658" spans="1:13" s="144" customFormat="1" ht="26.25" customHeight="1" x14ac:dyDescent="0.2">
      <c r="A658" s="146">
        <v>750</v>
      </c>
      <c r="B658" s="157"/>
      <c r="C658" s="147"/>
      <c r="D658" s="151"/>
      <c r="E658" s="151"/>
      <c r="F658" s="153"/>
      <c r="G658" s="154"/>
      <c r="H658" s="154"/>
      <c r="I658" s="154"/>
      <c r="J658" s="148" t="str">
        <f>'YARIŞMA BİLGİLERİ'!$F$21</f>
        <v>Genç Erkekler</v>
      </c>
      <c r="K658" s="151" t="str">
        <f t="shared" si="14"/>
        <v>İSTANBUL-Salon Olimpik Baraj Yarışmaları</v>
      </c>
      <c r="L658" s="216"/>
      <c r="M658" s="152"/>
    </row>
    <row r="659" spans="1:13" s="144" customFormat="1" ht="26.25" customHeight="1" x14ac:dyDescent="0.2">
      <c r="A659" s="146">
        <v>751</v>
      </c>
      <c r="B659" s="157"/>
      <c r="C659" s="147"/>
      <c r="D659" s="151"/>
      <c r="E659" s="151"/>
      <c r="F659" s="153"/>
      <c r="G659" s="154"/>
      <c r="H659" s="154"/>
      <c r="I659" s="154"/>
      <c r="J659" s="148" t="str">
        <f>'YARIŞMA BİLGİLERİ'!$F$21</f>
        <v>Genç Erkekler</v>
      </c>
      <c r="K659" s="151" t="str">
        <f t="shared" si="14"/>
        <v>İSTANBUL-Salon Olimpik Baraj Yarışmaları</v>
      </c>
      <c r="L659" s="216"/>
      <c r="M659" s="152"/>
    </row>
    <row r="660" spans="1:13" s="144" customFormat="1" ht="26.25" customHeight="1" x14ac:dyDescent="0.2">
      <c r="A660" s="146">
        <v>752</v>
      </c>
      <c r="B660" s="157"/>
      <c r="C660" s="147"/>
      <c r="D660" s="151"/>
      <c r="E660" s="151"/>
      <c r="F660" s="153"/>
      <c r="G660" s="154"/>
      <c r="H660" s="154"/>
      <c r="I660" s="154"/>
      <c r="J660" s="148" t="str">
        <f>'YARIŞMA BİLGİLERİ'!$F$21</f>
        <v>Genç Erkekler</v>
      </c>
      <c r="K660" s="151" t="str">
        <f t="shared" si="14"/>
        <v>İSTANBUL-Salon Olimpik Baraj Yarışmaları</v>
      </c>
      <c r="L660" s="216"/>
      <c r="M660" s="152"/>
    </row>
    <row r="661" spans="1:13" s="144" customFormat="1" ht="26.25" customHeight="1" x14ac:dyDescent="0.2">
      <c r="A661" s="146">
        <v>753</v>
      </c>
      <c r="B661" s="157"/>
      <c r="C661" s="147"/>
      <c r="D661" s="151"/>
      <c r="E661" s="151"/>
      <c r="F661" s="153"/>
      <c r="G661" s="154"/>
      <c r="H661" s="154"/>
      <c r="I661" s="154"/>
      <c r="J661" s="148" t="str">
        <f>'YARIŞMA BİLGİLERİ'!$F$21</f>
        <v>Genç Erkekler</v>
      </c>
      <c r="K661" s="151" t="str">
        <f t="shared" si="14"/>
        <v>İSTANBUL-Salon Olimpik Baraj Yarışmaları</v>
      </c>
      <c r="L661" s="216"/>
      <c r="M661" s="152"/>
    </row>
    <row r="662" spans="1:13" s="144" customFormat="1" ht="26.25" customHeight="1" x14ac:dyDescent="0.2">
      <c r="A662" s="146">
        <v>754</v>
      </c>
      <c r="B662" s="157"/>
      <c r="C662" s="147"/>
      <c r="D662" s="151"/>
      <c r="E662" s="151"/>
      <c r="F662" s="153"/>
      <c r="G662" s="154"/>
      <c r="H662" s="154"/>
      <c r="I662" s="154"/>
      <c r="J662" s="148" t="str">
        <f>'YARIŞMA BİLGİLERİ'!$F$21</f>
        <v>Genç Erkekler</v>
      </c>
      <c r="K662" s="151" t="str">
        <f t="shared" si="14"/>
        <v>İSTANBUL-Salon Olimpik Baraj Yarışmaları</v>
      </c>
      <c r="L662" s="216"/>
      <c r="M662" s="152"/>
    </row>
    <row r="663" spans="1:13" s="144" customFormat="1" ht="26.25" customHeight="1" x14ac:dyDescent="0.2">
      <c r="A663" s="146">
        <v>755</v>
      </c>
      <c r="B663" s="157"/>
      <c r="C663" s="147"/>
      <c r="D663" s="151"/>
      <c r="E663" s="151"/>
      <c r="F663" s="153"/>
      <c r="G663" s="154"/>
      <c r="H663" s="154"/>
      <c r="I663" s="154"/>
      <c r="J663" s="148" t="str">
        <f>'YARIŞMA BİLGİLERİ'!$F$21</f>
        <v>Genç Erkekler</v>
      </c>
      <c r="K663" s="151" t="str">
        <f t="shared" si="14"/>
        <v>İSTANBUL-Salon Olimpik Baraj Yarışmaları</v>
      </c>
      <c r="L663" s="216"/>
      <c r="M663" s="152"/>
    </row>
    <row r="664" spans="1:13" s="144" customFormat="1" ht="26.25" customHeight="1" x14ac:dyDescent="0.2">
      <c r="A664" s="146">
        <v>756</v>
      </c>
      <c r="B664" s="157"/>
      <c r="C664" s="147"/>
      <c r="D664" s="151"/>
      <c r="E664" s="151"/>
      <c r="F664" s="153"/>
      <c r="G664" s="154"/>
      <c r="H664" s="154"/>
      <c r="I664" s="154"/>
      <c r="J664" s="148" t="str">
        <f>'YARIŞMA BİLGİLERİ'!$F$21</f>
        <v>Genç Erkekler</v>
      </c>
      <c r="K664" s="151" t="str">
        <f t="shared" si="14"/>
        <v>İSTANBUL-Salon Olimpik Baraj Yarışmaları</v>
      </c>
      <c r="L664" s="216"/>
      <c r="M664" s="152"/>
    </row>
    <row r="665" spans="1:13" s="144" customFormat="1" ht="26.25" customHeight="1" x14ac:dyDescent="0.2">
      <c r="A665" s="146">
        <v>757</v>
      </c>
      <c r="B665" s="157"/>
      <c r="C665" s="147"/>
      <c r="D665" s="151"/>
      <c r="E665" s="151"/>
      <c r="F665" s="153"/>
      <c r="G665" s="154"/>
      <c r="H665" s="154"/>
      <c r="I665" s="154"/>
      <c r="J665" s="148" t="str">
        <f>'YARIŞMA BİLGİLERİ'!$F$21</f>
        <v>Genç Erkekler</v>
      </c>
      <c r="K665" s="151" t="str">
        <f t="shared" si="14"/>
        <v>İSTANBUL-Salon Olimpik Baraj Yarışmaları</v>
      </c>
      <c r="L665" s="216"/>
      <c r="M665" s="152"/>
    </row>
    <row r="666" spans="1:13" s="144" customFormat="1" ht="26.25" customHeight="1" x14ac:dyDescent="0.2">
      <c r="A666" s="146">
        <v>758</v>
      </c>
      <c r="B666" s="157"/>
      <c r="C666" s="147"/>
      <c r="D666" s="151"/>
      <c r="E666" s="151"/>
      <c r="F666" s="153"/>
      <c r="G666" s="154"/>
      <c r="H666" s="154"/>
      <c r="I666" s="154"/>
      <c r="J666" s="148" t="str">
        <f>'YARIŞMA BİLGİLERİ'!$F$21</f>
        <v>Genç Erkekler</v>
      </c>
      <c r="K666" s="151" t="str">
        <f t="shared" si="14"/>
        <v>İSTANBUL-Salon Olimpik Baraj Yarışmaları</v>
      </c>
      <c r="L666" s="216"/>
      <c r="M666" s="152"/>
    </row>
    <row r="667" spans="1:13" s="144" customFormat="1" ht="26.25" customHeight="1" x14ac:dyDescent="0.2">
      <c r="A667" s="146">
        <v>759</v>
      </c>
      <c r="B667" s="157"/>
      <c r="C667" s="147"/>
      <c r="D667" s="151"/>
      <c r="E667" s="151"/>
      <c r="F667" s="153"/>
      <c r="G667" s="154"/>
      <c r="H667" s="154"/>
      <c r="I667" s="154"/>
      <c r="J667" s="148" t="str">
        <f>'YARIŞMA BİLGİLERİ'!$F$21</f>
        <v>Genç Erkekler</v>
      </c>
      <c r="K667" s="151" t="str">
        <f t="shared" si="14"/>
        <v>İSTANBUL-Salon Olimpik Baraj Yarışmaları</v>
      </c>
      <c r="L667" s="216"/>
      <c r="M667" s="152"/>
    </row>
    <row r="668" spans="1:13" s="144" customFormat="1" ht="26.25" customHeight="1" x14ac:dyDescent="0.2">
      <c r="A668" s="146">
        <v>760</v>
      </c>
      <c r="B668" s="157"/>
      <c r="C668" s="147"/>
      <c r="D668" s="151"/>
      <c r="E668" s="151"/>
      <c r="F668" s="153"/>
      <c r="G668" s="154"/>
      <c r="H668" s="154"/>
      <c r="I668" s="154"/>
      <c r="J668" s="148" t="str">
        <f>'YARIŞMA BİLGİLERİ'!$F$21</f>
        <v>Genç Erkekler</v>
      </c>
      <c r="K668" s="151" t="str">
        <f t="shared" si="14"/>
        <v>İSTANBUL-Salon Olimpik Baraj Yarışmaları</v>
      </c>
      <c r="L668" s="216"/>
      <c r="M668" s="152"/>
    </row>
    <row r="669" spans="1:13" s="144" customFormat="1" ht="26.25" customHeight="1" x14ac:dyDescent="0.2">
      <c r="A669" s="146">
        <v>761</v>
      </c>
      <c r="B669" s="157"/>
      <c r="C669" s="147"/>
      <c r="D669" s="151"/>
      <c r="E669" s="151"/>
      <c r="F669" s="153"/>
      <c r="G669" s="154"/>
      <c r="H669" s="154"/>
      <c r="I669" s="154"/>
      <c r="J669" s="148" t="str">
        <f>'YARIŞMA BİLGİLERİ'!$F$21</f>
        <v>Genç Erkekler</v>
      </c>
      <c r="K669" s="151" t="str">
        <f t="shared" si="14"/>
        <v>İSTANBUL-Salon Olimpik Baraj Yarışmaları</v>
      </c>
      <c r="L669" s="216"/>
      <c r="M669" s="152"/>
    </row>
    <row r="670" spans="1:13" s="144" customFormat="1" ht="26.25" customHeight="1" x14ac:dyDescent="0.2">
      <c r="A670" s="146">
        <v>762</v>
      </c>
      <c r="B670" s="157"/>
      <c r="C670" s="147"/>
      <c r="D670" s="151"/>
      <c r="E670" s="151"/>
      <c r="F670" s="153"/>
      <c r="G670" s="154"/>
      <c r="H670" s="154"/>
      <c r="I670" s="154"/>
      <c r="J670" s="148" t="str">
        <f>'YARIŞMA BİLGİLERİ'!$F$21</f>
        <v>Genç Erkekler</v>
      </c>
      <c r="K670" s="151" t="str">
        <f t="shared" si="14"/>
        <v>İSTANBUL-Salon Olimpik Baraj Yarışmaları</v>
      </c>
      <c r="L670" s="216"/>
      <c r="M670" s="152"/>
    </row>
    <row r="671" spans="1:13" s="144" customFormat="1" ht="26.25" customHeight="1" x14ac:dyDescent="0.2">
      <c r="A671" s="146">
        <v>763</v>
      </c>
      <c r="B671" s="157"/>
      <c r="C671" s="147"/>
      <c r="D671" s="151"/>
      <c r="E671" s="151"/>
      <c r="F671" s="153"/>
      <c r="G671" s="154"/>
      <c r="H671" s="154"/>
      <c r="I671" s="154"/>
      <c r="J671" s="148" t="str">
        <f>'YARIŞMA BİLGİLERİ'!$F$21</f>
        <v>Genç Erkekler</v>
      </c>
      <c r="K671" s="151" t="str">
        <f t="shared" si="14"/>
        <v>İSTANBUL-Salon Olimpik Baraj Yarışmaları</v>
      </c>
      <c r="L671" s="216"/>
      <c r="M671" s="152"/>
    </row>
    <row r="672" spans="1:13" s="144" customFormat="1" ht="26.25" customHeight="1" x14ac:dyDescent="0.2">
      <c r="A672" s="146">
        <v>764</v>
      </c>
      <c r="B672" s="157"/>
      <c r="C672" s="147"/>
      <c r="D672" s="151"/>
      <c r="E672" s="151"/>
      <c r="F672" s="153"/>
      <c r="G672" s="154"/>
      <c r="H672" s="154"/>
      <c r="I672" s="154"/>
      <c r="J672" s="148" t="str">
        <f>'YARIŞMA BİLGİLERİ'!$F$21</f>
        <v>Genç Erkekler</v>
      </c>
      <c r="K672" s="151" t="str">
        <f t="shared" ref="K672:K686" si="15">CONCATENATE(K$1,"-",A$1)</f>
        <v>İSTANBUL-Salon Olimpik Baraj Yarışmaları</v>
      </c>
      <c r="L672" s="216"/>
      <c r="M672" s="152"/>
    </row>
    <row r="673" spans="1:13" s="144" customFormat="1" ht="26.25" customHeight="1" x14ac:dyDescent="0.2">
      <c r="A673" s="146">
        <v>765</v>
      </c>
      <c r="B673" s="157"/>
      <c r="C673" s="147"/>
      <c r="D673" s="151"/>
      <c r="E673" s="151"/>
      <c r="F673" s="153"/>
      <c r="G673" s="154"/>
      <c r="H673" s="154"/>
      <c r="I673" s="154"/>
      <c r="J673" s="148" t="str">
        <f>'YARIŞMA BİLGİLERİ'!$F$21</f>
        <v>Genç Erkekler</v>
      </c>
      <c r="K673" s="151" t="str">
        <f t="shared" si="15"/>
        <v>İSTANBUL-Salon Olimpik Baraj Yarışmaları</v>
      </c>
      <c r="L673" s="216"/>
      <c r="M673" s="152"/>
    </row>
    <row r="674" spans="1:13" s="144" customFormat="1" ht="26.25" customHeight="1" x14ac:dyDescent="0.2">
      <c r="A674" s="146">
        <v>766</v>
      </c>
      <c r="B674" s="157"/>
      <c r="C674" s="147"/>
      <c r="D674" s="151"/>
      <c r="E674" s="151"/>
      <c r="F674" s="153"/>
      <c r="G674" s="154"/>
      <c r="H674" s="154"/>
      <c r="I674" s="154"/>
      <c r="J674" s="148" t="str">
        <f>'YARIŞMA BİLGİLERİ'!$F$21</f>
        <v>Genç Erkekler</v>
      </c>
      <c r="K674" s="151" t="str">
        <f t="shared" si="15"/>
        <v>İSTANBUL-Salon Olimpik Baraj Yarışmaları</v>
      </c>
      <c r="L674" s="216"/>
      <c r="M674" s="152"/>
    </row>
    <row r="675" spans="1:13" s="144" customFormat="1" ht="26.25" customHeight="1" x14ac:dyDescent="0.2">
      <c r="A675" s="146">
        <v>767</v>
      </c>
      <c r="B675" s="157"/>
      <c r="C675" s="147"/>
      <c r="D675" s="151"/>
      <c r="E675" s="151"/>
      <c r="F675" s="153"/>
      <c r="G675" s="154"/>
      <c r="H675" s="154"/>
      <c r="I675" s="154"/>
      <c r="J675" s="148" t="str">
        <f>'YARIŞMA BİLGİLERİ'!$F$21</f>
        <v>Genç Erkekler</v>
      </c>
      <c r="K675" s="151" t="str">
        <f t="shared" si="15"/>
        <v>İSTANBUL-Salon Olimpik Baraj Yarışmaları</v>
      </c>
      <c r="L675" s="216"/>
      <c r="M675" s="152"/>
    </row>
    <row r="676" spans="1:13" s="144" customFormat="1" ht="26.25" customHeight="1" x14ac:dyDescent="0.2">
      <c r="A676" s="146">
        <v>768</v>
      </c>
      <c r="B676" s="157"/>
      <c r="C676" s="147"/>
      <c r="D676" s="151"/>
      <c r="E676" s="151"/>
      <c r="F676" s="153"/>
      <c r="G676" s="154"/>
      <c r="H676" s="154"/>
      <c r="I676" s="154"/>
      <c r="J676" s="148" t="str">
        <f>'YARIŞMA BİLGİLERİ'!$F$21</f>
        <v>Genç Erkekler</v>
      </c>
      <c r="K676" s="151" t="str">
        <f t="shared" si="15"/>
        <v>İSTANBUL-Salon Olimpik Baraj Yarışmaları</v>
      </c>
      <c r="L676" s="216"/>
      <c r="M676" s="152"/>
    </row>
    <row r="677" spans="1:13" s="144" customFormat="1" ht="26.25" customHeight="1" x14ac:dyDescent="0.2">
      <c r="A677" s="146">
        <v>769</v>
      </c>
      <c r="B677" s="157"/>
      <c r="C677" s="147"/>
      <c r="D677" s="151"/>
      <c r="E677" s="151"/>
      <c r="F677" s="153"/>
      <c r="G677" s="154"/>
      <c r="H677" s="154"/>
      <c r="I677" s="154"/>
      <c r="J677" s="148" t="str">
        <f>'YARIŞMA BİLGİLERİ'!$F$21</f>
        <v>Genç Erkekler</v>
      </c>
      <c r="K677" s="151" t="str">
        <f t="shared" si="15"/>
        <v>İSTANBUL-Salon Olimpik Baraj Yarışmaları</v>
      </c>
      <c r="L677" s="216"/>
      <c r="M677" s="152"/>
    </row>
    <row r="678" spans="1:13" s="144" customFormat="1" ht="26.25" customHeight="1" x14ac:dyDescent="0.2">
      <c r="A678" s="146">
        <v>770</v>
      </c>
      <c r="B678" s="157"/>
      <c r="C678" s="147"/>
      <c r="D678" s="151"/>
      <c r="E678" s="151"/>
      <c r="F678" s="153"/>
      <c r="G678" s="154"/>
      <c r="H678" s="154"/>
      <c r="I678" s="154"/>
      <c r="J678" s="148" t="str">
        <f>'YARIŞMA BİLGİLERİ'!$F$21</f>
        <v>Genç Erkekler</v>
      </c>
      <c r="K678" s="151" t="str">
        <f t="shared" si="15"/>
        <v>İSTANBUL-Salon Olimpik Baraj Yarışmaları</v>
      </c>
      <c r="L678" s="216"/>
      <c r="M678" s="152"/>
    </row>
    <row r="679" spans="1:13" s="144" customFormat="1" ht="26.25" customHeight="1" x14ac:dyDescent="0.2">
      <c r="A679" s="146">
        <v>771</v>
      </c>
      <c r="B679" s="157"/>
      <c r="C679" s="147"/>
      <c r="D679" s="151"/>
      <c r="E679" s="151"/>
      <c r="F679" s="153"/>
      <c r="G679" s="154"/>
      <c r="H679" s="154"/>
      <c r="I679" s="154"/>
      <c r="J679" s="148" t="str">
        <f>'YARIŞMA BİLGİLERİ'!$F$21</f>
        <v>Genç Erkekler</v>
      </c>
      <c r="K679" s="151" t="str">
        <f t="shared" si="15"/>
        <v>İSTANBUL-Salon Olimpik Baraj Yarışmaları</v>
      </c>
      <c r="L679" s="216"/>
      <c r="M679" s="152"/>
    </row>
    <row r="680" spans="1:13" s="144" customFormat="1" ht="26.25" customHeight="1" x14ac:dyDescent="0.2">
      <c r="A680" s="146">
        <v>772</v>
      </c>
      <c r="B680" s="157"/>
      <c r="C680" s="147"/>
      <c r="D680" s="151"/>
      <c r="E680" s="151"/>
      <c r="F680" s="153"/>
      <c r="G680" s="154"/>
      <c r="H680" s="154"/>
      <c r="I680" s="154"/>
      <c r="J680" s="148" t="str">
        <f>'YARIŞMA BİLGİLERİ'!$F$21</f>
        <v>Genç Erkekler</v>
      </c>
      <c r="K680" s="151" t="str">
        <f t="shared" si="15"/>
        <v>İSTANBUL-Salon Olimpik Baraj Yarışmaları</v>
      </c>
      <c r="L680" s="216"/>
      <c r="M680" s="152"/>
    </row>
    <row r="681" spans="1:13" s="144" customFormat="1" ht="26.25" customHeight="1" x14ac:dyDescent="0.2">
      <c r="A681" s="146">
        <v>773</v>
      </c>
      <c r="B681" s="157"/>
      <c r="C681" s="147"/>
      <c r="D681" s="151"/>
      <c r="E681" s="151"/>
      <c r="F681" s="153"/>
      <c r="G681" s="154"/>
      <c r="H681" s="154"/>
      <c r="I681" s="154"/>
      <c r="J681" s="148" t="str">
        <f>'YARIŞMA BİLGİLERİ'!$F$21</f>
        <v>Genç Erkekler</v>
      </c>
      <c r="K681" s="151" t="str">
        <f t="shared" si="15"/>
        <v>İSTANBUL-Salon Olimpik Baraj Yarışmaları</v>
      </c>
      <c r="L681" s="216"/>
      <c r="M681" s="152"/>
    </row>
    <row r="682" spans="1:13" s="144" customFormat="1" ht="26.25" customHeight="1" x14ac:dyDescent="0.2">
      <c r="A682" s="146">
        <v>774</v>
      </c>
      <c r="B682" s="157"/>
      <c r="C682" s="147"/>
      <c r="D682" s="151"/>
      <c r="E682" s="151"/>
      <c r="F682" s="153"/>
      <c r="G682" s="154"/>
      <c r="H682" s="154"/>
      <c r="I682" s="154"/>
      <c r="J682" s="148" t="str">
        <f>'YARIŞMA BİLGİLERİ'!$F$21</f>
        <v>Genç Erkekler</v>
      </c>
      <c r="K682" s="151" t="str">
        <f t="shared" si="15"/>
        <v>İSTANBUL-Salon Olimpik Baraj Yarışmaları</v>
      </c>
      <c r="L682" s="216"/>
      <c r="M682" s="152"/>
    </row>
    <row r="683" spans="1:13" s="144" customFormat="1" ht="26.25" customHeight="1" x14ac:dyDescent="0.2">
      <c r="A683" s="146">
        <v>775</v>
      </c>
      <c r="B683" s="157"/>
      <c r="C683" s="147"/>
      <c r="D683" s="151"/>
      <c r="E683" s="151"/>
      <c r="F683" s="153"/>
      <c r="G683" s="154"/>
      <c r="H683" s="154"/>
      <c r="I683" s="154"/>
      <c r="J683" s="148" t="str">
        <f>'YARIŞMA BİLGİLERİ'!$F$21</f>
        <v>Genç Erkekler</v>
      </c>
      <c r="K683" s="151" t="str">
        <f t="shared" si="15"/>
        <v>İSTANBUL-Salon Olimpik Baraj Yarışmaları</v>
      </c>
      <c r="L683" s="216"/>
      <c r="M683" s="152"/>
    </row>
    <row r="684" spans="1:13" s="144" customFormat="1" ht="26.25" customHeight="1" x14ac:dyDescent="0.2">
      <c r="A684" s="146">
        <v>776</v>
      </c>
      <c r="B684" s="157"/>
      <c r="C684" s="147"/>
      <c r="D684" s="151"/>
      <c r="E684" s="151"/>
      <c r="F684" s="153"/>
      <c r="G684" s="154"/>
      <c r="H684" s="154"/>
      <c r="I684" s="154"/>
      <c r="J684" s="148" t="str">
        <f>'YARIŞMA BİLGİLERİ'!$F$21</f>
        <v>Genç Erkekler</v>
      </c>
      <c r="K684" s="151" t="str">
        <f t="shared" si="15"/>
        <v>İSTANBUL-Salon Olimpik Baraj Yarışmaları</v>
      </c>
      <c r="L684" s="216"/>
      <c r="M684" s="152"/>
    </row>
    <row r="685" spans="1:13" s="144" customFormat="1" ht="26.25" customHeight="1" x14ac:dyDescent="0.2">
      <c r="A685" s="146">
        <v>777</v>
      </c>
      <c r="B685" s="157"/>
      <c r="C685" s="147"/>
      <c r="D685" s="151"/>
      <c r="E685" s="151"/>
      <c r="F685" s="153"/>
      <c r="G685" s="154"/>
      <c r="H685" s="154"/>
      <c r="I685" s="154"/>
      <c r="J685" s="148" t="str">
        <f>'YARIŞMA BİLGİLERİ'!$F$21</f>
        <v>Genç Erkekler</v>
      </c>
      <c r="K685" s="151" t="str">
        <f t="shared" si="15"/>
        <v>İSTANBUL-Salon Olimpik Baraj Yarışmaları</v>
      </c>
      <c r="L685" s="216"/>
      <c r="M685" s="152"/>
    </row>
    <row r="686" spans="1:13" s="144" customFormat="1" ht="26.25" customHeight="1" x14ac:dyDescent="0.2">
      <c r="A686" s="146">
        <v>778</v>
      </c>
      <c r="B686" s="157"/>
      <c r="C686" s="147"/>
      <c r="D686" s="151"/>
      <c r="E686" s="151"/>
      <c r="F686" s="153"/>
      <c r="G686" s="154"/>
      <c r="H686" s="154"/>
      <c r="I686" s="154"/>
      <c r="J686" s="148" t="str">
        <f>'YARIŞMA BİLGİLERİ'!$F$21</f>
        <v>Genç Erkekler</v>
      </c>
      <c r="K686" s="151" t="str">
        <f t="shared" si="15"/>
        <v>İSTANBUL-Salon Olimpik Baraj Yarışmaları</v>
      </c>
      <c r="L686" s="216"/>
      <c r="M686" s="152"/>
    </row>
  </sheetData>
  <mergeCells count="2">
    <mergeCell ref="L1:M1"/>
    <mergeCell ref="A1:J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N18" sqref="N18"/>
    </sheetView>
  </sheetViews>
  <sheetFormatPr defaultRowHeight="15.75" x14ac:dyDescent="0.2"/>
  <cols>
    <col min="1" max="1" width="2.5703125" style="100" customWidth="1"/>
    <col min="2" max="2" width="24.140625" style="210" bestFit="1" customWidth="1"/>
    <col min="3" max="3" width="13.28515625" style="205"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6"/>
      <c r="C1" s="201"/>
      <c r="D1" s="99"/>
      <c r="E1" s="99"/>
      <c r="F1" s="99"/>
      <c r="G1" s="99"/>
      <c r="H1" s="97"/>
      <c r="I1" s="375" t="s">
        <v>184</v>
      </c>
    </row>
    <row r="2" spans="1:14" ht="51" customHeight="1" x14ac:dyDescent="0.2">
      <c r="A2" s="99"/>
      <c r="B2" s="380" t="s">
        <v>475</v>
      </c>
      <c r="C2" s="381"/>
      <c r="D2" s="381"/>
      <c r="E2" s="381"/>
      <c r="F2" s="382"/>
      <c r="G2" s="99"/>
      <c r="I2" s="376"/>
      <c r="J2" s="98"/>
      <c r="K2" s="98"/>
      <c r="L2" s="98"/>
      <c r="M2" s="98"/>
      <c r="N2" s="101"/>
    </row>
    <row r="3" spans="1:14" ht="20.25" customHeight="1" x14ac:dyDescent="0.2">
      <c r="A3" s="99"/>
      <c r="B3" s="377" t="s">
        <v>21</v>
      </c>
      <c r="C3" s="378"/>
      <c r="D3" s="378"/>
      <c r="E3" s="378"/>
      <c r="F3" s="379"/>
      <c r="G3" s="99"/>
      <c r="I3" s="376"/>
      <c r="J3" s="102"/>
      <c r="K3" s="102"/>
      <c r="L3" s="102"/>
      <c r="M3" s="102"/>
    </row>
    <row r="4" spans="1:14" ht="48" x14ac:dyDescent="0.2">
      <c r="A4" s="99"/>
      <c r="B4" s="383" t="s">
        <v>185</v>
      </c>
      <c r="C4" s="384"/>
      <c r="D4" s="384"/>
      <c r="E4" s="384"/>
      <c r="F4" s="385"/>
      <c r="G4" s="99"/>
      <c r="I4" s="103" t="s">
        <v>172</v>
      </c>
      <c r="J4" s="104"/>
      <c r="K4" s="104"/>
      <c r="L4" s="104"/>
      <c r="M4" s="104"/>
    </row>
    <row r="5" spans="1:14" ht="45" customHeight="1" x14ac:dyDescent="0.2">
      <c r="A5" s="99"/>
      <c r="B5" s="371" t="s">
        <v>329</v>
      </c>
      <c r="C5" s="372"/>
      <c r="D5" s="372"/>
      <c r="E5" s="373" t="s">
        <v>141</v>
      </c>
      <c r="F5" s="374"/>
      <c r="G5" s="99"/>
      <c r="I5" s="103" t="s">
        <v>173</v>
      </c>
      <c r="J5" s="104"/>
      <c r="K5" s="104"/>
      <c r="L5" s="104"/>
      <c r="M5" s="104"/>
    </row>
    <row r="6" spans="1:14" ht="39.75" customHeight="1" x14ac:dyDescent="0.2">
      <c r="A6" s="99"/>
      <c r="B6" s="207" t="s">
        <v>231</v>
      </c>
      <c r="C6" s="202" t="s">
        <v>10</v>
      </c>
      <c r="D6" s="136" t="s">
        <v>11</v>
      </c>
      <c r="E6" s="136" t="s">
        <v>58</v>
      </c>
      <c r="F6" s="136" t="s">
        <v>130</v>
      </c>
      <c r="G6" s="99"/>
      <c r="I6" s="103" t="s">
        <v>174</v>
      </c>
      <c r="J6" s="104"/>
      <c r="K6" s="104"/>
      <c r="L6" s="104"/>
      <c r="M6" s="104"/>
    </row>
    <row r="7" spans="1:14" s="107" customFormat="1" ht="41.25" customHeight="1" x14ac:dyDescent="0.2">
      <c r="A7" s="105"/>
      <c r="B7" s="219">
        <v>42021</v>
      </c>
      <c r="C7" s="226" t="s">
        <v>355</v>
      </c>
      <c r="D7" s="134" t="s">
        <v>114</v>
      </c>
      <c r="E7" s="227" t="s">
        <v>331</v>
      </c>
      <c r="F7" s="106" t="s">
        <v>341</v>
      </c>
      <c r="G7" s="105"/>
      <c r="I7" s="103" t="s">
        <v>175</v>
      </c>
      <c r="J7" s="104"/>
      <c r="K7" s="104"/>
      <c r="L7" s="104"/>
      <c r="M7" s="104"/>
    </row>
    <row r="8" spans="1:14" s="107" customFormat="1" ht="41.25" customHeight="1" x14ac:dyDescent="0.2">
      <c r="A8" s="105"/>
      <c r="B8" s="219">
        <v>42021</v>
      </c>
      <c r="C8" s="226" t="s">
        <v>465</v>
      </c>
      <c r="D8" s="134" t="s">
        <v>117</v>
      </c>
      <c r="E8" s="227" t="s">
        <v>331</v>
      </c>
      <c r="F8" s="106" t="s">
        <v>341</v>
      </c>
      <c r="G8" s="105"/>
      <c r="I8" s="103" t="s">
        <v>176</v>
      </c>
      <c r="J8" s="104"/>
      <c r="K8" s="104"/>
      <c r="L8" s="104"/>
      <c r="M8" s="104"/>
    </row>
    <row r="9" spans="1:14" s="107" customFormat="1" ht="41.25" customHeight="1" x14ac:dyDescent="0.2">
      <c r="A9" s="105"/>
      <c r="B9" s="219">
        <v>42021</v>
      </c>
      <c r="C9" s="226" t="s">
        <v>463</v>
      </c>
      <c r="D9" s="134" t="s">
        <v>234</v>
      </c>
      <c r="E9" s="227" t="s">
        <v>336</v>
      </c>
      <c r="F9" s="106" t="s">
        <v>349</v>
      </c>
      <c r="G9" s="105"/>
      <c r="I9" s="103" t="s">
        <v>177</v>
      </c>
      <c r="J9" s="104"/>
      <c r="K9" s="104"/>
      <c r="L9" s="104"/>
      <c r="M9" s="104"/>
    </row>
    <row r="10" spans="1:14" s="107" customFormat="1" ht="41.25" customHeight="1" x14ac:dyDescent="0.2">
      <c r="A10" s="105"/>
      <c r="B10" s="219">
        <v>42021</v>
      </c>
      <c r="C10" s="226" t="s">
        <v>462</v>
      </c>
      <c r="D10" s="134" t="s">
        <v>118</v>
      </c>
      <c r="E10" s="227" t="s">
        <v>338</v>
      </c>
      <c r="F10" s="106" t="s">
        <v>347</v>
      </c>
      <c r="G10" s="105"/>
      <c r="I10" s="103" t="s">
        <v>178</v>
      </c>
      <c r="J10" s="104"/>
      <c r="K10" s="104"/>
      <c r="L10" s="104"/>
      <c r="M10" s="104"/>
    </row>
    <row r="11" spans="1:14" s="107" customFormat="1" ht="41.25" customHeight="1" x14ac:dyDescent="0.2">
      <c r="A11" s="105"/>
      <c r="B11" s="219">
        <v>42021</v>
      </c>
      <c r="C11" s="226" t="s">
        <v>464</v>
      </c>
      <c r="D11" s="134" t="s">
        <v>115</v>
      </c>
      <c r="E11" s="227" t="s">
        <v>332</v>
      </c>
      <c r="F11" s="106" t="s">
        <v>342</v>
      </c>
      <c r="G11" s="105"/>
      <c r="I11" s="103" t="s">
        <v>179</v>
      </c>
      <c r="J11" s="104"/>
      <c r="K11" s="104"/>
      <c r="L11" s="104"/>
      <c r="M11" s="104"/>
    </row>
    <row r="12" spans="1:14" s="107" customFormat="1" ht="41.25" customHeight="1" x14ac:dyDescent="0.2">
      <c r="A12" s="105"/>
      <c r="B12" s="219">
        <v>42021</v>
      </c>
      <c r="C12" s="226" t="s">
        <v>357</v>
      </c>
      <c r="D12" s="135" t="s">
        <v>116</v>
      </c>
      <c r="E12" s="227" t="s">
        <v>334</v>
      </c>
      <c r="F12" s="106" t="s">
        <v>344</v>
      </c>
      <c r="G12" s="105"/>
      <c r="I12" s="103" t="s">
        <v>180</v>
      </c>
      <c r="J12" s="104"/>
      <c r="K12" s="104"/>
      <c r="L12" s="104"/>
      <c r="M12" s="104"/>
    </row>
    <row r="13" spans="1:14" s="107" customFormat="1" ht="41.25" customHeight="1" x14ac:dyDescent="0.2">
      <c r="A13" s="218"/>
      <c r="B13" s="219">
        <v>42021</v>
      </c>
      <c r="C13" s="226" t="s">
        <v>356</v>
      </c>
      <c r="D13" s="134" t="s">
        <v>171</v>
      </c>
      <c r="E13" s="227" t="s">
        <v>340</v>
      </c>
      <c r="F13" s="106" t="s">
        <v>351</v>
      </c>
      <c r="G13" s="218"/>
      <c r="I13" s="103" t="s">
        <v>181</v>
      </c>
      <c r="J13" s="104"/>
      <c r="K13" s="104"/>
      <c r="L13" s="104"/>
      <c r="M13" s="104"/>
    </row>
    <row r="14" spans="1:14" s="107" customFormat="1" ht="41.25" customHeight="1" x14ac:dyDescent="0.2">
      <c r="A14" s="218"/>
      <c r="B14" s="371" t="s">
        <v>329</v>
      </c>
      <c r="C14" s="372"/>
      <c r="D14" s="372"/>
      <c r="E14" s="373" t="s">
        <v>326</v>
      </c>
      <c r="F14" s="374"/>
      <c r="G14" s="218"/>
      <c r="I14" s="103" t="s">
        <v>182</v>
      </c>
      <c r="J14" s="104"/>
      <c r="K14" s="104"/>
      <c r="L14" s="104"/>
      <c r="M14" s="104"/>
    </row>
    <row r="15" spans="1:14" s="107" customFormat="1" ht="42" customHeight="1" x14ac:dyDescent="0.2">
      <c r="A15" s="105"/>
      <c r="B15" s="219">
        <v>42022</v>
      </c>
      <c r="C15" s="226" t="s">
        <v>406</v>
      </c>
      <c r="D15" s="134" t="s">
        <v>119</v>
      </c>
      <c r="E15" s="227" t="s">
        <v>335</v>
      </c>
      <c r="F15" s="106" t="s">
        <v>346</v>
      </c>
      <c r="G15" s="105"/>
      <c r="I15" s="103" t="s">
        <v>183</v>
      </c>
      <c r="J15" s="104"/>
      <c r="K15" s="104"/>
      <c r="L15" s="104"/>
      <c r="M15" s="104"/>
    </row>
    <row r="16" spans="1:14" s="107" customFormat="1" ht="43.5" customHeight="1" x14ac:dyDescent="0.2">
      <c r="A16" s="105"/>
      <c r="B16" s="219">
        <v>42022</v>
      </c>
      <c r="C16" s="226" t="s">
        <v>470</v>
      </c>
      <c r="D16" s="134" t="s">
        <v>121</v>
      </c>
      <c r="E16" s="227" t="s">
        <v>335</v>
      </c>
      <c r="F16" s="106" t="s">
        <v>346</v>
      </c>
      <c r="G16" s="105"/>
      <c r="I16" s="119" t="s">
        <v>50</v>
      </c>
      <c r="J16" s="108"/>
      <c r="K16" s="108"/>
      <c r="L16" s="108"/>
      <c r="M16" s="108"/>
    </row>
    <row r="17" spans="1:13" s="107" customFormat="1" ht="43.5" customHeight="1" x14ac:dyDescent="0.2">
      <c r="A17" s="218"/>
      <c r="B17" s="219">
        <v>42022</v>
      </c>
      <c r="C17" s="226" t="s">
        <v>466</v>
      </c>
      <c r="D17" s="134" t="s">
        <v>113</v>
      </c>
      <c r="E17" s="227" t="s">
        <v>339</v>
      </c>
      <c r="F17" s="106" t="s">
        <v>348</v>
      </c>
      <c r="G17" s="218"/>
      <c r="I17" s="118" t="s">
        <v>46</v>
      </c>
      <c r="J17" s="108"/>
      <c r="K17" s="108"/>
      <c r="L17" s="108"/>
      <c r="M17" s="108"/>
    </row>
    <row r="18" spans="1:13" s="107" customFormat="1" ht="43.5" customHeight="1" x14ac:dyDescent="0.2">
      <c r="A18" s="218"/>
      <c r="B18" s="219"/>
      <c r="C18" s="226"/>
      <c r="D18" s="134"/>
      <c r="E18" s="227"/>
      <c r="F18" s="106"/>
      <c r="G18" s="218"/>
      <c r="I18" s="118" t="s">
        <v>47</v>
      </c>
      <c r="J18" s="108"/>
      <c r="K18" s="108"/>
      <c r="L18" s="108"/>
      <c r="M18" s="108"/>
    </row>
    <row r="19" spans="1:13" s="107" customFormat="1" ht="43.5" customHeight="1" x14ac:dyDescent="0.2">
      <c r="A19" s="109"/>
      <c r="B19" s="219">
        <v>42022</v>
      </c>
      <c r="C19" s="226" t="s">
        <v>468</v>
      </c>
      <c r="D19" s="134" t="s">
        <v>120</v>
      </c>
      <c r="E19" s="227" t="s">
        <v>333</v>
      </c>
      <c r="F19" s="106" t="s">
        <v>343</v>
      </c>
      <c r="G19" s="109"/>
      <c r="I19" s="118" t="s">
        <v>48</v>
      </c>
      <c r="J19" s="108"/>
      <c r="K19" s="108"/>
      <c r="L19" s="108"/>
      <c r="M19" s="108"/>
    </row>
    <row r="20" spans="1:13" s="107" customFormat="1" ht="43.5" customHeight="1" x14ac:dyDescent="0.2">
      <c r="A20" s="109"/>
      <c r="B20" s="219">
        <v>42022</v>
      </c>
      <c r="C20" s="226" t="s">
        <v>469</v>
      </c>
      <c r="D20" s="134" t="s">
        <v>327</v>
      </c>
      <c r="E20" s="227" t="s">
        <v>354</v>
      </c>
      <c r="F20" s="106" t="s">
        <v>345</v>
      </c>
      <c r="G20" s="109"/>
      <c r="I20" s="118" t="s">
        <v>49</v>
      </c>
      <c r="J20" s="108"/>
      <c r="K20" s="108"/>
      <c r="L20" s="108"/>
      <c r="M20" s="108"/>
    </row>
    <row r="21" spans="1:13" s="107" customFormat="1" ht="43.5" customHeight="1" x14ac:dyDescent="0.2">
      <c r="A21" s="109"/>
      <c r="B21" s="219">
        <v>42022</v>
      </c>
      <c r="C21" s="226" t="s">
        <v>467</v>
      </c>
      <c r="D21" s="134" t="s">
        <v>328</v>
      </c>
      <c r="E21" s="227" t="s">
        <v>337</v>
      </c>
      <c r="F21" s="106" t="s">
        <v>350</v>
      </c>
      <c r="G21" s="109"/>
      <c r="I21" s="119" t="s">
        <v>54</v>
      </c>
      <c r="J21" s="108"/>
      <c r="K21" s="108"/>
      <c r="L21" s="108"/>
      <c r="M21" s="108"/>
    </row>
    <row r="22" spans="1:13" s="107" customFormat="1" ht="43.5" customHeight="1" x14ac:dyDescent="0.2">
      <c r="A22" s="109"/>
      <c r="B22" s="208"/>
      <c r="C22" s="203"/>
      <c r="D22" s="99"/>
      <c r="E22" s="99"/>
      <c r="F22" s="99"/>
      <c r="G22" s="109"/>
      <c r="I22" s="117" t="s">
        <v>51</v>
      </c>
      <c r="J22" s="108"/>
      <c r="K22" s="108"/>
      <c r="L22" s="108"/>
      <c r="M22" s="108"/>
    </row>
    <row r="23" spans="1:13" s="110" customFormat="1" ht="43.5" customHeight="1" x14ac:dyDescent="0.2">
      <c r="A23" s="116"/>
      <c r="B23" s="209"/>
      <c r="C23" s="204"/>
      <c r="D23" s="115"/>
      <c r="E23" s="115"/>
      <c r="F23" s="114"/>
      <c r="G23" s="116"/>
      <c r="I23" s="117" t="s">
        <v>52</v>
      </c>
      <c r="J23" s="108"/>
      <c r="K23" s="108"/>
      <c r="L23" s="108"/>
      <c r="M23" s="108"/>
    </row>
    <row r="24" spans="1:13" s="110" customFormat="1" ht="43.5" customHeight="1" x14ac:dyDescent="0.2">
      <c r="A24" s="115"/>
      <c r="B24" s="209"/>
      <c r="C24" s="204"/>
      <c r="D24" s="115"/>
      <c r="E24" s="115"/>
      <c r="F24" s="115"/>
      <c r="G24" s="115"/>
      <c r="I24" s="117" t="s">
        <v>53</v>
      </c>
      <c r="J24" s="108"/>
      <c r="K24" s="111"/>
      <c r="L24" s="111"/>
      <c r="M24" s="111"/>
    </row>
    <row r="25" spans="1:13" s="110" customFormat="1" ht="43.5" customHeight="1" x14ac:dyDescent="0.2">
      <c r="A25" s="115"/>
      <c r="B25" s="209"/>
      <c r="C25" s="204"/>
      <c r="D25" s="115"/>
      <c r="E25" s="115"/>
      <c r="F25" s="115"/>
      <c r="G25" s="115"/>
      <c r="I25" s="107"/>
      <c r="J25" s="112"/>
      <c r="K25" s="111"/>
      <c r="L25" s="111"/>
      <c r="M25" s="111"/>
    </row>
    <row r="26" spans="1:13" s="107" customFormat="1" ht="43.5" customHeight="1" x14ac:dyDescent="0.2">
      <c r="A26" s="115"/>
      <c r="B26" s="209"/>
      <c r="C26" s="204"/>
      <c r="D26" s="115"/>
      <c r="E26" s="115"/>
      <c r="F26" s="115"/>
      <c r="G26" s="115"/>
      <c r="J26" s="112"/>
      <c r="K26" s="111"/>
      <c r="L26" s="111"/>
      <c r="M26" s="111"/>
    </row>
    <row r="27" spans="1:13" s="107" customFormat="1" ht="44.25" customHeight="1" x14ac:dyDescent="0.2">
      <c r="A27" s="115"/>
      <c r="B27" s="209"/>
      <c r="C27" s="204"/>
      <c r="D27" s="115"/>
      <c r="E27" s="115"/>
      <c r="F27" s="115"/>
      <c r="G27" s="115"/>
      <c r="J27" s="112"/>
      <c r="K27" s="111"/>
      <c r="L27" s="111"/>
      <c r="M27" s="111"/>
    </row>
    <row r="28" spans="1:13" s="107" customFormat="1" ht="30.75" customHeight="1" x14ac:dyDescent="0.2">
      <c r="A28" s="115"/>
      <c r="B28" s="209"/>
      <c r="C28" s="204"/>
      <c r="D28" s="115"/>
      <c r="E28" s="115"/>
      <c r="F28" s="115"/>
      <c r="G28" s="115"/>
      <c r="H28" s="101"/>
      <c r="I28" s="114"/>
      <c r="K28" s="113"/>
      <c r="L28" s="113"/>
      <c r="M28" s="113"/>
    </row>
    <row r="29" spans="1:13" s="107" customFormat="1" ht="36.75" customHeight="1" x14ac:dyDescent="0.2">
      <c r="A29" s="115"/>
      <c r="B29" s="210"/>
      <c r="C29" s="205"/>
      <c r="D29" s="100"/>
      <c r="E29" s="100"/>
      <c r="F29" s="115"/>
      <c r="G29" s="115"/>
      <c r="I29" s="114"/>
    </row>
    <row r="30" spans="1:13" s="107" customFormat="1" ht="16.5" customHeight="1" x14ac:dyDescent="0.2">
      <c r="A30" s="100"/>
      <c r="B30" s="210"/>
      <c r="C30" s="205"/>
      <c r="D30" s="100"/>
      <c r="E30" s="100"/>
      <c r="F30" s="115"/>
      <c r="G30" s="100"/>
      <c r="I30" s="114"/>
    </row>
    <row r="31" spans="1:13" s="107" customFormat="1" ht="72" customHeight="1" x14ac:dyDescent="0.2">
      <c r="A31" s="100"/>
      <c r="B31" s="210"/>
      <c r="C31" s="205"/>
      <c r="D31" s="100"/>
      <c r="E31" s="100"/>
      <c r="F31" s="115"/>
      <c r="G31" s="100"/>
      <c r="I31" s="114"/>
      <c r="J31" s="114"/>
      <c r="K31" s="114"/>
      <c r="L31" s="114"/>
      <c r="M31" s="114"/>
    </row>
    <row r="32" spans="1:13" s="114" customFormat="1" ht="78.75" customHeight="1" x14ac:dyDescent="0.2">
      <c r="A32" s="100"/>
      <c r="B32" s="210"/>
      <c r="C32" s="205"/>
      <c r="D32" s="100"/>
      <c r="E32" s="100"/>
      <c r="F32" s="100"/>
      <c r="G32" s="100"/>
      <c r="I32" s="115"/>
    </row>
    <row r="33" spans="1:13" s="114" customFormat="1" ht="48.75" customHeight="1" x14ac:dyDescent="0.2">
      <c r="A33" s="100"/>
      <c r="B33" s="210"/>
      <c r="C33" s="205"/>
      <c r="D33" s="100"/>
      <c r="E33" s="100"/>
      <c r="F33" s="100"/>
      <c r="G33" s="100"/>
      <c r="I33" s="115"/>
    </row>
    <row r="34" spans="1:13" s="114" customFormat="1" ht="38.25" customHeight="1" x14ac:dyDescent="0.2">
      <c r="A34" s="100"/>
      <c r="B34" s="210"/>
      <c r="C34" s="205"/>
      <c r="D34" s="100"/>
      <c r="E34" s="100"/>
      <c r="F34" s="100"/>
      <c r="G34" s="100"/>
      <c r="I34" s="115"/>
    </row>
    <row r="35" spans="1:13" s="114" customFormat="1" ht="52.5" customHeight="1" x14ac:dyDescent="0.2">
      <c r="A35" s="100"/>
      <c r="B35" s="210"/>
      <c r="C35" s="205"/>
      <c r="D35" s="100"/>
      <c r="E35" s="100"/>
      <c r="F35" s="100"/>
      <c r="G35" s="100"/>
      <c r="I35" s="115"/>
      <c r="J35" s="115"/>
      <c r="K35" s="115"/>
      <c r="L35" s="115"/>
      <c r="M35" s="115"/>
    </row>
    <row r="36" spans="1:13" s="115" customFormat="1" ht="94.5" customHeight="1" x14ac:dyDescent="0.2">
      <c r="A36" s="100"/>
      <c r="B36" s="210"/>
      <c r="C36" s="205"/>
      <c r="D36" s="100"/>
      <c r="E36" s="100"/>
      <c r="F36" s="100"/>
      <c r="G36" s="100"/>
    </row>
    <row r="37" spans="1:13" s="115" customFormat="1" ht="34.5" customHeight="1" x14ac:dyDescent="0.2">
      <c r="A37" s="100"/>
      <c r="B37" s="210"/>
      <c r="C37" s="205"/>
      <c r="D37" s="100"/>
      <c r="E37" s="100"/>
      <c r="F37" s="100"/>
      <c r="G37" s="100"/>
    </row>
    <row r="38" spans="1:13" s="115" customFormat="1" ht="47.25" customHeight="1" x14ac:dyDescent="0.2">
      <c r="A38" s="100"/>
      <c r="B38" s="210"/>
      <c r="C38" s="205"/>
      <c r="D38" s="100"/>
      <c r="E38" s="100"/>
      <c r="F38" s="100"/>
      <c r="G38" s="100"/>
    </row>
    <row r="39" spans="1:13" s="115" customFormat="1" ht="36.75" customHeight="1" x14ac:dyDescent="0.2">
      <c r="A39" s="100"/>
      <c r="B39" s="210"/>
      <c r="C39" s="205"/>
      <c r="D39" s="100"/>
      <c r="E39" s="100"/>
      <c r="F39" s="100"/>
      <c r="G39" s="100"/>
    </row>
    <row r="40" spans="1:13" s="115" customFormat="1" ht="47.25" customHeight="1" x14ac:dyDescent="0.2">
      <c r="A40" s="100"/>
      <c r="B40" s="210"/>
      <c r="C40" s="205"/>
      <c r="D40" s="100"/>
      <c r="E40" s="100"/>
      <c r="F40" s="100"/>
      <c r="G40" s="100"/>
      <c r="I40" s="100"/>
    </row>
    <row r="41" spans="1:13" s="115" customFormat="1" ht="51" customHeight="1" x14ac:dyDescent="0.2">
      <c r="A41" s="100"/>
      <c r="B41" s="210"/>
      <c r="C41" s="205"/>
      <c r="D41" s="100"/>
      <c r="E41" s="100"/>
      <c r="F41" s="100"/>
      <c r="G41" s="100"/>
      <c r="I41" s="100"/>
    </row>
    <row r="42" spans="1:13" s="115" customFormat="1" ht="56.25" customHeight="1" x14ac:dyDescent="0.2">
      <c r="A42" s="100"/>
      <c r="B42" s="210"/>
      <c r="C42" s="205"/>
      <c r="D42" s="100"/>
      <c r="E42" s="100"/>
      <c r="F42" s="100"/>
      <c r="G42" s="100"/>
      <c r="I42" s="100"/>
    </row>
    <row r="43" spans="1:13" s="115" customFormat="1" ht="49.5" customHeight="1" x14ac:dyDescent="0.2">
      <c r="A43" s="100"/>
      <c r="B43" s="210"/>
      <c r="C43" s="205"/>
      <c r="D43" s="100"/>
      <c r="E43" s="100"/>
      <c r="F43" s="100"/>
      <c r="G43" s="100"/>
      <c r="I43" s="100"/>
      <c r="J43" s="100"/>
      <c r="K43" s="100"/>
      <c r="L43" s="100"/>
      <c r="M43" s="10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4:D14"/>
    <mergeCell ref="E14:F14"/>
    <mergeCell ref="I1:I3"/>
    <mergeCell ref="B5:D5"/>
    <mergeCell ref="E5:F5"/>
    <mergeCell ref="B3:F3"/>
    <mergeCell ref="B2:F2"/>
    <mergeCell ref="B4:F4"/>
  </mergeCells>
  <phoneticPr fontId="1" type="noConversion"/>
  <hyperlinks>
    <hyperlink ref="D7" location="'60M.Seçme'!C3" display="60 Metre Seçme"/>
    <hyperlink ref="D15" location="'60M.Eng.Seçme.'!A1" display="60 Metre Engelli Seçme "/>
    <hyperlink ref="D19" location="'800M.'!A1" display="800 Metre"/>
    <hyperlink ref="D8" location="'60M.Final'!C3" display="60 Metre Final"/>
    <hyperlink ref="D11" location="'400m'!A1" display="400 Metre"/>
    <hyperlink ref="D12" location="'1500m'!A1" display="1500 Metre"/>
    <hyperlink ref="D16" location="'60M.Eng.Final'!C3" display="60 Metre Engelli Final"/>
    <hyperlink ref="D17" location="Sırık!D3" display="Sırıkla Atlama"/>
    <hyperlink ref="D10" location="Yüksek!D3" display="Yüksek  Atlama"/>
    <hyperlink ref="D9" location="UZUN!A1" display="Uzun Atlama"/>
    <hyperlink ref="D20" location="'800M.'!A1" display="800 Metre"/>
    <hyperlink ref="D21" location="UZUN!A1" display="Uzun Atlama"/>
    <hyperlink ref="D13"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93"/>
  <sheetViews>
    <sheetView view="pageBreakPreview" zoomScale="98" zoomScaleNormal="100" zoomScaleSheetLayoutView="98" workbookViewId="0">
      <pane ySplit="1" topLeftCell="A50" activePane="bottomLeft" state="frozen"/>
      <selection activeCell="N18" sqref="N18"/>
      <selection pane="bottomLeft" activeCell="N18" sqref="N18"/>
    </sheetView>
  </sheetViews>
  <sheetFormatPr defaultColWidth="6.140625" defaultRowHeight="15.75" x14ac:dyDescent="0.25"/>
  <cols>
    <col min="1" max="1" width="6.140625" style="126" customWidth="1"/>
    <col min="2" max="2" width="15.42578125" style="131" hidden="1" customWidth="1"/>
    <col min="3" max="3" width="8.7109375" style="184" customWidth="1"/>
    <col min="4" max="4" width="16.85546875" style="131" hidden="1" customWidth="1"/>
    <col min="5" max="5" width="11.7109375" style="126" customWidth="1"/>
    <col min="6" max="6" width="32" style="123" customWidth="1"/>
    <col min="7" max="7" width="17.140625" style="126" bestFit="1" customWidth="1"/>
    <col min="8" max="8" width="14" style="126"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386" t="s">
        <v>475</v>
      </c>
      <c r="B1" s="386"/>
      <c r="C1" s="386"/>
      <c r="D1" s="386"/>
      <c r="E1" s="386"/>
      <c r="F1" s="387"/>
      <c r="G1" s="387"/>
      <c r="H1" s="387"/>
      <c r="I1" s="387"/>
      <c r="J1" s="387"/>
      <c r="K1" s="386"/>
      <c r="L1" s="386"/>
      <c r="M1" s="386"/>
    </row>
    <row r="2" spans="1:13" ht="44.25" customHeight="1" x14ac:dyDescent="0.25">
      <c r="A2" s="388" t="s">
        <v>329</v>
      </c>
      <c r="B2" s="388"/>
      <c r="C2" s="388"/>
      <c r="D2" s="388"/>
      <c r="E2" s="388"/>
      <c r="F2" s="388"/>
      <c r="G2" s="389" t="s">
        <v>138</v>
      </c>
      <c r="H2" s="389"/>
      <c r="I2" s="188"/>
      <c r="J2" s="390">
        <v>42022.686601851849</v>
      </c>
      <c r="K2" s="390"/>
      <c r="L2" s="390"/>
      <c r="M2" s="390"/>
    </row>
    <row r="3" spans="1:13" s="126" customFormat="1" ht="45" customHeight="1" x14ac:dyDescent="0.25">
      <c r="A3" s="124" t="s">
        <v>26</v>
      </c>
      <c r="B3" s="125" t="s">
        <v>38</v>
      </c>
      <c r="C3" s="125" t="s">
        <v>125</v>
      </c>
      <c r="D3" s="125" t="s">
        <v>186</v>
      </c>
      <c r="E3" s="124" t="s">
        <v>22</v>
      </c>
      <c r="F3" s="124" t="s">
        <v>7</v>
      </c>
      <c r="G3" s="124" t="s">
        <v>56</v>
      </c>
      <c r="H3" s="124" t="s">
        <v>223</v>
      </c>
      <c r="I3" s="181" t="s">
        <v>227</v>
      </c>
      <c r="J3" s="178" t="s">
        <v>59</v>
      </c>
      <c r="K3" s="179" t="s">
        <v>224</v>
      </c>
      <c r="L3" s="179" t="s">
        <v>225</v>
      </c>
      <c r="M3" s="180" t="s">
        <v>226</v>
      </c>
    </row>
    <row r="4" spans="1:13" s="130" customFormat="1" ht="13.5" customHeight="1" x14ac:dyDescent="0.2">
      <c r="A4" s="78">
        <v>1</v>
      </c>
      <c r="B4" s="127" t="s">
        <v>91</v>
      </c>
      <c r="C4" s="127">
        <v>99</v>
      </c>
      <c r="D4" s="127"/>
      <c r="E4" s="80">
        <v>35643</v>
      </c>
      <c r="F4" s="128" t="s">
        <v>387</v>
      </c>
      <c r="G4" s="78" t="s">
        <v>388</v>
      </c>
      <c r="H4" s="78" t="s">
        <v>352</v>
      </c>
      <c r="I4" s="182" t="s">
        <v>235</v>
      </c>
      <c r="J4" s="81" t="s">
        <v>400</v>
      </c>
      <c r="K4" s="129" t="s">
        <v>453</v>
      </c>
      <c r="L4" s="129" t="s">
        <v>455</v>
      </c>
      <c r="M4" s="79"/>
    </row>
    <row r="5" spans="1:13" s="130" customFormat="1" ht="13.5" customHeight="1" x14ac:dyDescent="0.2">
      <c r="A5" s="78">
        <v>2</v>
      </c>
      <c r="B5" s="127" t="s">
        <v>85</v>
      </c>
      <c r="C5" s="127">
        <v>76</v>
      </c>
      <c r="D5" s="127"/>
      <c r="E5" s="80">
        <v>36440</v>
      </c>
      <c r="F5" s="128" t="s">
        <v>396</v>
      </c>
      <c r="G5" s="78" t="s">
        <v>137</v>
      </c>
      <c r="H5" s="78" t="s">
        <v>352</v>
      </c>
      <c r="I5" s="182" t="s">
        <v>235</v>
      </c>
      <c r="J5" s="81" t="s">
        <v>407</v>
      </c>
      <c r="K5" s="129" t="s">
        <v>454</v>
      </c>
      <c r="L5" s="129" t="s">
        <v>455</v>
      </c>
      <c r="M5" s="79"/>
    </row>
    <row r="6" spans="1:13" s="130" customFormat="1" ht="13.5" customHeight="1" x14ac:dyDescent="0.2">
      <c r="A6" s="78">
        <v>3</v>
      </c>
      <c r="B6" s="127" t="s">
        <v>92</v>
      </c>
      <c r="C6" s="127">
        <v>128</v>
      </c>
      <c r="D6" s="127"/>
      <c r="E6" s="80">
        <v>35462</v>
      </c>
      <c r="F6" s="128" t="s">
        <v>393</v>
      </c>
      <c r="G6" s="78" t="s">
        <v>394</v>
      </c>
      <c r="H6" s="78" t="s">
        <v>352</v>
      </c>
      <c r="I6" s="182" t="s">
        <v>235</v>
      </c>
      <c r="J6" s="81" t="s">
        <v>405</v>
      </c>
      <c r="K6" s="129" t="s">
        <v>453</v>
      </c>
      <c r="L6" s="129" t="s">
        <v>456</v>
      </c>
      <c r="M6" s="79"/>
    </row>
    <row r="7" spans="1:13" s="130" customFormat="1" ht="13.5" customHeight="1" x14ac:dyDescent="0.2">
      <c r="A7" s="78">
        <v>4</v>
      </c>
      <c r="B7" s="127" t="s">
        <v>86</v>
      </c>
      <c r="C7" s="127">
        <v>63</v>
      </c>
      <c r="D7" s="127"/>
      <c r="E7" s="80">
        <v>36161</v>
      </c>
      <c r="F7" s="128" t="s">
        <v>392</v>
      </c>
      <c r="G7" s="78" t="s">
        <v>137</v>
      </c>
      <c r="H7" s="78" t="s">
        <v>352</v>
      </c>
      <c r="I7" s="182" t="s">
        <v>235</v>
      </c>
      <c r="J7" s="81" t="s">
        <v>404</v>
      </c>
      <c r="K7" s="129" t="s">
        <v>454</v>
      </c>
      <c r="L7" s="129" t="s">
        <v>456</v>
      </c>
      <c r="M7" s="79"/>
    </row>
    <row r="8" spans="1:13" s="130" customFormat="1" ht="13.5" customHeight="1" x14ac:dyDescent="0.2">
      <c r="A8" s="78">
        <v>5</v>
      </c>
      <c r="B8" s="127" t="s">
        <v>90</v>
      </c>
      <c r="C8" s="127">
        <v>37</v>
      </c>
      <c r="D8" s="127"/>
      <c r="E8" s="80">
        <v>35164</v>
      </c>
      <c r="F8" s="128" t="s">
        <v>398</v>
      </c>
      <c r="G8" s="78" t="s">
        <v>399</v>
      </c>
      <c r="H8" s="78" t="s">
        <v>352</v>
      </c>
      <c r="I8" s="182" t="s">
        <v>235</v>
      </c>
      <c r="J8" s="81" t="s">
        <v>409</v>
      </c>
      <c r="K8" s="129" t="s">
        <v>453</v>
      </c>
      <c r="L8" s="129" t="s">
        <v>457</v>
      </c>
      <c r="M8" s="79"/>
    </row>
    <row r="9" spans="1:13" s="130" customFormat="1" ht="13.5" customHeight="1" x14ac:dyDescent="0.2">
      <c r="A9" s="78">
        <v>6</v>
      </c>
      <c r="B9" s="127" t="s">
        <v>84</v>
      </c>
      <c r="C9" s="127">
        <v>78</v>
      </c>
      <c r="D9" s="127"/>
      <c r="E9" s="80">
        <v>35534</v>
      </c>
      <c r="F9" s="128" t="s">
        <v>397</v>
      </c>
      <c r="G9" s="78" t="s">
        <v>137</v>
      </c>
      <c r="H9" s="78" t="s">
        <v>352</v>
      </c>
      <c r="I9" s="182" t="s">
        <v>235</v>
      </c>
      <c r="J9" s="81" t="s">
        <v>408</v>
      </c>
      <c r="K9" s="129" t="s">
        <v>454</v>
      </c>
      <c r="L9" s="129" t="s">
        <v>457</v>
      </c>
      <c r="M9" s="79"/>
    </row>
    <row r="10" spans="1:13" s="130" customFormat="1" ht="13.5" customHeight="1" x14ac:dyDescent="0.2">
      <c r="A10" s="78">
        <v>7</v>
      </c>
      <c r="B10" s="127" t="s">
        <v>93</v>
      </c>
      <c r="C10" s="127">
        <v>106</v>
      </c>
      <c r="D10" s="127"/>
      <c r="E10" s="80">
        <v>36199</v>
      </c>
      <c r="F10" s="128" t="s">
        <v>389</v>
      </c>
      <c r="G10" s="78" t="s">
        <v>374</v>
      </c>
      <c r="H10" s="78" t="s">
        <v>352</v>
      </c>
      <c r="I10" s="182" t="s">
        <v>235</v>
      </c>
      <c r="J10" s="81" t="s">
        <v>401</v>
      </c>
      <c r="K10" s="129" t="s">
        <v>453</v>
      </c>
      <c r="L10" s="129" t="s">
        <v>458</v>
      </c>
      <c r="M10" s="79"/>
    </row>
    <row r="11" spans="1:13" s="130" customFormat="1" ht="13.5" customHeight="1" x14ac:dyDescent="0.2">
      <c r="A11" s="78">
        <v>8</v>
      </c>
      <c r="B11" s="127" t="s">
        <v>87</v>
      </c>
      <c r="C11" s="127">
        <v>59</v>
      </c>
      <c r="D11" s="127"/>
      <c r="E11" s="80">
        <v>36316</v>
      </c>
      <c r="F11" s="128" t="s">
        <v>390</v>
      </c>
      <c r="G11" s="78" t="s">
        <v>137</v>
      </c>
      <c r="H11" s="78" t="s">
        <v>352</v>
      </c>
      <c r="I11" s="182" t="s">
        <v>235</v>
      </c>
      <c r="J11" s="81" t="s">
        <v>402</v>
      </c>
      <c r="K11" s="129" t="s">
        <v>454</v>
      </c>
      <c r="L11" s="129" t="s">
        <v>458</v>
      </c>
      <c r="M11" s="79"/>
    </row>
    <row r="12" spans="1:13" s="130" customFormat="1" ht="13.5" customHeight="1" x14ac:dyDescent="0.2">
      <c r="A12" s="78">
        <v>9</v>
      </c>
      <c r="B12" s="127" t="s">
        <v>139</v>
      </c>
      <c r="C12" s="127">
        <v>46</v>
      </c>
      <c r="D12" s="127"/>
      <c r="E12" s="80">
        <v>35636</v>
      </c>
      <c r="F12" s="128" t="s">
        <v>391</v>
      </c>
      <c r="G12" s="78" t="s">
        <v>359</v>
      </c>
      <c r="H12" s="78" t="s">
        <v>352</v>
      </c>
      <c r="I12" s="182" t="s">
        <v>235</v>
      </c>
      <c r="J12" s="81" t="s">
        <v>403</v>
      </c>
      <c r="K12" s="129" t="s">
        <v>453</v>
      </c>
      <c r="L12" s="129" t="s">
        <v>459</v>
      </c>
      <c r="M12" s="79"/>
    </row>
    <row r="13" spans="1:13" s="130" customFormat="1" ht="13.5" customHeight="1" x14ac:dyDescent="0.2">
      <c r="A13" s="78">
        <v>10</v>
      </c>
      <c r="B13" s="127" t="s">
        <v>123</v>
      </c>
      <c r="C13" s="127">
        <v>75</v>
      </c>
      <c r="D13" s="127"/>
      <c r="E13" s="80">
        <v>35647</v>
      </c>
      <c r="F13" s="128" t="s">
        <v>395</v>
      </c>
      <c r="G13" s="78" t="s">
        <v>137</v>
      </c>
      <c r="H13" s="78" t="s">
        <v>352</v>
      </c>
      <c r="I13" s="182" t="s">
        <v>235</v>
      </c>
      <c r="J13" s="81"/>
      <c r="K13" s="129" t="s">
        <v>454</v>
      </c>
      <c r="L13" s="129" t="s">
        <v>459</v>
      </c>
      <c r="M13" s="79"/>
    </row>
    <row r="14" spans="1:13" s="130" customFormat="1" ht="13.5" customHeight="1" x14ac:dyDescent="0.2">
      <c r="A14" s="78">
        <v>32</v>
      </c>
      <c r="B14" s="127" t="s">
        <v>62</v>
      </c>
      <c r="C14" s="127">
        <v>59</v>
      </c>
      <c r="D14" s="127"/>
      <c r="E14" s="80">
        <v>36316</v>
      </c>
      <c r="F14" s="128" t="s">
        <v>390</v>
      </c>
      <c r="G14" s="78" t="s">
        <v>137</v>
      </c>
      <c r="H14" s="78" t="s">
        <v>352</v>
      </c>
      <c r="I14" s="182" t="s">
        <v>213</v>
      </c>
      <c r="J14" s="81" t="s">
        <v>406</v>
      </c>
      <c r="K14" s="129" t="s">
        <v>454</v>
      </c>
      <c r="L14" s="129" t="s">
        <v>453</v>
      </c>
      <c r="M14" s="79"/>
    </row>
    <row r="15" spans="1:13" s="130" customFormat="1" ht="13.5" customHeight="1" x14ac:dyDescent="0.2">
      <c r="A15" s="78">
        <v>33</v>
      </c>
      <c r="B15" s="127" t="s">
        <v>60</v>
      </c>
      <c r="C15" s="127">
        <v>75</v>
      </c>
      <c r="D15" s="127"/>
      <c r="E15" s="273">
        <v>35647</v>
      </c>
      <c r="F15" s="128" t="s">
        <v>395</v>
      </c>
      <c r="G15" s="78" t="s">
        <v>137</v>
      </c>
      <c r="H15" s="78" t="s">
        <v>352</v>
      </c>
      <c r="I15" s="182" t="s">
        <v>213</v>
      </c>
      <c r="J15" s="81" t="s">
        <v>406</v>
      </c>
      <c r="K15" s="129" t="s">
        <v>454</v>
      </c>
      <c r="L15" s="129" t="s">
        <v>454</v>
      </c>
      <c r="M15" s="79"/>
    </row>
    <row r="16" spans="1:13" s="130" customFormat="1" ht="13.5" customHeight="1" x14ac:dyDescent="0.2">
      <c r="A16" s="78">
        <v>34</v>
      </c>
      <c r="B16" s="127" t="s">
        <v>71</v>
      </c>
      <c r="C16" s="127">
        <v>51</v>
      </c>
      <c r="D16" s="127"/>
      <c r="E16" s="80">
        <v>35222</v>
      </c>
      <c r="F16" s="128" t="s">
        <v>375</v>
      </c>
      <c r="G16" s="78" t="s">
        <v>137</v>
      </c>
      <c r="H16" s="78" t="s">
        <v>352</v>
      </c>
      <c r="I16" s="182" t="s">
        <v>213</v>
      </c>
      <c r="J16" s="81" t="s">
        <v>382</v>
      </c>
      <c r="K16" s="129" t="s">
        <v>453</v>
      </c>
      <c r="L16" s="129" t="s">
        <v>458</v>
      </c>
      <c r="M16" s="79"/>
    </row>
    <row r="17" spans="1:13" s="130" customFormat="1" ht="13.5" customHeight="1" x14ac:dyDescent="0.2">
      <c r="A17" s="78">
        <v>35</v>
      </c>
      <c r="B17" s="127" t="s">
        <v>70</v>
      </c>
      <c r="C17" s="127">
        <v>77</v>
      </c>
      <c r="D17" s="127"/>
      <c r="E17" s="80">
        <v>36039</v>
      </c>
      <c r="F17" s="128" t="s">
        <v>380</v>
      </c>
      <c r="G17" s="78" t="s">
        <v>137</v>
      </c>
      <c r="H17" s="78" t="s">
        <v>352</v>
      </c>
      <c r="I17" s="182" t="s">
        <v>213</v>
      </c>
      <c r="J17" s="81" t="s">
        <v>386</v>
      </c>
      <c r="K17" s="129" t="s">
        <v>453</v>
      </c>
      <c r="L17" s="129" t="s">
        <v>456</v>
      </c>
      <c r="M17" s="79"/>
    </row>
    <row r="18" spans="1:13" s="130" customFormat="1" ht="13.5" customHeight="1" x14ac:dyDescent="0.2">
      <c r="A18" s="78">
        <v>36</v>
      </c>
      <c r="B18" s="127" t="s">
        <v>69</v>
      </c>
      <c r="C18" s="127">
        <v>66</v>
      </c>
      <c r="D18" s="127"/>
      <c r="E18" s="80">
        <v>35601</v>
      </c>
      <c r="F18" s="128" t="s">
        <v>379</v>
      </c>
      <c r="G18" s="78" t="s">
        <v>137</v>
      </c>
      <c r="H18" s="78" t="s">
        <v>352</v>
      </c>
      <c r="I18" s="182" t="s">
        <v>213</v>
      </c>
      <c r="J18" s="81" t="s">
        <v>385</v>
      </c>
      <c r="K18" s="129" t="s">
        <v>453</v>
      </c>
      <c r="L18" s="129" t="s">
        <v>455</v>
      </c>
      <c r="M18" s="79"/>
    </row>
    <row r="19" spans="1:13" s="130" customFormat="1" ht="13.5" customHeight="1" x14ac:dyDescent="0.2">
      <c r="A19" s="78">
        <v>37</v>
      </c>
      <c r="B19" s="127" t="s">
        <v>68</v>
      </c>
      <c r="C19" s="127">
        <v>95</v>
      </c>
      <c r="D19" s="127"/>
      <c r="E19" s="80">
        <v>35672</v>
      </c>
      <c r="F19" s="128" t="s">
        <v>376</v>
      </c>
      <c r="G19" s="78" t="s">
        <v>377</v>
      </c>
      <c r="H19" s="78" t="s">
        <v>352</v>
      </c>
      <c r="I19" s="182" t="s">
        <v>213</v>
      </c>
      <c r="J19" s="81" t="s">
        <v>383</v>
      </c>
      <c r="K19" s="129" t="s">
        <v>453</v>
      </c>
      <c r="L19" s="129" t="s">
        <v>457</v>
      </c>
      <c r="M19" s="79"/>
    </row>
    <row r="20" spans="1:13" s="130" customFormat="1" ht="13.5" customHeight="1" x14ac:dyDescent="0.2">
      <c r="A20" s="78">
        <v>38</v>
      </c>
      <c r="B20" s="127" t="s">
        <v>61</v>
      </c>
      <c r="C20" s="127">
        <v>104</v>
      </c>
      <c r="D20" s="127"/>
      <c r="E20" s="80">
        <v>36167</v>
      </c>
      <c r="F20" s="128" t="s">
        <v>373</v>
      </c>
      <c r="G20" s="78" t="s">
        <v>374</v>
      </c>
      <c r="H20" s="78" t="s">
        <v>352</v>
      </c>
      <c r="I20" s="182" t="s">
        <v>213</v>
      </c>
      <c r="J20" s="81" t="s">
        <v>381</v>
      </c>
      <c r="K20" s="129" t="s">
        <v>453</v>
      </c>
      <c r="L20" s="129" t="s">
        <v>453</v>
      </c>
      <c r="M20" s="79"/>
    </row>
    <row r="21" spans="1:13" s="130" customFormat="1" ht="13.5" customHeight="1" x14ac:dyDescent="0.2">
      <c r="A21" s="78">
        <v>39</v>
      </c>
      <c r="B21" s="127" t="s">
        <v>67</v>
      </c>
      <c r="C21" s="127">
        <v>37</v>
      </c>
      <c r="D21" s="127"/>
      <c r="E21" s="273">
        <v>35164</v>
      </c>
      <c r="F21" s="128" t="s">
        <v>398</v>
      </c>
      <c r="G21" s="78" t="s">
        <v>399</v>
      </c>
      <c r="H21" s="78" t="s">
        <v>352</v>
      </c>
      <c r="I21" s="182" t="s">
        <v>213</v>
      </c>
      <c r="J21" s="81" t="s">
        <v>446</v>
      </c>
      <c r="K21" s="129" t="s">
        <v>453</v>
      </c>
      <c r="L21" s="129" t="s">
        <v>454</v>
      </c>
      <c r="M21" s="79"/>
    </row>
    <row r="22" spans="1:13" s="130" customFormat="1" ht="13.5" customHeight="1" x14ac:dyDescent="0.2">
      <c r="A22" s="78">
        <v>40</v>
      </c>
      <c r="B22" s="127" t="s">
        <v>66</v>
      </c>
      <c r="C22" s="127">
        <v>76</v>
      </c>
      <c r="D22" s="127"/>
      <c r="E22" s="273">
        <v>36440</v>
      </c>
      <c r="F22" s="128" t="s">
        <v>396</v>
      </c>
      <c r="G22" s="78" t="s">
        <v>137</v>
      </c>
      <c r="H22" s="78" t="s">
        <v>352</v>
      </c>
      <c r="I22" s="182" t="s">
        <v>213</v>
      </c>
      <c r="J22" s="81" t="s">
        <v>445</v>
      </c>
      <c r="K22" s="129" t="s">
        <v>454</v>
      </c>
      <c r="L22" s="129" t="s">
        <v>458</v>
      </c>
      <c r="M22" s="79"/>
    </row>
    <row r="23" spans="1:13" s="130" customFormat="1" ht="13.5" customHeight="1" x14ac:dyDescent="0.2">
      <c r="A23" s="78">
        <v>41</v>
      </c>
      <c r="B23" s="127" t="s">
        <v>65</v>
      </c>
      <c r="C23" s="127">
        <v>46</v>
      </c>
      <c r="D23" s="127"/>
      <c r="E23" s="273">
        <v>35636</v>
      </c>
      <c r="F23" s="128" t="s">
        <v>391</v>
      </c>
      <c r="G23" s="78" t="s">
        <v>359</v>
      </c>
      <c r="H23" s="78" t="s">
        <v>352</v>
      </c>
      <c r="I23" s="182" t="s">
        <v>213</v>
      </c>
      <c r="J23" s="81" t="s">
        <v>443</v>
      </c>
      <c r="K23" s="129" t="s">
        <v>454</v>
      </c>
      <c r="L23" s="129" t="s">
        <v>456</v>
      </c>
      <c r="M23" s="79"/>
    </row>
    <row r="24" spans="1:13" s="130" customFormat="1" ht="13.5" customHeight="1" x14ac:dyDescent="0.2">
      <c r="A24" s="78">
        <v>42</v>
      </c>
      <c r="B24" s="127" t="s">
        <v>64</v>
      </c>
      <c r="C24" s="127">
        <v>45</v>
      </c>
      <c r="D24" s="127"/>
      <c r="E24" s="80">
        <v>35445</v>
      </c>
      <c r="F24" s="128" t="s">
        <v>378</v>
      </c>
      <c r="G24" s="78" t="s">
        <v>359</v>
      </c>
      <c r="H24" s="78" t="s">
        <v>352</v>
      </c>
      <c r="I24" s="182" t="s">
        <v>213</v>
      </c>
      <c r="J24" s="81" t="s">
        <v>384</v>
      </c>
      <c r="K24" s="129" t="s">
        <v>454</v>
      </c>
      <c r="L24" s="129" t="s">
        <v>455</v>
      </c>
      <c r="M24" s="79"/>
    </row>
    <row r="25" spans="1:13" s="130" customFormat="1" ht="13.5" customHeight="1" x14ac:dyDescent="0.2">
      <c r="A25" s="78">
        <v>43</v>
      </c>
      <c r="B25" s="127" t="s">
        <v>63</v>
      </c>
      <c r="C25" s="127">
        <v>63</v>
      </c>
      <c r="D25" s="127"/>
      <c r="E25" s="273">
        <v>36161</v>
      </c>
      <c r="F25" s="128" t="s">
        <v>392</v>
      </c>
      <c r="G25" s="78" t="s">
        <v>137</v>
      </c>
      <c r="H25" s="78" t="s">
        <v>352</v>
      </c>
      <c r="I25" s="182" t="s">
        <v>213</v>
      </c>
      <c r="J25" s="81" t="s">
        <v>444</v>
      </c>
      <c r="K25" s="129" t="s">
        <v>454</v>
      </c>
      <c r="L25" s="129" t="s">
        <v>457</v>
      </c>
      <c r="M25" s="79"/>
    </row>
    <row r="26" spans="1:13" s="130" customFormat="1" ht="13.5" customHeight="1" x14ac:dyDescent="0.2">
      <c r="A26" s="78">
        <v>44</v>
      </c>
      <c r="B26" s="127" t="s">
        <v>483</v>
      </c>
      <c r="C26" s="127"/>
      <c r="D26" s="127"/>
      <c r="E26" s="273"/>
      <c r="F26" s="128"/>
      <c r="G26" s="78"/>
      <c r="H26" s="78" t="s">
        <v>352</v>
      </c>
      <c r="I26" s="182" t="s">
        <v>213</v>
      </c>
      <c r="J26" s="81"/>
      <c r="K26" s="129"/>
      <c r="L26" s="129"/>
      <c r="M26" s="79"/>
    </row>
    <row r="27" spans="1:13" s="130" customFormat="1" ht="13.5" customHeight="1" x14ac:dyDescent="0.2">
      <c r="A27" s="78">
        <v>48</v>
      </c>
      <c r="B27" s="127" t="s">
        <v>107</v>
      </c>
      <c r="C27" s="127">
        <v>104</v>
      </c>
      <c r="D27" s="127"/>
      <c r="E27" s="80">
        <v>36167</v>
      </c>
      <c r="F27" s="128" t="s">
        <v>373</v>
      </c>
      <c r="G27" s="78" t="s">
        <v>374</v>
      </c>
      <c r="H27" s="78" t="s">
        <v>352</v>
      </c>
      <c r="I27" s="182" t="s">
        <v>220</v>
      </c>
      <c r="J27" s="81" t="s">
        <v>406</v>
      </c>
      <c r="K27" s="129" t="s">
        <v>454</v>
      </c>
      <c r="L27" s="129" t="s">
        <v>454</v>
      </c>
      <c r="M27" s="79"/>
    </row>
    <row r="28" spans="1:13" s="130" customFormat="1" ht="13.5" customHeight="1" x14ac:dyDescent="0.2">
      <c r="A28" s="78">
        <v>49</v>
      </c>
      <c r="B28" s="127" t="s">
        <v>112</v>
      </c>
      <c r="C28" s="127">
        <v>111</v>
      </c>
      <c r="D28" s="127"/>
      <c r="E28" s="80">
        <v>35830</v>
      </c>
      <c r="F28" s="128" t="s">
        <v>362</v>
      </c>
      <c r="G28" s="78" t="s">
        <v>363</v>
      </c>
      <c r="H28" s="78" t="s">
        <v>352</v>
      </c>
      <c r="I28" s="182" t="s">
        <v>220</v>
      </c>
      <c r="J28" s="81" t="s">
        <v>448</v>
      </c>
      <c r="K28" s="129" t="s">
        <v>454</v>
      </c>
      <c r="L28" s="129" t="s">
        <v>458</v>
      </c>
      <c r="M28" s="79"/>
    </row>
    <row r="29" spans="1:13" s="130" customFormat="1" ht="13.5" customHeight="1" x14ac:dyDescent="0.2">
      <c r="A29" s="78">
        <v>50</v>
      </c>
      <c r="B29" s="127" t="s">
        <v>111</v>
      </c>
      <c r="C29" s="127">
        <v>93</v>
      </c>
      <c r="D29" s="127"/>
      <c r="E29" s="80">
        <v>35107</v>
      </c>
      <c r="F29" s="128" t="s">
        <v>364</v>
      </c>
      <c r="G29" s="78" t="s">
        <v>361</v>
      </c>
      <c r="H29" s="78" t="s">
        <v>352</v>
      </c>
      <c r="I29" s="182" t="s">
        <v>220</v>
      </c>
      <c r="J29" s="81" t="s">
        <v>449</v>
      </c>
      <c r="K29" s="129" t="s">
        <v>454</v>
      </c>
      <c r="L29" s="129" t="s">
        <v>456</v>
      </c>
      <c r="M29" s="79"/>
    </row>
    <row r="30" spans="1:13" s="130" customFormat="1" ht="13.5" customHeight="1" x14ac:dyDescent="0.2">
      <c r="A30" s="78">
        <v>51</v>
      </c>
      <c r="B30" s="127" t="s">
        <v>110</v>
      </c>
      <c r="C30" s="127">
        <v>45</v>
      </c>
      <c r="D30" s="127"/>
      <c r="E30" s="80">
        <v>35445</v>
      </c>
      <c r="F30" s="128" t="s">
        <v>378</v>
      </c>
      <c r="G30" s="78" t="s">
        <v>359</v>
      </c>
      <c r="H30" s="78" t="s">
        <v>352</v>
      </c>
      <c r="I30" s="182" t="s">
        <v>220</v>
      </c>
      <c r="J30" s="81" t="s">
        <v>450</v>
      </c>
      <c r="K30" s="129" t="s">
        <v>454</v>
      </c>
      <c r="L30" s="129" t="s">
        <v>455</v>
      </c>
      <c r="M30" s="79"/>
    </row>
    <row r="31" spans="1:13" s="130" customFormat="1" ht="13.5" customHeight="1" x14ac:dyDescent="0.2">
      <c r="A31" s="78">
        <v>52</v>
      </c>
      <c r="B31" s="127" t="s">
        <v>109</v>
      </c>
      <c r="C31" s="127">
        <v>95</v>
      </c>
      <c r="D31" s="127"/>
      <c r="E31" s="80">
        <v>35672</v>
      </c>
      <c r="F31" s="128" t="s">
        <v>376</v>
      </c>
      <c r="G31" s="78" t="s">
        <v>377</v>
      </c>
      <c r="H31" s="78" t="s">
        <v>352</v>
      </c>
      <c r="I31" s="182" t="s">
        <v>220</v>
      </c>
      <c r="J31" s="81" t="s">
        <v>447</v>
      </c>
      <c r="K31" s="129" t="s">
        <v>454</v>
      </c>
      <c r="L31" s="129" t="s">
        <v>457</v>
      </c>
      <c r="M31" s="79"/>
    </row>
    <row r="32" spans="1:13" s="130" customFormat="1" ht="13.5" customHeight="1" x14ac:dyDescent="0.2">
      <c r="A32" s="78">
        <v>53</v>
      </c>
      <c r="B32" s="127" t="s">
        <v>108</v>
      </c>
      <c r="C32" s="127">
        <v>67</v>
      </c>
      <c r="D32" s="127"/>
      <c r="E32" s="80">
        <v>35444</v>
      </c>
      <c r="F32" s="128" t="s">
        <v>366</v>
      </c>
      <c r="G32" s="78" t="s">
        <v>137</v>
      </c>
      <c r="H32" s="78" t="s">
        <v>352</v>
      </c>
      <c r="I32" s="182" t="s">
        <v>220</v>
      </c>
      <c r="J32" s="81" t="s">
        <v>451</v>
      </c>
      <c r="K32" s="129" t="s">
        <v>454</v>
      </c>
      <c r="L32" s="129" t="s">
        <v>453</v>
      </c>
      <c r="M32" s="79"/>
    </row>
    <row r="33" spans="1:13" s="130" customFormat="1" ht="13.5" customHeight="1" x14ac:dyDescent="0.2">
      <c r="A33" s="78">
        <v>54</v>
      </c>
      <c r="B33" s="127" t="s">
        <v>484</v>
      </c>
      <c r="C33" s="127"/>
      <c r="D33" s="127"/>
      <c r="E33" s="80"/>
      <c r="F33" s="128"/>
      <c r="G33" s="78"/>
      <c r="H33" s="78" t="s">
        <v>352</v>
      </c>
      <c r="I33" s="182" t="s">
        <v>220</v>
      </c>
      <c r="J33" s="81"/>
      <c r="K33" s="129"/>
      <c r="L33" s="129"/>
      <c r="M33" s="79"/>
    </row>
    <row r="34" spans="1:13" s="130" customFormat="1" ht="13.5" customHeight="1" x14ac:dyDescent="0.2">
      <c r="A34" s="78">
        <v>61</v>
      </c>
      <c r="B34" s="127" t="s">
        <v>95</v>
      </c>
      <c r="C34" s="127">
        <v>44</v>
      </c>
      <c r="D34" s="127"/>
      <c r="E34" s="80">
        <v>35507</v>
      </c>
      <c r="F34" s="128" t="s">
        <v>358</v>
      </c>
      <c r="G34" s="78" t="s">
        <v>359</v>
      </c>
      <c r="H34" s="78" t="s">
        <v>352</v>
      </c>
      <c r="I34" s="182" t="s">
        <v>214</v>
      </c>
      <c r="J34" s="81" t="s">
        <v>368</v>
      </c>
      <c r="K34" s="129" t="s">
        <v>454</v>
      </c>
      <c r="L34" s="129" t="s">
        <v>454</v>
      </c>
      <c r="M34" s="79"/>
    </row>
    <row r="35" spans="1:13" s="130" customFormat="1" ht="13.5" customHeight="1" x14ac:dyDescent="0.2">
      <c r="A35" s="78">
        <v>62</v>
      </c>
      <c r="B35" s="127" t="s">
        <v>96</v>
      </c>
      <c r="C35" s="127">
        <v>92</v>
      </c>
      <c r="D35" s="127"/>
      <c r="E35" s="80">
        <v>35409</v>
      </c>
      <c r="F35" s="128" t="s">
        <v>360</v>
      </c>
      <c r="G35" s="78" t="s">
        <v>361</v>
      </c>
      <c r="H35" s="78" t="s">
        <v>352</v>
      </c>
      <c r="I35" s="182" t="s">
        <v>214</v>
      </c>
      <c r="J35" s="81" t="s">
        <v>369</v>
      </c>
      <c r="K35" s="129" t="s">
        <v>454</v>
      </c>
      <c r="L35" s="129" t="s">
        <v>453</v>
      </c>
      <c r="M35" s="79"/>
    </row>
    <row r="36" spans="1:13" s="130" customFormat="1" ht="13.5" customHeight="1" x14ac:dyDescent="0.2">
      <c r="A36" s="78">
        <v>63</v>
      </c>
      <c r="B36" s="127" t="s">
        <v>97</v>
      </c>
      <c r="C36" s="127">
        <v>111</v>
      </c>
      <c r="D36" s="127"/>
      <c r="E36" s="80">
        <v>35830</v>
      </c>
      <c r="F36" s="128" t="s">
        <v>362</v>
      </c>
      <c r="G36" s="78" t="s">
        <v>363</v>
      </c>
      <c r="H36" s="78" t="s">
        <v>352</v>
      </c>
      <c r="I36" s="182" t="s">
        <v>214</v>
      </c>
      <c r="J36" s="81" t="s">
        <v>370</v>
      </c>
      <c r="K36" s="129" t="s">
        <v>454</v>
      </c>
      <c r="L36" s="129" t="s">
        <v>457</v>
      </c>
      <c r="M36" s="79"/>
    </row>
    <row r="37" spans="1:13" s="130" customFormat="1" ht="13.5" customHeight="1" x14ac:dyDescent="0.2">
      <c r="A37" s="78">
        <v>64</v>
      </c>
      <c r="B37" s="127" t="s">
        <v>98</v>
      </c>
      <c r="C37" s="127">
        <v>93</v>
      </c>
      <c r="D37" s="127"/>
      <c r="E37" s="80">
        <v>35107</v>
      </c>
      <c r="F37" s="128" t="s">
        <v>364</v>
      </c>
      <c r="G37" s="78" t="s">
        <v>361</v>
      </c>
      <c r="H37" s="78" t="s">
        <v>352</v>
      </c>
      <c r="I37" s="182" t="s">
        <v>214</v>
      </c>
      <c r="J37" s="81" t="s">
        <v>371</v>
      </c>
      <c r="K37" s="129" t="s">
        <v>454</v>
      </c>
      <c r="L37" s="129" t="s">
        <v>455</v>
      </c>
      <c r="M37" s="79"/>
    </row>
    <row r="38" spans="1:13" s="130" customFormat="1" ht="13.5" customHeight="1" x14ac:dyDescent="0.2">
      <c r="A38" s="78">
        <v>65</v>
      </c>
      <c r="B38" s="127" t="s">
        <v>99</v>
      </c>
      <c r="C38" s="127">
        <v>60</v>
      </c>
      <c r="D38" s="127"/>
      <c r="E38" s="80">
        <v>35796</v>
      </c>
      <c r="F38" s="128" t="s">
        <v>365</v>
      </c>
      <c r="G38" s="78" t="s">
        <v>137</v>
      </c>
      <c r="H38" s="78" t="s">
        <v>352</v>
      </c>
      <c r="I38" s="182" t="s">
        <v>214</v>
      </c>
      <c r="J38" s="81" t="s">
        <v>369</v>
      </c>
      <c r="K38" s="129" t="s">
        <v>454</v>
      </c>
      <c r="L38" s="129" t="s">
        <v>456</v>
      </c>
      <c r="M38" s="79"/>
    </row>
    <row r="39" spans="1:13" s="130" customFormat="1" ht="13.5" customHeight="1" x14ac:dyDescent="0.2">
      <c r="A39" s="78">
        <v>66</v>
      </c>
      <c r="B39" s="127" t="s">
        <v>100</v>
      </c>
      <c r="C39" s="127">
        <v>67</v>
      </c>
      <c r="D39" s="127"/>
      <c r="E39" s="80">
        <v>35444</v>
      </c>
      <c r="F39" s="128" t="s">
        <v>366</v>
      </c>
      <c r="G39" s="78" t="s">
        <v>137</v>
      </c>
      <c r="H39" s="78" t="s">
        <v>352</v>
      </c>
      <c r="I39" s="182" t="s">
        <v>214</v>
      </c>
      <c r="J39" s="81" t="s">
        <v>372</v>
      </c>
      <c r="K39" s="129" t="s">
        <v>454</v>
      </c>
      <c r="L39" s="129" t="s">
        <v>458</v>
      </c>
      <c r="M39" s="79"/>
    </row>
    <row r="40" spans="1:13" s="130" customFormat="1" ht="13.5" customHeight="1" x14ac:dyDescent="0.2">
      <c r="A40" s="78">
        <v>67</v>
      </c>
      <c r="B40" s="127" t="s">
        <v>101</v>
      </c>
      <c r="C40" s="127">
        <v>72</v>
      </c>
      <c r="D40" s="127"/>
      <c r="E40" s="80">
        <v>36196</v>
      </c>
      <c r="F40" s="128" t="s">
        <v>367</v>
      </c>
      <c r="G40" s="78" t="s">
        <v>137</v>
      </c>
      <c r="H40" s="78" t="s">
        <v>352</v>
      </c>
      <c r="I40" s="182" t="s">
        <v>214</v>
      </c>
      <c r="J40" s="81" t="s">
        <v>369</v>
      </c>
      <c r="K40" s="129" t="s">
        <v>454</v>
      </c>
      <c r="L40" s="129" t="s">
        <v>459</v>
      </c>
      <c r="M40" s="79"/>
    </row>
    <row r="41" spans="1:13" s="130" customFormat="1" ht="13.5" customHeight="1" x14ac:dyDescent="0.2">
      <c r="A41" s="78">
        <v>68</v>
      </c>
      <c r="B41" s="127" t="s">
        <v>485</v>
      </c>
      <c r="C41" s="127"/>
      <c r="D41" s="127"/>
      <c r="E41" s="80"/>
      <c r="F41" s="128"/>
      <c r="G41" s="78"/>
      <c r="H41" s="78" t="s">
        <v>352</v>
      </c>
      <c r="I41" s="182" t="s">
        <v>214</v>
      </c>
      <c r="J41" s="81"/>
      <c r="K41" s="129"/>
      <c r="L41" s="129"/>
      <c r="M41" s="79"/>
    </row>
    <row r="42" spans="1:13" s="130" customFormat="1" ht="13.5" customHeight="1" x14ac:dyDescent="0.2">
      <c r="A42" s="78">
        <v>72</v>
      </c>
      <c r="B42" s="127" t="s">
        <v>292</v>
      </c>
      <c r="C42" s="127">
        <v>44</v>
      </c>
      <c r="D42" s="127"/>
      <c r="E42" s="80">
        <v>35507</v>
      </c>
      <c r="F42" s="128" t="s">
        <v>358</v>
      </c>
      <c r="G42" s="78" t="s">
        <v>359</v>
      </c>
      <c r="H42" s="78" t="s">
        <v>352</v>
      </c>
      <c r="I42" s="182" t="s">
        <v>324</v>
      </c>
      <c r="J42" s="81">
        <v>92000</v>
      </c>
      <c r="K42" s="129" t="s">
        <v>454</v>
      </c>
      <c r="L42" s="129" t="s">
        <v>454</v>
      </c>
      <c r="M42" s="79"/>
    </row>
    <row r="43" spans="1:13" s="130" customFormat="1" ht="13.5" customHeight="1" x14ac:dyDescent="0.2">
      <c r="A43" s="78">
        <v>73</v>
      </c>
      <c r="B43" s="127" t="s">
        <v>293</v>
      </c>
      <c r="C43" s="127">
        <v>92</v>
      </c>
      <c r="D43" s="127"/>
      <c r="E43" s="80">
        <v>35409</v>
      </c>
      <c r="F43" s="128" t="s">
        <v>360</v>
      </c>
      <c r="G43" s="78" t="s">
        <v>361</v>
      </c>
      <c r="H43" s="78" t="s">
        <v>352</v>
      </c>
      <c r="I43" s="182" t="s">
        <v>324</v>
      </c>
      <c r="J43" s="81"/>
      <c r="K43" s="129" t="s">
        <v>454</v>
      </c>
      <c r="L43" s="129" t="s">
        <v>453</v>
      </c>
      <c r="M43" s="79"/>
    </row>
    <row r="44" spans="1:13" s="130" customFormat="1" ht="13.5" customHeight="1" x14ac:dyDescent="0.2">
      <c r="A44" s="78">
        <v>74</v>
      </c>
      <c r="B44" s="127" t="s">
        <v>294</v>
      </c>
      <c r="C44" s="127">
        <v>70</v>
      </c>
      <c r="D44" s="127"/>
      <c r="E44" s="80">
        <v>35269</v>
      </c>
      <c r="F44" s="128" t="s">
        <v>477</v>
      </c>
      <c r="G44" s="78" t="s">
        <v>478</v>
      </c>
      <c r="H44" s="78" t="s">
        <v>352</v>
      </c>
      <c r="I44" s="182" t="s">
        <v>324</v>
      </c>
      <c r="J44" s="81"/>
      <c r="K44" s="129" t="s">
        <v>454</v>
      </c>
      <c r="L44" s="129" t="s">
        <v>457</v>
      </c>
      <c r="M44" s="79"/>
    </row>
    <row r="45" spans="1:13" s="130" customFormat="1" ht="13.5" customHeight="1" x14ac:dyDescent="0.2">
      <c r="A45" s="78">
        <v>80</v>
      </c>
      <c r="B45" s="127" t="s">
        <v>264</v>
      </c>
      <c r="C45" s="127">
        <v>66</v>
      </c>
      <c r="D45" s="127"/>
      <c r="E45" s="80">
        <v>35601</v>
      </c>
      <c r="F45" s="128" t="s">
        <v>379</v>
      </c>
      <c r="G45" s="78" t="s">
        <v>137</v>
      </c>
      <c r="H45" s="78" t="s">
        <v>352</v>
      </c>
      <c r="I45" s="182" t="s">
        <v>236</v>
      </c>
      <c r="J45" s="81">
        <v>960</v>
      </c>
      <c r="K45" s="129" t="s">
        <v>454</v>
      </c>
      <c r="L45" s="129" t="s">
        <v>459</v>
      </c>
      <c r="M45" s="79"/>
    </row>
    <row r="46" spans="1:13" s="130" customFormat="1" ht="13.5" customHeight="1" x14ac:dyDescent="0.2">
      <c r="A46" s="78">
        <v>81</v>
      </c>
      <c r="B46" s="127" t="s">
        <v>259</v>
      </c>
      <c r="C46" s="127">
        <v>65</v>
      </c>
      <c r="D46" s="127"/>
      <c r="E46" s="80">
        <v>35678</v>
      </c>
      <c r="F46" s="128" t="s">
        <v>414</v>
      </c>
      <c r="G46" s="78" t="s">
        <v>137</v>
      </c>
      <c r="H46" s="78" t="s">
        <v>352</v>
      </c>
      <c r="I46" s="182" t="s">
        <v>236</v>
      </c>
      <c r="J46" s="81" t="s">
        <v>406</v>
      </c>
      <c r="K46" s="129" t="s">
        <v>454</v>
      </c>
      <c r="L46" s="129" t="s">
        <v>453</v>
      </c>
      <c r="M46" s="79"/>
    </row>
    <row r="47" spans="1:13" s="130" customFormat="1" ht="13.5" customHeight="1" x14ac:dyDescent="0.2">
      <c r="A47" s="78">
        <v>82</v>
      </c>
      <c r="B47" s="127" t="s">
        <v>261</v>
      </c>
      <c r="C47" s="127">
        <v>103</v>
      </c>
      <c r="D47" s="127"/>
      <c r="E47" s="80">
        <v>35816</v>
      </c>
      <c r="F47" s="128" t="s">
        <v>413</v>
      </c>
      <c r="G47" s="78" t="s">
        <v>388</v>
      </c>
      <c r="H47" s="78" t="s">
        <v>352</v>
      </c>
      <c r="I47" s="182" t="s">
        <v>236</v>
      </c>
      <c r="J47" s="81" t="s">
        <v>418</v>
      </c>
      <c r="K47" s="129" t="s">
        <v>454</v>
      </c>
      <c r="L47" s="129" t="s">
        <v>455</v>
      </c>
      <c r="M47" s="79"/>
    </row>
    <row r="48" spans="1:13" s="130" customFormat="1" ht="13.5" customHeight="1" x14ac:dyDescent="0.2">
      <c r="A48" s="78">
        <v>83</v>
      </c>
      <c r="B48" s="127" t="s">
        <v>262</v>
      </c>
      <c r="C48" s="127">
        <v>34</v>
      </c>
      <c r="D48" s="127"/>
      <c r="E48" s="80">
        <v>35163</v>
      </c>
      <c r="F48" s="128" t="s">
        <v>410</v>
      </c>
      <c r="G48" s="78" t="s">
        <v>411</v>
      </c>
      <c r="H48" s="78" t="s">
        <v>352</v>
      </c>
      <c r="I48" s="182" t="s">
        <v>236</v>
      </c>
      <c r="J48" s="81" t="s">
        <v>416</v>
      </c>
      <c r="K48" s="129" t="s">
        <v>454</v>
      </c>
      <c r="L48" s="129" t="s">
        <v>456</v>
      </c>
      <c r="M48" s="79"/>
    </row>
    <row r="49" spans="1:13" s="130" customFormat="1" ht="13.5" customHeight="1" x14ac:dyDescent="0.2">
      <c r="A49" s="78">
        <v>84</v>
      </c>
      <c r="B49" s="127" t="s">
        <v>260</v>
      </c>
      <c r="C49" s="127">
        <v>101</v>
      </c>
      <c r="D49" s="127"/>
      <c r="E49" s="80">
        <v>35692</v>
      </c>
      <c r="F49" s="128" t="s">
        <v>412</v>
      </c>
      <c r="G49" s="78" t="s">
        <v>388</v>
      </c>
      <c r="H49" s="78" t="s">
        <v>352</v>
      </c>
      <c r="I49" s="182" t="s">
        <v>236</v>
      </c>
      <c r="J49" s="81" t="s">
        <v>417</v>
      </c>
      <c r="K49" s="129" t="s">
        <v>454</v>
      </c>
      <c r="L49" s="129" t="s">
        <v>457</v>
      </c>
      <c r="M49" s="79"/>
    </row>
    <row r="50" spans="1:13" s="130" customFormat="1" ht="13.5" customHeight="1" x14ac:dyDescent="0.2">
      <c r="A50" s="78">
        <v>85</v>
      </c>
      <c r="B50" s="127" t="s">
        <v>263</v>
      </c>
      <c r="C50" s="127">
        <v>79</v>
      </c>
      <c r="D50" s="127"/>
      <c r="E50" s="80">
        <v>35071</v>
      </c>
      <c r="F50" s="128" t="s">
        <v>415</v>
      </c>
      <c r="G50" s="78" t="s">
        <v>137</v>
      </c>
      <c r="H50" s="78" t="s">
        <v>352</v>
      </c>
      <c r="I50" s="182" t="s">
        <v>236</v>
      </c>
      <c r="J50" s="81" t="s">
        <v>419</v>
      </c>
      <c r="K50" s="129" t="s">
        <v>454</v>
      </c>
      <c r="L50" s="129" t="s">
        <v>458</v>
      </c>
      <c r="M50" s="79"/>
    </row>
    <row r="51" spans="1:13" s="130" customFormat="1" ht="13.5" customHeight="1" x14ac:dyDescent="0.2">
      <c r="A51" s="78">
        <v>86</v>
      </c>
      <c r="B51" s="127" t="s">
        <v>486</v>
      </c>
      <c r="C51" s="127"/>
      <c r="D51" s="127"/>
      <c r="E51" s="80"/>
      <c r="F51" s="128"/>
      <c r="G51" s="78"/>
      <c r="H51" s="78" t="s">
        <v>352</v>
      </c>
      <c r="I51" s="182" t="s">
        <v>236</v>
      </c>
      <c r="J51" s="81"/>
      <c r="K51" s="129"/>
      <c r="L51" s="129"/>
      <c r="M51" s="79"/>
    </row>
    <row r="52" spans="1:13" s="130" customFormat="1" ht="13.5" customHeight="1" x14ac:dyDescent="0.2">
      <c r="A52" s="78">
        <v>93</v>
      </c>
      <c r="B52" s="127" t="s">
        <v>241</v>
      </c>
      <c r="C52" s="127">
        <v>87</v>
      </c>
      <c r="D52" s="127"/>
      <c r="E52" s="80">
        <v>35090</v>
      </c>
      <c r="F52" s="128" t="s">
        <v>421</v>
      </c>
      <c r="G52" s="78" t="s">
        <v>422</v>
      </c>
      <c r="H52" s="78" t="s">
        <v>352</v>
      </c>
      <c r="I52" s="182" t="s">
        <v>72</v>
      </c>
      <c r="J52" s="81" t="s">
        <v>427</v>
      </c>
      <c r="K52" s="129"/>
      <c r="L52" s="129"/>
      <c r="M52" s="79">
        <v>5</v>
      </c>
    </row>
    <row r="53" spans="1:13" s="130" customFormat="1" ht="13.5" customHeight="1" x14ac:dyDescent="0.2">
      <c r="A53" s="78">
        <v>94</v>
      </c>
      <c r="B53" s="127" t="s">
        <v>242</v>
      </c>
      <c r="C53" s="127">
        <v>88</v>
      </c>
      <c r="D53" s="127"/>
      <c r="E53" s="80">
        <v>35493</v>
      </c>
      <c r="F53" s="128" t="s">
        <v>423</v>
      </c>
      <c r="G53" s="78" t="s">
        <v>422</v>
      </c>
      <c r="H53" s="78" t="s">
        <v>352</v>
      </c>
      <c r="I53" s="182" t="s">
        <v>72</v>
      </c>
      <c r="J53" s="81" t="s">
        <v>428</v>
      </c>
      <c r="K53" s="129"/>
      <c r="L53" s="129"/>
      <c r="M53" s="79">
        <v>6</v>
      </c>
    </row>
    <row r="54" spans="1:13" s="130" customFormat="1" ht="13.5" customHeight="1" x14ac:dyDescent="0.2">
      <c r="A54" s="78">
        <v>95</v>
      </c>
      <c r="B54" s="127" t="s">
        <v>237</v>
      </c>
      <c r="C54" s="127">
        <v>113</v>
      </c>
      <c r="D54" s="127"/>
      <c r="E54" s="80">
        <v>35566</v>
      </c>
      <c r="F54" s="128" t="s">
        <v>424</v>
      </c>
      <c r="G54" s="78" t="s">
        <v>425</v>
      </c>
      <c r="H54" s="78" t="s">
        <v>352</v>
      </c>
      <c r="I54" s="182" t="s">
        <v>72</v>
      </c>
      <c r="J54" s="81" t="s">
        <v>406</v>
      </c>
      <c r="K54" s="129"/>
      <c r="L54" s="129"/>
      <c r="M54" s="79">
        <v>1</v>
      </c>
    </row>
    <row r="55" spans="1:13" s="130" customFormat="1" ht="13.5" customHeight="1" x14ac:dyDescent="0.2">
      <c r="A55" s="78">
        <v>96</v>
      </c>
      <c r="B55" s="127" t="s">
        <v>238</v>
      </c>
      <c r="C55" s="127">
        <v>114</v>
      </c>
      <c r="D55" s="127"/>
      <c r="E55" s="80">
        <v>36226</v>
      </c>
      <c r="F55" s="128" t="s">
        <v>426</v>
      </c>
      <c r="G55" s="78" t="s">
        <v>425</v>
      </c>
      <c r="H55" s="78" t="s">
        <v>352</v>
      </c>
      <c r="I55" s="182" t="s">
        <v>72</v>
      </c>
      <c r="J55" s="81" t="s">
        <v>406</v>
      </c>
      <c r="K55" s="129"/>
      <c r="L55" s="129"/>
      <c r="M55" s="79">
        <v>2</v>
      </c>
    </row>
    <row r="56" spans="1:13" s="130" customFormat="1" ht="13.5" customHeight="1" x14ac:dyDescent="0.2">
      <c r="A56" s="78">
        <v>97</v>
      </c>
      <c r="B56" s="127" t="s">
        <v>239</v>
      </c>
      <c r="C56" s="127">
        <v>56</v>
      </c>
      <c r="D56" s="127"/>
      <c r="E56" s="80">
        <v>36385</v>
      </c>
      <c r="F56" s="128" t="s">
        <v>439</v>
      </c>
      <c r="G56" s="78" t="s">
        <v>137</v>
      </c>
      <c r="H56" s="78" t="s">
        <v>352</v>
      </c>
      <c r="I56" s="182" t="s">
        <v>72</v>
      </c>
      <c r="J56" s="81" t="s">
        <v>406</v>
      </c>
      <c r="K56" s="129"/>
      <c r="L56" s="129"/>
      <c r="M56" s="79">
        <v>3</v>
      </c>
    </row>
    <row r="57" spans="1:13" s="130" customFormat="1" ht="13.5" customHeight="1" x14ac:dyDescent="0.2">
      <c r="A57" s="78">
        <v>98</v>
      </c>
      <c r="B57" s="127" t="s">
        <v>240</v>
      </c>
      <c r="C57" s="127">
        <v>139</v>
      </c>
      <c r="D57" s="127" t="s">
        <v>434</v>
      </c>
      <c r="E57" s="80">
        <v>35505</v>
      </c>
      <c r="F57" s="128" t="s">
        <v>460</v>
      </c>
      <c r="G57" s="78" t="s">
        <v>461</v>
      </c>
      <c r="H57" s="78" t="s">
        <v>352</v>
      </c>
      <c r="I57" s="182" t="s">
        <v>72</v>
      </c>
      <c r="J57" s="81"/>
      <c r="K57" s="129"/>
      <c r="L57" s="129"/>
      <c r="M57" s="79">
        <v>4</v>
      </c>
    </row>
    <row r="58" spans="1:13" s="130" customFormat="1" ht="13.5" customHeight="1" x14ac:dyDescent="0.2">
      <c r="A58" s="78"/>
      <c r="B58" s="127" t="s">
        <v>487</v>
      </c>
      <c r="C58" s="127"/>
      <c r="D58" s="127"/>
      <c r="E58" s="80"/>
      <c r="F58" s="128"/>
      <c r="G58" s="78"/>
      <c r="H58" s="78" t="s">
        <v>352</v>
      </c>
      <c r="I58" s="182" t="s">
        <v>72</v>
      </c>
      <c r="J58" s="81"/>
      <c r="K58" s="129"/>
      <c r="L58" s="129"/>
      <c r="M58" s="79"/>
    </row>
    <row r="59" spans="1:13" ht="13.5" customHeight="1" x14ac:dyDescent="0.25">
      <c r="A59" s="78">
        <v>99</v>
      </c>
      <c r="B59" s="127" t="s">
        <v>304</v>
      </c>
      <c r="C59" s="127">
        <v>129</v>
      </c>
      <c r="D59" s="127"/>
      <c r="E59" s="80">
        <v>35475</v>
      </c>
      <c r="F59" s="274" t="s">
        <v>429</v>
      </c>
      <c r="G59" s="182" t="s">
        <v>394</v>
      </c>
      <c r="H59" s="78" t="s">
        <v>352</v>
      </c>
      <c r="I59" s="182" t="s">
        <v>325</v>
      </c>
      <c r="J59" s="81" t="s">
        <v>434</v>
      </c>
      <c r="K59" s="129"/>
      <c r="L59" s="129"/>
      <c r="M59" s="79">
        <v>1</v>
      </c>
    </row>
    <row r="60" spans="1:13" ht="13.5" customHeight="1" x14ac:dyDescent="0.25">
      <c r="A60" s="78">
        <v>100</v>
      </c>
      <c r="B60" s="127" t="s">
        <v>307</v>
      </c>
      <c r="C60" s="127">
        <v>53</v>
      </c>
      <c r="D60" s="127"/>
      <c r="E60" s="80">
        <v>35097</v>
      </c>
      <c r="F60" s="274" t="s">
        <v>481</v>
      </c>
      <c r="G60" s="182" t="s">
        <v>137</v>
      </c>
      <c r="H60" s="78" t="s">
        <v>352</v>
      </c>
      <c r="I60" s="182" t="s">
        <v>325</v>
      </c>
      <c r="J60" s="81" t="s">
        <v>435</v>
      </c>
      <c r="K60" s="129"/>
      <c r="L60" s="129"/>
      <c r="M60" s="79">
        <v>4</v>
      </c>
    </row>
    <row r="61" spans="1:13" ht="13.5" customHeight="1" x14ac:dyDescent="0.25">
      <c r="A61" s="78">
        <v>101</v>
      </c>
      <c r="B61" s="127" t="s">
        <v>308</v>
      </c>
      <c r="C61" s="127">
        <v>98</v>
      </c>
      <c r="D61" s="127"/>
      <c r="E61" s="80">
        <v>35290</v>
      </c>
      <c r="F61" s="274" t="s">
        <v>430</v>
      </c>
      <c r="G61" s="182" t="s">
        <v>388</v>
      </c>
      <c r="H61" s="78" t="s">
        <v>352</v>
      </c>
      <c r="I61" s="182" t="s">
        <v>325</v>
      </c>
      <c r="J61" s="81" t="s">
        <v>436</v>
      </c>
      <c r="K61" s="129"/>
      <c r="L61" s="129"/>
      <c r="M61" s="79">
        <v>5</v>
      </c>
    </row>
    <row r="62" spans="1:13" ht="13.5" customHeight="1" x14ac:dyDescent="0.25">
      <c r="A62" s="78">
        <v>102</v>
      </c>
      <c r="B62" s="127" t="s">
        <v>309</v>
      </c>
      <c r="C62" s="127">
        <v>39</v>
      </c>
      <c r="D62" s="127"/>
      <c r="E62" s="80">
        <v>35851</v>
      </c>
      <c r="F62" s="274" t="s">
        <v>431</v>
      </c>
      <c r="G62" s="182" t="s">
        <v>432</v>
      </c>
      <c r="H62" s="78" t="s">
        <v>352</v>
      </c>
      <c r="I62" s="182" t="s">
        <v>325</v>
      </c>
      <c r="J62" s="81" t="s">
        <v>437</v>
      </c>
      <c r="K62" s="129"/>
      <c r="L62" s="129"/>
      <c r="M62" s="79">
        <v>6</v>
      </c>
    </row>
    <row r="63" spans="1:13" ht="13.5" customHeight="1" x14ac:dyDescent="0.25">
      <c r="A63" s="78">
        <v>103</v>
      </c>
      <c r="B63" s="127" t="s">
        <v>306</v>
      </c>
      <c r="C63" s="127">
        <v>40</v>
      </c>
      <c r="D63" s="127"/>
      <c r="E63" s="80">
        <v>35847</v>
      </c>
      <c r="F63" s="274" t="s">
        <v>433</v>
      </c>
      <c r="G63" s="182" t="s">
        <v>432</v>
      </c>
      <c r="H63" s="78" t="s">
        <v>352</v>
      </c>
      <c r="I63" s="182" t="s">
        <v>325</v>
      </c>
      <c r="J63" s="81" t="s">
        <v>438</v>
      </c>
      <c r="K63" s="129"/>
      <c r="L63" s="129"/>
      <c r="M63" s="79">
        <v>3</v>
      </c>
    </row>
    <row r="64" spans="1:13" ht="13.5" customHeight="1" x14ac:dyDescent="0.25">
      <c r="A64" s="78">
        <v>104</v>
      </c>
      <c r="B64" s="127" t="s">
        <v>305</v>
      </c>
      <c r="C64" s="127">
        <v>88</v>
      </c>
      <c r="D64" s="127"/>
      <c r="E64" s="80">
        <v>35493</v>
      </c>
      <c r="F64" s="274" t="s">
        <v>480</v>
      </c>
      <c r="G64" s="182" t="s">
        <v>422</v>
      </c>
      <c r="H64" s="78" t="s">
        <v>352</v>
      </c>
      <c r="I64" s="182" t="s">
        <v>325</v>
      </c>
      <c r="J64" s="81">
        <v>1400</v>
      </c>
      <c r="K64" s="129"/>
      <c r="L64" s="129"/>
      <c r="M64" s="79">
        <v>2</v>
      </c>
    </row>
    <row r="65" spans="1:13" ht="13.5" customHeight="1" x14ac:dyDescent="0.25">
      <c r="A65" s="78">
        <v>105</v>
      </c>
      <c r="B65" s="127" t="s">
        <v>488</v>
      </c>
      <c r="C65" s="127"/>
      <c r="D65" s="127"/>
      <c r="E65" s="80"/>
      <c r="F65" s="274"/>
      <c r="G65" s="182"/>
      <c r="H65" s="78" t="s">
        <v>352</v>
      </c>
      <c r="I65" s="182" t="s">
        <v>325</v>
      </c>
      <c r="J65" s="81"/>
      <c r="K65" s="129"/>
      <c r="L65" s="129"/>
      <c r="M65" s="79"/>
    </row>
    <row r="66" spans="1:13" ht="13.5" customHeight="1" x14ac:dyDescent="0.25">
      <c r="A66" s="78">
        <v>109</v>
      </c>
      <c r="B66" s="127" t="s">
        <v>489</v>
      </c>
      <c r="C66" s="127">
        <v>56</v>
      </c>
      <c r="D66" s="127"/>
      <c r="E66" s="80">
        <v>36385</v>
      </c>
      <c r="F66" s="274" t="s">
        <v>439</v>
      </c>
      <c r="G66" s="182" t="s">
        <v>137</v>
      </c>
      <c r="H66" s="78" t="s">
        <v>352</v>
      </c>
      <c r="I66" s="182" t="s">
        <v>73</v>
      </c>
      <c r="J66" s="81" t="s">
        <v>441</v>
      </c>
      <c r="K66" s="129"/>
      <c r="L66" s="129"/>
      <c r="M66" s="79">
        <v>2</v>
      </c>
    </row>
    <row r="67" spans="1:13" ht="13.5" customHeight="1" x14ac:dyDescent="0.25">
      <c r="A67" s="78">
        <v>110</v>
      </c>
      <c r="B67" s="127" t="s">
        <v>490</v>
      </c>
      <c r="C67" s="127">
        <v>73</v>
      </c>
      <c r="D67" s="127"/>
      <c r="E67" s="80">
        <v>36257</v>
      </c>
      <c r="F67" s="274" t="s">
        <v>440</v>
      </c>
      <c r="G67" s="182" t="s">
        <v>137</v>
      </c>
      <c r="H67" s="78" t="s">
        <v>352</v>
      </c>
      <c r="I67" s="182" t="s">
        <v>73</v>
      </c>
      <c r="J67" s="81" t="s">
        <v>442</v>
      </c>
      <c r="K67" s="129"/>
      <c r="L67" s="129"/>
      <c r="M67" s="79">
        <v>1</v>
      </c>
    </row>
    <row r="68" spans="1:13" ht="13.5" customHeight="1" x14ac:dyDescent="0.25">
      <c r="A68" s="78">
        <v>111</v>
      </c>
      <c r="B68" s="127" t="s">
        <v>491</v>
      </c>
      <c r="C68" s="127"/>
      <c r="D68" s="127"/>
      <c r="E68" s="80"/>
      <c r="F68" s="128"/>
      <c r="G68" s="78"/>
      <c r="H68" s="78" t="s">
        <v>352</v>
      </c>
      <c r="I68" s="182" t="s">
        <v>73</v>
      </c>
      <c r="J68" s="81"/>
      <c r="K68" s="129"/>
      <c r="L68" s="129"/>
      <c r="M68" s="79"/>
    </row>
    <row r="69" spans="1:13" ht="13.5" customHeight="1" x14ac:dyDescent="0.25">
      <c r="A69" s="78">
        <v>113</v>
      </c>
      <c r="B69" s="127" t="s">
        <v>30</v>
      </c>
      <c r="C69" s="127"/>
      <c r="D69" s="127"/>
      <c r="E69" s="80"/>
      <c r="F69" s="128" t="s">
        <v>452</v>
      </c>
      <c r="G69" s="78"/>
      <c r="H69" s="78" t="s">
        <v>352</v>
      </c>
      <c r="I69" s="182" t="s">
        <v>81</v>
      </c>
      <c r="J69" s="81"/>
      <c r="K69" s="129"/>
      <c r="L69" s="129"/>
      <c r="M69" s="79">
        <v>1</v>
      </c>
    </row>
    <row r="70" spans="1:13" ht="13.5" customHeight="1" x14ac:dyDescent="0.25">
      <c r="A70" s="78">
        <v>114</v>
      </c>
      <c r="B70" s="127" t="s">
        <v>492</v>
      </c>
      <c r="C70" s="127"/>
      <c r="D70" s="127"/>
      <c r="E70" s="80"/>
      <c r="F70" s="128"/>
      <c r="G70" s="78"/>
      <c r="H70" s="78" t="s">
        <v>352</v>
      </c>
      <c r="I70" s="182" t="s">
        <v>81</v>
      </c>
      <c r="J70" s="81"/>
      <c r="K70" s="129"/>
      <c r="L70" s="129"/>
      <c r="M70" s="79"/>
    </row>
    <row r="71" spans="1:13" ht="13.5" customHeight="1" x14ac:dyDescent="0.25">
      <c r="A71" s="78">
        <v>118</v>
      </c>
      <c r="B71" s="127" t="s">
        <v>493</v>
      </c>
      <c r="C71" s="127">
        <v>107</v>
      </c>
      <c r="D71" s="127"/>
      <c r="E71" s="80">
        <v>35431</v>
      </c>
      <c r="F71" s="128" t="s">
        <v>420</v>
      </c>
      <c r="G71" s="78" t="s">
        <v>374</v>
      </c>
      <c r="H71" s="78" t="s">
        <v>352</v>
      </c>
      <c r="I71" s="182" t="s">
        <v>94</v>
      </c>
      <c r="J71" s="81">
        <v>1277</v>
      </c>
      <c r="K71" s="129"/>
      <c r="L71" s="129"/>
      <c r="M71" s="79">
        <v>1</v>
      </c>
    </row>
    <row r="72" spans="1:13" ht="13.5" customHeight="1" x14ac:dyDescent="0.25">
      <c r="A72" s="78">
        <v>119</v>
      </c>
      <c r="B72" s="127" t="s">
        <v>494</v>
      </c>
      <c r="C72" s="127"/>
      <c r="D72" s="127"/>
      <c r="E72" s="80"/>
      <c r="F72" s="128"/>
      <c r="G72" s="78"/>
      <c r="H72" s="78" t="s">
        <v>352</v>
      </c>
      <c r="I72" s="182" t="s">
        <v>94</v>
      </c>
      <c r="J72" s="81"/>
      <c r="K72" s="129"/>
      <c r="L72" s="129"/>
      <c r="M72" s="79"/>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sheetData>
  <autoFilter ref="A3:M3"/>
  <sortState ref="C4:J13">
    <sortCondition ref="J13"/>
  </sortState>
  <mergeCells count="4">
    <mergeCell ref="A1:M1"/>
    <mergeCell ref="A2:F2"/>
    <mergeCell ref="G2:H2"/>
    <mergeCell ref="J2:M2"/>
  </mergeCells>
  <phoneticPr fontId="0" type="noConversion"/>
  <conditionalFormatting sqref="E4:E72">
    <cfRule type="cellIs" dxfId="13" priority="1" operator="between">
      <formula>35065</formula>
      <formula>36525</formula>
    </cfRule>
  </conditionalFormatting>
  <printOptions horizontalCentered="1"/>
  <pageMargins left="0.23622047244094491" right="0.23622047244094491" top="0.62992125984251968" bottom="0.23622047244094491" header="0.35433070866141736" footer="0.15748031496062992"/>
  <pageSetup paperSize="9" scale="73"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50"/>
  </sheetPr>
  <dimension ref="A1:Q27"/>
  <sheetViews>
    <sheetView view="pageBreakPreview" zoomScale="90" zoomScaleNormal="100" zoomScaleSheetLayoutView="90" workbookViewId="0">
      <selection activeCell="N18" sqref="N18"/>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7109375" style="267"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7109375" style="260" customWidth="1"/>
    <col min="16" max="16" width="7.28515625" style="22" customWidth="1"/>
    <col min="17" max="17" width="5.7109375" style="22" customWidth="1"/>
    <col min="18" max="16384" width="9.140625" style="22"/>
  </cols>
  <sheetData>
    <row r="1" spans="1:16" s="10" customFormat="1" ht="45" customHeight="1" x14ac:dyDescent="0.2">
      <c r="A1" s="394" t="s">
        <v>122</v>
      </c>
      <c r="B1" s="394"/>
      <c r="C1" s="394"/>
      <c r="D1" s="394"/>
      <c r="E1" s="394"/>
      <c r="F1" s="394"/>
      <c r="G1" s="394"/>
      <c r="H1" s="394"/>
      <c r="I1" s="394"/>
      <c r="J1" s="394"/>
      <c r="K1" s="394"/>
      <c r="L1" s="394"/>
      <c r="M1" s="394"/>
      <c r="N1" s="394"/>
      <c r="O1" s="394"/>
      <c r="P1" s="394"/>
    </row>
    <row r="2" spans="1:16" s="10" customFormat="1" ht="23.25" customHeight="1" x14ac:dyDescent="0.2">
      <c r="A2" s="395" t="s">
        <v>475</v>
      </c>
      <c r="B2" s="395"/>
      <c r="C2" s="395"/>
      <c r="D2" s="395"/>
      <c r="E2" s="395"/>
      <c r="F2" s="395"/>
      <c r="G2" s="395"/>
      <c r="H2" s="395"/>
      <c r="I2" s="395"/>
      <c r="J2" s="395"/>
      <c r="K2" s="395"/>
      <c r="L2" s="395"/>
      <c r="M2" s="395"/>
      <c r="N2" s="395"/>
      <c r="O2" s="395"/>
      <c r="P2" s="395"/>
    </row>
    <row r="3" spans="1:16" s="13" customFormat="1" ht="27" customHeight="1" x14ac:dyDescent="0.2">
      <c r="A3" s="396" t="s">
        <v>147</v>
      </c>
      <c r="B3" s="396"/>
      <c r="C3" s="396"/>
      <c r="D3" s="398" t="s">
        <v>114</v>
      </c>
      <c r="E3" s="398"/>
      <c r="F3" s="401" t="s">
        <v>57</v>
      </c>
      <c r="G3" s="401"/>
      <c r="H3" s="11" t="s">
        <v>128</v>
      </c>
      <c r="I3" s="399" t="s">
        <v>331</v>
      </c>
      <c r="J3" s="399"/>
      <c r="K3" s="399"/>
      <c r="L3" s="12"/>
      <c r="M3" s="75" t="s">
        <v>129</v>
      </c>
      <c r="N3" s="400" t="s">
        <v>341</v>
      </c>
      <c r="O3" s="400"/>
      <c r="P3" s="400"/>
    </row>
    <row r="4" spans="1:16" s="13" customFormat="1" ht="17.25" customHeight="1" x14ac:dyDescent="0.2">
      <c r="A4" s="406" t="s">
        <v>133</v>
      </c>
      <c r="B4" s="406"/>
      <c r="C4" s="406"/>
      <c r="D4" s="397" t="s">
        <v>329</v>
      </c>
      <c r="E4" s="397"/>
      <c r="F4" s="261"/>
      <c r="G4" s="30"/>
      <c r="H4" s="30"/>
      <c r="I4" s="30"/>
      <c r="J4" s="30"/>
      <c r="K4" s="30"/>
      <c r="L4" s="31"/>
      <c r="M4" s="76" t="s">
        <v>5</v>
      </c>
      <c r="N4" s="212">
        <v>42021</v>
      </c>
      <c r="O4" s="213" t="s">
        <v>355</v>
      </c>
      <c r="P4" s="213"/>
    </row>
    <row r="5" spans="1:16" s="10" customFormat="1" ht="16.5" customHeight="1" x14ac:dyDescent="0.2">
      <c r="A5" s="14"/>
      <c r="B5" s="14"/>
      <c r="C5" s="15"/>
      <c r="D5" s="16"/>
      <c r="E5" s="17"/>
      <c r="F5" s="262"/>
      <c r="G5" s="17"/>
      <c r="H5" s="17"/>
      <c r="I5" s="14"/>
      <c r="J5" s="14"/>
      <c r="K5" s="14"/>
      <c r="L5" s="18"/>
      <c r="M5" s="19"/>
      <c r="N5" s="408">
        <v>42022.686601851849</v>
      </c>
      <c r="O5" s="408"/>
      <c r="P5" s="408"/>
    </row>
    <row r="6" spans="1:16" s="20" customFormat="1" ht="24.75" customHeight="1" x14ac:dyDescent="0.2">
      <c r="A6" s="402" t="s">
        <v>12</v>
      </c>
      <c r="B6" s="403" t="s">
        <v>126</v>
      </c>
      <c r="C6" s="405" t="s">
        <v>142</v>
      </c>
      <c r="D6" s="407" t="s">
        <v>14</v>
      </c>
      <c r="E6" s="407" t="s">
        <v>56</v>
      </c>
      <c r="F6" s="409" t="s">
        <v>15</v>
      </c>
      <c r="G6" s="410" t="s">
        <v>29</v>
      </c>
      <c r="I6" s="391" t="s">
        <v>17</v>
      </c>
      <c r="J6" s="392"/>
      <c r="K6" s="392"/>
      <c r="L6" s="392"/>
      <c r="M6" s="392"/>
      <c r="N6" s="392"/>
      <c r="O6" s="392"/>
      <c r="P6" s="393"/>
    </row>
    <row r="7" spans="1:16" ht="24.75" customHeight="1" x14ac:dyDescent="0.2">
      <c r="A7" s="402"/>
      <c r="B7" s="404"/>
      <c r="C7" s="405"/>
      <c r="D7" s="407"/>
      <c r="E7" s="407"/>
      <c r="F7" s="409"/>
      <c r="G7" s="411"/>
      <c r="H7" s="21"/>
      <c r="I7" s="44" t="s">
        <v>12</v>
      </c>
      <c r="J7" s="41" t="s">
        <v>127</v>
      </c>
      <c r="K7" s="41" t="s">
        <v>126</v>
      </c>
      <c r="L7" s="42" t="s">
        <v>13</v>
      </c>
      <c r="M7" s="43" t="s">
        <v>14</v>
      </c>
      <c r="N7" s="43" t="s">
        <v>56</v>
      </c>
      <c r="O7" s="257" t="s">
        <v>15</v>
      </c>
      <c r="P7" s="41" t="s">
        <v>29</v>
      </c>
    </row>
    <row r="8" spans="1:16" s="20" customFormat="1" ht="36.75" customHeight="1" x14ac:dyDescent="0.2">
      <c r="A8" s="67">
        <v>1</v>
      </c>
      <c r="B8" s="67">
        <v>63</v>
      </c>
      <c r="C8" s="120">
        <v>36161</v>
      </c>
      <c r="D8" s="186" t="s">
        <v>392</v>
      </c>
      <c r="E8" s="187" t="s">
        <v>137</v>
      </c>
      <c r="F8" s="228">
        <v>727</v>
      </c>
      <c r="G8" s="68"/>
      <c r="H8" s="23"/>
      <c r="I8" s="67">
        <v>1</v>
      </c>
      <c r="J8" s="241" t="s">
        <v>82</v>
      </c>
      <c r="K8" s="68" t="s">
        <v>482</v>
      </c>
      <c r="L8" s="120" t="s">
        <v>482</v>
      </c>
      <c r="M8" s="242" t="s">
        <v>482</v>
      </c>
      <c r="N8" s="242" t="s">
        <v>482</v>
      </c>
      <c r="O8" s="228"/>
      <c r="P8" s="68"/>
    </row>
    <row r="9" spans="1:16" s="20" customFormat="1" ht="36.75" customHeight="1" x14ac:dyDescent="0.2">
      <c r="A9" s="67">
        <v>2</v>
      </c>
      <c r="B9" s="67">
        <v>37</v>
      </c>
      <c r="C9" s="120">
        <v>35164</v>
      </c>
      <c r="D9" s="186" t="s">
        <v>398</v>
      </c>
      <c r="E9" s="187" t="s">
        <v>399</v>
      </c>
      <c r="F9" s="228">
        <v>728</v>
      </c>
      <c r="G9" s="68"/>
      <c r="H9" s="23"/>
      <c r="I9" s="67">
        <v>2</v>
      </c>
      <c r="J9" s="241" t="s">
        <v>83</v>
      </c>
      <c r="K9" s="68" t="s">
        <v>482</v>
      </c>
      <c r="L9" s="120" t="s">
        <v>482</v>
      </c>
      <c r="M9" s="242" t="s">
        <v>482</v>
      </c>
      <c r="N9" s="242" t="s">
        <v>482</v>
      </c>
      <c r="O9" s="228"/>
      <c r="P9" s="68"/>
    </row>
    <row r="10" spans="1:16" s="20" customFormat="1" ht="36.75" customHeight="1" x14ac:dyDescent="0.2">
      <c r="A10" s="67">
        <v>3</v>
      </c>
      <c r="B10" s="67">
        <v>76</v>
      </c>
      <c r="C10" s="120">
        <v>36440</v>
      </c>
      <c r="D10" s="186" t="s">
        <v>396</v>
      </c>
      <c r="E10" s="187" t="s">
        <v>137</v>
      </c>
      <c r="F10" s="228">
        <v>741</v>
      </c>
      <c r="G10" s="68"/>
      <c r="H10" s="23"/>
      <c r="I10" s="67">
        <v>3</v>
      </c>
      <c r="J10" s="241" t="s">
        <v>84</v>
      </c>
      <c r="K10" s="68">
        <v>78</v>
      </c>
      <c r="L10" s="120">
        <v>35534</v>
      </c>
      <c r="M10" s="242" t="s">
        <v>397</v>
      </c>
      <c r="N10" s="242" t="s">
        <v>137</v>
      </c>
      <c r="O10" s="228">
        <v>773</v>
      </c>
      <c r="P10" s="68">
        <v>3</v>
      </c>
    </row>
    <row r="11" spans="1:16" s="20" customFormat="1" ht="36.75" customHeight="1" x14ac:dyDescent="0.2">
      <c r="A11" s="67">
        <v>4</v>
      </c>
      <c r="B11" s="67">
        <v>128</v>
      </c>
      <c r="C11" s="120">
        <v>35462</v>
      </c>
      <c r="D11" s="186" t="s">
        <v>393</v>
      </c>
      <c r="E11" s="187" t="s">
        <v>394</v>
      </c>
      <c r="F11" s="228">
        <v>755</v>
      </c>
      <c r="G11" s="68"/>
      <c r="H11" s="23"/>
      <c r="I11" s="67">
        <v>4</v>
      </c>
      <c r="J11" s="241" t="s">
        <v>85</v>
      </c>
      <c r="K11" s="68">
        <v>76</v>
      </c>
      <c r="L11" s="120">
        <v>36440</v>
      </c>
      <c r="M11" s="242" t="s">
        <v>396</v>
      </c>
      <c r="N11" s="242" t="s">
        <v>137</v>
      </c>
      <c r="O11" s="228">
        <v>741</v>
      </c>
      <c r="P11" s="68">
        <v>2</v>
      </c>
    </row>
    <row r="12" spans="1:16" s="20" customFormat="1" ht="36.75" customHeight="1" x14ac:dyDescent="0.2">
      <c r="A12" s="67">
        <v>5</v>
      </c>
      <c r="B12" s="67">
        <v>106</v>
      </c>
      <c r="C12" s="120">
        <v>36199</v>
      </c>
      <c r="D12" s="186" t="s">
        <v>389</v>
      </c>
      <c r="E12" s="187" t="s">
        <v>374</v>
      </c>
      <c r="F12" s="228">
        <v>763</v>
      </c>
      <c r="G12" s="68"/>
      <c r="H12" s="23"/>
      <c r="I12" s="67">
        <v>5</v>
      </c>
      <c r="J12" s="241" t="s">
        <v>86</v>
      </c>
      <c r="K12" s="68">
        <v>63</v>
      </c>
      <c r="L12" s="120">
        <v>36161</v>
      </c>
      <c r="M12" s="242" t="s">
        <v>392</v>
      </c>
      <c r="N12" s="242" t="s">
        <v>137</v>
      </c>
      <c r="O12" s="228">
        <v>727</v>
      </c>
      <c r="P12" s="68">
        <v>1</v>
      </c>
    </row>
    <row r="13" spans="1:16" s="20" customFormat="1" ht="36.75" customHeight="1" x14ac:dyDescent="0.2">
      <c r="A13" s="67">
        <v>6</v>
      </c>
      <c r="B13" s="67">
        <v>78</v>
      </c>
      <c r="C13" s="120">
        <v>35534</v>
      </c>
      <c r="D13" s="186" t="s">
        <v>397</v>
      </c>
      <c r="E13" s="187" t="s">
        <v>137</v>
      </c>
      <c r="F13" s="228">
        <v>773</v>
      </c>
      <c r="G13" s="68"/>
      <c r="H13" s="23"/>
      <c r="I13" s="67">
        <v>6</v>
      </c>
      <c r="J13" s="241" t="s">
        <v>87</v>
      </c>
      <c r="K13" s="68">
        <v>59</v>
      </c>
      <c r="L13" s="120">
        <v>36316</v>
      </c>
      <c r="M13" s="242" t="s">
        <v>390</v>
      </c>
      <c r="N13" s="242" t="s">
        <v>137</v>
      </c>
      <c r="O13" s="228" t="s">
        <v>471</v>
      </c>
      <c r="P13" s="68" t="s">
        <v>406</v>
      </c>
    </row>
    <row r="14" spans="1:16" s="20" customFormat="1" ht="36.75" customHeight="1" x14ac:dyDescent="0.2">
      <c r="A14" s="67">
        <v>7</v>
      </c>
      <c r="B14" s="67">
        <v>75</v>
      </c>
      <c r="C14" s="120">
        <v>35647</v>
      </c>
      <c r="D14" s="186" t="s">
        <v>395</v>
      </c>
      <c r="E14" s="187" t="s">
        <v>137</v>
      </c>
      <c r="F14" s="228">
        <v>786</v>
      </c>
      <c r="G14" s="68"/>
      <c r="H14" s="23"/>
      <c r="I14" s="67">
        <v>7</v>
      </c>
      <c r="J14" s="241" t="s">
        <v>123</v>
      </c>
      <c r="K14" s="68">
        <v>75</v>
      </c>
      <c r="L14" s="120">
        <v>35647</v>
      </c>
      <c r="M14" s="242" t="s">
        <v>395</v>
      </c>
      <c r="N14" s="242" t="s">
        <v>137</v>
      </c>
      <c r="O14" s="228">
        <v>786</v>
      </c>
      <c r="P14" s="68">
        <v>4</v>
      </c>
    </row>
    <row r="15" spans="1:16" s="20" customFormat="1" ht="36.75" customHeight="1" x14ac:dyDescent="0.2">
      <c r="A15" s="67">
        <v>8</v>
      </c>
      <c r="B15" s="67">
        <v>46</v>
      </c>
      <c r="C15" s="120">
        <v>35636</v>
      </c>
      <c r="D15" s="186" t="s">
        <v>391</v>
      </c>
      <c r="E15" s="187" t="s">
        <v>359</v>
      </c>
      <c r="F15" s="228">
        <v>792</v>
      </c>
      <c r="G15" s="68"/>
      <c r="H15" s="23"/>
      <c r="I15" s="67">
        <v>8</v>
      </c>
      <c r="J15" s="241" t="s">
        <v>124</v>
      </c>
      <c r="K15" s="68" t="s">
        <v>482</v>
      </c>
      <c r="L15" s="120" t="s">
        <v>482</v>
      </c>
      <c r="M15" s="242" t="s">
        <v>482</v>
      </c>
      <c r="N15" s="242" t="s">
        <v>482</v>
      </c>
      <c r="O15" s="228"/>
      <c r="P15" s="68"/>
    </row>
    <row r="16" spans="1:16" s="20" customFormat="1" ht="36.75" customHeight="1" x14ac:dyDescent="0.2">
      <c r="A16" s="67" t="s">
        <v>406</v>
      </c>
      <c r="B16" s="67">
        <v>59</v>
      </c>
      <c r="C16" s="120">
        <v>36316</v>
      </c>
      <c r="D16" s="186" t="s">
        <v>390</v>
      </c>
      <c r="E16" s="187" t="s">
        <v>137</v>
      </c>
      <c r="F16" s="228" t="s">
        <v>471</v>
      </c>
      <c r="G16" s="68"/>
      <c r="H16" s="23"/>
      <c r="I16" s="391" t="s">
        <v>18</v>
      </c>
      <c r="J16" s="392"/>
      <c r="K16" s="392"/>
      <c r="L16" s="392"/>
      <c r="M16" s="392"/>
      <c r="N16" s="392"/>
      <c r="O16" s="392"/>
      <c r="P16" s="393"/>
    </row>
    <row r="17" spans="1:17" s="20" customFormat="1" ht="36.75" customHeight="1" x14ac:dyDescent="0.2">
      <c r="A17" s="67" t="s">
        <v>406</v>
      </c>
      <c r="B17" s="67">
        <v>99</v>
      </c>
      <c r="C17" s="120">
        <v>35643</v>
      </c>
      <c r="D17" s="186" t="s">
        <v>387</v>
      </c>
      <c r="E17" s="187" t="s">
        <v>388</v>
      </c>
      <c r="F17" s="228" t="s">
        <v>471</v>
      </c>
      <c r="G17" s="68"/>
      <c r="H17" s="23"/>
      <c r="I17" s="44" t="s">
        <v>12</v>
      </c>
      <c r="J17" s="41" t="s">
        <v>127</v>
      </c>
      <c r="K17" s="41" t="s">
        <v>126</v>
      </c>
      <c r="L17" s="42" t="s">
        <v>13</v>
      </c>
      <c r="M17" s="43" t="s">
        <v>14</v>
      </c>
      <c r="N17" s="43" t="s">
        <v>56</v>
      </c>
      <c r="O17" s="257" t="s">
        <v>15</v>
      </c>
      <c r="P17" s="41" t="s">
        <v>29</v>
      </c>
    </row>
    <row r="18" spans="1:17" s="20" customFormat="1" ht="36.75" customHeight="1" x14ac:dyDescent="0.2">
      <c r="A18" s="67"/>
      <c r="B18" s="67"/>
      <c r="C18" s="120"/>
      <c r="D18" s="186"/>
      <c r="E18" s="187"/>
      <c r="F18" s="228"/>
      <c r="G18" s="68"/>
      <c r="H18" s="23"/>
      <c r="I18" s="67">
        <v>1</v>
      </c>
      <c r="J18" s="241" t="s">
        <v>88</v>
      </c>
      <c r="K18" s="68" t="s">
        <v>482</v>
      </c>
      <c r="L18" s="120" t="s">
        <v>482</v>
      </c>
      <c r="M18" s="242" t="s">
        <v>482</v>
      </c>
      <c r="N18" s="242" t="s">
        <v>482</v>
      </c>
      <c r="O18" s="228"/>
      <c r="P18" s="68"/>
    </row>
    <row r="19" spans="1:17" s="20" customFormat="1" ht="36.75" customHeight="1" x14ac:dyDescent="0.2">
      <c r="A19" s="67"/>
      <c r="B19" s="67"/>
      <c r="C19" s="120"/>
      <c r="D19" s="186"/>
      <c r="E19" s="187"/>
      <c r="F19" s="228"/>
      <c r="G19" s="68"/>
      <c r="H19" s="23"/>
      <c r="I19" s="67">
        <v>2</v>
      </c>
      <c r="J19" s="241" t="s">
        <v>89</v>
      </c>
      <c r="K19" s="68" t="s">
        <v>482</v>
      </c>
      <c r="L19" s="120" t="s">
        <v>482</v>
      </c>
      <c r="M19" s="242" t="s">
        <v>482</v>
      </c>
      <c r="N19" s="242" t="s">
        <v>482</v>
      </c>
      <c r="O19" s="228"/>
      <c r="P19" s="68"/>
    </row>
    <row r="20" spans="1:17" s="20" customFormat="1" ht="36.75" customHeight="1" x14ac:dyDescent="0.2">
      <c r="A20" s="67"/>
      <c r="B20" s="67"/>
      <c r="C20" s="120"/>
      <c r="D20" s="186"/>
      <c r="E20" s="187"/>
      <c r="F20" s="228"/>
      <c r="G20" s="68"/>
      <c r="H20" s="23"/>
      <c r="I20" s="67">
        <v>3</v>
      </c>
      <c r="J20" s="241" t="s">
        <v>90</v>
      </c>
      <c r="K20" s="68">
        <v>37</v>
      </c>
      <c r="L20" s="120">
        <v>35164</v>
      </c>
      <c r="M20" s="242" t="s">
        <v>398</v>
      </c>
      <c r="N20" s="242" t="s">
        <v>399</v>
      </c>
      <c r="O20" s="228">
        <v>728</v>
      </c>
      <c r="P20" s="68">
        <v>1</v>
      </c>
    </row>
    <row r="21" spans="1:17" s="20" customFormat="1" ht="36.75" customHeight="1" x14ac:dyDescent="0.2">
      <c r="A21" s="67"/>
      <c r="B21" s="67"/>
      <c r="C21" s="120"/>
      <c r="D21" s="186"/>
      <c r="E21" s="187"/>
      <c r="F21" s="228"/>
      <c r="G21" s="68"/>
      <c r="H21" s="23"/>
      <c r="I21" s="67">
        <v>4</v>
      </c>
      <c r="J21" s="241" t="s">
        <v>91</v>
      </c>
      <c r="K21" s="68">
        <v>99</v>
      </c>
      <c r="L21" s="120">
        <v>35643</v>
      </c>
      <c r="M21" s="242" t="s">
        <v>387</v>
      </c>
      <c r="N21" s="242" t="s">
        <v>388</v>
      </c>
      <c r="O21" s="228" t="s">
        <v>471</v>
      </c>
      <c r="P21" s="68" t="s">
        <v>406</v>
      </c>
    </row>
    <row r="22" spans="1:17" s="20" customFormat="1" ht="36.75" customHeight="1" x14ac:dyDescent="0.2">
      <c r="A22" s="67"/>
      <c r="B22" s="67"/>
      <c r="C22" s="120"/>
      <c r="D22" s="186"/>
      <c r="E22" s="187"/>
      <c r="F22" s="228"/>
      <c r="G22" s="68"/>
      <c r="H22" s="23"/>
      <c r="I22" s="67">
        <v>5</v>
      </c>
      <c r="J22" s="241" t="s">
        <v>92</v>
      </c>
      <c r="K22" s="68">
        <v>128</v>
      </c>
      <c r="L22" s="120">
        <v>35462</v>
      </c>
      <c r="M22" s="242" t="s">
        <v>393</v>
      </c>
      <c r="N22" s="242" t="s">
        <v>394</v>
      </c>
      <c r="O22" s="228">
        <v>755</v>
      </c>
      <c r="P22" s="68">
        <v>2</v>
      </c>
    </row>
    <row r="23" spans="1:17" s="20" customFormat="1" ht="36.75" customHeight="1" x14ac:dyDescent="0.2">
      <c r="A23" s="67"/>
      <c r="B23" s="67"/>
      <c r="C23" s="120"/>
      <c r="D23" s="186"/>
      <c r="E23" s="187"/>
      <c r="F23" s="228"/>
      <c r="G23" s="68"/>
      <c r="H23" s="23"/>
      <c r="I23" s="67">
        <v>6</v>
      </c>
      <c r="J23" s="241" t="s">
        <v>93</v>
      </c>
      <c r="K23" s="68">
        <v>106</v>
      </c>
      <c r="L23" s="120">
        <v>36199</v>
      </c>
      <c r="M23" s="242" t="s">
        <v>389</v>
      </c>
      <c r="N23" s="242" t="s">
        <v>374</v>
      </c>
      <c r="O23" s="228">
        <v>763</v>
      </c>
      <c r="P23" s="68">
        <v>3</v>
      </c>
    </row>
    <row r="24" spans="1:17" s="20" customFormat="1" ht="36.75" customHeight="1" x14ac:dyDescent="0.2">
      <c r="A24" s="67"/>
      <c r="B24" s="67"/>
      <c r="C24" s="120"/>
      <c r="D24" s="186"/>
      <c r="E24" s="187"/>
      <c r="F24" s="228"/>
      <c r="G24" s="68"/>
      <c r="H24" s="23"/>
      <c r="I24" s="67">
        <v>7</v>
      </c>
      <c r="J24" s="241" t="s">
        <v>139</v>
      </c>
      <c r="K24" s="68">
        <v>46</v>
      </c>
      <c r="L24" s="120">
        <v>35636</v>
      </c>
      <c r="M24" s="242" t="s">
        <v>391</v>
      </c>
      <c r="N24" s="242" t="s">
        <v>359</v>
      </c>
      <c r="O24" s="228">
        <v>792</v>
      </c>
      <c r="P24" s="68">
        <v>4</v>
      </c>
    </row>
    <row r="25" spans="1:17" s="20" customFormat="1" ht="36.75" customHeight="1" x14ac:dyDescent="0.2">
      <c r="A25" s="67"/>
      <c r="B25" s="67"/>
      <c r="C25" s="120"/>
      <c r="D25" s="186"/>
      <c r="E25" s="187"/>
      <c r="F25" s="228"/>
      <c r="G25" s="68"/>
      <c r="H25" s="23"/>
      <c r="I25" s="67">
        <v>8</v>
      </c>
      <c r="J25" s="241" t="s">
        <v>140</v>
      </c>
      <c r="K25" s="68" t="s">
        <v>482</v>
      </c>
      <c r="L25" s="120" t="s">
        <v>482</v>
      </c>
      <c r="M25" s="242" t="s">
        <v>482</v>
      </c>
      <c r="N25" s="242" t="s">
        <v>482</v>
      </c>
      <c r="O25" s="228"/>
      <c r="P25" s="68"/>
    </row>
    <row r="26" spans="1:17" ht="7.5" customHeight="1" x14ac:dyDescent="0.2">
      <c r="A26" s="33"/>
      <c r="B26" s="33"/>
      <c r="C26" s="34"/>
      <c r="D26" s="33"/>
      <c r="E26" s="35"/>
      <c r="F26" s="265"/>
      <c r="G26" s="36"/>
      <c r="I26" s="37"/>
      <c r="J26" s="38"/>
      <c r="K26" s="39"/>
      <c r="L26" s="40"/>
      <c r="M26" s="47"/>
      <c r="N26" s="47"/>
      <c r="O26" s="258"/>
      <c r="P26" s="39"/>
    </row>
    <row r="27" spans="1:17" ht="14.25" customHeight="1" x14ac:dyDescent="0.2">
      <c r="A27" s="27" t="s">
        <v>20</v>
      </c>
      <c r="B27" s="27"/>
      <c r="C27" s="27"/>
      <c r="D27" s="27"/>
      <c r="E27" s="45" t="s">
        <v>0</v>
      </c>
      <c r="F27" s="266" t="s">
        <v>1</v>
      </c>
      <c r="G27" s="24"/>
      <c r="H27" s="28" t="s">
        <v>2</v>
      </c>
      <c r="I27" s="28"/>
      <c r="J27" s="28"/>
      <c r="K27" s="28"/>
      <c r="M27" s="48" t="s">
        <v>3</v>
      </c>
      <c r="N27" s="49" t="s">
        <v>3</v>
      </c>
      <c r="O27" s="259" t="s">
        <v>3</v>
      </c>
      <c r="P27" s="27"/>
      <c r="Q27" s="29"/>
    </row>
  </sheetData>
  <sortState ref="B8:F17">
    <sortCondition ref="F8:F17"/>
  </sortState>
  <mergeCells count="19">
    <mergeCell ref="N5:P5"/>
    <mergeCell ref="F6:F7"/>
    <mergeCell ref="G6:G7"/>
    <mergeCell ref="I16:P16"/>
    <mergeCell ref="A1:P1"/>
    <mergeCell ref="A2:P2"/>
    <mergeCell ref="A3:C3"/>
    <mergeCell ref="D4:E4"/>
    <mergeCell ref="D3:E3"/>
    <mergeCell ref="I3:K3"/>
    <mergeCell ref="N3:P3"/>
    <mergeCell ref="F3:G3"/>
    <mergeCell ref="A6:A7"/>
    <mergeCell ref="B6:B7"/>
    <mergeCell ref="C6:C7"/>
    <mergeCell ref="A4:C4"/>
    <mergeCell ref="I6:P6"/>
    <mergeCell ref="D6:D7"/>
    <mergeCell ref="E6:E7"/>
  </mergeCells>
  <phoneticPr fontId="26" type="noConversion"/>
  <conditionalFormatting sqref="F8:F25">
    <cfRule type="duplicateValues" dxfId="12" priority="15"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3"/>
  <sheetViews>
    <sheetView view="pageBreakPreview" zoomScale="90" zoomScaleNormal="100" zoomScaleSheetLayoutView="90" workbookViewId="0">
      <selection activeCell="N18" sqref="N18"/>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2.140625"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21" style="50" bestFit="1" customWidth="1"/>
    <col min="15" max="15" width="16.7109375" style="195" customWidth="1"/>
    <col min="16" max="16" width="7.7109375" style="22" customWidth="1"/>
    <col min="17" max="17" width="5.7109375" style="22" customWidth="1"/>
    <col min="18" max="16384" width="9.140625" style="22"/>
  </cols>
  <sheetData>
    <row r="1" spans="1:16" s="10" customFormat="1" ht="39" customHeight="1" x14ac:dyDescent="0.2">
      <c r="A1" s="394" t="s">
        <v>122</v>
      </c>
      <c r="B1" s="394"/>
      <c r="C1" s="394"/>
      <c r="D1" s="394"/>
      <c r="E1" s="394"/>
      <c r="F1" s="394"/>
      <c r="G1" s="394"/>
      <c r="H1" s="394"/>
      <c r="I1" s="394"/>
      <c r="J1" s="394"/>
      <c r="K1" s="394"/>
      <c r="L1" s="394"/>
      <c r="M1" s="394"/>
      <c r="N1" s="394"/>
      <c r="O1" s="394"/>
      <c r="P1" s="394"/>
    </row>
    <row r="2" spans="1:16" s="10" customFormat="1" ht="24.75" customHeight="1" x14ac:dyDescent="0.2">
      <c r="A2" s="412" t="s">
        <v>475</v>
      </c>
      <c r="B2" s="412"/>
      <c r="C2" s="412"/>
      <c r="D2" s="412"/>
      <c r="E2" s="412"/>
      <c r="F2" s="412"/>
      <c r="G2" s="412"/>
      <c r="H2" s="412"/>
      <c r="I2" s="412"/>
      <c r="J2" s="412"/>
      <c r="K2" s="412"/>
      <c r="L2" s="412"/>
      <c r="M2" s="412"/>
      <c r="N2" s="412"/>
      <c r="O2" s="412"/>
      <c r="P2" s="412"/>
    </row>
    <row r="3" spans="1:16" s="13" customFormat="1" ht="21" customHeight="1" x14ac:dyDescent="0.2">
      <c r="A3" s="396" t="s">
        <v>147</v>
      </c>
      <c r="B3" s="396"/>
      <c r="C3" s="396"/>
      <c r="D3" s="398" t="s">
        <v>115</v>
      </c>
      <c r="E3" s="398"/>
      <c r="F3" s="413" t="s">
        <v>57</v>
      </c>
      <c r="G3" s="413"/>
      <c r="H3" s="11" t="s">
        <v>128</v>
      </c>
      <c r="I3" s="399" t="s">
        <v>332</v>
      </c>
      <c r="J3" s="399"/>
      <c r="K3" s="399"/>
      <c r="L3" s="399"/>
      <c r="M3" s="75" t="s">
        <v>129</v>
      </c>
      <c r="N3" s="400" t="s">
        <v>342</v>
      </c>
      <c r="O3" s="400"/>
      <c r="P3" s="400"/>
    </row>
    <row r="4" spans="1:16" s="13" customFormat="1" ht="17.25" customHeight="1" x14ac:dyDescent="0.2">
      <c r="A4" s="406" t="s">
        <v>133</v>
      </c>
      <c r="B4" s="406"/>
      <c r="C4" s="406"/>
      <c r="D4" s="397" t="s">
        <v>329</v>
      </c>
      <c r="E4" s="397"/>
      <c r="F4" s="196"/>
      <c r="G4" s="30"/>
      <c r="H4" s="30"/>
      <c r="I4" s="30"/>
      <c r="J4" s="30"/>
      <c r="K4" s="30"/>
      <c r="L4" s="31"/>
      <c r="M4" s="76" t="s">
        <v>5</v>
      </c>
      <c r="N4" s="212">
        <v>42021</v>
      </c>
      <c r="O4" s="414" t="s">
        <v>464</v>
      </c>
      <c r="P4" s="414"/>
    </row>
    <row r="5" spans="1:16" s="10" customFormat="1" ht="13.5" customHeight="1" x14ac:dyDescent="0.2">
      <c r="A5" s="14"/>
      <c r="B5" s="14"/>
      <c r="C5" s="15"/>
      <c r="D5" s="16"/>
      <c r="E5" s="17"/>
      <c r="F5" s="197"/>
      <c r="G5" s="17"/>
      <c r="H5" s="17"/>
      <c r="I5" s="14"/>
      <c r="J5" s="14"/>
      <c r="K5" s="14"/>
      <c r="L5" s="18"/>
      <c r="M5" s="19"/>
      <c r="N5" s="415">
        <v>42022.686601851849</v>
      </c>
      <c r="O5" s="415"/>
      <c r="P5" s="415"/>
    </row>
    <row r="6" spans="1:16" s="20" customFormat="1" ht="18.75" customHeight="1" x14ac:dyDescent="0.2">
      <c r="A6" s="402" t="s">
        <v>12</v>
      </c>
      <c r="B6" s="403" t="s">
        <v>126</v>
      </c>
      <c r="C6" s="405" t="s">
        <v>142</v>
      </c>
      <c r="D6" s="407" t="s">
        <v>14</v>
      </c>
      <c r="E6" s="407" t="s">
        <v>56</v>
      </c>
      <c r="F6" s="416" t="s">
        <v>15</v>
      </c>
      <c r="G6" s="410" t="s">
        <v>29</v>
      </c>
      <c r="I6" s="391" t="s">
        <v>17</v>
      </c>
      <c r="J6" s="392"/>
      <c r="K6" s="392"/>
      <c r="L6" s="392"/>
      <c r="M6" s="392"/>
      <c r="N6" s="392"/>
      <c r="O6" s="392"/>
      <c r="P6" s="393"/>
    </row>
    <row r="7" spans="1:16" ht="26.25" customHeight="1" x14ac:dyDescent="0.2">
      <c r="A7" s="402"/>
      <c r="B7" s="404"/>
      <c r="C7" s="405"/>
      <c r="D7" s="407"/>
      <c r="E7" s="407"/>
      <c r="F7" s="416"/>
      <c r="G7" s="411"/>
      <c r="H7" s="21"/>
      <c r="I7" s="44" t="s">
        <v>12</v>
      </c>
      <c r="J7" s="44" t="s">
        <v>127</v>
      </c>
      <c r="K7" s="44" t="s">
        <v>126</v>
      </c>
      <c r="L7" s="121" t="s">
        <v>13</v>
      </c>
      <c r="M7" s="122" t="s">
        <v>14</v>
      </c>
      <c r="N7" s="122" t="s">
        <v>56</v>
      </c>
      <c r="O7" s="192" t="s">
        <v>15</v>
      </c>
      <c r="P7" s="44" t="s">
        <v>29</v>
      </c>
    </row>
    <row r="8" spans="1:16" s="20" customFormat="1" ht="39.75" customHeight="1" thickBot="1" x14ac:dyDescent="0.25">
      <c r="A8" s="295">
        <v>1</v>
      </c>
      <c r="B8" s="295">
        <v>51</v>
      </c>
      <c r="C8" s="296">
        <v>35222</v>
      </c>
      <c r="D8" s="297" t="s">
        <v>375</v>
      </c>
      <c r="E8" s="298" t="s">
        <v>137</v>
      </c>
      <c r="F8" s="301">
        <v>5055</v>
      </c>
      <c r="G8" s="300"/>
      <c r="H8" s="23"/>
      <c r="I8" s="67">
        <v>1</v>
      </c>
      <c r="J8" s="241" t="s">
        <v>60</v>
      </c>
      <c r="K8" s="68">
        <v>75</v>
      </c>
      <c r="L8" s="120">
        <v>35647</v>
      </c>
      <c r="M8" s="242" t="s">
        <v>395</v>
      </c>
      <c r="N8" s="242" t="s">
        <v>137</v>
      </c>
      <c r="O8" s="288">
        <v>5647</v>
      </c>
      <c r="P8" s="68">
        <v>1</v>
      </c>
    </row>
    <row r="9" spans="1:16" s="20" customFormat="1" ht="39.75" customHeight="1" x14ac:dyDescent="0.2">
      <c r="A9" s="289">
        <v>2</v>
      </c>
      <c r="B9" s="289">
        <v>104</v>
      </c>
      <c r="C9" s="290">
        <v>36167</v>
      </c>
      <c r="D9" s="291" t="s">
        <v>373</v>
      </c>
      <c r="E9" s="292" t="s">
        <v>374</v>
      </c>
      <c r="F9" s="302">
        <v>5301</v>
      </c>
      <c r="G9" s="294"/>
      <c r="H9" s="23"/>
      <c r="I9" s="67">
        <v>2</v>
      </c>
      <c r="J9" s="241" t="s">
        <v>62</v>
      </c>
      <c r="K9" s="68">
        <v>59</v>
      </c>
      <c r="L9" s="120">
        <v>36316</v>
      </c>
      <c r="M9" s="242" t="s">
        <v>390</v>
      </c>
      <c r="N9" s="242" t="s">
        <v>137</v>
      </c>
      <c r="O9" s="288" t="s">
        <v>471</v>
      </c>
      <c r="P9" s="68" t="s">
        <v>406</v>
      </c>
    </row>
    <row r="10" spans="1:16" s="20" customFormat="1" ht="39.75" customHeight="1" x14ac:dyDescent="0.2">
      <c r="A10" s="67">
        <v>3</v>
      </c>
      <c r="B10" s="67">
        <v>75</v>
      </c>
      <c r="C10" s="120">
        <v>35647</v>
      </c>
      <c r="D10" s="186" t="s">
        <v>395</v>
      </c>
      <c r="E10" s="187" t="s">
        <v>137</v>
      </c>
      <c r="F10" s="288">
        <v>5647</v>
      </c>
      <c r="G10" s="68"/>
      <c r="H10" s="23"/>
      <c r="I10" s="67">
        <v>3</v>
      </c>
      <c r="J10" s="241" t="s">
        <v>63</v>
      </c>
      <c r="K10" s="68">
        <v>63</v>
      </c>
      <c r="L10" s="120">
        <v>36161</v>
      </c>
      <c r="M10" s="242" t="s">
        <v>392</v>
      </c>
      <c r="N10" s="242" t="s">
        <v>137</v>
      </c>
      <c r="O10" s="288" t="s">
        <v>471</v>
      </c>
      <c r="P10" s="68" t="s">
        <v>406</v>
      </c>
    </row>
    <row r="11" spans="1:16" s="20" customFormat="1" ht="39.75" customHeight="1" x14ac:dyDescent="0.2">
      <c r="A11" s="67">
        <v>4</v>
      </c>
      <c r="B11" s="67">
        <v>46</v>
      </c>
      <c r="C11" s="120">
        <v>35636</v>
      </c>
      <c r="D11" s="186" t="s">
        <v>391</v>
      </c>
      <c r="E11" s="187" t="s">
        <v>359</v>
      </c>
      <c r="F11" s="288">
        <v>5776</v>
      </c>
      <c r="G11" s="68"/>
      <c r="H11" s="23"/>
      <c r="I11" s="67">
        <v>4</v>
      </c>
      <c r="J11" s="241" t="s">
        <v>64</v>
      </c>
      <c r="K11" s="68">
        <v>45</v>
      </c>
      <c r="L11" s="120">
        <v>35445</v>
      </c>
      <c r="M11" s="242" t="s">
        <v>378</v>
      </c>
      <c r="N11" s="242" t="s">
        <v>359</v>
      </c>
      <c r="O11" s="288">
        <v>5819</v>
      </c>
      <c r="P11" s="68">
        <v>3</v>
      </c>
    </row>
    <row r="12" spans="1:16" s="20" customFormat="1" ht="39.75" customHeight="1" x14ac:dyDescent="0.2">
      <c r="A12" s="67">
        <v>5</v>
      </c>
      <c r="B12" s="67">
        <v>45</v>
      </c>
      <c r="C12" s="120">
        <v>35445</v>
      </c>
      <c r="D12" s="186" t="s">
        <v>378</v>
      </c>
      <c r="E12" s="187" t="s">
        <v>359</v>
      </c>
      <c r="F12" s="288">
        <v>5819</v>
      </c>
      <c r="G12" s="68"/>
      <c r="H12" s="23"/>
      <c r="I12" s="67">
        <v>5</v>
      </c>
      <c r="J12" s="241" t="s">
        <v>65</v>
      </c>
      <c r="K12" s="68">
        <v>46</v>
      </c>
      <c r="L12" s="120">
        <v>35636</v>
      </c>
      <c r="M12" s="242" t="s">
        <v>391</v>
      </c>
      <c r="N12" s="242" t="s">
        <v>359</v>
      </c>
      <c r="O12" s="288">
        <v>5776</v>
      </c>
      <c r="P12" s="68">
        <v>2</v>
      </c>
    </row>
    <row r="13" spans="1:16" s="20" customFormat="1" ht="39.75" customHeight="1" x14ac:dyDescent="0.2">
      <c r="A13" s="67" t="s">
        <v>406</v>
      </c>
      <c r="B13" s="67">
        <v>59</v>
      </c>
      <c r="C13" s="120">
        <v>36316</v>
      </c>
      <c r="D13" s="186" t="s">
        <v>390</v>
      </c>
      <c r="E13" s="187" t="s">
        <v>137</v>
      </c>
      <c r="F13" s="198" t="s">
        <v>471</v>
      </c>
      <c r="G13" s="68"/>
      <c r="H13" s="23"/>
      <c r="I13" s="67">
        <v>6</v>
      </c>
      <c r="J13" s="241" t="s">
        <v>66</v>
      </c>
      <c r="K13" s="68">
        <v>76</v>
      </c>
      <c r="L13" s="120">
        <v>36440</v>
      </c>
      <c r="M13" s="242" t="s">
        <v>396</v>
      </c>
      <c r="N13" s="242" t="s">
        <v>137</v>
      </c>
      <c r="O13" s="288" t="s">
        <v>471</v>
      </c>
      <c r="P13" s="68" t="s">
        <v>406</v>
      </c>
    </row>
    <row r="14" spans="1:16" s="20" customFormat="1" ht="39.75" customHeight="1" x14ac:dyDescent="0.2">
      <c r="A14" s="67" t="s">
        <v>406</v>
      </c>
      <c r="B14" s="67">
        <v>63</v>
      </c>
      <c r="C14" s="120">
        <v>36161</v>
      </c>
      <c r="D14" s="186" t="s">
        <v>392</v>
      </c>
      <c r="E14" s="187" t="s">
        <v>137</v>
      </c>
      <c r="F14" s="198" t="s">
        <v>471</v>
      </c>
      <c r="G14" s="68"/>
      <c r="H14" s="23"/>
      <c r="I14" s="391" t="s">
        <v>18</v>
      </c>
      <c r="J14" s="392"/>
      <c r="K14" s="392"/>
      <c r="L14" s="392"/>
      <c r="M14" s="392"/>
      <c r="N14" s="392"/>
      <c r="O14" s="392"/>
      <c r="P14" s="393"/>
    </row>
    <row r="15" spans="1:16" s="20" customFormat="1" ht="39.75" customHeight="1" x14ac:dyDescent="0.2">
      <c r="A15" s="67" t="s">
        <v>406</v>
      </c>
      <c r="B15" s="67">
        <v>76</v>
      </c>
      <c r="C15" s="120">
        <v>36440</v>
      </c>
      <c r="D15" s="186" t="s">
        <v>396</v>
      </c>
      <c r="E15" s="187" t="s">
        <v>137</v>
      </c>
      <c r="F15" s="198" t="s">
        <v>471</v>
      </c>
      <c r="G15" s="68"/>
      <c r="H15" s="23"/>
      <c r="I15" s="44" t="s">
        <v>12</v>
      </c>
      <c r="J15" s="44" t="s">
        <v>127</v>
      </c>
      <c r="K15" s="44" t="s">
        <v>126</v>
      </c>
      <c r="L15" s="121" t="s">
        <v>13</v>
      </c>
      <c r="M15" s="122" t="s">
        <v>14</v>
      </c>
      <c r="N15" s="122" t="s">
        <v>56</v>
      </c>
      <c r="O15" s="192" t="s">
        <v>15</v>
      </c>
      <c r="P15" s="44" t="s">
        <v>29</v>
      </c>
    </row>
    <row r="16" spans="1:16" s="20" customFormat="1" ht="39.75" customHeight="1" x14ac:dyDescent="0.2">
      <c r="A16" s="67" t="s">
        <v>406</v>
      </c>
      <c r="B16" s="67">
        <v>37</v>
      </c>
      <c r="C16" s="120">
        <v>35164</v>
      </c>
      <c r="D16" s="186" t="s">
        <v>398</v>
      </c>
      <c r="E16" s="187" t="s">
        <v>399</v>
      </c>
      <c r="F16" s="198" t="s">
        <v>471</v>
      </c>
      <c r="G16" s="68"/>
      <c r="H16" s="23"/>
      <c r="I16" s="67">
        <v>1</v>
      </c>
      <c r="J16" s="241" t="s">
        <v>67</v>
      </c>
      <c r="K16" s="68">
        <v>37</v>
      </c>
      <c r="L16" s="120">
        <v>35164</v>
      </c>
      <c r="M16" s="242" t="s">
        <v>398</v>
      </c>
      <c r="N16" s="242" t="s">
        <v>399</v>
      </c>
      <c r="O16" s="288" t="s">
        <v>471</v>
      </c>
      <c r="P16" s="68" t="s">
        <v>406</v>
      </c>
    </row>
    <row r="17" spans="1:17" s="20" customFormat="1" ht="39.75" customHeight="1" x14ac:dyDescent="0.2">
      <c r="A17" s="67" t="s">
        <v>406</v>
      </c>
      <c r="B17" s="67">
        <v>95</v>
      </c>
      <c r="C17" s="120">
        <v>35672</v>
      </c>
      <c r="D17" s="186" t="s">
        <v>376</v>
      </c>
      <c r="E17" s="187" t="s">
        <v>377</v>
      </c>
      <c r="F17" s="198" t="s">
        <v>471</v>
      </c>
      <c r="G17" s="68"/>
      <c r="H17" s="23"/>
      <c r="I17" s="67">
        <v>2</v>
      </c>
      <c r="J17" s="241" t="s">
        <v>61</v>
      </c>
      <c r="K17" s="68">
        <v>104</v>
      </c>
      <c r="L17" s="120">
        <v>36167</v>
      </c>
      <c r="M17" s="242" t="s">
        <v>373</v>
      </c>
      <c r="N17" s="242" t="s">
        <v>374</v>
      </c>
      <c r="O17" s="288">
        <v>5301</v>
      </c>
      <c r="P17" s="68">
        <v>2</v>
      </c>
    </row>
    <row r="18" spans="1:17" s="20" customFormat="1" ht="39.75" customHeight="1" x14ac:dyDescent="0.2">
      <c r="A18" s="67" t="s">
        <v>406</v>
      </c>
      <c r="B18" s="67">
        <v>66</v>
      </c>
      <c r="C18" s="120">
        <v>35601</v>
      </c>
      <c r="D18" s="186" t="s">
        <v>379</v>
      </c>
      <c r="E18" s="187" t="s">
        <v>137</v>
      </c>
      <c r="F18" s="198" t="s">
        <v>471</v>
      </c>
      <c r="G18" s="68"/>
      <c r="H18" s="23"/>
      <c r="I18" s="67">
        <v>3</v>
      </c>
      <c r="J18" s="241" t="s">
        <v>68</v>
      </c>
      <c r="K18" s="68">
        <v>95</v>
      </c>
      <c r="L18" s="120">
        <v>35672</v>
      </c>
      <c r="M18" s="242" t="s">
        <v>376</v>
      </c>
      <c r="N18" s="242" t="s">
        <v>377</v>
      </c>
      <c r="O18" s="288" t="s">
        <v>471</v>
      </c>
      <c r="P18" s="68" t="s">
        <v>406</v>
      </c>
    </row>
    <row r="19" spans="1:17" s="20" customFormat="1" ht="39.75" customHeight="1" x14ac:dyDescent="0.2">
      <c r="A19" s="67" t="s">
        <v>406</v>
      </c>
      <c r="B19" s="67">
        <v>77</v>
      </c>
      <c r="C19" s="120">
        <v>36039</v>
      </c>
      <c r="D19" s="186" t="s">
        <v>380</v>
      </c>
      <c r="E19" s="187" t="s">
        <v>137</v>
      </c>
      <c r="F19" s="198" t="s">
        <v>471</v>
      </c>
      <c r="G19" s="68"/>
      <c r="H19" s="23"/>
      <c r="I19" s="67">
        <v>4</v>
      </c>
      <c r="J19" s="241" t="s">
        <v>69</v>
      </c>
      <c r="K19" s="68">
        <v>66</v>
      </c>
      <c r="L19" s="120">
        <v>35601</v>
      </c>
      <c r="M19" s="242" t="s">
        <v>379</v>
      </c>
      <c r="N19" s="242" t="s">
        <v>137</v>
      </c>
      <c r="O19" s="288" t="s">
        <v>471</v>
      </c>
      <c r="P19" s="68" t="s">
        <v>406</v>
      </c>
    </row>
    <row r="20" spans="1:17" s="20" customFormat="1" ht="39.75" customHeight="1" x14ac:dyDescent="0.2">
      <c r="A20" s="67"/>
      <c r="B20" s="67"/>
      <c r="C20" s="120"/>
      <c r="D20" s="186"/>
      <c r="E20" s="187"/>
      <c r="F20" s="198"/>
      <c r="G20" s="68"/>
      <c r="H20" s="23"/>
      <c r="I20" s="67">
        <v>5</v>
      </c>
      <c r="J20" s="241" t="s">
        <v>70</v>
      </c>
      <c r="K20" s="68">
        <v>77</v>
      </c>
      <c r="L20" s="120">
        <v>36039</v>
      </c>
      <c r="M20" s="242" t="s">
        <v>380</v>
      </c>
      <c r="N20" s="242" t="s">
        <v>137</v>
      </c>
      <c r="O20" s="288" t="s">
        <v>471</v>
      </c>
      <c r="P20" s="68" t="s">
        <v>406</v>
      </c>
    </row>
    <row r="21" spans="1:17" s="20" customFormat="1" ht="39.75" customHeight="1" x14ac:dyDescent="0.2">
      <c r="A21" s="67"/>
      <c r="B21" s="67"/>
      <c r="C21" s="120"/>
      <c r="D21" s="186"/>
      <c r="E21" s="187"/>
      <c r="F21" s="198"/>
      <c r="G21" s="68"/>
      <c r="H21" s="23"/>
      <c r="I21" s="67">
        <v>6</v>
      </c>
      <c r="J21" s="241" t="s">
        <v>71</v>
      </c>
      <c r="K21" s="68">
        <v>51</v>
      </c>
      <c r="L21" s="120">
        <v>35222</v>
      </c>
      <c r="M21" s="242" t="s">
        <v>375</v>
      </c>
      <c r="N21" s="242" t="s">
        <v>137</v>
      </c>
      <c r="O21" s="288">
        <v>5055</v>
      </c>
      <c r="P21" s="68">
        <v>1</v>
      </c>
    </row>
    <row r="22" spans="1:17" ht="7.5" customHeight="1" x14ac:dyDescent="0.2">
      <c r="A22" s="33"/>
      <c r="B22" s="33"/>
      <c r="C22" s="34"/>
      <c r="D22" s="51"/>
      <c r="E22" s="35"/>
      <c r="F22" s="199"/>
      <c r="G22" s="36"/>
      <c r="I22" s="37"/>
      <c r="J22" s="38"/>
      <c r="K22" s="39"/>
      <c r="L22" s="40"/>
      <c r="M22" s="47"/>
      <c r="N22" s="47"/>
      <c r="O22" s="193"/>
      <c r="P22" s="39"/>
    </row>
    <row r="23" spans="1:17" ht="14.25" customHeight="1" x14ac:dyDescent="0.2">
      <c r="A23" s="27" t="s">
        <v>20</v>
      </c>
      <c r="B23" s="27"/>
      <c r="C23" s="27"/>
      <c r="D23" s="52"/>
      <c r="E23" s="45" t="s">
        <v>0</v>
      </c>
      <c r="F23" s="200" t="s">
        <v>1</v>
      </c>
      <c r="G23" s="24"/>
      <c r="H23" s="28" t="s">
        <v>2</v>
      </c>
      <c r="I23" s="28"/>
      <c r="J23" s="28"/>
      <c r="K23" s="28"/>
      <c r="M23" s="48" t="s">
        <v>3</v>
      </c>
      <c r="N23" s="49" t="s">
        <v>3</v>
      </c>
      <c r="O23" s="194" t="s">
        <v>3</v>
      </c>
      <c r="P23" s="27"/>
      <c r="Q23" s="29"/>
    </row>
  </sheetData>
  <sortState ref="B8:F19">
    <sortCondition ref="F8:F19"/>
  </sortState>
  <mergeCells count="20">
    <mergeCell ref="I14:P14"/>
    <mergeCell ref="O4:P4"/>
    <mergeCell ref="N5:P5"/>
    <mergeCell ref="A4:C4"/>
    <mergeCell ref="F6:F7"/>
    <mergeCell ref="G6:G7"/>
    <mergeCell ref="I6:P6"/>
    <mergeCell ref="D4:E4"/>
    <mergeCell ref="A6:A7"/>
    <mergeCell ref="B6:B7"/>
    <mergeCell ref="C6:C7"/>
    <mergeCell ref="D6:D7"/>
    <mergeCell ref="E6:E7"/>
    <mergeCell ref="A1:P1"/>
    <mergeCell ref="A2:P2"/>
    <mergeCell ref="A3:C3"/>
    <mergeCell ref="D3:E3"/>
    <mergeCell ref="F3:G3"/>
    <mergeCell ref="N3:P3"/>
    <mergeCell ref="I3:L3"/>
  </mergeCells>
  <conditionalFormatting sqref="F8:F21">
    <cfRule type="duplicateValues" dxfId="11" priority="1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N18" sqref="N18"/>
    </sheetView>
  </sheetViews>
  <sheetFormatPr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6.7109375" style="91" customWidth="1"/>
    <col min="15" max="15" width="8.85546875" style="89" customWidth="1"/>
    <col min="16" max="16" width="9.140625" style="3" customWidth="1"/>
    <col min="17" max="16384" width="9.140625" style="3"/>
  </cols>
  <sheetData>
    <row r="1" spans="1:16" ht="48.75" customHeight="1" x14ac:dyDescent="0.2">
      <c r="A1" s="428" t="s">
        <v>122</v>
      </c>
      <c r="B1" s="428"/>
      <c r="C1" s="428"/>
      <c r="D1" s="428"/>
      <c r="E1" s="428"/>
      <c r="F1" s="428"/>
      <c r="G1" s="428"/>
      <c r="H1" s="428"/>
      <c r="I1" s="428"/>
      <c r="J1" s="428"/>
      <c r="K1" s="428"/>
      <c r="L1" s="428"/>
      <c r="M1" s="428"/>
      <c r="N1" s="428"/>
      <c r="O1" s="428"/>
    </row>
    <row r="2" spans="1:16" ht="25.5" customHeight="1" x14ac:dyDescent="0.2">
      <c r="A2" s="429" t="s">
        <v>475</v>
      </c>
      <c r="B2" s="429"/>
      <c r="C2" s="429"/>
      <c r="D2" s="429"/>
      <c r="E2" s="429"/>
      <c r="F2" s="429"/>
      <c r="G2" s="429"/>
      <c r="H2" s="429"/>
      <c r="I2" s="429"/>
      <c r="J2" s="429"/>
      <c r="K2" s="429"/>
      <c r="L2" s="429"/>
      <c r="M2" s="429"/>
      <c r="N2" s="429"/>
      <c r="O2" s="429"/>
    </row>
    <row r="3" spans="1:16" s="4" customFormat="1" ht="20.25" customHeight="1" x14ac:dyDescent="0.2">
      <c r="A3" s="430" t="s">
        <v>147</v>
      </c>
      <c r="B3" s="430"/>
      <c r="C3" s="430"/>
      <c r="D3" s="431" t="s">
        <v>171</v>
      </c>
      <c r="E3" s="431"/>
      <c r="F3" s="92" t="s">
        <v>143</v>
      </c>
      <c r="G3" s="433" t="s">
        <v>340</v>
      </c>
      <c r="H3" s="434"/>
      <c r="I3" s="434"/>
      <c r="J3" s="223"/>
      <c r="K3" s="223"/>
      <c r="L3" s="230" t="s">
        <v>232</v>
      </c>
      <c r="M3" s="432" t="s">
        <v>351</v>
      </c>
      <c r="N3" s="432"/>
      <c r="O3" s="432"/>
    </row>
    <row r="4" spans="1:16" s="4" customFormat="1" ht="17.25" customHeight="1" x14ac:dyDescent="0.2">
      <c r="A4" s="423" t="s">
        <v>148</v>
      </c>
      <c r="B4" s="423"/>
      <c r="C4" s="423"/>
      <c r="D4" s="427" t="s">
        <v>329</v>
      </c>
      <c r="E4" s="427"/>
      <c r="F4" s="161" t="s">
        <v>221</v>
      </c>
      <c r="G4" s="162" t="s">
        <v>330</v>
      </c>
      <c r="H4" s="425"/>
      <c r="I4" s="425"/>
      <c r="J4" s="224"/>
      <c r="K4" s="423" t="s">
        <v>146</v>
      </c>
      <c r="L4" s="423"/>
      <c r="M4" s="426">
        <v>42021</v>
      </c>
      <c r="N4" s="426"/>
      <c r="O4" s="214" t="s">
        <v>356</v>
      </c>
    </row>
    <row r="5" spans="1:16" ht="13.5" customHeight="1" x14ac:dyDescent="0.2">
      <c r="A5" s="5"/>
      <c r="B5" s="5"/>
      <c r="C5" s="5"/>
      <c r="D5" s="9"/>
      <c r="E5" s="6"/>
      <c r="F5" s="7"/>
      <c r="G5" s="8"/>
      <c r="H5" s="8"/>
      <c r="I5" s="8"/>
      <c r="J5" s="8"/>
      <c r="K5" s="8"/>
      <c r="L5" s="8"/>
      <c r="M5" s="8"/>
      <c r="N5" s="220">
        <v>42022.686601851849</v>
      </c>
      <c r="O5" s="220"/>
    </row>
    <row r="6" spans="1:16" ht="15.75" x14ac:dyDescent="0.2">
      <c r="A6" s="419" t="s">
        <v>6</v>
      </c>
      <c r="B6" s="419"/>
      <c r="C6" s="422" t="s">
        <v>125</v>
      </c>
      <c r="D6" s="422" t="s">
        <v>150</v>
      </c>
      <c r="E6" s="419" t="s">
        <v>7</v>
      </c>
      <c r="F6" s="419" t="s">
        <v>56</v>
      </c>
      <c r="G6" s="424" t="s">
        <v>45</v>
      </c>
      <c r="H6" s="424"/>
      <c r="I6" s="424"/>
      <c r="J6" s="424"/>
      <c r="K6" s="424"/>
      <c r="L6" s="424"/>
      <c r="M6" s="424"/>
      <c r="N6" s="420" t="s">
        <v>8</v>
      </c>
      <c r="O6" s="420" t="s">
        <v>233</v>
      </c>
    </row>
    <row r="7" spans="1:16" ht="21.75" customHeight="1" x14ac:dyDescent="0.2">
      <c r="A7" s="419"/>
      <c r="B7" s="419"/>
      <c r="C7" s="422"/>
      <c r="D7" s="422"/>
      <c r="E7" s="419"/>
      <c r="F7" s="419"/>
      <c r="G7" s="96">
        <v>1</v>
      </c>
      <c r="H7" s="96">
        <v>2</v>
      </c>
      <c r="I7" s="96">
        <v>3</v>
      </c>
      <c r="J7" s="222" t="s">
        <v>257</v>
      </c>
      <c r="K7" s="225">
        <v>4</v>
      </c>
      <c r="L7" s="225">
        <v>5</v>
      </c>
      <c r="M7" s="96">
        <v>6</v>
      </c>
      <c r="N7" s="421"/>
      <c r="O7" s="421"/>
    </row>
    <row r="8" spans="1:16" s="82" customFormat="1" ht="47.25" customHeight="1" x14ac:dyDescent="0.2">
      <c r="A8" s="231">
        <v>1</v>
      </c>
      <c r="B8" s="232" t="s">
        <v>151</v>
      </c>
      <c r="C8" s="233">
        <v>107</v>
      </c>
      <c r="D8" s="234">
        <v>35431</v>
      </c>
      <c r="E8" s="235" t="s">
        <v>420</v>
      </c>
      <c r="F8" s="235" t="s">
        <v>374</v>
      </c>
      <c r="G8" s="236">
        <v>1225</v>
      </c>
      <c r="H8" s="236">
        <v>1271</v>
      </c>
      <c r="I8" s="236">
        <v>1280</v>
      </c>
      <c r="J8" s="240">
        <v>1280</v>
      </c>
      <c r="K8" s="237">
        <v>1243</v>
      </c>
      <c r="L8" s="237">
        <v>1248</v>
      </c>
      <c r="M8" s="238">
        <v>1262</v>
      </c>
      <c r="N8" s="240">
        <v>1280</v>
      </c>
      <c r="O8" s="239"/>
    </row>
    <row r="9" spans="1:16" s="82" customFormat="1" ht="47.25" customHeight="1" x14ac:dyDescent="0.2">
      <c r="A9" s="231"/>
      <c r="B9" s="232" t="s">
        <v>152</v>
      </c>
      <c r="C9" s="233" t="s">
        <v>482</v>
      </c>
      <c r="D9" s="234" t="s">
        <v>482</v>
      </c>
      <c r="E9" s="235" t="s">
        <v>482</v>
      </c>
      <c r="F9" s="235" t="s">
        <v>482</v>
      </c>
      <c r="G9" s="236"/>
      <c r="H9" s="236"/>
      <c r="I9" s="236"/>
      <c r="J9" s="240" t="s">
        <v>482</v>
      </c>
      <c r="K9" s="237"/>
      <c r="L9" s="237"/>
      <c r="M9" s="238"/>
      <c r="N9" s="240">
        <v>0</v>
      </c>
      <c r="O9" s="239"/>
    </row>
    <row r="10" spans="1:16" s="82" customFormat="1" ht="47.25" customHeight="1" x14ac:dyDescent="0.2">
      <c r="A10" s="231"/>
      <c r="B10" s="232" t="s">
        <v>153</v>
      </c>
      <c r="C10" s="233" t="s">
        <v>482</v>
      </c>
      <c r="D10" s="234" t="s">
        <v>482</v>
      </c>
      <c r="E10" s="235" t="s">
        <v>482</v>
      </c>
      <c r="F10" s="235" t="s">
        <v>482</v>
      </c>
      <c r="G10" s="236"/>
      <c r="H10" s="236"/>
      <c r="I10" s="236"/>
      <c r="J10" s="240" t="s">
        <v>482</v>
      </c>
      <c r="K10" s="237"/>
      <c r="L10" s="237"/>
      <c r="M10" s="238"/>
      <c r="N10" s="240">
        <v>0</v>
      </c>
      <c r="O10" s="239"/>
    </row>
    <row r="11" spans="1:16" s="82" customFormat="1" ht="47.25" customHeight="1" x14ac:dyDescent="0.2">
      <c r="A11" s="231"/>
      <c r="B11" s="232" t="s">
        <v>154</v>
      </c>
      <c r="C11" s="233" t="s">
        <v>482</v>
      </c>
      <c r="D11" s="234" t="s">
        <v>482</v>
      </c>
      <c r="E11" s="235" t="s">
        <v>482</v>
      </c>
      <c r="F11" s="235" t="s">
        <v>482</v>
      </c>
      <c r="G11" s="236"/>
      <c r="H11" s="236"/>
      <c r="I11" s="236"/>
      <c r="J11" s="240" t="s">
        <v>482</v>
      </c>
      <c r="K11" s="237"/>
      <c r="L11" s="237"/>
      <c r="M11" s="238"/>
      <c r="N11" s="240">
        <v>0</v>
      </c>
      <c r="O11" s="239"/>
    </row>
    <row r="12" spans="1:16" s="82" customFormat="1" ht="47.25" customHeight="1" x14ac:dyDescent="0.2">
      <c r="A12" s="231"/>
      <c r="B12" s="232" t="s">
        <v>155</v>
      </c>
      <c r="C12" s="233" t="s">
        <v>482</v>
      </c>
      <c r="D12" s="234" t="s">
        <v>482</v>
      </c>
      <c r="E12" s="235" t="s">
        <v>482</v>
      </c>
      <c r="F12" s="235" t="s">
        <v>482</v>
      </c>
      <c r="G12" s="236"/>
      <c r="H12" s="236"/>
      <c r="I12" s="236"/>
      <c r="J12" s="240" t="s">
        <v>482</v>
      </c>
      <c r="K12" s="237"/>
      <c r="L12" s="237"/>
      <c r="M12" s="238"/>
      <c r="N12" s="240">
        <v>0</v>
      </c>
      <c r="O12" s="239"/>
      <c r="P12" s="83"/>
    </row>
    <row r="13" spans="1:16" s="82" customFormat="1" ht="47.25" customHeight="1" x14ac:dyDescent="0.2">
      <c r="A13" s="231"/>
      <c r="B13" s="232" t="s">
        <v>156</v>
      </c>
      <c r="C13" s="233" t="s">
        <v>482</v>
      </c>
      <c r="D13" s="234" t="s">
        <v>482</v>
      </c>
      <c r="E13" s="235" t="s">
        <v>482</v>
      </c>
      <c r="F13" s="235" t="s">
        <v>482</v>
      </c>
      <c r="G13" s="236"/>
      <c r="H13" s="236"/>
      <c r="I13" s="236"/>
      <c r="J13" s="240" t="s">
        <v>482</v>
      </c>
      <c r="K13" s="237"/>
      <c r="L13" s="237"/>
      <c r="M13" s="238"/>
      <c r="N13" s="240">
        <v>0</v>
      </c>
      <c r="O13" s="239"/>
    </row>
    <row r="14" spans="1:16" s="82" customFormat="1" ht="47.25" customHeight="1" x14ac:dyDescent="0.2">
      <c r="A14" s="231"/>
      <c r="B14" s="232" t="s">
        <v>157</v>
      </c>
      <c r="C14" s="233" t="s">
        <v>482</v>
      </c>
      <c r="D14" s="234" t="s">
        <v>482</v>
      </c>
      <c r="E14" s="235" t="s">
        <v>482</v>
      </c>
      <c r="F14" s="235" t="s">
        <v>482</v>
      </c>
      <c r="G14" s="236"/>
      <c r="H14" s="236"/>
      <c r="I14" s="236"/>
      <c r="J14" s="240" t="s">
        <v>482</v>
      </c>
      <c r="K14" s="237"/>
      <c r="L14" s="237"/>
      <c r="M14" s="238"/>
      <c r="N14" s="240">
        <v>0</v>
      </c>
      <c r="O14" s="239"/>
    </row>
    <row r="15" spans="1:16" s="82" customFormat="1" ht="47.25" customHeight="1" x14ac:dyDescent="0.2">
      <c r="A15" s="231"/>
      <c r="B15" s="232" t="s">
        <v>158</v>
      </c>
      <c r="C15" s="233" t="s">
        <v>482</v>
      </c>
      <c r="D15" s="234" t="s">
        <v>482</v>
      </c>
      <c r="E15" s="235" t="s">
        <v>482</v>
      </c>
      <c r="F15" s="235" t="s">
        <v>482</v>
      </c>
      <c r="G15" s="236"/>
      <c r="H15" s="236"/>
      <c r="I15" s="236"/>
      <c r="J15" s="240" t="s">
        <v>482</v>
      </c>
      <c r="K15" s="237"/>
      <c r="L15" s="237"/>
      <c r="M15" s="238"/>
      <c r="N15" s="240">
        <v>0</v>
      </c>
      <c r="O15" s="239"/>
    </row>
    <row r="16" spans="1:16" s="82" customFormat="1" ht="47.25" customHeight="1" x14ac:dyDescent="0.2">
      <c r="A16" s="231"/>
      <c r="B16" s="232" t="s">
        <v>159</v>
      </c>
      <c r="C16" s="233" t="s">
        <v>482</v>
      </c>
      <c r="D16" s="234" t="s">
        <v>482</v>
      </c>
      <c r="E16" s="235" t="s">
        <v>482</v>
      </c>
      <c r="F16" s="235" t="s">
        <v>482</v>
      </c>
      <c r="G16" s="236"/>
      <c r="H16" s="236"/>
      <c r="I16" s="236"/>
      <c r="J16" s="240" t="s">
        <v>482</v>
      </c>
      <c r="K16" s="237"/>
      <c r="L16" s="237"/>
      <c r="M16" s="238"/>
      <c r="N16" s="240">
        <v>0</v>
      </c>
      <c r="O16" s="239"/>
    </row>
    <row r="17" spans="1:16" s="82" customFormat="1" ht="47.25" customHeight="1" x14ac:dyDescent="0.2">
      <c r="A17" s="231"/>
      <c r="B17" s="232" t="s">
        <v>160</v>
      </c>
      <c r="C17" s="233" t="s">
        <v>482</v>
      </c>
      <c r="D17" s="234" t="s">
        <v>482</v>
      </c>
      <c r="E17" s="235" t="s">
        <v>482</v>
      </c>
      <c r="F17" s="235" t="s">
        <v>482</v>
      </c>
      <c r="G17" s="236"/>
      <c r="H17" s="236"/>
      <c r="I17" s="236"/>
      <c r="J17" s="240" t="s">
        <v>482</v>
      </c>
      <c r="K17" s="237"/>
      <c r="L17" s="237"/>
      <c r="M17" s="238"/>
      <c r="N17" s="240">
        <v>0</v>
      </c>
      <c r="O17" s="239"/>
    </row>
    <row r="18" spans="1:16" s="82" customFormat="1" ht="47.25" customHeight="1" x14ac:dyDescent="0.2">
      <c r="A18" s="231"/>
      <c r="B18" s="232" t="s">
        <v>161</v>
      </c>
      <c r="C18" s="233" t="s">
        <v>482</v>
      </c>
      <c r="D18" s="234" t="s">
        <v>482</v>
      </c>
      <c r="E18" s="235" t="s">
        <v>482</v>
      </c>
      <c r="F18" s="235" t="s">
        <v>482</v>
      </c>
      <c r="G18" s="236"/>
      <c r="H18" s="236"/>
      <c r="I18" s="236"/>
      <c r="J18" s="240" t="s">
        <v>482</v>
      </c>
      <c r="K18" s="237"/>
      <c r="L18" s="237"/>
      <c r="M18" s="238"/>
      <c r="N18" s="240">
        <v>0</v>
      </c>
      <c r="O18" s="239"/>
    </row>
    <row r="19" spans="1:16" s="82" customFormat="1" ht="47.25" customHeight="1" x14ac:dyDescent="0.2">
      <c r="A19" s="231"/>
      <c r="B19" s="232" t="s">
        <v>162</v>
      </c>
      <c r="C19" s="233" t="s">
        <v>482</v>
      </c>
      <c r="D19" s="234" t="s">
        <v>482</v>
      </c>
      <c r="E19" s="235" t="s">
        <v>482</v>
      </c>
      <c r="F19" s="235" t="s">
        <v>482</v>
      </c>
      <c r="G19" s="236"/>
      <c r="H19" s="236"/>
      <c r="I19" s="236"/>
      <c r="J19" s="240" t="s">
        <v>482</v>
      </c>
      <c r="K19" s="237"/>
      <c r="L19" s="237"/>
      <c r="M19" s="238"/>
      <c r="N19" s="240">
        <v>0</v>
      </c>
      <c r="O19" s="239"/>
      <c r="P19" s="83"/>
    </row>
    <row r="20" spans="1:16" s="82" customFormat="1" ht="47.25" customHeight="1" x14ac:dyDescent="0.2">
      <c r="A20" s="231"/>
      <c r="B20" s="232" t="s">
        <v>163</v>
      </c>
      <c r="C20" s="233" t="s">
        <v>482</v>
      </c>
      <c r="D20" s="234" t="s">
        <v>482</v>
      </c>
      <c r="E20" s="235" t="s">
        <v>482</v>
      </c>
      <c r="F20" s="235" t="s">
        <v>482</v>
      </c>
      <c r="G20" s="236"/>
      <c r="H20" s="236"/>
      <c r="I20" s="236"/>
      <c r="J20" s="240" t="s">
        <v>482</v>
      </c>
      <c r="K20" s="237"/>
      <c r="L20" s="237"/>
      <c r="M20" s="238"/>
      <c r="N20" s="240">
        <v>0</v>
      </c>
      <c r="O20" s="239"/>
    </row>
    <row r="21" spans="1:16" s="82" customFormat="1" ht="47.25" customHeight="1" x14ac:dyDescent="0.2">
      <c r="A21" s="231"/>
      <c r="B21" s="232" t="s">
        <v>164</v>
      </c>
      <c r="C21" s="233" t="s">
        <v>482</v>
      </c>
      <c r="D21" s="234" t="s">
        <v>482</v>
      </c>
      <c r="E21" s="235" t="s">
        <v>482</v>
      </c>
      <c r="F21" s="235" t="s">
        <v>482</v>
      </c>
      <c r="G21" s="236"/>
      <c r="H21" s="236"/>
      <c r="I21" s="236"/>
      <c r="J21" s="240" t="s">
        <v>482</v>
      </c>
      <c r="K21" s="237"/>
      <c r="L21" s="237"/>
      <c r="M21" s="238"/>
      <c r="N21" s="240">
        <v>0</v>
      </c>
      <c r="O21" s="239"/>
    </row>
    <row r="22" spans="1:16" s="82" customFormat="1" ht="47.25" customHeight="1" x14ac:dyDescent="0.2">
      <c r="A22" s="231"/>
      <c r="B22" s="232" t="s">
        <v>165</v>
      </c>
      <c r="C22" s="233" t="s">
        <v>482</v>
      </c>
      <c r="D22" s="234" t="s">
        <v>482</v>
      </c>
      <c r="E22" s="235" t="s">
        <v>482</v>
      </c>
      <c r="F22" s="235" t="s">
        <v>482</v>
      </c>
      <c r="G22" s="236"/>
      <c r="H22" s="236"/>
      <c r="I22" s="236"/>
      <c r="J22" s="240" t="s">
        <v>482</v>
      </c>
      <c r="K22" s="237"/>
      <c r="L22" s="237"/>
      <c r="M22" s="238"/>
      <c r="N22" s="240">
        <v>0</v>
      </c>
      <c r="O22" s="239"/>
    </row>
    <row r="23" spans="1:16" s="82" customFormat="1" ht="47.25" customHeight="1" x14ac:dyDescent="0.2">
      <c r="A23" s="231"/>
      <c r="B23" s="232" t="s">
        <v>166</v>
      </c>
      <c r="C23" s="233" t="s">
        <v>482</v>
      </c>
      <c r="D23" s="234" t="s">
        <v>482</v>
      </c>
      <c r="E23" s="235" t="s">
        <v>482</v>
      </c>
      <c r="F23" s="235" t="s">
        <v>482</v>
      </c>
      <c r="G23" s="236"/>
      <c r="H23" s="236"/>
      <c r="I23" s="236"/>
      <c r="J23" s="240" t="s">
        <v>482</v>
      </c>
      <c r="K23" s="237"/>
      <c r="L23" s="237"/>
      <c r="M23" s="238"/>
      <c r="N23" s="240">
        <v>0</v>
      </c>
      <c r="O23" s="239"/>
    </row>
    <row r="24" spans="1:16" s="82" customFormat="1" ht="47.25" customHeight="1" x14ac:dyDescent="0.2">
      <c r="A24" s="231"/>
      <c r="B24" s="232" t="s">
        <v>167</v>
      </c>
      <c r="C24" s="233" t="s">
        <v>482</v>
      </c>
      <c r="D24" s="234" t="s">
        <v>482</v>
      </c>
      <c r="E24" s="235" t="s">
        <v>482</v>
      </c>
      <c r="F24" s="235" t="s">
        <v>482</v>
      </c>
      <c r="G24" s="236"/>
      <c r="H24" s="236"/>
      <c r="I24" s="236"/>
      <c r="J24" s="240" t="s">
        <v>482</v>
      </c>
      <c r="K24" s="237"/>
      <c r="L24" s="237"/>
      <c r="M24" s="238"/>
      <c r="N24" s="240">
        <v>0</v>
      </c>
      <c r="O24" s="239"/>
    </row>
    <row r="25" spans="1:16" s="82" customFormat="1" ht="47.25" customHeight="1" x14ac:dyDescent="0.2">
      <c r="A25" s="231"/>
      <c r="B25" s="232" t="s">
        <v>168</v>
      </c>
      <c r="C25" s="233" t="s">
        <v>482</v>
      </c>
      <c r="D25" s="234" t="s">
        <v>482</v>
      </c>
      <c r="E25" s="235" t="s">
        <v>482</v>
      </c>
      <c r="F25" s="235" t="s">
        <v>482</v>
      </c>
      <c r="G25" s="236"/>
      <c r="H25" s="236"/>
      <c r="I25" s="236"/>
      <c r="J25" s="240" t="s">
        <v>482</v>
      </c>
      <c r="K25" s="237"/>
      <c r="L25" s="237"/>
      <c r="M25" s="238"/>
      <c r="N25" s="240">
        <v>0</v>
      </c>
      <c r="O25" s="239"/>
    </row>
    <row r="26" spans="1:16" s="82" customFormat="1" ht="47.25" customHeight="1" x14ac:dyDescent="0.2">
      <c r="A26" s="231"/>
      <c r="B26" s="232" t="s">
        <v>169</v>
      </c>
      <c r="C26" s="233" t="s">
        <v>482</v>
      </c>
      <c r="D26" s="234" t="s">
        <v>482</v>
      </c>
      <c r="E26" s="235" t="s">
        <v>482</v>
      </c>
      <c r="F26" s="235" t="s">
        <v>482</v>
      </c>
      <c r="G26" s="236"/>
      <c r="H26" s="236"/>
      <c r="I26" s="236"/>
      <c r="J26" s="240" t="s">
        <v>482</v>
      </c>
      <c r="K26" s="237"/>
      <c r="L26" s="237"/>
      <c r="M26" s="238"/>
      <c r="N26" s="240">
        <v>0</v>
      </c>
      <c r="O26" s="239"/>
      <c r="P26" s="83"/>
    </row>
    <row r="27" spans="1:16" s="82" customFormat="1" ht="47.25" customHeight="1" x14ac:dyDescent="0.2">
      <c r="A27" s="231"/>
      <c r="B27" s="232" t="s">
        <v>170</v>
      </c>
      <c r="C27" s="233" t="s">
        <v>482</v>
      </c>
      <c r="D27" s="234" t="s">
        <v>482</v>
      </c>
      <c r="E27" s="235" t="s">
        <v>482</v>
      </c>
      <c r="F27" s="235" t="s">
        <v>482</v>
      </c>
      <c r="G27" s="236"/>
      <c r="H27" s="236"/>
      <c r="I27" s="236"/>
      <c r="J27" s="240" t="s">
        <v>482</v>
      </c>
      <c r="K27" s="237"/>
      <c r="L27" s="237"/>
      <c r="M27" s="238"/>
      <c r="N27" s="240">
        <v>0</v>
      </c>
      <c r="O27" s="239"/>
    </row>
    <row r="28" spans="1:16" s="86" customFormat="1" ht="9" customHeight="1" x14ac:dyDescent="0.2">
      <c r="A28" s="84"/>
      <c r="B28" s="84"/>
      <c r="C28" s="84"/>
      <c r="D28" s="85"/>
      <c r="E28" s="84"/>
      <c r="N28" s="87"/>
      <c r="O28" s="84"/>
    </row>
    <row r="29" spans="1:16" s="86" customFormat="1" ht="25.5" customHeight="1" x14ac:dyDescent="0.2">
      <c r="A29" s="417" t="s">
        <v>4</v>
      </c>
      <c r="B29" s="417"/>
      <c r="C29" s="417"/>
      <c r="D29" s="417"/>
      <c r="E29" s="88" t="s">
        <v>0</v>
      </c>
      <c r="F29" s="88" t="s">
        <v>1</v>
      </c>
      <c r="G29" s="418" t="s">
        <v>2</v>
      </c>
      <c r="H29" s="418"/>
      <c r="I29" s="418"/>
      <c r="J29" s="418"/>
      <c r="K29" s="418"/>
      <c r="L29" s="418"/>
      <c r="M29" s="418"/>
      <c r="N29" s="418" t="s">
        <v>3</v>
      </c>
      <c r="O29" s="418"/>
    </row>
  </sheetData>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29:D29"/>
    <mergeCell ref="G29:M29"/>
    <mergeCell ref="N29:O29"/>
    <mergeCell ref="A6:A7"/>
    <mergeCell ref="N6:N7"/>
    <mergeCell ref="B6:B7"/>
    <mergeCell ref="D6:D7"/>
    <mergeCell ref="E6:E7"/>
    <mergeCell ref="C6:C7"/>
  </mergeCells>
  <conditionalFormatting sqref="N8:N27">
    <cfRule type="cellIs" dxfId="10"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4"/>
  <sheetViews>
    <sheetView view="pageBreakPreview" zoomScale="40" zoomScaleNormal="50" zoomScaleSheetLayoutView="40" workbookViewId="0">
      <selection activeCell="N18" sqref="N18"/>
    </sheetView>
  </sheetViews>
  <sheetFormatPr defaultRowHeight="14.25" x14ac:dyDescent="0.2"/>
  <cols>
    <col min="1" max="1" width="8.85546875" style="25" customWidth="1"/>
    <col min="2" max="2" width="20" style="25" hidden="1" customWidth="1"/>
    <col min="3" max="3" width="15" style="25" bestFit="1" customWidth="1"/>
    <col min="4" max="4" width="22" style="54" customWidth="1"/>
    <col min="5" max="5" width="28.7109375" style="25" customWidth="1"/>
    <col min="6" max="6" width="17.85546875" style="25" customWidth="1"/>
    <col min="7" max="7" width="5.5703125" style="53" bestFit="1" customWidth="1"/>
    <col min="8" max="66" width="4.7109375" style="53" customWidth="1"/>
    <col min="67" max="67" width="20.85546875" style="55" customWidth="1"/>
    <col min="68" max="68" width="10.85546875" style="56" customWidth="1"/>
    <col min="69" max="69" width="9.42578125" style="25" customWidth="1"/>
    <col min="70" max="16384" width="9.140625" style="53"/>
  </cols>
  <sheetData>
    <row r="1" spans="1:69" s="10" customFormat="1" ht="48.75" customHeight="1" x14ac:dyDescent="0.2">
      <c r="A1" s="448" t="s">
        <v>122</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8"/>
      <c r="BK1" s="448"/>
      <c r="BL1" s="448"/>
      <c r="BM1" s="448"/>
      <c r="BN1" s="448"/>
      <c r="BO1" s="448"/>
      <c r="BP1" s="448"/>
      <c r="BQ1" s="448"/>
    </row>
    <row r="2" spans="1:69" s="10" customFormat="1" ht="36.75" customHeight="1" x14ac:dyDescent="0.2">
      <c r="A2" s="449" t="s">
        <v>475</v>
      </c>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c r="AX2" s="449"/>
      <c r="AY2" s="449"/>
      <c r="AZ2" s="449"/>
      <c r="BA2" s="449"/>
      <c r="BB2" s="449"/>
      <c r="BC2" s="449"/>
      <c r="BD2" s="449"/>
      <c r="BE2" s="449"/>
      <c r="BF2" s="449"/>
      <c r="BG2" s="449"/>
      <c r="BH2" s="449"/>
      <c r="BI2" s="449"/>
      <c r="BJ2" s="449"/>
      <c r="BK2" s="449"/>
      <c r="BL2" s="449"/>
      <c r="BM2" s="449"/>
      <c r="BN2" s="449"/>
      <c r="BO2" s="449"/>
      <c r="BP2" s="449"/>
      <c r="BQ2" s="449"/>
    </row>
    <row r="3" spans="1:69" s="65" customFormat="1" ht="23.25" customHeight="1" x14ac:dyDescent="0.2">
      <c r="A3" s="450" t="s">
        <v>147</v>
      </c>
      <c r="B3" s="450"/>
      <c r="C3" s="450"/>
      <c r="D3" s="450"/>
      <c r="E3" s="451" t="s">
        <v>118</v>
      </c>
      <c r="F3" s="451"/>
      <c r="G3" s="63"/>
      <c r="H3" s="63"/>
      <c r="I3" s="63"/>
      <c r="J3" s="63"/>
      <c r="K3" s="63"/>
      <c r="L3" s="63"/>
      <c r="M3" s="63"/>
      <c r="N3" s="63"/>
      <c r="O3" s="63"/>
      <c r="P3" s="63"/>
      <c r="Q3" s="63"/>
      <c r="R3" s="63"/>
      <c r="S3" s="63"/>
      <c r="T3" s="63"/>
      <c r="U3" s="452"/>
      <c r="V3" s="452"/>
      <c r="W3" s="452"/>
      <c r="X3" s="452"/>
      <c r="Y3" s="63"/>
      <c r="Z3" s="63"/>
      <c r="AA3" s="450" t="s">
        <v>143</v>
      </c>
      <c r="AB3" s="450"/>
      <c r="AC3" s="450"/>
      <c r="AD3" s="450"/>
      <c r="AE3" s="450"/>
      <c r="AF3" s="453" t="s">
        <v>338</v>
      </c>
      <c r="AG3" s="453"/>
      <c r="AH3" s="453"/>
      <c r="AI3" s="453"/>
      <c r="AJ3" s="453"/>
      <c r="AK3" s="63"/>
      <c r="AL3" s="63"/>
      <c r="AM3" s="63"/>
      <c r="AN3" s="63"/>
      <c r="AO3" s="63"/>
      <c r="AP3" s="63"/>
      <c r="AQ3" s="63"/>
      <c r="AR3" s="64"/>
      <c r="AS3" s="64"/>
      <c r="AT3" s="64"/>
      <c r="AU3" s="64"/>
      <c r="AV3" s="64"/>
      <c r="AW3" s="450" t="s">
        <v>145</v>
      </c>
      <c r="AX3" s="450"/>
      <c r="AY3" s="450"/>
      <c r="AZ3" s="450"/>
      <c r="BA3" s="450"/>
      <c r="BB3" s="450"/>
      <c r="BC3" s="453" t="s">
        <v>347</v>
      </c>
      <c r="BD3" s="453"/>
      <c r="BE3" s="453"/>
      <c r="BF3" s="453"/>
      <c r="BG3" s="453"/>
      <c r="BH3" s="453"/>
      <c r="BI3" s="453"/>
      <c r="BJ3" s="453"/>
      <c r="BK3" s="453"/>
      <c r="BL3" s="453"/>
      <c r="BM3" s="453"/>
      <c r="BN3" s="453"/>
      <c r="BO3" s="453"/>
      <c r="BP3" s="453"/>
      <c r="BQ3" s="453"/>
    </row>
    <row r="4" spans="1:69" s="65" customFormat="1" ht="23.25" customHeight="1" x14ac:dyDescent="0.2">
      <c r="A4" s="439" t="s">
        <v>149</v>
      </c>
      <c r="B4" s="439"/>
      <c r="C4" s="439"/>
      <c r="D4" s="439"/>
      <c r="E4" s="446" t="s">
        <v>329</v>
      </c>
      <c r="F4" s="44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39" t="s">
        <v>144</v>
      </c>
      <c r="AX4" s="439"/>
      <c r="AY4" s="439"/>
      <c r="AZ4" s="439"/>
      <c r="BA4" s="439"/>
      <c r="BB4" s="439"/>
      <c r="BC4" s="445">
        <v>42021</v>
      </c>
      <c r="BD4" s="445"/>
      <c r="BE4" s="445"/>
      <c r="BF4" s="445"/>
      <c r="BG4" s="445"/>
      <c r="BH4" s="445"/>
      <c r="BI4" s="445"/>
      <c r="BJ4" s="447" t="s">
        <v>462</v>
      </c>
      <c r="BK4" s="447"/>
      <c r="BL4" s="447"/>
      <c r="BM4" s="215"/>
      <c r="BN4" s="215"/>
      <c r="BO4" s="215"/>
      <c r="BP4" s="215"/>
      <c r="BQ4" s="215"/>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38">
        <v>42022.686601851849</v>
      </c>
      <c r="BP5" s="438"/>
      <c r="BQ5" s="438"/>
    </row>
    <row r="6" spans="1:69" ht="22.5" customHeight="1" x14ac:dyDescent="0.2">
      <c r="A6" s="440" t="s">
        <v>6</v>
      </c>
      <c r="B6" s="443"/>
      <c r="C6" s="440" t="s">
        <v>125</v>
      </c>
      <c r="D6" s="440" t="s">
        <v>22</v>
      </c>
      <c r="E6" s="440" t="s">
        <v>7</v>
      </c>
      <c r="F6" s="440" t="s">
        <v>56</v>
      </c>
      <c r="G6" s="437" t="s">
        <v>23</v>
      </c>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c r="AM6" s="437"/>
      <c r="AN6" s="437"/>
      <c r="AO6" s="437"/>
      <c r="AP6" s="437"/>
      <c r="AQ6" s="437"/>
      <c r="AR6" s="437"/>
      <c r="AS6" s="437"/>
      <c r="AT6" s="437"/>
      <c r="AU6" s="437"/>
      <c r="AV6" s="437"/>
      <c r="AW6" s="437"/>
      <c r="AX6" s="437"/>
      <c r="AY6" s="437"/>
      <c r="AZ6" s="437"/>
      <c r="BA6" s="437"/>
      <c r="BB6" s="437"/>
      <c r="BC6" s="437"/>
      <c r="BD6" s="437"/>
      <c r="BE6" s="437"/>
      <c r="BF6" s="437"/>
      <c r="BG6" s="437"/>
      <c r="BH6" s="437"/>
      <c r="BI6" s="437"/>
      <c r="BJ6" s="437"/>
      <c r="BK6" s="437"/>
      <c r="BL6" s="437"/>
      <c r="BM6" s="437"/>
      <c r="BN6" s="437"/>
      <c r="BO6" s="444" t="s">
        <v>8</v>
      </c>
      <c r="BP6" s="435" t="s">
        <v>228</v>
      </c>
      <c r="BQ6" s="442" t="s">
        <v>9</v>
      </c>
    </row>
    <row r="7" spans="1:69" ht="71.25" customHeight="1" x14ac:dyDescent="0.2">
      <c r="A7" s="441"/>
      <c r="B7" s="443"/>
      <c r="C7" s="441"/>
      <c r="D7" s="441"/>
      <c r="E7" s="441"/>
      <c r="F7" s="441"/>
      <c r="G7" s="436">
        <v>175</v>
      </c>
      <c r="H7" s="436"/>
      <c r="I7" s="436"/>
      <c r="J7" s="436">
        <v>180</v>
      </c>
      <c r="K7" s="436"/>
      <c r="L7" s="436"/>
      <c r="M7" s="436">
        <v>185</v>
      </c>
      <c r="N7" s="436"/>
      <c r="O7" s="436"/>
      <c r="P7" s="436">
        <v>190</v>
      </c>
      <c r="Q7" s="436"/>
      <c r="R7" s="436"/>
      <c r="S7" s="436">
        <v>195</v>
      </c>
      <c r="T7" s="436"/>
      <c r="U7" s="436"/>
      <c r="V7" s="436">
        <v>200</v>
      </c>
      <c r="W7" s="436"/>
      <c r="X7" s="436"/>
      <c r="Y7" s="436">
        <v>205</v>
      </c>
      <c r="Z7" s="436"/>
      <c r="AA7" s="436"/>
      <c r="AB7" s="436">
        <v>208</v>
      </c>
      <c r="AC7" s="436"/>
      <c r="AD7" s="436"/>
      <c r="AE7" s="436">
        <v>210</v>
      </c>
      <c r="AF7" s="436"/>
      <c r="AG7" s="436"/>
      <c r="AH7" s="436">
        <v>212</v>
      </c>
      <c r="AI7" s="436"/>
      <c r="AJ7" s="436"/>
      <c r="AK7" s="436">
        <v>214</v>
      </c>
      <c r="AL7" s="436"/>
      <c r="AM7" s="436"/>
      <c r="AN7" s="436">
        <v>216</v>
      </c>
      <c r="AO7" s="436"/>
      <c r="AP7" s="436"/>
      <c r="AQ7" s="436">
        <v>218</v>
      </c>
      <c r="AR7" s="436"/>
      <c r="AS7" s="436"/>
      <c r="AT7" s="436">
        <v>220</v>
      </c>
      <c r="AU7" s="436"/>
      <c r="AV7" s="436"/>
      <c r="AW7" s="436">
        <v>222</v>
      </c>
      <c r="AX7" s="436"/>
      <c r="AY7" s="436"/>
      <c r="AZ7" s="436">
        <v>224</v>
      </c>
      <c r="BA7" s="436"/>
      <c r="BB7" s="436"/>
      <c r="BC7" s="436">
        <v>226</v>
      </c>
      <c r="BD7" s="436"/>
      <c r="BE7" s="436"/>
      <c r="BF7" s="436">
        <v>228</v>
      </c>
      <c r="BG7" s="436"/>
      <c r="BH7" s="436"/>
      <c r="BI7" s="436"/>
      <c r="BJ7" s="436"/>
      <c r="BK7" s="436"/>
      <c r="BL7" s="436"/>
      <c r="BM7" s="436"/>
      <c r="BN7" s="436"/>
      <c r="BO7" s="444"/>
      <c r="BP7" s="435"/>
      <c r="BQ7" s="442"/>
    </row>
    <row r="8" spans="1:69" s="20" customFormat="1" ht="92.25" customHeight="1" x14ac:dyDescent="0.2">
      <c r="A8" s="243">
        <v>1</v>
      </c>
      <c r="B8" s="185" t="s">
        <v>196</v>
      </c>
      <c r="C8" s="244">
        <v>56</v>
      </c>
      <c r="D8" s="245">
        <v>36385</v>
      </c>
      <c r="E8" s="246" t="s">
        <v>439</v>
      </c>
      <c r="F8" s="246" t="s">
        <v>137</v>
      </c>
      <c r="G8" s="247" t="s">
        <v>472</v>
      </c>
      <c r="H8" s="247"/>
      <c r="I8" s="247"/>
      <c r="J8" s="248" t="s">
        <v>473</v>
      </c>
      <c r="K8" s="249" t="s">
        <v>473</v>
      </c>
      <c r="L8" s="249" t="s">
        <v>473</v>
      </c>
      <c r="M8" s="247"/>
      <c r="N8" s="250"/>
      <c r="O8" s="247"/>
      <c r="P8" s="249"/>
      <c r="Q8" s="249"/>
      <c r="R8" s="249"/>
      <c r="S8" s="247"/>
      <c r="T8" s="247"/>
      <c r="U8" s="247"/>
      <c r="V8" s="249"/>
      <c r="W8" s="249"/>
      <c r="X8" s="249"/>
      <c r="Y8" s="247"/>
      <c r="Z8" s="247"/>
      <c r="AA8" s="247"/>
      <c r="AB8" s="249"/>
      <c r="AC8" s="249"/>
      <c r="AD8" s="249"/>
      <c r="AE8" s="247"/>
      <c r="AF8" s="247"/>
      <c r="AG8" s="247"/>
      <c r="AH8" s="249"/>
      <c r="AI8" s="249"/>
      <c r="AJ8" s="249"/>
      <c r="AK8" s="247"/>
      <c r="AL8" s="247"/>
      <c r="AM8" s="247"/>
      <c r="AN8" s="249"/>
      <c r="AO8" s="249"/>
      <c r="AP8" s="249"/>
      <c r="AQ8" s="247"/>
      <c r="AR8" s="247"/>
      <c r="AS8" s="247"/>
      <c r="AT8" s="249"/>
      <c r="AU8" s="251"/>
      <c r="AV8" s="251"/>
      <c r="AW8" s="247"/>
      <c r="AX8" s="247"/>
      <c r="AY8" s="247"/>
      <c r="AZ8" s="249"/>
      <c r="BA8" s="249"/>
      <c r="BB8" s="249"/>
      <c r="BC8" s="247"/>
      <c r="BD8" s="252"/>
      <c r="BE8" s="252"/>
      <c r="BF8" s="249"/>
      <c r="BG8" s="251"/>
      <c r="BH8" s="251"/>
      <c r="BI8" s="247"/>
      <c r="BJ8" s="252"/>
      <c r="BK8" s="252"/>
      <c r="BL8" s="249"/>
      <c r="BM8" s="251"/>
      <c r="BN8" s="251"/>
      <c r="BO8" s="254">
        <v>175</v>
      </c>
      <c r="BP8" s="253"/>
      <c r="BQ8" s="255"/>
    </row>
    <row r="9" spans="1:69" s="20" customFormat="1" ht="92.25" customHeight="1" x14ac:dyDescent="0.2">
      <c r="A9" s="243" t="s">
        <v>406</v>
      </c>
      <c r="B9" s="185" t="s">
        <v>195</v>
      </c>
      <c r="C9" s="244">
        <v>73</v>
      </c>
      <c r="D9" s="245">
        <v>36257</v>
      </c>
      <c r="E9" s="246" t="s">
        <v>440</v>
      </c>
      <c r="F9" s="246" t="s">
        <v>137</v>
      </c>
      <c r="G9" s="247"/>
      <c r="H9" s="247"/>
      <c r="I9" s="247"/>
      <c r="J9" s="248"/>
      <c r="K9" s="249"/>
      <c r="L9" s="249"/>
      <c r="M9" s="247"/>
      <c r="N9" s="250"/>
      <c r="O9" s="247"/>
      <c r="P9" s="249"/>
      <c r="Q9" s="249"/>
      <c r="R9" s="249"/>
      <c r="S9" s="247"/>
      <c r="T9" s="247"/>
      <c r="U9" s="247"/>
      <c r="V9" s="249"/>
      <c r="W9" s="249"/>
      <c r="X9" s="249"/>
      <c r="Y9" s="247"/>
      <c r="Z9" s="247"/>
      <c r="AA9" s="247"/>
      <c r="AB9" s="249"/>
      <c r="AC9" s="249"/>
      <c r="AD9" s="249"/>
      <c r="AE9" s="247"/>
      <c r="AF9" s="247"/>
      <c r="AG9" s="247"/>
      <c r="AH9" s="249"/>
      <c r="AI9" s="249"/>
      <c r="AJ9" s="249"/>
      <c r="AK9" s="247"/>
      <c r="AL9" s="247"/>
      <c r="AM9" s="247"/>
      <c r="AN9" s="249"/>
      <c r="AO9" s="249"/>
      <c r="AP9" s="249"/>
      <c r="AQ9" s="247"/>
      <c r="AR9" s="247"/>
      <c r="AS9" s="247"/>
      <c r="AT9" s="249"/>
      <c r="AU9" s="251"/>
      <c r="AV9" s="251"/>
      <c r="AW9" s="247"/>
      <c r="AX9" s="247"/>
      <c r="AY9" s="247"/>
      <c r="AZ9" s="249"/>
      <c r="BA9" s="249"/>
      <c r="BB9" s="249"/>
      <c r="BC9" s="247"/>
      <c r="BD9" s="252"/>
      <c r="BE9" s="252"/>
      <c r="BF9" s="249"/>
      <c r="BG9" s="251"/>
      <c r="BH9" s="251"/>
      <c r="BI9" s="247"/>
      <c r="BJ9" s="252"/>
      <c r="BK9" s="252"/>
      <c r="BL9" s="249"/>
      <c r="BM9" s="251"/>
      <c r="BN9" s="251"/>
      <c r="BO9" s="254" t="s">
        <v>471</v>
      </c>
      <c r="BP9" s="253"/>
      <c r="BQ9" s="255"/>
    </row>
    <row r="10" spans="1:69" s="20" customFormat="1" ht="92.25" customHeight="1" x14ac:dyDescent="0.2">
      <c r="A10" s="243"/>
      <c r="B10" s="185" t="s">
        <v>197</v>
      </c>
      <c r="C10" s="244" t="s">
        <v>482</v>
      </c>
      <c r="D10" s="245" t="s">
        <v>482</v>
      </c>
      <c r="E10" s="246" t="s">
        <v>482</v>
      </c>
      <c r="F10" s="246" t="s">
        <v>482</v>
      </c>
      <c r="G10" s="247"/>
      <c r="H10" s="247"/>
      <c r="I10" s="247"/>
      <c r="J10" s="248"/>
      <c r="K10" s="249"/>
      <c r="L10" s="249"/>
      <c r="M10" s="247"/>
      <c r="N10" s="250"/>
      <c r="O10" s="247"/>
      <c r="P10" s="249"/>
      <c r="Q10" s="249"/>
      <c r="R10" s="249"/>
      <c r="S10" s="247"/>
      <c r="T10" s="247"/>
      <c r="U10" s="247"/>
      <c r="V10" s="249"/>
      <c r="W10" s="249"/>
      <c r="X10" s="249"/>
      <c r="Y10" s="247"/>
      <c r="Z10" s="247"/>
      <c r="AA10" s="247"/>
      <c r="AB10" s="249"/>
      <c r="AC10" s="249"/>
      <c r="AD10" s="249"/>
      <c r="AE10" s="247"/>
      <c r="AF10" s="247"/>
      <c r="AG10" s="247"/>
      <c r="AH10" s="249"/>
      <c r="AI10" s="249"/>
      <c r="AJ10" s="249"/>
      <c r="AK10" s="247"/>
      <c r="AL10" s="247"/>
      <c r="AM10" s="247"/>
      <c r="AN10" s="249"/>
      <c r="AO10" s="249"/>
      <c r="AP10" s="249"/>
      <c r="AQ10" s="247"/>
      <c r="AR10" s="247"/>
      <c r="AS10" s="247"/>
      <c r="AT10" s="249"/>
      <c r="AU10" s="251"/>
      <c r="AV10" s="251"/>
      <c r="AW10" s="252"/>
      <c r="AX10" s="252"/>
      <c r="AY10" s="252"/>
      <c r="AZ10" s="251"/>
      <c r="BA10" s="251"/>
      <c r="BB10" s="251"/>
      <c r="BC10" s="252"/>
      <c r="BD10" s="252"/>
      <c r="BE10" s="252"/>
      <c r="BF10" s="251"/>
      <c r="BG10" s="251"/>
      <c r="BH10" s="251"/>
      <c r="BI10" s="252"/>
      <c r="BJ10" s="252"/>
      <c r="BK10" s="252"/>
      <c r="BL10" s="251"/>
      <c r="BM10" s="251"/>
      <c r="BN10" s="251"/>
      <c r="BO10" s="254"/>
      <c r="BP10" s="253"/>
      <c r="BQ10" s="255"/>
    </row>
    <row r="11" spans="1:69" s="20" customFormat="1" ht="92.25" customHeight="1" x14ac:dyDescent="0.2">
      <c r="A11" s="243"/>
      <c r="B11" s="185" t="s">
        <v>198</v>
      </c>
      <c r="C11" s="244" t="s">
        <v>482</v>
      </c>
      <c r="D11" s="245" t="s">
        <v>482</v>
      </c>
      <c r="E11" s="246" t="s">
        <v>482</v>
      </c>
      <c r="F11" s="246" t="s">
        <v>482</v>
      </c>
      <c r="G11" s="247"/>
      <c r="H11" s="247"/>
      <c r="I11" s="247"/>
      <c r="J11" s="248"/>
      <c r="K11" s="249"/>
      <c r="L11" s="249"/>
      <c r="M11" s="247"/>
      <c r="N11" s="250"/>
      <c r="O11" s="247"/>
      <c r="P11" s="249"/>
      <c r="Q11" s="249"/>
      <c r="R11" s="249"/>
      <c r="S11" s="247"/>
      <c r="T11" s="247"/>
      <c r="U11" s="247"/>
      <c r="V11" s="249"/>
      <c r="W11" s="249"/>
      <c r="X11" s="249"/>
      <c r="Y11" s="247"/>
      <c r="Z11" s="247"/>
      <c r="AA11" s="247"/>
      <c r="AB11" s="249"/>
      <c r="AC11" s="249"/>
      <c r="AD11" s="249"/>
      <c r="AE11" s="247"/>
      <c r="AF11" s="247"/>
      <c r="AG11" s="247"/>
      <c r="AH11" s="249"/>
      <c r="AI11" s="249"/>
      <c r="AJ11" s="249"/>
      <c r="AK11" s="247"/>
      <c r="AL11" s="247"/>
      <c r="AM11" s="247"/>
      <c r="AN11" s="249"/>
      <c r="AO11" s="249"/>
      <c r="AP11" s="249"/>
      <c r="AQ11" s="247"/>
      <c r="AR11" s="247"/>
      <c r="AS11" s="247"/>
      <c r="AT11" s="249"/>
      <c r="AU11" s="251"/>
      <c r="AV11" s="251"/>
      <c r="AW11" s="247"/>
      <c r="AX11" s="247"/>
      <c r="AY11" s="247"/>
      <c r="AZ11" s="249"/>
      <c r="BA11" s="249"/>
      <c r="BB11" s="249"/>
      <c r="BC11" s="247"/>
      <c r="BD11" s="252"/>
      <c r="BE11" s="252"/>
      <c r="BF11" s="249"/>
      <c r="BG11" s="251"/>
      <c r="BH11" s="251"/>
      <c r="BI11" s="247"/>
      <c r="BJ11" s="252"/>
      <c r="BK11" s="252"/>
      <c r="BL11" s="249"/>
      <c r="BM11" s="251"/>
      <c r="BN11" s="251"/>
      <c r="BO11" s="254"/>
      <c r="BP11" s="253"/>
      <c r="BQ11" s="255"/>
    </row>
    <row r="12" spans="1:69" s="20" customFormat="1" ht="92.25" customHeight="1" x14ac:dyDescent="0.2">
      <c r="A12" s="243"/>
      <c r="B12" s="185" t="s">
        <v>199</v>
      </c>
      <c r="C12" s="244" t="s">
        <v>482</v>
      </c>
      <c r="D12" s="245" t="s">
        <v>482</v>
      </c>
      <c r="E12" s="246" t="s">
        <v>482</v>
      </c>
      <c r="F12" s="246" t="s">
        <v>482</v>
      </c>
      <c r="G12" s="247"/>
      <c r="H12" s="247"/>
      <c r="I12" s="247"/>
      <c r="J12" s="248"/>
      <c r="K12" s="249"/>
      <c r="L12" s="249"/>
      <c r="M12" s="247"/>
      <c r="N12" s="250"/>
      <c r="O12" s="247"/>
      <c r="P12" s="249"/>
      <c r="Q12" s="249"/>
      <c r="R12" s="249"/>
      <c r="S12" s="247"/>
      <c r="T12" s="247"/>
      <c r="U12" s="247"/>
      <c r="V12" s="249"/>
      <c r="W12" s="249"/>
      <c r="X12" s="249"/>
      <c r="Y12" s="247"/>
      <c r="Z12" s="247"/>
      <c r="AA12" s="247"/>
      <c r="AB12" s="249"/>
      <c r="AC12" s="249"/>
      <c r="AD12" s="249"/>
      <c r="AE12" s="247"/>
      <c r="AF12" s="247"/>
      <c r="AG12" s="247"/>
      <c r="AH12" s="249"/>
      <c r="AI12" s="249"/>
      <c r="AJ12" s="249"/>
      <c r="AK12" s="247"/>
      <c r="AL12" s="247"/>
      <c r="AM12" s="247"/>
      <c r="AN12" s="249"/>
      <c r="AO12" s="249"/>
      <c r="AP12" s="249"/>
      <c r="AQ12" s="247"/>
      <c r="AR12" s="247"/>
      <c r="AS12" s="247"/>
      <c r="AT12" s="249"/>
      <c r="AU12" s="251"/>
      <c r="AV12" s="251"/>
      <c r="AW12" s="252"/>
      <c r="AX12" s="252"/>
      <c r="AY12" s="252"/>
      <c r="AZ12" s="251"/>
      <c r="BA12" s="251"/>
      <c r="BB12" s="251"/>
      <c r="BC12" s="252"/>
      <c r="BD12" s="252"/>
      <c r="BE12" s="252"/>
      <c r="BF12" s="251"/>
      <c r="BG12" s="251"/>
      <c r="BH12" s="251"/>
      <c r="BI12" s="252"/>
      <c r="BJ12" s="252"/>
      <c r="BK12" s="252"/>
      <c r="BL12" s="251"/>
      <c r="BM12" s="251"/>
      <c r="BN12" s="251"/>
      <c r="BO12" s="254"/>
      <c r="BP12" s="253"/>
      <c r="BQ12" s="255"/>
    </row>
    <row r="13" spans="1:69" s="20" customFormat="1" ht="92.25" customHeight="1" x14ac:dyDescent="0.2">
      <c r="A13" s="243"/>
      <c r="B13" s="185" t="s">
        <v>200</v>
      </c>
      <c r="C13" s="244" t="s">
        <v>482</v>
      </c>
      <c r="D13" s="245" t="s">
        <v>482</v>
      </c>
      <c r="E13" s="246" t="s">
        <v>482</v>
      </c>
      <c r="F13" s="246" t="s">
        <v>482</v>
      </c>
      <c r="G13" s="247"/>
      <c r="H13" s="247"/>
      <c r="I13" s="247"/>
      <c r="J13" s="248"/>
      <c r="K13" s="249"/>
      <c r="L13" s="249"/>
      <c r="M13" s="247"/>
      <c r="N13" s="250"/>
      <c r="O13" s="247"/>
      <c r="P13" s="249"/>
      <c r="Q13" s="249"/>
      <c r="R13" s="249"/>
      <c r="S13" s="247"/>
      <c r="T13" s="247"/>
      <c r="U13" s="247"/>
      <c r="V13" s="249"/>
      <c r="W13" s="249"/>
      <c r="X13" s="249"/>
      <c r="Y13" s="247"/>
      <c r="Z13" s="247"/>
      <c r="AA13" s="247"/>
      <c r="AB13" s="249"/>
      <c r="AC13" s="249"/>
      <c r="AD13" s="249"/>
      <c r="AE13" s="247"/>
      <c r="AF13" s="247"/>
      <c r="AG13" s="247"/>
      <c r="AH13" s="249"/>
      <c r="AI13" s="249"/>
      <c r="AJ13" s="249"/>
      <c r="AK13" s="247"/>
      <c r="AL13" s="247"/>
      <c r="AM13" s="247"/>
      <c r="AN13" s="249"/>
      <c r="AO13" s="249"/>
      <c r="AP13" s="249"/>
      <c r="AQ13" s="247"/>
      <c r="AR13" s="247"/>
      <c r="AS13" s="247"/>
      <c r="AT13" s="249"/>
      <c r="AU13" s="251"/>
      <c r="AV13" s="251"/>
      <c r="AW13" s="252"/>
      <c r="AX13" s="252"/>
      <c r="AY13" s="252"/>
      <c r="AZ13" s="251"/>
      <c r="BA13" s="251"/>
      <c r="BB13" s="251"/>
      <c r="BC13" s="252"/>
      <c r="BD13" s="252"/>
      <c r="BE13" s="252"/>
      <c r="BF13" s="251"/>
      <c r="BG13" s="251"/>
      <c r="BH13" s="251"/>
      <c r="BI13" s="252"/>
      <c r="BJ13" s="252"/>
      <c r="BK13" s="252"/>
      <c r="BL13" s="251"/>
      <c r="BM13" s="251"/>
      <c r="BN13" s="251"/>
      <c r="BO13" s="254"/>
      <c r="BP13" s="253"/>
      <c r="BQ13" s="255"/>
    </row>
    <row r="14" spans="1:69" s="20" customFormat="1" ht="92.25" customHeight="1" x14ac:dyDescent="0.2">
      <c r="A14" s="243"/>
      <c r="B14" s="185" t="s">
        <v>201</v>
      </c>
      <c r="C14" s="244" t="s">
        <v>482</v>
      </c>
      <c r="D14" s="245" t="s">
        <v>482</v>
      </c>
      <c r="E14" s="246" t="s">
        <v>482</v>
      </c>
      <c r="F14" s="246" t="s">
        <v>482</v>
      </c>
      <c r="G14" s="247"/>
      <c r="H14" s="247"/>
      <c r="I14" s="247"/>
      <c r="J14" s="248"/>
      <c r="K14" s="249"/>
      <c r="L14" s="249"/>
      <c r="M14" s="247"/>
      <c r="N14" s="250"/>
      <c r="O14" s="247"/>
      <c r="P14" s="249"/>
      <c r="Q14" s="249"/>
      <c r="R14" s="249"/>
      <c r="S14" s="247"/>
      <c r="T14" s="247"/>
      <c r="U14" s="247"/>
      <c r="V14" s="249"/>
      <c r="W14" s="249"/>
      <c r="X14" s="249"/>
      <c r="Y14" s="247"/>
      <c r="Z14" s="247"/>
      <c r="AA14" s="247"/>
      <c r="AB14" s="249"/>
      <c r="AC14" s="249"/>
      <c r="AD14" s="249"/>
      <c r="AE14" s="247"/>
      <c r="AF14" s="247"/>
      <c r="AG14" s="247"/>
      <c r="AH14" s="249"/>
      <c r="AI14" s="249"/>
      <c r="AJ14" s="249"/>
      <c r="AK14" s="247"/>
      <c r="AL14" s="247"/>
      <c r="AM14" s="247"/>
      <c r="AN14" s="249"/>
      <c r="AO14" s="249"/>
      <c r="AP14" s="249"/>
      <c r="AQ14" s="247"/>
      <c r="AR14" s="247"/>
      <c r="AS14" s="247"/>
      <c r="AT14" s="249"/>
      <c r="AU14" s="251"/>
      <c r="AV14" s="251"/>
      <c r="AW14" s="252"/>
      <c r="AX14" s="252"/>
      <c r="AY14" s="252"/>
      <c r="AZ14" s="251"/>
      <c r="BA14" s="251"/>
      <c r="BB14" s="251"/>
      <c r="BC14" s="252"/>
      <c r="BD14" s="252"/>
      <c r="BE14" s="252"/>
      <c r="BF14" s="251"/>
      <c r="BG14" s="251"/>
      <c r="BH14" s="251"/>
      <c r="BI14" s="252"/>
      <c r="BJ14" s="252"/>
      <c r="BK14" s="252"/>
      <c r="BL14" s="251"/>
      <c r="BM14" s="251"/>
      <c r="BN14" s="251"/>
      <c r="BO14" s="254"/>
      <c r="BP14" s="253"/>
      <c r="BQ14" s="255"/>
    </row>
    <row r="15" spans="1:69" s="20" customFormat="1" ht="92.25" customHeight="1" x14ac:dyDescent="0.2">
      <c r="A15" s="243"/>
      <c r="B15" s="185" t="s">
        <v>202</v>
      </c>
      <c r="C15" s="244" t="s">
        <v>482</v>
      </c>
      <c r="D15" s="245" t="s">
        <v>482</v>
      </c>
      <c r="E15" s="246" t="s">
        <v>482</v>
      </c>
      <c r="F15" s="246" t="s">
        <v>482</v>
      </c>
      <c r="G15" s="247"/>
      <c r="H15" s="247"/>
      <c r="I15" s="247"/>
      <c r="J15" s="248"/>
      <c r="K15" s="249"/>
      <c r="L15" s="249"/>
      <c r="M15" s="247"/>
      <c r="N15" s="250"/>
      <c r="O15" s="247"/>
      <c r="P15" s="249"/>
      <c r="Q15" s="249"/>
      <c r="R15" s="249"/>
      <c r="S15" s="247"/>
      <c r="T15" s="247"/>
      <c r="U15" s="247"/>
      <c r="V15" s="249"/>
      <c r="W15" s="249"/>
      <c r="X15" s="249"/>
      <c r="Y15" s="247"/>
      <c r="Z15" s="247"/>
      <c r="AA15" s="247"/>
      <c r="AB15" s="249"/>
      <c r="AC15" s="249"/>
      <c r="AD15" s="249"/>
      <c r="AE15" s="247"/>
      <c r="AF15" s="247"/>
      <c r="AG15" s="247"/>
      <c r="AH15" s="249"/>
      <c r="AI15" s="249"/>
      <c r="AJ15" s="249"/>
      <c r="AK15" s="247"/>
      <c r="AL15" s="247"/>
      <c r="AM15" s="247"/>
      <c r="AN15" s="249"/>
      <c r="AO15" s="249"/>
      <c r="AP15" s="249"/>
      <c r="AQ15" s="247"/>
      <c r="AR15" s="247"/>
      <c r="AS15" s="247"/>
      <c r="AT15" s="249"/>
      <c r="AU15" s="251"/>
      <c r="AV15" s="251"/>
      <c r="AW15" s="252"/>
      <c r="AX15" s="252"/>
      <c r="AY15" s="252"/>
      <c r="AZ15" s="251"/>
      <c r="BA15" s="251"/>
      <c r="BB15" s="251"/>
      <c r="BC15" s="252"/>
      <c r="BD15" s="252"/>
      <c r="BE15" s="252"/>
      <c r="BF15" s="251"/>
      <c r="BG15" s="251"/>
      <c r="BH15" s="251"/>
      <c r="BI15" s="252"/>
      <c r="BJ15" s="252"/>
      <c r="BK15" s="252"/>
      <c r="BL15" s="251"/>
      <c r="BM15" s="251"/>
      <c r="BN15" s="251"/>
      <c r="BO15" s="254"/>
      <c r="BP15" s="253"/>
      <c r="BQ15" s="255"/>
    </row>
    <row r="16" spans="1:69" s="20" customFormat="1" ht="92.25" customHeight="1" x14ac:dyDescent="0.2">
      <c r="A16" s="243"/>
      <c r="B16" s="185" t="s">
        <v>203</v>
      </c>
      <c r="C16" s="244" t="s">
        <v>482</v>
      </c>
      <c r="D16" s="245" t="s">
        <v>482</v>
      </c>
      <c r="E16" s="246" t="s">
        <v>482</v>
      </c>
      <c r="F16" s="246" t="s">
        <v>482</v>
      </c>
      <c r="G16" s="247"/>
      <c r="H16" s="247"/>
      <c r="I16" s="247"/>
      <c r="J16" s="248"/>
      <c r="K16" s="249"/>
      <c r="L16" s="249"/>
      <c r="M16" s="247"/>
      <c r="N16" s="250"/>
      <c r="O16" s="247"/>
      <c r="P16" s="249"/>
      <c r="Q16" s="249"/>
      <c r="R16" s="249"/>
      <c r="S16" s="247"/>
      <c r="T16" s="247"/>
      <c r="U16" s="247"/>
      <c r="V16" s="249"/>
      <c r="W16" s="249"/>
      <c r="X16" s="249"/>
      <c r="Y16" s="247"/>
      <c r="Z16" s="247"/>
      <c r="AA16" s="247"/>
      <c r="AB16" s="249"/>
      <c r="AC16" s="249"/>
      <c r="AD16" s="249"/>
      <c r="AE16" s="247"/>
      <c r="AF16" s="247"/>
      <c r="AG16" s="247"/>
      <c r="AH16" s="249"/>
      <c r="AI16" s="249"/>
      <c r="AJ16" s="249"/>
      <c r="AK16" s="247"/>
      <c r="AL16" s="247"/>
      <c r="AM16" s="247"/>
      <c r="AN16" s="249"/>
      <c r="AO16" s="249"/>
      <c r="AP16" s="249"/>
      <c r="AQ16" s="247"/>
      <c r="AR16" s="247"/>
      <c r="AS16" s="247"/>
      <c r="AT16" s="249"/>
      <c r="AU16" s="251"/>
      <c r="AV16" s="251"/>
      <c r="AW16" s="252"/>
      <c r="AX16" s="252"/>
      <c r="AY16" s="252"/>
      <c r="AZ16" s="251"/>
      <c r="BA16" s="251"/>
      <c r="BB16" s="251"/>
      <c r="BC16" s="252"/>
      <c r="BD16" s="252"/>
      <c r="BE16" s="252"/>
      <c r="BF16" s="251"/>
      <c r="BG16" s="251"/>
      <c r="BH16" s="251"/>
      <c r="BI16" s="252"/>
      <c r="BJ16" s="252"/>
      <c r="BK16" s="252"/>
      <c r="BL16" s="251"/>
      <c r="BM16" s="251"/>
      <c r="BN16" s="251"/>
      <c r="BO16" s="254"/>
      <c r="BP16" s="253"/>
      <c r="BQ16" s="255"/>
    </row>
    <row r="17" spans="1:69" s="20" customFormat="1" ht="92.25" customHeight="1" x14ac:dyDescent="0.2">
      <c r="A17" s="243"/>
      <c r="B17" s="185" t="s">
        <v>204</v>
      </c>
      <c r="C17" s="244" t="s">
        <v>482</v>
      </c>
      <c r="D17" s="245" t="s">
        <v>482</v>
      </c>
      <c r="E17" s="246" t="s">
        <v>482</v>
      </c>
      <c r="F17" s="246" t="s">
        <v>482</v>
      </c>
      <c r="G17" s="247"/>
      <c r="H17" s="247"/>
      <c r="I17" s="247"/>
      <c r="J17" s="248"/>
      <c r="K17" s="249"/>
      <c r="L17" s="249"/>
      <c r="M17" s="247"/>
      <c r="N17" s="250"/>
      <c r="O17" s="247"/>
      <c r="P17" s="249"/>
      <c r="Q17" s="249"/>
      <c r="R17" s="249"/>
      <c r="S17" s="247"/>
      <c r="T17" s="247"/>
      <c r="U17" s="247"/>
      <c r="V17" s="249"/>
      <c r="W17" s="249"/>
      <c r="X17" s="249"/>
      <c r="Y17" s="247"/>
      <c r="Z17" s="247"/>
      <c r="AA17" s="247"/>
      <c r="AB17" s="249"/>
      <c r="AC17" s="249"/>
      <c r="AD17" s="249"/>
      <c r="AE17" s="247"/>
      <c r="AF17" s="247"/>
      <c r="AG17" s="247"/>
      <c r="AH17" s="249"/>
      <c r="AI17" s="249"/>
      <c r="AJ17" s="249"/>
      <c r="AK17" s="247"/>
      <c r="AL17" s="247"/>
      <c r="AM17" s="247"/>
      <c r="AN17" s="249"/>
      <c r="AO17" s="249"/>
      <c r="AP17" s="249"/>
      <c r="AQ17" s="247"/>
      <c r="AR17" s="247"/>
      <c r="AS17" s="247"/>
      <c r="AT17" s="249"/>
      <c r="AU17" s="251"/>
      <c r="AV17" s="251"/>
      <c r="AW17" s="252"/>
      <c r="AX17" s="252"/>
      <c r="AY17" s="252"/>
      <c r="AZ17" s="251"/>
      <c r="BA17" s="251"/>
      <c r="BB17" s="251"/>
      <c r="BC17" s="252"/>
      <c r="BD17" s="252"/>
      <c r="BE17" s="252"/>
      <c r="BF17" s="251"/>
      <c r="BG17" s="251"/>
      <c r="BH17" s="251"/>
      <c r="BI17" s="252"/>
      <c r="BJ17" s="252"/>
      <c r="BK17" s="252"/>
      <c r="BL17" s="251"/>
      <c r="BM17" s="251"/>
      <c r="BN17" s="251"/>
      <c r="BO17" s="254"/>
      <c r="BP17" s="253"/>
      <c r="BQ17" s="255"/>
    </row>
    <row r="18" spans="1:69" s="20" customFormat="1" ht="92.25" customHeight="1" x14ac:dyDescent="0.2">
      <c r="A18" s="243"/>
      <c r="B18" s="185" t="s">
        <v>205</v>
      </c>
      <c r="C18" s="244" t="s">
        <v>482</v>
      </c>
      <c r="D18" s="245" t="s">
        <v>482</v>
      </c>
      <c r="E18" s="246" t="s">
        <v>482</v>
      </c>
      <c r="F18" s="246" t="s">
        <v>482</v>
      </c>
      <c r="G18" s="247"/>
      <c r="H18" s="247"/>
      <c r="I18" s="247"/>
      <c r="J18" s="248"/>
      <c r="K18" s="249"/>
      <c r="L18" s="249"/>
      <c r="M18" s="247"/>
      <c r="N18" s="250"/>
      <c r="O18" s="247"/>
      <c r="P18" s="249"/>
      <c r="Q18" s="249"/>
      <c r="R18" s="249"/>
      <c r="S18" s="247"/>
      <c r="T18" s="247"/>
      <c r="U18" s="247"/>
      <c r="V18" s="249"/>
      <c r="W18" s="249"/>
      <c r="X18" s="249"/>
      <c r="Y18" s="247"/>
      <c r="Z18" s="247"/>
      <c r="AA18" s="247"/>
      <c r="AB18" s="249"/>
      <c r="AC18" s="249"/>
      <c r="AD18" s="249"/>
      <c r="AE18" s="247"/>
      <c r="AF18" s="247"/>
      <c r="AG18" s="247"/>
      <c r="AH18" s="249"/>
      <c r="AI18" s="249"/>
      <c r="AJ18" s="249"/>
      <c r="AK18" s="247"/>
      <c r="AL18" s="247"/>
      <c r="AM18" s="247"/>
      <c r="AN18" s="249"/>
      <c r="AO18" s="249"/>
      <c r="AP18" s="249"/>
      <c r="AQ18" s="247"/>
      <c r="AR18" s="247"/>
      <c r="AS18" s="247"/>
      <c r="AT18" s="249"/>
      <c r="AU18" s="251"/>
      <c r="AV18" s="251"/>
      <c r="AW18" s="252"/>
      <c r="AX18" s="252"/>
      <c r="AY18" s="252"/>
      <c r="AZ18" s="251"/>
      <c r="BA18" s="251"/>
      <c r="BB18" s="251"/>
      <c r="BC18" s="252"/>
      <c r="BD18" s="252"/>
      <c r="BE18" s="252"/>
      <c r="BF18" s="251"/>
      <c r="BG18" s="251"/>
      <c r="BH18" s="251"/>
      <c r="BI18" s="252"/>
      <c r="BJ18" s="252"/>
      <c r="BK18" s="252"/>
      <c r="BL18" s="251"/>
      <c r="BM18" s="251"/>
      <c r="BN18" s="251"/>
      <c r="BO18" s="254"/>
      <c r="BP18" s="253"/>
      <c r="BQ18" s="255"/>
    </row>
    <row r="19" spans="1:69" s="20" customFormat="1" ht="92.25" customHeight="1" x14ac:dyDescent="0.2">
      <c r="A19" s="243"/>
      <c r="B19" s="185" t="s">
        <v>206</v>
      </c>
      <c r="C19" s="244" t="s">
        <v>482</v>
      </c>
      <c r="D19" s="245" t="s">
        <v>482</v>
      </c>
      <c r="E19" s="246" t="s">
        <v>482</v>
      </c>
      <c r="F19" s="246" t="s">
        <v>482</v>
      </c>
      <c r="G19" s="247"/>
      <c r="H19" s="247"/>
      <c r="I19" s="247"/>
      <c r="J19" s="248"/>
      <c r="K19" s="249"/>
      <c r="L19" s="249"/>
      <c r="M19" s="247"/>
      <c r="N19" s="250"/>
      <c r="O19" s="247"/>
      <c r="P19" s="249"/>
      <c r="Q19" s="249"/>
      <c r="R19" s="249"/>
      <c r="S19" s="247"/>
      <c r="T19" s="247"/>
      <c r="U19" s="247"/>
      <c r="V19" s="249"/>
      <c r="W19" s="249"/>
      <c r="X19" s="249"/>
      <c r="Y19" s="247"/>
      <c r="Z19" s="247"/>
      <c r="AA19" s="247"/>
      <c r="AB19" s="249"/>
      <c r="AC19" s="249"/>
      <c r="AD19" s="249"/>
      <c r="AE19" s="247"/>
      <c r="AF19" s="247"/>
      <c r="AG19" s="247"/>
      <c r="AH19" s="249"/>
      <c r="AI19" s="249"/>
      <c r="AJ19" s="249"/>
      <c r="AK19" s="247"/>
      <c r="AL19" s="247"/>
      <c r="AM19" s="247"/>
      <c r="AN19" s="249"/>
      <c r="AO19" s="249"/>
      <c r="AP19" s="249"/>
      <c r="AQ19" s="247"/>
      <c r="AR19" s="247"/>
      <c r="AS19" s="247"/>
      <c r="AT19" s="249"/>
      <c r="AU19" s="251"/>
      <c r="AV19" s="251"/>
      <c r="AW19" s="252"/>
      <c r="AX19" s="252"/>
      <c r="AY19" s="252"/>
      <c r="AZ19" s="251"/>
      <c r="BA19" s="251"/>
      <c r="BB19" s="251"/>
      <c r="BC19" s="252"/>
      <c r="BD19" s="252"/>
      <c r="BE19" s="252"/>
      <c r="BF19" s="251"/>
      <c r="BG19" s="251"/>
      <c r="BH19" s="251"/>
      <c r="BI19" s="252"/>
      <c r="BJ19" s="252"/>
      <c r="BK19" s="252"/>
      <c r="BL19" s="251"/>
      <c r="BM19" s="251"/>
      <c r="BN19" s="251"/>
      <c r="BO19" s="254"/>
      <c r="BP19" s="253"/>
      <c r="BQ19" s="255"/>
    </row>
    <row r="20" spans="1:69" ht="9" customHeight="1" x14ac:dyDescent="0.2">
      <c r="E20" s="51"/>
    </row>
    <row r="21" spans="1:69" s="73" customFormat="1" ht="18" x14ac:dyDescent="0.25">
      <c r="A21" s="69" t="s">
        <v>24</v>
      </c>
      <c r="B21" s="69"/>
      <c r="C21" s="69"/>
      <c r="D21" s="70"/>
      <c r="E21" s="71"/>
      <c r="F21" s="72" t="s">
        <v>0</v>
      </c>
      <c r="J21" s="73" t="s">
        <v>1</v>
      </c>
      <c r="S21" s="73" t="s">
        <v>2</v>
      </c>
      <c r="AA21" s="73" t="s">
        <v>3</v>
      </c>
      <c r="AL21" s="73" t="s">
        <v>3</v>
      </c>
      <c r="BO21" s="74" t="s">
        <v>3</v>
      </c>
      <c r="BP21" s="72"/>
      <c r="BQ21" s="72"/>
    </row>
    <row r="22" spans="1:69" x14ac:dyDescent="0.2">
      <c r="E22" s="51"/>
    </row>
    <row r="23" spans="1:69" x14ac:dyDescent="0.2">
      <c r="E23" s="51"/>
    </row>
    <row r="24" spans="1:69" x14ac:dyDescent="0.2">
      <c r="E24" s="51"/>
    </row>
  </sheetData>
  <sortState ref="A8:BO9">
    <sortCondition descending="1" ref="A8:A9"/>
  </sortState>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O8:BO19">
    <cfRule type="duplicateValues" dxfId="9" priority="14"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1"/>
  <sheetViews>
    <sheetView view="pageBreakPreview" zoomScale="90" zoomScaleNormal="100" zoomScaleSheetLayoutView="90" workbookViewId="0">
      <selection activeCell="N18" sqref="N18"/>
    </sheetView>
  </sheetViews>
  <sheetFormatPr defaultRowHeight="12.75" x14ac:dyDescent="0.2"/>
  <cols>
    <col min="1" max="2" width="4.85546875" style="24" customWidth="1"/>
    <col min="3" max="3" width="13" style="22" customWidth="1"/>
    <col min="4" max="4" width="22.140625" style="46" customWidth="1"/>
    <col min="5" max="5" width="17.140625" style="46" customWidth="1"/>
    <col min="6" max="6" width="11.42578125" style="195" customWidth="1"/>
    <col min="7" max="7" width="5.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33.140625" style="50" bestFit="1" customWidth="1"/>
    <col min="14" max="14" width="14.7109375" style="50" customWidth="1"/>
    <col min="15" max="15" width="18.7109375" style="195" customWidth="1"/>
    <col min="16" max="16" width="6.85546875" style="22" customWidth="1"/>
    <col min="17" max="17" width="5.7109375" style="22" customWidth="1"/>
    <col min="18" max="16384" width="9.140625" style="22"/>
  </cols>
  <sheetData>
    <row r="1" spans="1:16" s="10" customFormat="1" ht="39" customHeight="1" x14ac:dyDescent="0.2">
      <c r="A1" s="394" t="s">
        <v>122</v>
      </c>
      <c r="B1" s="394"/>
      <c r="C1" s="394"/>
      <c r="D1" s="394"/>
      <c r="E1" s="394"/>
      <c r="F1" s="394"/>
      <c r="G1" s="394"/>
      <c r="H1" s="394"/>
      <c r="I1" s="394"/>
      <c r="J1" s="394"/>
      <c r="K1" s="394"/>
      <c r="L1" s="394"/>
      <c r="M1" s="394"/>
      <c r="N1" s="394"/>
      <c r="O1" s="394"/>
      <c r="P1" s="394"/>
    </row>
    <row r="2" spans="1:16" s="10" customFormat="1" ht="24.75" customHeight="1" x14ac:dyDescent="0.2">
      <c r="A2" s="412" t="s">
        <v>475</v>
      </c>
      <c r="B2" s="412"/>
      <c r="C2" s="412"/>
      <c r="D2" s="412"/>
      <c r="E2" s="412"/>
      <c r="F2" s="412"/>
      <c r="G2" s="412"/>
      <c r="H2" s="412"/>
      <c r="I2" s="412"/>
      <c r="J2" s="412"/>
      <c r="K2" s="412"/>
      <c r="L2" s="412"/>
      <c r="M2" s="412"/>
      <c r="N2" s="412"/>
      <c r="O2" s="412"/>
      <c r="P2" s="412"/>
    </row>
    <row r="3" spans="1:16" s="13" customFormat="1" ht="24" customHeight="1" x14ac:dyDescent="0.2">
      <c r="A3" s="396" t="s">
        <v>147</v>
      </c>
      <c r="B3" s="396"/>
      <c r="C3" s="396"/>
      <c r="D3" s="398" t="s">
        <v>116</v>
      </c>
      <c r="E3" s="398"/>
      <c r="F3" s="413" t="s">
        <v>57</v>
      </c>
      <c r="G3" s="413"/>
      <c r="H3" s="11" t="s">
        <v>128</v>
      </c>
      <c r="I3" s="399" t="s">
        <v>334</v>
      </c>
      <c r="J3" s="399"/>
      <c r="K3" s="399"/>
      <c r="L3" s="399"/>
      <c r="M3" s="75" t="s">
        <v>129</v>
      </c>
      <c r="N3" s="400" t="s">
        <v>344</v>
      </c>
      <c r="O3" s="400"/>
      <c r="P3" s="400"/>
    </row>
    <row r="4" spans="1:16" s="13" customFormat="1" ht="17.25" customHeight="1" x14ac:dyDescent="0.2">
      <c r="A4" s="406" t="s">
        <v>133</v>
      </c>
      <c r="B4" s="406"/>
      <c r="C4" s="406"/>
      <c r="D4" s="397" t="s">
        <v>329</v>
      </c>
      <c r="E4" s="397"/>
      <c r="F4" s="196"/>
      <c r="G4" s="30"/>
      <c r="H4" s="30"/>
      <c r="I4" s="30"/>
      <c r="J4" s="30"/>
      <c r="K4" s="30"/>
      <c r="L4" s="31"/>
      <c r="M4" s="76" t="s">
        <v>5</v>
      </c>
      <c r="N4" s="212">
        <v>42021</v>
      </c>
      <c r="O4" s="213" t="s">
        <v>357</v>
      </c>
      <c r="P4" s="211"/>
    </row>
    <row r="5" spans="1:16" s="10" customFormat="1" ht="15" customHeight="1" x14ac:dyDescent="0.2">
      <c r="A5" s="14"/>
      <c r="B5" s="14"/>
      <c r="C5" s="15"/>
      <c r="D5" s="16"/>
      <c r="E5" s="17"/>
      <c r="F5" s="197"/>
      <c r="G5" s="17"/>
      <c r="H5" s="17"/>
      <c r="I5" s="14"/>
      <c r="J5" s="14"/>
      <c r="K5" s="14"/>
      <c r="L5" s="18"/>
      <c r="M5" s="19"/>
      <c r="N5" s="415">
        <v>42022.686601851849</v>
      </c>
      <c r="O5" s="415"/>
      <c r="P5" s="415"/>
    </row>
    <row r="6" spans="1:16" s="20" customFormat="1" ht="18.75" customHeight="1" x14ac:dyDescent="0.2">
      <c r="A6" s="402" t="s">
        <v>12</v>
      </c>
      <c r="B6" s="403" t="s">
        <v>126</v>
      </c>
      <c r="C6" s="405" t="s">
        <v>142</v>
      </c>
      <c r="D6" s="407" t="s">
        <v>14</v>
      </c>
      <c r="E6" s="407" t="s">
        <v>56</v>
      </c>
      <c r="F6" s="416" t="s">
        <v>15</v>
      </c>
      <c r="G6" s="410" t="s">
        <v>29</v>
      </c>
      <c r="I6" s="391" t="s">
        <v>291</v>
      </c>
      <c r="J6" s="392"/>
      <c r="K6" s="392"/>
      <c r="L6" s="392"/>
      <c r="M6" s="392"/>
      <c r="N6" s="392"/>
      <c r="O6" s="392"/>
      <c r="P6" s="393"/>
    </row>
    <row r="7" spans="1:16" ht="26.25" customHeight="1" x14ac:dyDescent="0.2">
      <c r="A7" s="402"/>
      <c r="B7" s="404"/>
      <c r="C7" s="405"/>
      <c r="D7" s="407"/>
      <c r="E7" s="407"/>
      <c r="F7" s="416"/>
      <c r="G7" s="411"/>
      <c r="H7" s="21"/>
      <c r="I7" s="44" t="s">
        <v>12</v>
      </c>
      <c r="J7" s="44" t="s">
        <v>127</v>
      </c>
      <c r="K7" s="44" t="s">
        <v>126</v>
      </c>
      <c r="L7" s="121" t="s">
        <v>13</v>
      </c>
      <c r="M7" s="122" t="s">
        <v>14</v>
      </c>
      <c r="N7" s="122" t="s">
        <v>56</v>
      </c>
      <c r="O7" s="192" t="s">
        <v>15</v>
      </c>
      <c r="P7" s="44" t="s">
        <v>29</v>
      </c>
    </row>
    <row r="8" spans="1:16" s="20" customFormat="1" ht="39" customHeight="1" thickBot="1" x14ac:dyDescent="0.25">
      <c r="A8" s="295">
        <v>1</v>
      </c>
      <c r="B8" s="295">
        <v>111</v>
      </c>
      <c r="C8" s="296">
        <v>35830</v>
      </c>
      <c r="D8" s="297" t="s">
        <v>474</v>
      </c>
      <c r="E8" s="298" t="s">
        <v>363</v>
      </c>
      <c r="F8" s="299">
        <v>40367</v>
      </c>
      <c r="G8" s="300"/>
      <c r="H8" s="23"/>
      <c r="I8" s="67">
        <v>1</v>
      </c>
      <c r="J8" s="241" t="s">
        <v>95</v>
      </c>
      <c r="K8" s="68">
        <v>44</v>
      </c>
      <c r="L8" s="120">
        <v>35507</v>
      </c>
      <c r="M8" s="242" t="s">
        <v>358</v>
      </c>
      <c r="N8" s="242" t="s">
        <v>359</v>
      </c>
      <c r="O8" s="198">
        <v>44049</v>
      </c>
      <c r="P8" s="68">
        <v>5</v>
      </c>
    </row>
    <row r="9" spans="1:16" s="20" customFormat="1" ht="39" customHeight="1" x14ac:dyDescent="0.2">
      <c r="A9" s="289">
        <v>2</v>
      </c>
      <c r="B9" s="289">
        <v>93</v>
      </c>
      <c r="C9" s="290">
        <v>35107</v>
      </c>
      <c r="D9" s="291" t="s">
        <v>364</v>
      </c>
      <c r="E9" s="292" t="s">
        <v>361</v>
      </c>
      <c r="F9" s="293">
        <v>40570</v>
      </c>
      <c r="G9" s="294"/>
      <c r="H9" s="23"/>
      <c r="I9" s="67">
        <v>2</v>
      </c>
      <c r="J9" s="241" t="s">
        <v>96</v>
      </c>
      <c r="K9" s="68">
        <v>92</v>
      </c>
      <c r="L9" s="120">
        <v>35409</v>
      </c>
      <c r="M9" s="242" t="s">
        <v>360</v>
      </c>
      <c r="N9" s="242" t="s">
        <v>361</v>
      </c>
      <c r="O9" s="198">
        <v>41086</v>
      </c>
      <c r="P9" s="68">
        <v>4</v>
      </c>
    </row>
    <row r="10" spans="1:16" s="20" customFormat="1" ht="39" customHeight="1" x14ac:dyDescent="0.2">
      <c r="A10" s="67">
        <v>3</v>
      </c>
      <c r="B10" s="67">
        <v>60</v>
      </c>
      <c r="C10" s="120">
        <v>35796</v>
      </c>
      <c r="D10" s="186" t="s">
        <v>365</v>
      </c>
      <c r="E10" s="187" t="s">
        <v>137</v>
      </c>
      <c r="F10" s="198">
        <v>40722</v>
      </c>
      <c r="G10" s="68"/>
      <c r="H10" s="23"/>
      <c r="I10" s="67">
        <v>3</v>
      </c>
      <c r="J10" s="241" t="s">
        <v>97</v>
      </c>
      <c r="K10" s="68">
        <v>111</v>
      </c>
      <c r="L10" s="120">
        <v>35830</v>
      </c>
      <c r="M10" s="242" t="s">
        <v>362</v>
      </c>
      <c r="N10" s="242" t="s">
        <v>363</v>
      </c>
      <c r="O10" s="198">
        <v>40367</v>
      </c>
      <c r="P10" s="68">
        <v>1</v>
      </c>
    </row>
    <row r="11" spans="1:16" s="20" customFormat="1" ht="39" customHeight="1" x14ac:dyDescent="0.2">
      <c r="A11" s="67">
        <v>4</v>
      </c>
      <c r="B11" s="67">
        <v>92</v>
      </c>
      <c r="C11" s="120">
        <v>35409</v>
      </c>
      <c r="D11" s="186" t="s">
        <v>360</v>
      </c>
      <c r="E11" s="187" t="s">
        <v>361</v>
      </c>
      <c r="F11" s="198">
        <v>41086</v>
      </c>
      <c r="G11" s="68"/>
      <c r="H11" s="23"/>
      <c r="I11" s="67">
        <v>4</v>
      </c>
      <c r="J11" s="241" t="s">
        <v>98</v>
      </c>
      <c r="K11" s="68">
        <v>93</v>
      </c>
      <c r="L11" s="120">
        <v>35107</v>
      </c>
      <c r="M11" s="242" t="s">
        <v>364</v>
      </c>
      <c r="N11" s="242" t="s">
        <v>361</v>
      </c>
      <c r="O11" s="198">
        <v>40570</v>
      </c>
      <c r="P11" s="68">
        <v>2</v>
      </c>
    </row>
    <row r="12" spans="1:16" s="20" customFormat="1" ht="39" customHeight="1" x14ac:dyDescent="0.2">
      <c r="A12" s="67">
        <v>5</v>
      </c>
      <c r="B12" s="67">
        <v>44</v>
      </c>
      <c r="C12" s="120">
        <v>35507</v>
      </c>
      <c r="D12" s="186" t="s">
        <v>358</v>
      </c>
      <c r="E12" s="187" t="s">
        <v>359</v>
      </c>
      <c r="F12" s="198">
        <v>44049</v>
      </c>
      <c r="G12" s="68"/>
      <c r="H12" s="23"/>
      <c r="I12" s="67">
        <v>5</v>
      </c>
      <c r="J12" s="241" t="s">
        <v>99</v>
      </c>
      <c r="K12" s="68">
        <v>60</v>
      </c>
      <c r="L12" s="120">
        <v>35796</v>
      </c>
      <c r="M12" s="242" t="s">
        <v>365</v>
      </c>
      <c r="N12" s="242" t="s">
        <v>137</v>
      </c>
      <c r="O12" s="198">
        <v>40722</v>
      </c>
      <c r="P12" s="68">
        <v>3</v>
      </c>
    </row>
    <row r="13" spans="1:16" s="20" customFormat="1" ht="39" customHeight="1" x14ac:dyDescent="0.2">
      <c r="A13" s="67" t="s">
        <v>406</v>
      </c>
      <c r="B13" s="67">
        <v>67</v>
      </c>
      <c r="C13" s="120">
        <v>35444</v>
      </c>
      <c r="D13" s="186" t="s">
        <v>366</v>
      </c>
      <c r="E13" s="187" t="s">
        <v>137</v>
      </c>
      <c r="F13" s="198" t="s">
        <v>471</v>
      </c>
      <c r="G13" s="68"/>
      <c r="H13" s="23"/>
      <c r="I13" s="67">
        <v>6</v>
      </c>
      <c r="J13" s="241" t="s">
        <v>100</v>
      </c>
      <c r="K13" s="68">
        <v>67</v>
      </c>
      <c r="L13" s="120">
        <v>35444</v>
      </c>
      <c r="M13" s="242" t="s">
        <v>366</v>
      </c>
      <c r="N13" s="242" t="s">
        <v>137</v>
      </c>
      <c r="O13" s="198" t="s">
        <v>471</v>
      </c>
      <c r="P13" s="68" t="s">
        <v>406</v>
      </c>
    </row>
    <row r="14" spans="1:16" s="20" customFormat="1" ht="39" customHeight="1" x14ac:dyDescent="0.2">
      <c r="A14" s="67" t="s">
        <v>406</v>
      </c>
      <c r="B14" s="67">
        <v>72</v>
      </c>
      <c r="C14" s="120">
        <v>36196</v>
      </c>
      <c r="D14" s="186" t="s">
        <v>367</v>
      </c>
      <c r="E14" s="187" t="s">
        <v>137</v>
      </c>
      <c r="F14" s="198" t="s">
        <v>471</v>
      </c>
      <c r="G14" s="68"/>
      <c r="H14" s="23"/>
      <c r="I14" s="67">
        <v>7</v>
      </c>
      <c r="J14" s="241" t="s">
        <v>101</v>
      </c>
      <c r="K14" s="68">
        <v>72</v>
      </c>
      <c r="L14" s="120">
        <v>36196</v>
      </c>
      <c r="M14" s="242" t="s">
        <v>367</v>
      </c>
      <c r="N14" s="242" t="s">
        <v>137</v>
      </c>
      <c r="O14" s="198" t="s">
        <v>471</v>
      </c>
      <c r="P14" s="68" t="s">
        <v>406</v>
      </c>
    </row>
    <row r="15" spans="1:16" s="20" customFormat="1" ht="39" customHeight="1" x14ac:dyDescent="0.2">
      <c r="A15" s="67"/>
      <c r="B15" s="67"/>
      <c r="C15" s="120"/>
      <c r="D15" s="186"/>
      <c r="E15" s="187"/>
      <c r="F15" s="198"/>
      <c r="G15" s="68"/>
      <c r="H15" s="23"/>
      <c r="I15" s="67">
        <v>8</v>
      </c>
      <c r="J15" s="241" t="s">
        <v>102</v>
      </c>
      <c r="K15" s="68" t="s">
        <v>482</v>
      </c>
      <c r="L15" s="120" t="s">
        <v>482</v>
      </c>
      <c r="M15" s="242" t="s">
        <v>482</v>
      </c>
      <c r="N15" s="242" t="s">
        <v>482</v>
      </c>
      <c r="O15" s="198"/>
      <c r="P15" s="68"/>
    </row>
    <row r="16" spans="1:16" s="20" customFormat="1" ht="39" customHeight="1" x14ac:dyDescent="0.2">
      <c r="A16" s="67"/>
      <c r="B16" s="67"/>
      <c r="C16" s="120"/>
      <c r="D16" s="186"/>
      <c r="E16" s="187"/>
      <c r="F16" s="198"/>
      <c r="G16" s="68"/>
      <c r="H16" s="23"/>
      <c r="I16" s="67">
        <v>9</v>
      </c>
      <c r="J16" s="241" t="s">
        <v>103</v>
      </c>
      <c r="K16" s="68" t="s">
        <v>482</v>
      </c>
      <c r="L16" s="120" t="s">
        <v>482</v>
      </c>
      <c r="M16" s="242" t="s">
        <v>482</v>
      </c>
      <c r="N16" s="242" t="s">
        <v>482</v>
      </c>
      <c r="O16" s="198"/>
      <c r="P16" s="68"/>
    </row>
    <row r="17" spans="1:17" s="20" customFormat="1" ht="39" customHeight="1" x14ac:dyDescent="0.2">
      <c r="A17" s="67"/>
      <c r="B17" s="67"/>
      <c r="C17" s="120"/>
      <c r="D17" s="186"/>
      <c r="E17" s="187"/>
      <c r="F17" s="198"/>
      <c r="G17" s="68"/>
      <c r="H17" s="23"/>
      <c r="I17" s="67">
        <v>10</v>
      </c>
      <c r="J17" s="241" t="s">
        <v>104</v>
      </c>
      <c r="K17" s="68" t="s">
        <v>482</v>
      </c>
      <c r="L17" s="120" t="s">
        <v>482</v>
      </c>
      <c r="M17" s="242" t="s">
        <v>482</v>
      </c>
      <c r="N17" s="242" t="s">
        <v>482</v>
      </c>
      <c r="O17" s="198"/>
      <c r="P17" s="68"/>
    </row>
    <row r="18" spans="1:17" s="20" customFormat="1" ht="39" customHeight="1" x14ac:dyDescent="0.2">
      <c r="A18" s="67"/>
      <c r="B18" s="67"/>
      <c r="C18" s="120"/>
      <c r="D18" s="186"/>
      <c r="E18" s="187"/>
      <c r="F18" s="198"/>
      <c r="G18" s="68"/>
      <c r="H18" s="23"/>
      <c r="I18" s="67">
        <v>11</v>
      </c>
      <c r="J18" s="241" t="s">
        <v>105</v>
      </c>
      <c r="K18" s="68" t="s">
        <v>482</v>
      </c>
      <c r="L18" s="120" t="s">
        <v>482</v>
      </c>
      <c r="M18" s="242" t="s">
        <v>482</v>
      </c>
      <c r="N18" s="242" t="s">
        <v>482</v>
      </c>
      <c r="O18" s="198"/>
      <c r="P18" s="68"/>
    </row>
    <row r="19" spans="1:17" s="20" customFormat="1" ht="39" customHeight="1" x14ac:dyDescent="0.2">
      <c r="A19" s="67"/>
      <c r="B19" s="67"/>
      <c r="C19" s="120"/>
      <c r="D19" s="186"/>
      <c r="E19" s="187"/>
      <c r="F19" s="198"/>
      <c r="G19" s="68"/>
      <c r="H19" s="23"/>
      <c r="I19" s="67">
        <v>12</v>
      </c>
      <c r="J19" s="241" t="s">
        <v>106</v>
      </c>
      <c r="K19" s="68" t="s">
        <v>482</v>
      </c>
      <c r="L19" s="120" t="s">
        <v>482</v>
      </c>
      <c r="M19" s="242" t="s">
        <v>482</v>
      </c>
      <c r="N19" s="242" t="s">
        <v>482</v>
      </c>
      <c r="O19" s="198"/>
      <c r="P19" s="68"/>
    </row>
    <row r="20" spans="1:17" ht="7.5" customHeight="1" x14ac:dyDescent="0.2">
      <c r="A20" s="33"/>
      <c r="B20" s="33"/>
      <c r="C20" s="34"/>
      <c r="D20" s="51"/>
      <c r="E20" s="35"/>
      <c r="F20" s="199"/>
      <c r="G20" s="36"/>
      <c r="I20" s="37"/>
      <c r="J20" s="38"/>
      <c r="K20" s="39"/>
      <c r="L20" s="40"/>
      <c r="M20" s="47"/>
      <c r="N20" s="47"/>
      <c r="O20" s="193"/>
      <c r="P20" s="39"/>
    </row>
    <row r="21" spans="1:17" ht="14.25" customHeight="1" x14ac:dyDescent="0.2">
      <c r="A21" s="27" t="s">
        <v>20</v>
      </c>
      <c r="B21" s="27"/>
      <c r="C21" s="27"/>
      <c r="D21" s="52"/>
      <c r="E21" s="45" t="s">
        <v>0</v>
      </c>
      <c r="F21" s="200" t="s">
        <v>1</v>
      </c>
      <c r="G21" s="24"/>
      <c r="H21" s="28" t="s">
        <v>2</v>
      </c>
      <c r="I21" s="28"/>
      <c r="J21" s="28"/>
      <c r="K21" s="28"/>
      <c r="M21" s="48" t="s">
        <v>3</v>
      </c>
      <c r="N21" s="49" t="s">
        <v>3</v>
      </c>
      <c r="O21" s="194" t="s">
        <v>3</v>
      </c>
      <c r="P21" s="27"/>
      <c r="Q21" s="29"/>
    </row>
  </sheetData>
  <sortState ref="B8:F14">
    <sortCondition ref="F8:F14"/>
  </sortState>
  <mergeCells count="18">
    <mergeCell ref="A1:P1"/>
    <mergeCell ref="A2:P2"/>
    <mergeCell ref="A3:C3"/>
    <mergeCell ref="D3:E3"/>
    <mergeCell ref="F3:G3"/>
    <mergeCell ref="I3:L3"/>
    <mergeCell ref="N3:P3"/>
    <mergeCell ref="N5:P5"/>
    <mergeCell ref="G6:G7"/>
    <mergeCell ref="I6:P6"/>
    <mergeCell ref="E6:E7"/>
    <mergeCell ref="F6:F7"/>
    <mergeCell ref="C6:C7"/>
    <mergeCell ref="D6:D7"/>
    <mergeCell ref="A4:C4"/>
    <mergeCell ref="D4:E4"/>
    <mergeCell ref="A6:A7"/>
    <mergeCell ref="B6:B7"/>
  </mergeCells>
  <conditionalFormatting sqref="F8:F19">
    <cfRule type="duplicateValues" dxfId="8" priority="1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7"/>
  <sheetViews>
    <sheetView view="pageBreakPreview" zoomScale="90" zoomScaleNormal="100" zoomScaleSheetLayoutView="90" workbookViewId="0">
      <selection activeCell="N18" sqref="N18"/>
    </sheetView>
  </sheetViews>
  <sheetFormatPr defaultRowHeight="12.75" x14ac:dyDescent="0.2"/>
  <cols>
    <col min="1" max="2" width="4.85546875" style="24" customWidth="1"/>
    <col min="3" max="3" width="14.42578125" style="22" customWidth="1"/>
    <col min="4" max="4" width="20.85546875" style="46" customWidth="1"/>
    <col min="5" max="5" width="18.28515625" style="46" customWidth="1"/>
    <col min="6" max="6" width="10.42578125" style="260"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14.7109375" style="50" customWidth="1"/>
    <col min="15" max="15" width="16.7109375" style="260" customWidth="1"/>
    <col min="16" max="16" width="6.7109375" style="22" customWidth="1"/>
    <col min="17" max="17" width="5.7109375" style="22" customWidth="1"/>
    <col min="18" max="16384" width="9.140625" style="22"/>
  </cols>
  <sheetData>
    <row r="1" spans="1:18" s="10" customFormat="1" ht="44.25" customHeight="1" x14ac:dyDescent="0.2">
      <c r="A1" s="394" t="s">
        <v>122</v>
      </c>
      <c r="B1" s="394"/>
      <c r="C1" s="394"/>
      <c r="D1" s="394"/>
      <c r="E1" s="394"/>
      <c r="F1" s="394"/>
      <c r="G1" s="394"/>
      <c r="H1" s="394"/>
      <c r="I1" s="394"/>
      <c r="J1" s="394"/>
      <c r="K1" s="394"/>
      <c r="L1" s="394"/>
      <c r="M1" s="394"/>
      <c r="N1" s="394"/>
      <c r="O1" s="394"/>
      <c r="P1" s="394"/>
    </row>
    <row r="2" spans="1:18" s="10" customFormat="1" ht="24.75" customHeight="1" x14ac:dyDescent="0.2">
      <c r="A2" s="412" t="s">
        <v>475</v>
      </c>
      <c r="B2" s="412"/>
      <c r="C2" s="412"/>
      <c r="D2" s="412"/>
      <c r="E2" s="412"/>
      <c r="F2" s="412"/>
      <c r="G2" s="412"/>
      <c r="H2" s="412"/>
      <c r="I2" s="412"/>
      <c r="J2" s="412"/>
      <c r="K2" s="412"/>
      <c r="L2" s="412"/>
      <c r="M2" s="412"/>
      <c r="N2" s="412"/>
      <c r="O2" s="412"/>
      <c r="P2" s="412"/>
    </row>
    <row r="3" spans="1:18" s="13" customFormat="1" ht="24.75" customHeight="1" x14ac:dyDescent="0.2">
      <c r="A3" s="396" t="s">
        <v>147</v>
      </c>
      <c r="B3" s="396"/>
      <c r="C3" s="396"/>
      <c r="D3" s="398" t="s">
        <v>117</v>
      </c>
      <c r="E3" s="398"/>
      <c r="F3" s="413" t="s">
        <v>57</v>
      </c>
      <c r="G3" s="413"/>
      <c r="H3" s="11" t="s">
        <v>128</v>
      </c>
      <c r="I3" s="399" t="s">
        <v>331</v>
      </c>
      <c r="J3" s="399"/>
      <c r="K3" s="399"/>
      <c r="L3" s="399"/>
      <c r="M3" s="75" t="s">
        <v>145</v>
      </c>
      <c r="N3" s="400" t="s">
        <v>341</v>
      </c>
      <c r="O3" s="400"/>
      <c r="P3" s="400"/>
    </row>
    <row r="4" spans="1:18" s="13" customFormat="1" ht="17.25" customHeight="1" x14ac:dyDescent="0.2">
      <c r="A4" s="406" t="s">
        <v>133</v>
      </c>
      <c r="B4" s="406"/>
      <c r="C4" s="406"/>
      <c r="D4" s="397" t="s">
        <v>329</v>
      </c>
      <c r="E4" s="397"/>
      <c r="F4" s="261"/>
      <c r="G4" s="30"/>
      <c r="H4" s="30"/>
      <c r="I4" s="30"/>
      <c r="J4" s="30"/>
      <c r="K4" s="30"/>
      <c r="L4" s="31"/>
      <c r="M4" s="76" t="s">
        <v>144</v>
      </c>
      <c r="N4" s="212">
        <v>42021</v>
      </c>
      <c r="O4" s="414" t="s">
        <v>465</v>
      </c>
      <c r="P4" s="414"/>
    </row>
    <row r="5" spans="1:18" s="10" customFormat="1" ht="19.5" customHeight="1" x14ac:dyDescent="0.2">
      <c r="A5" s="14"/>
      <c r="B5" s="14"/>
      <c r="C5" s="15"/>
      <c r="D5" s="16"/>
      <c r="E5" s="17"/>
      <c r="F5" s="262"/>
      <c r="G5" s="17"/>
      <c r="H5" s="17"/>
      <c r="I5" s="14"/>
      <c r="J5" s="14"/>
      <c r="K5" s="14"/>
      <c r="L5" s="18"/>
      <c r="M5" s="19"/>
      <c r="N5" s="408">
        <v>42022.686601851849</v>
      </c>
      <c r="O5" s="408"/>
      <c r="P5" s="408"/>
    </row>
    <row r="6" spans="1:18" s="20" customFormat="1" ht="24.95" customHeight="1" x14ac:dyDescent="0.2">
      <c r="A6" s="402" t="s">
        <v>12</v>
      </c>
      <c r="B6" s="403" t="s">
        <v>126</v>
      </c>
      <c r="C6" s="405" t="s">
        <v>142</v>
      </c>
      <c r="D6" s="407" t="s">
        <v>14</v>
      </c>
      <c r="E6" s="407" t="s">
        <v>56</v>
      </c>
      <c r="F6" s="409" t="s">
        <v>15</v>
      </c>
      <c r="G6" s="410" t="s">
        <v>29</v>
      </c>
      <c r="I6" s="391" t="s">
        <v>291</v>
      </c>
      <c r="J6" s="392"/>
      <c r="K6" s="392"/>
      <c r="L6" s="392"/>
      <c r="M6" s="392"/>
      <c r="N6" s="392"/>
      <c r="O6" s="392"/>
      <c r="P6" s="393"/>
    </row>
    <row r="7" spans="1:18" ht="26.25" customHeight="1" x14ac:dyDescent="0.2">
      <c r="A7" s="402"/>
      <c r="B7" s="404"/>
      <c r="C7" s="405"/>
      <c r="D7" s="407"/>
      <c r="E7" s="407"/>
      <c r="F7" s="409"/>
      <c r="G7" s="411"/>
      <c r="H7" s="21"/>
      <c r="I7" s="44" t="s">
        <v>12</v>
      </c>
      <c r="J7" s="41" t="s">
        <v>127</v>
      </c>
      <c r="K7" s="41" t="s">
        <v>126</v>
      </c>
      <c r="L7" s="42" t="s">
        <v>13</v>
      </c>
      <c r="M7" s="43" t="s">
        <v>14</v>
      </c>
      <c r="N7" s="43" t="s">
        <v>56</v>
      </c>
      <c r="O7" s="257" t="s">
        <v>15</v>
      </c>
      <c r="P7" s="41" t="s">
        <v>29</v>
      </c>
    </row>
    <row r="8" spans="1:18" s="20" customFormat="1" ht="29.25" customHeight="1" x14ac:dyDescent="0.2">
      <c r="A8" s="67">
        <v>1</v>
      </c>
      <c r="B8" s="67">
        <v>63</v>
      </c>
      <c r="C8" s="120">
        <v>36161</v>
      </c>
      <c r="D8" s="186" t="s">
        <v>392</v>
      </c>
      <c r="E8" s="187" t="s">
        <v>137</v>
      </c>
      <c r="F8" s="228">
        <v>728</v>
      </c>
      <c r="G8" s="68"/>
      <c r="H8" s="23"/>
      <c r="I8" s="67">
        <v>1</v>
      </c>
      <c r="J8" s="241" t="s">
        <v>124</v>
      </c>
      <c r="K8" s="68">
        <v>46</v>
      </c>
      <c r="L8" s="120">
        <v>35636</v>
      </c>
      <c r="M8" s="242" t="s">
        <v>391</v>
      </c>
      <c r="N8" s="242" t="s">
        <v>359</v>
      </c>
      <c r="O8" s="228">
        <v>804</v>
      </c>
      <c r="P8" s="68">
        <v>6</v>
      </c>
      <c r="R8" s="21">
        <v>4</v>
      </c>
    </row>
    <row r="9" spans="1:18" s="20" customFormat="1" ht="29.25" customHeight="1" x14ac:dyDescent="0.2">
      <c r="A9" s="67">
        <v>2</v>
      </c>
      <c r="B9" s="67">
        <v>76</v>
      </c>
      <c r="C9" s="120">
        <v>36440</v>
      </c>
      <c r="D9" s="186" t="s">
        <v>396</v>
      </c>
      <c r="E9" s="187" t="s">
        <v>137</v>
      </c>
      <c r="F9" s="228">
        <v>737</v>
      </c>
      <c r="G9" s="68"/>
      <c r="H9" s="23"/>
      <c r="I9" s="67">
        <v>2</v>
      </c>
      <c r="J9" s="241" t="s">
        <v>123</v>
      </c>
      <c r="K9" s="68">
        <v>75</v>
      </c>
      <c r="L9" s="120">
        <v>35647</v>
      </c>
      <c r="M9" s="242" t="s">
        <v>395</v>
      </c>
      <c r="N9" s="242" t="s">
        <v>137</v>
      </c>
      <c r="O9" s="228">
        <v>792</v>
      </c>
      <c r="P9" s="68">
        <v>5</v>
      </c>
      <c r="R9" s="21">
        <v>5</v>
      </c>
    </row>
    <row r="10" spans="1:18" s="20" customFormat="1" ht="29.25" customHeight="1" x14ac:dyDescent="0.2">
      <c r="A10" s="67">
        <v>3</v>
      </c>
      <c r="B10" s="67">
        <v>128</v>
      </c>
      <c r="C10" s="120">
        <v>35462</v>
      </c>
      <c r="D10" s="186" t="s">
        <v>393</v>
      </c>
      <c r="E10" s="187" t="s">
        <v>394</v>
      </c>
      <c r="F10" s="228">
        <v>748</v>
      </c>
      <c r="G10" s="68"/>
      <c r="H10" s="23"/>
      <c r="I10" s="67">
        <v>3</v>
      </c>
      <c r="J10" s="241" t="s">
        <v>84</v>
      </c>
      <c r="K10" s="68">
        <v>76</v>
      </c>
      <c r="L10" s="120">
        <v>36440</v>
      </c>
      <c r="M10" s="242" t="s">
        <v>396</v>
      </c>
      <c r="N10" s="242" t="s">
        <v>137</v>
      </c>
      <c r="O10" s="228">
        <v>737</v>
      </c>
      <c r="P10" s="68">
        <v>2</v>
      </c>
      <c r="R10" s="21">
        <v>3</v>
      </c>
    </row>
    <row r="11" spans="1:18" s="20" customFormat="1" ht="29.25" customHeight="1" x14ac:dyDescent="0.2">
      <c r="A11" s="67">
        <v>4</v>
      </c>
      <c r="B11" s="67">
        <v>106</v>
      </c>
      <c r="C11" s="120">
        <v>36199</v>
      </c>
      <c r="D11" s="186" t="s">
        <v>389</v>
      </c>
      <c r="E11" s="187" t="s">
        <v>374</v>
      </c>
      <c r="F11" s="228">
        <v>763</v>
      </c>
      <c r="G11" s="68"/>
      <c r="H11" s="23"/>
      <c r="I11" s="67">
        <v>4</v>
      </c>
      <c r="J11" s="241" t="s">
        <v>82</v>
      </c>
      <c r="K11" s="68">
        <v>63</v>
      </c>
      <c r="L11" s="120">
        <v>36161</v>
      </c>
      <c r="M11" s="242" t="s">
        <v>392</v>
      </c>
      <c r="N11" s="242" t="s">
        <v>137</v>
      </c>
      <c r="O11" s="228">
        <v>728</v>
      </c>
      <c r="P11" s="68">
        <v>1</v>
      </c>
      <c r="R11" s="21">
        <v>6</v>
      </c>
    </row>
    <row r="12" spans="1:18" s="20" customFormat="1" ht="29.25" customHeight="1" x14ac:dyDescent="0.2">
      <c r="A12" s="67">
        <v>5</v>
      </c>
      <c r="B12" s="67">
        <v>75</v>
      </c>
      <c r="C12" s="120">
        <v>35647</v>
      </c>
      <c r="D12" s="186" t="s">
        <v>395</v>
      </c>
      <c r="E12" s="187" t="s">
        <v>137</v>
      </c>
      <c r="F12" s="228">
        <v>792</v>
      </c>
      <c r="G12" s="68"/>
      <c r="H12" s="23"/>
      <c r="I12" s="67">
        <v>5</v>
      </c>
      <c r="J12" s="241" t="s">
        <v>83</v>
      </c>
      <c r="K12" s="68">
        <v>37</v>
      </c>
      <c r="L12" s="120">
        <v>35164</v>
      </c>
      <c r="M12" s="242" t="s">
        <v>398</v>
      </c>
      <c r="N12" s="242" t="s">
        <v>399</v>
      </c>
      <c r="O12" s="228" t="s">
        <v>476</v>
      </c>
      <c r="P12" s="68" t="s">
        <v>406</v>
      </c>
      <c r="R12" s="21">
        <v>7</v>
      </c>
    </row>
    <row r="13" spans="1:18" s="20" customFormat="1" ht="29.25" customHeight="1" x14ac:dyDescent="0.2">
      <c r="A13" s="67">
        <v>6</v>
      </c>
      <c r="B13" s="67">
        <v>46</v>
      </c>
      <c r="C13" s="120">
        <v>35636</v>
      </c>
      <c r="D13" s="186" t="s">
        <v>391</v>
      </c>
      <c r="E13" s="187" t="s">
        <v>359</v>
      </c>
      <c r="F13" s="228">
        <v>804</v>
      </c>
      <c r="G13" s="68"/>
      <c r="H13" s="23"/>
      <c r="I13" s="67">
        <v>6</v>
      </c>
      <c r="J13" s="241" t="s">
        <v>85</v>
      </c>
      <c r="K13" s="68">
        <v>128</v>
      </c>
      <c r="L13" s="120">
        <v>35462</v>
      </c>
      <c r="M13" s="242" t="s">
        <v>393</v>
      </c>
      <c r="N13" s="242" t="s">
        <v>394</v>
      </c>
      <c r="O13" s="228">
        <v>748</v>
      </c>
      <c r="P13" s="68">
        <v>3</v>
      </c>
      <c r="R13" s="21">
        <v>8</v>
      </c>
    </row>
    <row r="14" spans="1:18" s="20" customFormat="1" ht="29.25" customHeight="1" x14ac:dyDescent="0.2">
      <c r="A14" s="67">
        <v>7</v>
      </c>
      <c r="B14" s="67">
        <v>78</v>
      </c>
      <c r="C14" s="120">
        <v>35534</v>
      </c>
      <c r="D14" s="186" t="s">
        <v>397</v>
      </c>
      <c r="E14" s="187" t="s">
        <v>137</v>
      </c>
      <c r="F14" s="228">
        <v>833</v>
      </c>
      <c r="G14" s="68"/>
      <c r="H14" s="23"/>
      <c r="I14" s="67">
        <v>7</v>
      </c>
      <c r="J14" s="241" t="s">
        <v>86</v>
      </c>
      <c r="K14" s="68">
        <v>106</v>
      </c>
      <c r="L14" s="120">
        <v>36199</v>
      </c>
      <c r="M14" s="242" t="s">
        <v>389</v>
      </c>
      <c r="N14" s="242" t="s">
        <v>374</v>
      </c>
      <c r="O14" s="228">
        <v>763</v>
      </c>
      <c r="P14" s="68">
        <v>4</v>
      </c>
      <c r="R14" s="21">
        <v>2</v>
      </c>
    </row>
    <row r="15" spans="1:18" s="20" customFormat="1" ht="29.25" customHeight="1" x14ac:dyDescent="0.2">
      <c r="A15" s="67" t="s">
        <v>406</v>
      </c>
      <c r="B15" s="67">
        <v>37</v>
      </c>
      <c r="C15" s="120">
        <v>35164</v>
      </c>
      <c r="D15" s="186" t="s">
        <v>398</v>
      </c>
      <c r="E15" s="187" t="s">
        <v>399</v>
      </c>
      <c r="F15" s="228" t="s">
        <v>476</v>
      </c>
      <c r="G15" s="68"/>
      <c r="H15" s="23"/>
      <c r="I15" s="67">
        <v>8</v>
      </c>
      <c r="J15" s="241" t="s">
        <v>87</v>
      </c>
      <c r="K15" s="68">
        <v>78</v>
      </c>
      <c r="L15" s="120">
        <v>35534</v>
      </c>
      <c r="M15" s="242" t="s">
        <v>397</v>
      </c>
      <c r="N15" s="242" t="s">
        <v>137</v>
      </c>
      <c r="O15" s="228">
        <v>833</v>
      </c>
      <c r="P15" s="68">
        <v>7</v>
      </c>
      <c r="R15" s="21">
        <v>1</v>
      </c>
    </row>
    <row r="16" spans="1:18" ht="13.5" customHeight="1" x14ac:dyDescent="0.2">
      <c r="A16" s="33"/>
      <c r="B16" s="33"/>
      <c r="C16" s="34"/>
      <c r="D16" s="51"/>
      <c r="E16" s="35"/>
      <c r="F16" s="263"/>
      <c r="G16" s="36"/>
      <c r="I16" s="37"/>
      <c r="J16" s="38"/>
      <c r="K16" s="39"/>
      <c r="L16" s="40"/>
      <c r="M16" s="47"/>
      <c r="N16" s="47"/>
      <c r="O16" s="258"/>
      <c r="P16" s="39"/>
    </row>
    <row r="17" spans="1:17" ht="14.25" customHeight="1" x14ac:dyDescent="0.2">
      <c r="A17" s="27" t="s">
        <v>20</v>
      </c>
      <c r="B17" s="27"/>
      <c r="C17" s="27"/>
      <c r="D17" s="52"/>
      <c r="E17" s="45" t="s">
        <v>0</v>
      </c>
      <c r="F17" s="264" t="s">
        <v>1</v>
      </c>
      <c r="G17" s="24"/>
      <c r="H17" s="28" t="s">
        <v>2</v>
      </c>
      <c r="I17" s="28"/>
      <c r="J17" s="28"/>
      <c r="K17" s="28"/>
      <c r="M17" s="48" t="s">
        <v>3</v>
      </c>
      <c r="N17" s="49" t="s">
        <v>3</v>
      </c>
      <c r="O17" s="259" t="s">
        <v>3</v>
      </c>
      <c r="P17" s="27"/>
      <c r="Q17" s="29"/>
    </row>
  </sheetData>
  <sortState ref="B8:F15">
    <sortCondition ref="F8:F15"/>
  </sortState>
  <mergeCells count="19">
    <mergeCell ref="A1:P1"/>
    <mergeCell ref="A2:P2"/>
    <mergeCell ref="A3:C3"/>
    <mergeCell ref="D3:E3"/>
    <mergeCell ref="F3:G3"/>
    <mergeCell ref="N3:P3"/>
    <mergeCell ref="I3:L3"/>
    <mergeCell ref="A4:C4"/>
    <mergeCell ref="B6:B7"/>
    <mergeCell ref="A6:A7"/>
    <mergeCell ref="N5:P5"/>
    <mergeCell ref="C6:C7"/>
    <mergeCell ref="D6:D7"/>
    <mergeCell ref="O4:P4"/>
    <mergeCell ref="I6:P6"/>
    <mergeCell ref="D4:E4"/>
    <mergeCell ref="E6:E7"/>
    <mergeCell ref="F6:F7"/>
    <mergeCell ref="G6:G7"/>
  </mergeCells>
  <conditionalFormatting sqref="F8:F15">
    <cfRule type="duplicateValues" dxfId="7"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15</vt:i4>
      </vt:variant>
    </vt:vector>
  </HeadingPairs>
  <TitlesOfParts>
    <vt:vector size="33" baseType="lpstr">
      <vt:lpstr>YARIŞMA BİLGİLERİ</vt:lpstr>
      <vt:lpstr>YARIŞMA PROGRAMI</vt:lpstr>
      <vt:lpstr>KAYIT LİSTESİ</vt:lpstr>
      <vt:lpstr>60M.Seçme</vt:lpstr>
      <vt:lpstr>400m</vt:lpstr>
      <vt:lpstr>Gülle</vt:lpstr>
      <vt:lpstr>YÜKSEK</vt:lpstr>
      <vt:lpstr>1500m</vt:lpstr>
      <vt:lpstr>60M.Final</vt:lpstr>
      <vt:lpstr>UZUN</vt:lpstr>
      <vt:lpstr>60M.Eng.Seçme</vt:lpstr>
      <vt:lpstr>800M</vt:lpstr>
      <vt:lpstr>Sırık</vt:lpstr>
      <vt:lpstr>3000m</vt:lpstr>
      <vt:lpstr>60M.Eng.Final</vt:lpstr>
      <vt:lpstr>ÜÇADIM</vt:lpstr>
      <vt:lpstr>ALMANAK TOPLU SONUÇ</vt:lpstr>
      <vt:lpstr>Sayfa1</vt:lpstr>
      <vt:lpstr>'1500m'!Yazdırma_Alanı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2015-01-18T13:52:08Z</cp:lastPrinted>
  <dcterms:created xsi:type="dcterms:W3CDTF">2004-05-10T13:01:28Z</dcterms:created>
  <dcterms:modified xsi:type="dcterms:W3CDTF">2015-01-18T15:39:55Z</dcterms:modified>
</cp:coreProperties>
</file>