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490" windowWidth="15480" windowHeight="9165" tabRatio="939"/>
  </bookViews>
  <sheets>
    <sheet name="YARIŞMA BİLGİLERİ" sheetId="68" r:id="rId1"/>
    <sheet name="YARIŞMA PROGRAMI" sheetId="150" r:id="rId2"/>
    <sheet name="KAYIT LİSTESİ" sheetId="262" r:id="rId3"/>
    <sheet name="1.Gün Start Listeleri" sheetId="303" r:id="rId4"/>
    <sheet name="60M.Seçme" sheetId="236" state="hidden" r:id="rId5"/>
    <sheet name="1500m" sheetId="284" r:id="rId6"/>
    <sheet name="YÜKSEK" sheetId="287" r:id="rId7"/>
    <sheet name="60M.Final" sheetId="285" r:id="rId8"/>
    <sheet name="400m" sheetId="283" r:id="rId9"/>
    <sheet name="60M.Eng.Yarı Final" sheetId="291" state="hidden" r:id="rId10"/>
  </sheets>
  <definedNames>
    <definedName name="_xlnm._FilterDatabase" localSheetId="5" hidden="1">'1500m'!$B$6:$G$7</definedName>
    <definedName name="_xlnm._FilterDatabase" localSheetId="8" hidden="1">'400m'!$B$6:$G$7</definedName>
    <definedName name="_xlnm._FilterDatabase" localSheetId="7" hidden="1">'60M.Final'!$B$6:$G$7</definedName>
    <definedName name="_xlnm._FilterDatabase" localSheetId="2" hidden="1">'KAYIT LİSTESİ'!$A$3:$M$12</definedName>
    <definedName name="_xlnm._FilterDatabase" localSheetId="6" hidden="1">YÜKSEK!$B$6:$BQ$7</definedName>
    <definedName name="Excel_BuiltIn__FilterDatabase_3" localSheetId="2">#REF!</definedName>
    <definedName name="Excel_BuiltIn__FilterDatabase_3">#REF!</definedName>
    <definedName name="Excel_BuiltIn_Print_Area_11" localSheetId="9">#REF!</definedName>
    <definedName name="Excel_BuiltIn_Print_Area_12" localSheetId="9">#REF!</definedName>
    <definedName name="Excel_BuiltIn_Print_Area_13" localSheetId="9">#REF!</definedName>
    <definedName name="Excel_BuiltIn_Print_Area_16" localSheetId="9">#REF!</definedName>
    <definedName name="Excel_BuiltIn_Print_Area_19" localSheetId="9">#REF!</definedName>
    <definedName name="Excel_BuiltIn_Print_Area_20" localSheetId="9">#REF!</definedName>
    <definedName name="Excel_BuiltIn_Print_Area_21" localSheetId="9">#REF!</definedName>
    <definedName name="Excel_BuiltIn_Print_Area_4" localSheetId="9">#REF!</definedName>
    <definedName name="Excel_BuiltIn_Print_Area_5" localSheetId="9">#REF!</definedName>
    <definedName name="Excel_BuiltIn_Print_Area_9" localSheetId="9">#REF!</definedName>
    <definedName name="_xlnm.Print_Area" localSheetId="3">'1.Gün Start Listeleri'!$A$1:$O$24</definedName>
    <definedName name="_xlnm.Print_Area" localSheetId="5">'1500m'!$A$1:$P$35</definedName>
    <definedName name="_xlnm.Print_Area" localSheetId="8">'400m'!$A$1:$P$23</definedName>
    <definedName name="_xlnm.Print_Area" localSheetId="9">'60M.Eng.Yarı Final'!$A$1:$P$47</definedName>
    <definedName name="_xlnm.Print_Area" localSheetId="7">'60M.Final'!$A$1:$P$17</definedName>
    <definedName name="_xlnm.Print_Area" localSheetId="4">'60M.Seçme'!$A$1:$P$67</definedName>
    <definedName name="_xlnm.Print_Area" localSheetId="2">'KAYIT LİSTESİ'!$A$1:$M$50</definedName>
    <definedName name="_xlnm.Print_Area" localSheetId="6">YÜKSEK!$A$1:$BQ$20</definedName>
    <definedName name="_xlnm.Print_Titles" localSheetId="2">'KAYIT LİSTESİ'!$1:$3</definedName>
  </definedNames>
  <calcPr calcId="144525"/>
</workbook>
</file>

<file path=xl/calcChain.xml><?xml version="1.0" encoding="utf-8"?>
<calcChain xmlns="http://schemas.openxmlformats.org/spreadsheetml/2006/main">
  <c r="N5" i="291" l="1"/>
  <c r="N5" i="236"/>
  <c r="N4" i="291"/>
  <c r="N3" i="291"/>
  <c r="I3" i="291"/>
  <c r="D3" i="291"/>
  <c r="D4" i="291"/>
  <c r="A2" i="291"/>
  <c r="A1" i="291"/>
  <c r="D4" i="236"/>
  <c r="I3" i="236"/>
  <c r="A2" i="236"/>
  <c r="N3" i="236"/>
  <c r="A1" i="236"/>
  <c r="D3" i="236"/>
  <c r="N4" i="236"/>
  <c r="N61" i="236" l="1"/>
  <c r="K21" i="236"/>
  <c r="N41" i="236"/>
  <c r="K62" i="236"/>
  <c r="N21" i="236"/>
  <c r="M11" i="236"/>
  <c r="M20" i="236"/>
  <c r="M43" i="236"/>
  <c r="N35" i="236"/>
  <c r="N33" i="236"/>
  <c r="L33" i="236"/>
  <c r="N44" i="236"/>
  <c r="N42" i="236"/>
  <c r="L24" i="236"/>
  <c r="K45" i="236"/>
  <c r="N53" i="236"/>
  <c r="L9" i="236"/>
  <c r="L13" i="236"/>
  <c r="M59" i="236"/>
  <c r="K41" i="236"/>
  <c r="K15" i="236"/>
  <c r="N32" i="236"/>
  <c r="L40" i="236"/>
  <c r="K12" i="236"/>
  <c r="K18" i="236"/>
  <c r="N31" i="236"/>
  <c r="K49" i="236"/>
  <c r="N29" i="236"/>
  <c r="L51" i="236"/>
  <c r="L39" i="236"/>
  <c r="L30" i="236"/>
  <c r="L11" i="236"/>
  <c r="L41" i="236"/>
  <c r="N58" i="236"/>
  <c r="M31" i="236"/>
  <c r="N25" i="236"/>
  <c r="K13" i="236"/>
  <c r="K60" i="236"/>
  <c r="L22" i="236"/>
  <c r="N19" i="236"/>
  <c r="N45" i="236"/>
  <c r="M22" i="236"/>
  <c r="L52" i="236"/>
  <c r="N11" i="236"/>
  <c r="L23" i="236"/>
  <c r="K30" i="236"/>
  <c r="L45" i="236"/>
  <c r="K24" i="236"/>
  <c r="K20" i="236"/>
  <c r="N8" i="236"/>
  <c r="K33" i="236"/>
  <c r="L8" i="236"/>
  <c r="K48" i="236"/>
  <c r="K29" i="236"/>
  <c r="N43" i="236"/>
  <c r="M28" i="236"/>
  <c r="L29" i="236"/>
  <c r="N22" i="236"/>
  <c r="M54" i="236"/>
  <c r="M8" i="236"/>
  <c r="L58" i="236"/>
  <c r="L35" i="236"/>
  <c r="M34" i="236"/>
  <c r="K19" i="236"/>
  <c r="N12" i="236"/>
  <c r="M13" i="236"/>
  <c r="N65" i="236"/>
  <c r="N60" i="236"/>
  <c r="L34" i="236"/>
  <c r="L43" i="236"/>
  <c r="N38" i="236"/>
  <c r="N14" i="236"/>
  <c r="N59" i="236"/>
  <c r="M41" i="236"/>
  <c r="M35" i="236"/>
  <c r="M44" i="236"/>
  <c r="K52" i="236"/>
  <c r="L32" i="236"/>
  <c r="M30" i="236"/>
  <c r="M21" i="236"/>
  <c r="M42" i="236"/>
  <c r="L19" i="236"/>
  <c r="K10" i="236"/>
  <c r="M61" i="236"/>
  <c r="N28" i="236"/>
  <c r="N50" i="236"/>
  <c r="N9" i="236"/>
  <c r="L63" i="236"/>
  <c r="K32" i="236"/>
  <c r="N63" i="236"/>
  <c r="M18" i="236"/>
  <c r="K40" i="236"/>
  <c r="K28" i="236"/>
  <c r="L44" i="236"/>
  <c r="N15" i="236"/>
  <c r="N48" i="236"/>
  <c r="K39" i="236"/>
  <c r="L59" i="236"/>
  <c r="K23" i="236"/>
  <c r="K58" i="236"/>
  <c r="M58" i="236"/>
  <c r="K31" i="236"/>
  <c r="N51" i="236"/>
  <c r="N18" i="236"/>
  <c r="K8" i="236"/>
  <c r="N10" i="236"/>
  <c r="M64" i="236"/>
  <c r="M15" i="236"/>
  <c r="L62" i="236"/>
  <c r="L10" i="236"/>
  <c r="L20" i="236"/>
  <c r="L14" i="236"/>
  <c r="N20" i="236"/>
  <c r="L38" i="236"/>
  <c r="L12" i="236"/>
  <c r="L21" i="236"/>
  <c r="K38" i="236"/>
  <c r="M50" i="236"/>
  <c r="N24" i="236"/>
  <c r="K9" i="236"/>
  <c r="M23" i="236"/>
  <c r="M14" i="236"/>
  <c r="K43" i="236"/>
  <c r="M49" i="236"/>
  <c r="L64" i="236"/>
  <c r="L28" i="236"/>
  <c r="L60" i="236"/>
  <c r="M63" i="236"/>
  <c r="K34" i="236"/>
  <c r="L25" i="236"/>
  <c r="M51" i="236"/>
  <c r="N13" i="236"/>
  <c r="N62" i="236"/>
  <c r="K54" i="236"/>
  <c r="L18" i="236"/>
  <c r="L15" i="236"/>
  <c r="L53" i="236"/>
  <c r="M25" i="236"/>
  <c r="M24" i="236"/>
  <c r="L61" i="236"/>
  <c r="K65" i="236"/>
  <c r="L31" i="236"/>
  <c r="K42" i="236"/>
  <c r="K63" i="236"/>
  <c r="M52" i="236"/>
  <c r="K50" i="236"/>
  <c r="K44" i="236"/>
  <c r="N52" i="236"/>
  <c r="L54" i="236"/>
  <c r="N64" i="236"/>
  <c r="K59" i="236"/>
  <c r="L42" i="236"/>
  <c r="K55" i="236"/>
  <c r="N49" i="236"/>
  <c r="K35" i="236"/>
  <c r="L49" i="236"/>
  <c r="L48" i="236"/>
  <c r="N30" i="236"/>
  <c r="M60" i="236"/>
  <c r="N34" i="236"/>
  <c r="M12" i="236"/>
  <c r="L65" i="236"/>
  <c r="K64" i="236"/>
  <c r="M48" i="236"/>
  <c r="M39" i="236"/>
  <c r="M33" i="236"/>
  <c r="N54" i="236"/>
  <c r="M55" i="236"/>
  <c r="M38" i="236"/>
  <c r="K22" i="236"/>
  <c r="K51" i="236"/>
  <c r="M65" i="236"/>
  <c r="K53" i="236"/>
  <c r="M45" i="236"/>
  <c r="N23" i="236"/>
  <c r="K14" i="236"/>
  <c r="M40" i="236"/>
  <c r="N39" i="236"/>
  <c r="M10" i="236"/>
  <c r="M32" i="236"/>
  <c r="M53" i="236"/>
  <c r="M62" i="236"/>
  <c r="M19" i="236"/>
  <c r="L50" i="236"/>
  <c r="K61" i="236"/>
  <c r="K25" i="236"/>
  <c r="N55" i="236"/>
  <c r="K11" i="236"/>
  <c r="L55" i="236"/>
  <c r="M29" i="236"/>
  <c r="M9" i="236"/>
  <c r="N40" i="236"/>
</calcChain>
</file>

<file path=xl/sharedStrings.xml><?xml version="1.0" encoding="utf-8"?>
<sst xmlns="http://schemas.openxmlformats.org/spreadsheetml/2006/main" count="1204" uniqueCount="347">
  <si>
    <t>Baş Hakem</t>
  </si>
  <si>
    <t>Lider</t>
  </si>
  <si>
    <t>Sekreter</t>
  </si>
  <si>
    <t>Hakem</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</si>
  <si>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</si>
  <si>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</si>
  <si>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</si>
  <si>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</si>
  <si>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</si>
  <si>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</si>
  <si>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</si>
  <si>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</si>
  <si>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</si>
  <si>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</si>
  <si>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</si>
  <si>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</si>
  <si>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</si>
  <si>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</si>
  <si>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</si>
  <si>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</si>
  <si>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</si>
  <si>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</si>
  <si>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</si>
  <si>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S.N.</t>
  </si>
  <si>
    <t>Seri Geliş</t>
  </si>
  <si>
    <t>SIRIK-1</t>
  </si>
  <si>
    <t>SIRIK-2</t>
  </si>
  <si>
    <t>SERİ-KULVAR FORMÜLÜ</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</si>
  <si>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</si>
  <si>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</si>
  <si>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</si>
  <si>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</si>
  <si>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</si>
  <si>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</si>
  <si>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</si>
  <si>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</si>
  <si>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</si>
  <si>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</si>
  <si>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</si>
  <si>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</si>
  <si>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</si>
  <si>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</si>
  <si>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</si>
  <si>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</si>
  <si>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</si>
  <si>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</si>
  <si>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</si>
  <si>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</si>
  <si>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</si>
  <si>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</si>
  <si>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</si>
  <si>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</si>
  <si>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</si>
  <si>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</si>
  <si>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</si>
  <si>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</si>
  <si>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</si>
  <si>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</si>
  <si>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</si>
  <si>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</si>
  <si>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</si>
  <si>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</si>
  <si>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</si>
  <si>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</si>
  <si>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</si>
  <si>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</si>
  <si>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</si>
  <si>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</si>
  <si>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</si>
  <si>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</si>
  <si>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</si>
  <si>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</si>
  <si>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</si>
  <si>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</si>
  <si>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</si>
  <si>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</si>
  <si>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</si>
  <si>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</si>
  <si>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</si>
  <si>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</si>
  <si>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</si>
  <si>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</si>
  <si>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</si>
  <si>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</si>
  <si>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</si>
  <si>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</si>
  <si>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</si>
  <si>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</si>
  <si>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</si>
  <si>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</si>
  <si>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</si>
  <si>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</si>
  <si>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</si>
  <si>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</si>
  <si>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</si>
  <si>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</si>
  <si>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</si>
  <si>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</si>
  <si>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</si>
  <si>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</si>
  <si>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</si>
  <si>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</si>
  <si>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</si>
  <si>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</si>
  <si>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</si>
  <si>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</si>
  <si>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</si>
  <si>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</si>
  <si>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</si>
  <si>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</si>
  <si>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</si>
  <si>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</si>
  <si>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</si>
  <si>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</si>
  <si>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</si>
  <si>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</si>
  <si>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</si>
  <si>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</si>
  <si>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</si>
  <si>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</si>
  <si>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</si>
  <si>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</si>
  <si>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</si>
  <si>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</si>
  <si>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Sırıkla Atlama</t>
  </si>
  <si>
    <t>400 Metre</t>
  </si>
  <si>
    <t>1500 Metre</t>
  </si>
  <si>
    <t>60 Metre Final</t>
  </si>
  <si>
    <t>Yüksek  Atlama</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</si>
  <si>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</si>
  <si>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</si>
  <si>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</si>
  <si>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</si>
  <si>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</si>
  <si>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</si>
  <si>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</si>
  <si>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</si>
  <si>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</si>
  <si>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</si>
  <si>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</si>
  <si>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</si>
  <si>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</si>
  <si>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</si>
  <si>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</si>
  <si>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</si>
  <si>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</si>
  <si>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</si>
  <si>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</si>
  <si>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</si>
  <si>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</si>
  <si>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</si>
  <si>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</si>
  <si>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</si>
  <si>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</si>
  <si>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</si>
  <si>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</si>
  <si>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</si>
  <si>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</si>
  <si>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</si>
  <si>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</si>
  <si>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</si>
  <si>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</si>
  <si>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Baraj Derecesi :</t>
  </si>
  <si>
    <t>Tarih-Saat :</t>
  </si>
  <si>
    <t>Rekor :</t>
  </si>
  <si>
    <t>Yarışma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</si>
  <si>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</si>
  <si>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</si>
  <si>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</si>
  <si>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</si>
  <si>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</si>
  <si>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</si>
  <si>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</si>
  <si>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</si>
  <si>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</si>
  <si>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</si>
  <si>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</si>
  <si>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</si>
  <si>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</si>
  <si>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</si>
  <si>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</si>
  <si>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</si>
  <si>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</si>
  <si>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</si>
  <si>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</si>
  <si>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</si>
  <si>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</si>
  <si>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</si>
  <si>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</si>
  <si>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</si>
  <si>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</si>
  <si>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</si>
  <si>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</si>
  <si>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</si>
  <si>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</si>
  <si>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</si>
  <si>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</si>
  <si>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</si>
  <si>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</si>
  <si>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</si>
  <si>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</si>
  <si>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</si>
  <si>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</si>
  <si>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</si>
  <si>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</si>
  <si>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</si>
  <si>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</si>
  <si>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</si>
  <si>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</si>
  <si>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</si>
  <si>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</si>
  <si>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</si>
  <si>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</si>
  <si>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</si>
  <si>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</si>
  <si>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</si>
  <si>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</si>
  <si>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</si>
  <si>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</si>
  <si>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</si>
  <si>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</si>
  <si>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</si>
  <si>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</si>
  <si>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</si>
  <si>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</si>
  <si>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</si>
  <si>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</si>
  <si>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400M</t>
  </si>
  <si>
    <t>1500M</t>
  </si>
  <si>
    <t>800M</t>
  </si>
  <si>
    <t>KATEGORİ</t>
  </si>
  <si>
    <t>SERİ</t>
  </si>
  <si>
    <t>KULVAR</t>
  </si>
  <si>
    <t>ATMA-ATLAMA SIRASI</t>
  </si>
  <si>
    <t>YARIŞACAĞI 
BRANŞ</t>
  </si>
  <si>
    <t>-</t>
  </si>
  <si>
    <t>PUAN</t>
  </si>
  <si>
    <t>TARİH</t>
  </si>
  <si>
    <t>16 Yaş Altı Erkekler A</t>
  </si>
  <si>
    <t>16YAŞ ERKEK A</t>
  </si>
  <si>
    <t>60M</t>
  </si>
  <si>
    <t>60M.ENG</t>
  </si>
  <si>
    <t>FİNAL</t>
  </si>
  <si>
    <t>GTR : Türkiye Gençler Rekoru</t>
  </si>
  <si>
    <t>YTR : Türkiye Yıldızlar Rekoru</t>
  </si>
  <si>
    <t>60M.ENG-1-3</t>
  </si>
  <si>
    <t>60M.ENG-1-4</t>
  </si>
  <si>
    <t>60M.ENG-1-5</t>
  </si>
  <si>
    <t>60M.ENG-1-6</t>
  </si>
  <si>
    <t>Kulvar</t>
  </si>
  <si>
    <t xml:space="preserve"> </t>
  </si>
  <si>
    <t>SİİRT</t>
  </si>
  <si>
    <t>MELEK TAŞ</t>
  </si>
  <si>
    <t>ÖMER FARUK IŞIKDAĞ</t>
  </si>
  <si>
    <t>MEHMET MURAT MUTLU</t>
  </si>
  <si>
    <t>İZMİR</t>
  </si>
  <si>
    <t>YUSUF ŞAŞMAZ</t>
  </si>
  <si>
    <t>MUĞLA</t>
  </si>
  <si>
    <t>GÖKDENİZ TOSUNOĞLU</t>
  </si>
  <si>
    <t>BOLU</t>
  </si>
  <si>
    <t>SEZER AKAKUŞ</t>
  </si>
  <si>
    <t>AĞRI</t>
  </si>
  <si>
    <t>RESUL ÇIBIK</t>
  </si>
  <si>
    <t>ANKARA</t>
  </si>
  <si>
    <t>MAHMUTCAN KURTALAN</t>
  </si>
  <si>
    <t>GAZİANTEP</t>
  </si>
  <si>
    <t>KAMURAN ÖZEN</t>
  </si>
  <si>
    <t>KOCAELİ</t>
  </si>
  <si>
    <t>HASAN TEK</t>
  </si>
  <si>
    <t>EDİRNE</t>
  </si>
  <si>
    <t>MUSTAFA POLAT</t>
  </si>
  <si>
    <t>ERDEM ÖZ</t>
  </si>
  <si>
    <t>NEVŞEHİR</t>
  </si>
  <si>
    <t>DEVREİM ÇELİK</t>
  </si>
  <si>
    <t>VEDAT DEMİR</t>
  </si>
  <si>
    <t>KONYA</t>
  </si>
  <si>
    <t>BEDRİ ŞİMŞEK</t>
  </si>
  <si>
    <t>NURULLAH UMULGAN</t>
  </si>
  <si>
    <t>MUŞ</t>
  </si>
  <si>
    <t>ANIL KALAYCI</t>
  </si>
  <si>
    <t>ÖMER ŞEN</t>
  </si>
  <si>
    <t>RAMAZAN GÜL</t>
  </si>
  <si>
    <t>ADANA</t>
  </si>
  <si>
    <t>ATAKAN GÜNEŞ</t>
  </si>
  <si>
    <t>EFE AHATLAR</t>
  </si>
  <si>
    <t>SAKARYA</t>
  </si>
  <si>
    <t>SAMET SAĞLAM</t>
  </si>
  <si>
    <t>EGE MELEK</t>
  </si>
  <si>
    <t>BURDUR</t>
  </si>
  <si>
    <t>MUSTAFA BURAK ESGİL</t>
  </si>
  <si>
    <t>BATUHAN ÇAKIR</t>
  </si>
  <si>
    <t>TEKİRDAĞ</t>
  </si>
  <si>
    <t>EMRE ÇETİNKAYA</t>
  </si>
  <si>
    <t>GÖKALP KURT</t>
  </si>
  <si>
    <t>EMİN BURAK ÇAPA</t>
  </si>
  <si>
    <t>FURKAN KARAKURT</t>
  </si>
  <si>
    <t>YUNUS SÖZÜGÜZEL</t>
  </si>
  <si>
    <t>ORKUN MELİH GÜNGÖR</t>
  </si>
  <si>
    <t>SAMSUN</t>
  </si>
  <si>
    <t>İSMAİL SAĞLAM</t>
  </si>
  <si>
    <t>BATUHAN ALKAN</t>
  </si>
  <si>
    <t>13.00</t>
  </si>
  <si>
    <t>13.40</t>
  </si>
  <si>
    <t>14.05</t>
  </si>
  <si>
    <t>14.30</t>
  </si>
  <si>
    <t>Uzun Atlama</t>
  </si>
  <si>
    <t>1</t>
  </si>
  <si>
    <t>4</t>
  </si>
  <si>
    <t>5</t>
  </si>
  <si>
    <t>3</t>
  </si>
  <si>
    <t>6</t>
  </si>
  <si>
    <t>2</t>
  </si>
  <si>
    <t>7</t>
  </si>
  <si>
    <t>Türkcell - Spor Toto 2020 Olimpik Kamp Sporcuları Test Yarışmları</t>
  </si>
  <si>
    <t>06-07 Şubat 2015</t>
  </si>
  <si>
    <t>START LİSTESİ</t>
  </si>
  <si>
    <t>60 METRE</t>
  </si>
  <si>
    <t>CALL ROOM CONTROL</t>
  </si>
  <si>
    <t>İli-Kulübü</t>
  </si>
  <si>
    <t>400 METRE</t>
  </si>
  <si>
    <t>1500 METRE</t>
  </si>
  <si>
    <t>YÜKSEK ATLAMA</t>
  </si>
  <si>
    <t/>
  </si>
  <si>
    <t>Turkcell - Spor Toto 2020 Olimpik Kamp Sporcuları Test Yarışmları</t>
  </si>
  <si>
    <t>DOĞUKAN UYSAK</t>
  </si>
  <si>
    <t>DNS</t>
  </si>
  <si>
    <t>O</t>
  </si>
  <si>
    <t>X</t>
  </si>
  <si>
    <t>UZUN-1</t>
  </si>
  <si>
    <t>UZUN-2</t>
  </si>
  <si>
    <t>UZUN-3</t>
  </si>
  <si>
    <t>UZUN-4</t>
  </si>
  <si>
    <t>UZUN-5</t>
  </si>
  <si>
    <t>800M-1-7</t>
  </si>
  <si>
    <t>UZUN-6</t>
  </si>
  <si>
    <t>UZUN-7</t>
  </si>
  <si>
    <t>ÜÇADIM-1</t>
  </si>
  <si>
    <t>ÜÇADIM-4</t>
  </si>
  <si>
    <t>ÜÇADIM-3</t>
  </si>
  <si>
    <t>ÜÇADIM-2</t>
  </si>
  <si>
    <t>YÜKSEK-3</t>
  </si>
  <si>
    <t>YÜKSEK-1</t>
  </si>
  <si>
    <t>YÜKSEK-2</t>
  </si>
  <si>
    <t>GÜLLE-4</t>
  </si>
  <si>
    <t>GÜLLE-1</t>
  </si>
  <si>
    <t>GÜLLE-2</t>
  </si>
  <si>
    <t>GÜLLE-3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</si>
</sst>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9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0"/>
      <color rgb="FF002060"/>
      <name val="Cambria"/>
      <family val="1"/>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8"/>
      <color rgb="FF002060"/>
      <name val="Cambria"/>
      <family val="1"/>
      <charset val="162"/>
      <scheme val="major"/>
    </font>
    <font>
      <b/>
      <sz val="16"/>
      <color rgb="FF002060"/>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15">
    <xf numFmtId="0" fontId="0" fillId="0" borderId="0" xfId="0"/>
    <xf numFmtId="0" fontId="23" fillId="0" borderId="0" xfId="0" applyFont="1"/>
    <xf numFmtId="0" fontId="40" fillId="0" borderId="0" xfId="36" applyFont="1" applyAlignment="1" applyProtection="1">
      <alignment wrapText="1"/>
      <protection locked="0"/>
    </xf>
    <xf numFmtId="0" fontId="41" fillId="25" borderId="10" xfId="36" applyFont="1" applyFill="1" applyBorder="1" applyAlignment="1" applyProtection="1">
      <alignment vertical="center" wrapText="1"/>
      <protection locked="0"/>
    </xf>
    <xf numFmtId="14" fontId="41" fillId="25" borderId="10" xfId="36" applyNumberFormat="1" applyFont="1" applyFill="1" applyBorder="1" applyAlignment="1" applyProtection="1">
      <alignment vertical="center" wrapText="1"/>
      <protection locked="0"/>
    </xf>
    <xf numFmtId="0" fontId="40" fillId="0" borderId="0" xfId="36" applyFont="1" applyAlignment="1" applyProtection="1">
      <alignment vertical="center" wrapText="1"/>
      <protection locked="0"/>
    </xf>
    <xf numFmtId="0" fontId="40" fillId="24" borderId="0" xfId="36" applyFont="1" applyFill="1" applyBorder="1" applyAlignment="1" applyProtection="1">
      <alignment horizontal="left" vertical="center" wrapText="1"/>
      <protection locked="0"/>
    </xf>
    <xf numFmtId="0" fontId="42" fillId="24" borderId="0" xfId="36" applyFont="1" applyFill="1" applyBorder="1" applyAlignment="1" applyProtection="1">
      <alignment vertical="center" wrapText="1"/>
      <protection locked="0"/>
    </xf>
    <xf numFmtId="0" fontId="40" fillId="24" borderId="0" xfId="36" applyFont="1" applyFill="1" applyBorder="1" applyAlignment="1" applyProtection="1">
      <alignment wrapText="1"/>
      <protection locked="0"/>
    </xf>
    <xf numFmtId="0" fontId="40" fillId="24" borderId="0" xfId="36" applyFont="1" applyFill="1" applyBorder="1" applyAlignment="1" applyProtection="1">
      <alignment horizontal="left" wrapText="1"/>
      <protection locked="0"/>
    </xf>
    <xf numFmtId="14" fontId="40" fillId="24" borderId="0" xfId="36" applyNumberFormat="1" applyFont="1" applyFill="1" applyBorder="1" applyAlignment="1" applyProtection="1">
      <alignment horizontal="left" vertical="center" wrapText="1"/>
      <protection locked="0"/>
    </xf>
    <xf numFmtId="0" fontId="42" fillId="24" borderId="0" xfId="36" applyNumberFormat="1" applyFont="1" applyFill="1" applyBorder="1" applyAlignment="1" applyProtection="1">
      <alignment horizontal="right" vertical="center" wrapText="1"/>
      <protection locked="0"/>
    </xf>
    <xf numFmtId="0" fontId="43" fillId="0" borderId="0" xfId="36" applyFont="1" applyFill="1" applyAlignment="1">
      <alignment vertical="center"/>
    </xf>
    <xf numFmtId="0" fontId="43" fillId="0" borderId="0" xfId="36" applyFont="1" applyFill="1" applyAlignment="1">
      <alignment horizontal="center" vertical="center"/>
    </xf>
    <xf numFmtId="0" fontId="43" fillId="0" borderId="0" xfId="36" applyFont="1" applyFill="1"/>
    <xf numFmtId="0" fontId="43" fillId="0" borderId="11" xfId="36" applyFont="1" applyFill="1" applyBorder="1" applyAlignment="1">
      <alignment horizontal="center" vertical="center"/>
    </xf>
    <xf numFmtId="14" fontId="43" fillId="0" borderId="11" xfId="36" applyNumberFormat="1" applyFont="1" applyFill="1" applyBorder="1" applyAlignment="1">
      <alignment horizontal="center" vertical="center"/>
    </xf>
    <xf numFmtId="167" fontId="43" fillId="0" borderId="11" xfId="36" applyNumberFormat="1" applyFont="1" applyFill="1" applyBorder="1" applyAlignment="1">
      <alignment horizontal="center" vertical="center"/>
    </xf>
    <xf numFmtId="1" fontId="43" fillId="0" borderId="11" xfId="36" applyNumberFormat="1" applyFont="1" applyFill="1" applyBorder="1" applyAlignment="1">
      <alignment horizontal="center" vertical="center"/>
    </xf>
    <xf numFmtId="0" fontId="45" fillId="0" borderId="0" xfId="36" applyFont="1" applyFill="1" applyAlignment="1">
      <alignment vertical="center"/>
    </xf>
    <xf numFmtId="0" fontId="46" fillId="0" borderId="11" xfId="36" applyFont="1" applyFill="1" applyBorder="1" applyAlignment="1">
      <alignment horizontal="center" vertical="center"/>
    </xf>
    <xf numFmtId="0" fontId="47" fillId="0" borderId="11" xfId="36" applyFont="1" applyFill="1" applyBorder="1" applyAlignment="1">
      <alignment horizontal="center" vertical="center"/>
    </xf>
    <xf numFmtId="1" fontId="46" fillId="0" borderId="11" xfId="36" applyNumberFormat="1" applyFont="1" applyFill="1" applyBorder="1" applyAlignment="1">
      <alignment horizontal="center" vertical="center"/>
    </xf>
    <xf numFmtId="14" fontId="46" fillId="0" borderId="11" xfId="36" applyNumberFormat="1" applyFont="1" applyFill="1" applyBorder="1" applyAlignment="1">
      <alignment horizontal="center" vertical="center"/>
    </xf>
    <xf numFmtId="167" fontId="46" fillId="0" borderId="11" xfId="36" applyNumberFormat="1" applyFont="1" applyFill="1" applyBorder="1" applyAlignment="1">
      <alignment horizontal="center" vertical="center"/>
    </xf>
    <xf numFmtId="0" fontId="43" fillId="0" borderId="0" xfId="36" applyFont="1" applyFill="1" applyAlignment="1">
      <alignment horizontal="center"/>
    </xf>
    <xf numFmtId="0" fontId="40" fillId="0" borderId="0" xfId="36" applyFont="1" applyFill="1" applyAlignment="1">
      <alignment horizontal="center"/>
    </xf>
    <xf numFmtId="14" fontId="43" fillId="0" borderId="0" xfId="36" applyNumberFormat="1" applyFont="1" applyFill="1"/>
    <xf numFmtId="0" fontId="43" fillId="0" borderId="0" xfId="36" applyFont="1" applyFill="1" applyBorder="1" applyAlignment="1"/>
    <xf numFmtId="0" fontId="43" fillId="0" borderId="0" xfId="36" applyFont="1" applyFill="1" applyAlignment="1"/>
    <xf numFmtId="2" fontId="43" fillId="0" borderId="0" xfId="36" applyNumberFormat="1" applyFont="1" applyFill="1" applyBorder="1" applyAlignment="1">
      <alignment horizontal="center"/>
    </xf>
    <xf numFmtId="0" fontId="42" fillId="29" borderId="12" xfId="36" applyFont="1" applyFill="1" applyBorder="1" applyAlignment="1" applyProtection="1">
      <alignment vertical="center" wrapText="1"/>
      <protection locked="0"/>
    </xf>
    <xf numFmtId="14" fontId="42"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3" fillId="0" borderId="0" xfId="36" applyFont="1" applyFill="1" applyBorder="1" applyAlignment="1">
      <alignment horizontal="center" vertical="center"/>
    </xf>
    <xf numFmtId="14" fontId="43"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wrapText="1"/>
    </xf>
    <xf numFmtId="167" fontId="43" fillId="0" borderId="0" xfId="36" applyNumberFormat="1" applyFont="1" applyFill="1" applyBorder="1" applyAlignment="1">
      <alignment horizontal="center" vertical="center"/>
    </xf>
    <xf numFmtId="1" fontId="43"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xf>
    <xf numFmtId="0" fontId="47" fillId="0" borderId="0" xfId="36" applyFont="1" applyFill="1" applyBorder="1" applyAlignment="1">
      <alignment horizontal="center" vertical="center"/>
    </xf>
    <xf numFmtId="1" fontId="46" fillId="0" borderId="0" xfId="36" applyNumberFormat="1" applyFont="1" applyFill="1" applyBorder="1" applyAlignment="1">
      <alignment horizontal="center" vertical="center"/>
    </xf>
    <xf numFmtId="14" fontId="46" fillId="0" borderId="0" xfId="36" applyNumberFormat="1" applyFont="1" applyFill="1" applyBorder="1" applyAlignment="1">
      <alignment horizontal="center" vertical="center"/>
    </xf>
    <xf numFmtId="167" fontId="46" fillId="0" borderId="0" xfId="36" applyNumberFormat="1" applyFont="1" applyFill="1" applyBorder="1" applyAlignment="1">
      <alignment horizontal="center" vertical="center"/>
    </xf>
    <xf numFmtId="0" fontId="43" fillId="0" borderId="0" xfId="36" applyFont="1" applyFill="1" applyAlignment="1">
      <alignment horizontal="left"/>
    </xf>
    <xf numFmtId="0" fontId="48" fillId="29" borderId="11" xfId="36" applyFont="1" applyFill="1" applyBorder="1" applyAlignment="1">
      <alignment horizontal="center" vertical="center" wrapText="1"/>
    </xf>
    <xf numFmtId="14" fontId="48" fillId="29" borderId="11" xfId="36" applyNumberFormat="1" applyFont="1" applyFill="1" applyBorder="1" applyAlignment="1">
      <alignment horizontal="center" vertical="center" wrapText="1"/>
    </xf>
    <xf numFmtId="0" fontId="48" fillId="29" borderId="11" xfId="36" applyNumberFormat="1" applyFont="1" applyFill="1" applyBorder="1" applyAlignment="1">
      <alignment horizontal="center" vertical="center" wrapText="1"/>
    </xf>
    <xf numFmtId="0" fontId="49" fillId="29" borderId="11" xfId="36" applyFont="1" applyFill="1" applyBorder="1" applyAlignment="1">
      <alignment horizontal="center" vertical="center" wrapText="1"/>
    </xf>
    <xf numFmtId="0" fontId="46" fillId="0" borderId="11" xfId="36" applyNumberFormat="1" applyFont="1" applyFill="1" applyBorder="1" applyAlignment="1">
      <alignment horizontal="left" vertical="center" wrapText="1"/>
    </xf>
    <xf numFmtId="167" fontId="43" fillId="0" borderId="0" xfId="36" applyNumberFormat="1" applyFont="1" applyFill="1" applyBorder="1" applyAlignment="1">
      <alignment horizontal="center" vertical="center" wrapText="1"/>
    </xf>
    <xf numFmtId="0" fontId="43" fillId="0" borderId="0" xfId="36" applyFont="1" applyFill="1" applyAlignment="1">
      <alignment horizontal="left" wrapText="1"/>
    </xf>
    <xf numFmtId="0" fontId="43" fillId="0" borderId="0" xfId="36" applyFont="1" applyFill="1" applyAlignment="1">
      <alignment wrapText="1"/>
    </xf>
    <xf numFmtId="0" fontId="46" fillId="0" borderId="0" xfId="36" applyNumberFormat="1" applyFont="1" applyFill="1" applyBorder="1" applyAlignment="1">
      <alignment horizontal="left" vertical="center" wrapText="1"/>
    </xf>
    <xf numFmtId="0" fontId="43" fillId="0" borderId="0" xfId="36" applyNumberFormat="1" applyFont="1" applyFill="1" applyBorder="1" applyAlignment="1">
      <alignment horizontal="center" wrapText="1"/>
    </xf>
    <xf numFmtId="0" fontId="43" fillId="0" borderId="0" xfId="36" applyNumberFormat="1" applyFont="1" applyFill="1" applyBorder="1" applyAlignment="1">
      <alignment horizontal="left" wrapText="1"/>
    </xf>
    <xf numFmtId="0" fontId="43" fillId="0" borderId="0" xfId="36" applyNumberFormat="1" applyFont="1" applyFill="1" applyAlignment="1">
      <alignment horizontal="center" wrapText="1"/>
    </xf>
    <xf numFmtId="0" fontId="43" fillId="0" borderId="0" xfId="36" applyFont="1" applyFill="1" applyBorder="1" applyAlignment="1">
      <alignment horizontal="center" vertical="center" wrapText="1"/>
    </xf>
    <xf numFmtId="0" fontId="43" fillId="0" borderId="0" xfId="36" applyFont="1" applyFill="1" applyBorder="1" applyAlignment="1">
      <alignment wrapText="1"/>
    </xf>
    <xf numFmtId="0" fontId="40" fillId="0" borderId="0" xfId="36" applyFont="1" applyFill="1"/>
    <xf numFmtId="14" fontId="50" fillId="0" borderId="11" xfId="36" applyNumberFormat="1" applyFont="1" applyFill="1" applyBorder="1" applyAlignment="1">
      <alignment horizontal="center" vertical="center" wrapText="1"/>
    </xf>
    <xf numFmtId="0" fontId="50" fillId="0" borderId="11" xfId="36" applyFont="1" applyFill="1" applyBorder="1" applyAlignment="1">
      <alignment horizontal="center" vertical="center" wrapText="1"/>
    </xf>
    <xf numFmtId="14" fontId="40" fillId="0" borderId="0" xfId="36" applyNumberFormat="1" applyFont="1" applyFill="1" applyAlignment="1">
      <alignment horizontal="center"/>
    </xf>
    <xf numFmtId="49" fontId="40" fillId="0" borderId="0" xfId="36" applyNumberFormat="1" applyFont="1" applyFill="1" applyAlignment="1">
      <alignment horizontal="center"/>
    </xf>
    <xf numFmtId="0" fontId="42" fillId="0" borderId="0" xfId="36" applyFont="1" applyFill="1" applyAlignment="1">
      <alignment horizontal="center"/>
    </xf>
    <xf numFmtId="0" fontId="40" fillId="30" borderId="0" xfId="36" applyFont="1" applyFill="1" applyBorder="1" applyAlignment="1" applyProtection="1">
      <alignment horizontal="left" vertical="center" wrapText="1"/>
      <protection locked="0"/>
    </xf>
    <xf numFmtId="14" fontId="40" fillId="30" borderId="0" xfId="36" applyNumberFormat="1" applyFont="1" applyFill="1" applyBorder="1" applyAlignment="1" applyProtection="1">
      <alignment horizontal="left" vertical="center" wrapText="1"/>
      <protection locked="0"/>
    </xf>
    <xf numFmtId="0" fontId="42" fillId="30" borderId="0" xfId="36" applyFont="1" applyFill="1" applyBorder="1" applyAlignment="1" applyProtection="1">
      <alignment horizontal="center" vertical="center" wrapText="1"/>
      <protection locked="0"/>
    </xf>
    <xf numFmtId="0" fontId="40" fillId="30" borderId="0" xfId="36" applyFont="1" applyFill="1" applyBorder="1" applyAlignment="1" applyProtection="1">
      <alignment horizontal="center" wrapText="1"/>
      <protection locked="0"/>
    </xf>
    <xf numFmtId="0" fontId="40" fillId="30" borderId="0" xfId="36" applyFont="1" applyFill="1" applyBorder="1" applyAlignment="1" applyProtection="1">
      <alignment horizontal="left" wrapText="1"/>
      <protection locked="0"/>
    </xf>
    <xf numFmtId="0" fontId="40" fillId="30" borderId="0" xfId="36" applyFont="1" applyFill="1" applyAlignment="1" applyProtection="1">
      <alignment wrapText="1"/>
      <protection locked="0"/>
    </xf>
    <xf numFmtId="1" fontId="50" fillId="0" borderId="11" xfId="36" applyNumberFormat="1" applyFont="1" applyFill="1" applyBorder="1" applyAlignment="1">
      <alignment horizontal="center" vertical="center" wrapText="1"/>
    </xf>
    <xf numFmtId="0" fontId="51" fillId="29" borderId="10" xfId="36" applyFont="1" applyFill="1" applyBorder="1" applyAlignment="1" applyProtection="1">
      <alignment vertical="center" wrapText="1"/>
      <protection locked="0"/>
    </xf>
    <xf numFmtId="0" fontId="52" fillId="29" borderId="10" xfId="36" applyFont="1" applyFill="1" applyBorder="1" applyAlignment="1" applyProtection="1">
      <alignment vertical="center" wrapText="1"/>
      <protection locked="0"/>
    </xf>
    <xf numFmtId="0" fontId="52" fillId="0" borderId="0" xfId="36" applyFont="1" applyAlignment="1" applyProtection="1">
      <alignment vertical="center" wrapText="1"/>
      <protection locked="0"/>
    </xf>
    <xf numFmtId="0" fontId="52" fillId="29" borderId="12" xfId="36" applyFont="1" applyFill="1" applyBorder="1" applyAlignment="1" applyProtection="1">
      <alignment vertical="center" wrapText="1"/>
      <protection locked="0"/>
    </xf>
    <xf numFmtId="0" fontId="53"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0" fontId="50" fillId="0" borderId="11" xfId="36" applyFont="1" applyFill="1" applyBorder="1" applyAlignment="1">
      <alignment horizontal="left" vertical="center" wrapText="1"/>
    </xf>
    <xf numFmtId="0" fontId="54" fillId="0" borderId="11" xfId="36" applyFont="1" applyFill="1" applyBorder="1" applyAlignment="1">
      <alignment horizontal="center" vertical="center"/>
    </xf>
    <xf numFmtId="0" fontId="55" fillId="0" borderId="0" xfId="36" applyFont="1" applyFill="1" applyAlignment="1">
      <alignment horizontal="left"/>
    </xf>
    <xf numFmtId="14" fontId="55" fillId="0" borderId="0" xfId="36" applyNumberFormat="1" applyFont="1" applyFill="1" applyAlignment="1">
      <alignment horizontal="center"/>
    </xf>
    <xf numFmtId="0" fontId="56" fillId="0" borderId="0" xfId="36" applyFont="1" applyFill="1" applyBorder="1" applyAlignment="1">
      <alignment horizontal="center" vertical="center" wrapText="1"/>
    </xf>
    <xf numFmtId="0" fontId="55" fillId="0" borderId="0" xfId="36" applyFont="1" applyFill="1" applyAlignment="1">
      <alignment horizontal="center"/>
    </xf>
    <xf numFmtId="0" fontId="55" fillId="0" borderId="0" xfId="36" applyFont="1" applyFill="1"/>
    <xf numFmtId="49" fontId="55" fillId="0" borderId="0" xfId="36" applyNumberFormat="1" applyFont="1" applyFill="1" applyAlignment="1">
      <alignment horizontal="center"/>
    </xf>
    <xf numFmtId="0" fontId="57" fillId="25" borderId="10" xfId="36" applyNumberFormat="1" applyFont="1" applyFill="1" applyBorder="1" applyAlignment="1" applyProtection="1">
      <alignment horizontal="right" vertical="center" wrapText="1"/>
      <protection locked="0"/>
    </xf>
    <xf numFmtId="0" fontId="58" fillId="29" borderId="12" xfId="36" applyNumberFormat="1" applyFont="1" applyFill="1" applyBorder="1" applyAlignment="1" applyProtection="1">
      <alignment horizontal="right" vertical="center" wrapText="1"/>
      <protection locked="0"/>
    </xf>
    <xf numFmtId="0" fontId="57"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6" fillId="0" borderId="11" xfId="36" applyFont="1" applyFill="1" applyBorder="1" applyAlignment="1" applyProtection="1">
      <alignment horizontal="center" vertical="center" wrapText="1"/>
      <protection locked="0"/>
    </xf>
    <xf numFmtId="0" fontId="59" fillId="0" borderId="11" xfId="36" applyFont="1" applyFill="1" applyBorder="1" applyAlignment="1" applyProtection="1">
      <alignment horizontal="center" vertical="center" wrapText="1"/>
      <protection locked="0"/>
    </xf>
    <xf numFmtId="1" fontId="36" fillId="0" borderId="11" xfId="36" applyNumberFormat="1" applyFont="1" applyFill="1" applyBorder="1" applyAlignment="1" applyProtection="1">
      <alignment horizontal="center" vertical="center" wrapText="1"/>
      <protection locked="0"/>
    </xf>
    <xf numFmtId="14" fontId="36" fillId="0" borderId="11" xfId="36" applyNumberFormat="1" applyFont="1" applyFill="1" applyBorder="1" applyAlignment="1" applyProtection="1">
      <alignment horizontal="center" vertical="center" wrapText="1"/>
      <protection locked="0"/>
    </xf>
    <xf numFmtId="0" fontId="60" fillId="0" borderId="0" xfId="0" applyFont="1"/>
    <xf numFmtId="0" fontId="61"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Alignment="1">
      <alignment horizontal="center" vertical="center"/>
    </xf>
    <xf numFmtId="0" fontId="61" fillId="0" borderId="0" xfId="0" applyFont="1" applyAlignment="1">
      <alignment wrapText="1"/>
    </xf>
    <xf numFmtId="0" fontId="62" fillId="0" borderId="11" xfId="0" applyFont="1" applyBorder="1" applyAlignment="1">
      <alignment vertical="center" wrapText="1"/>
    </xf>
    <xf numFmtId="0" fontId="62" fillId="0" borderId="0" xfId="0" applyFont="1" applyAlignment="1">
      <alignment vertical="center" wrapText="1"/>
    </xf>
    <xf numFmtId="0" fontId="63" fillId="27" borderId="0" xfId="0" applyFont="1" applyFill="1" applyAlignment="1">
      <alignment horizontal="center" vertical="center"/>
    </xf>
    <xf numFmtId="0" fontId="64" fillId="32" borderId="11" xfId="31" applyFont="1" applyFill="1" applyBorder="1" applyAlignment="1" applyProtection="1">
      <alignment horizontal="center" vertical="center" wrapText="1"/>
    </xf>
    <xf numFmtId="0" fontId="63" fillId="0" borderId="0" xfId="0" applyFont="1" applyAlignment="1">
      <alignment horizontal="center" vertical="center"/>
    </xf>
    <xf numFmtId="0" fontId="42" fillId="0" borderId="0" xfId="0" applyFont="1" applyFill="1" applyBorder="1" applyAlignment="1">
      <alignment vertical="center" wrapText="1"/>
    </xf>
    <xf numFmtId="0" fontId="46" fillId="27" borderId="0" xfId="0" applyFont="1" applyFill="1" applyAlignment="1">
      <alignment horizontal="center" vertical="center"/>
    </xf>
    <xf numFmtId="0" fontId="46" fillId="0" borderId="0" xfId="0" applyFont="1" applyAlignment="1">
      <alignment horizontal="center" vertical="center"/>
    </xf>
    <xf numFmtId="0" fontId="46" fillId="0" borderId="0" xfId="0" applyFont="1" applyFill="1" applyBorder="1" applyAlignment="1">
      <alignment horizontal="center" vertical="center" wrapText="1"/>
    </xf>
    <xf numFmtId="0" fontId="65" fillId="0" borderId="0" xfId="0" applyFont="1" applyFill="1" applyBorder="1" applyAlignment="1">
      <alignment horizontal="left" vertical="center" wrapText="1"/>
    </xf>
    <xf numFmtId="0" fontId="61" fillId="0" borderId="0" xfId="0" applyFont="1" applyAlignment="1">
      <alignment horizontal="center" vertical="center" wrapText="1"/>
    </xf>
    <xf numFmtId="0" fontId="63" fillId="0" borderId="0" xfId="0" applyFont="1" applyAlignment="1">
      <alignment horizontal="center" vertical="center" wrapText="1"/>
    </xf>
    <xf numFmtId="0" fontId="53" fillId="0" borderId="0" xfId="0" applyFont="1" applyAlignment="1">
      <alignment horizontal="center" vertical="center" wrapText="1"/>
    </xf>
    <xf numFmtId="0" fontId="53" fillId="0" borderId="0" xfId="0" applyFont="1" applyFill="1" applyAlignment="1">
      <alignment horizontal="center" vertical="center" wrapText="1"/>
    </xf>
    <xf numFmtId="0" fontId="66" fillId="29" borderId="11" xfId="0" applyFont="1" applyFill="1" applyBorder="1" applyAlignment="1">
      <alignment horizontal="left" vertical="center" wrapText="1"/>
    </xf>
    <xf numFmtId="0" fontId="66" fillId="29" borderId="11" xfId="0" applyFont="1" applyFill="1" applyBorder="1" applyAlignment="1">
      <alignment vertical="center" wrapText="1"/>
    </xf>
    <xf numFmtId="0" fontId="67" fillId="33" borderId="11" xfId="0" applyFont="1" applyFill="1" applyBorder="1" applyAlignment="1">
      <alignment horizontal="center" vertical="center" wrapText="1"/>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14" fontId="49" fillId="29" borderId="11" xfId="36" applyNumberFormat="1" applyFont="1" applyFill="1" applyBorder="1" applyAlignment="1">
      <alignment horizontal="center" vertical="center" wrapText="1"/>
    </xf>
    <xf numFmtId="0" fontId="49"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68"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68"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6" fillId="32" borderId="11" xfId="31" applyFont="1" applyFill="1" applyBorder="1" applyAlignment="1" applyProtection="1">
      <alignment horizontal="left" vertical="center" wrapText="1"/>
    </xf>
    <xf numFmtId="0" fontId="66" fillId="32" borderId="11" xfId="31" applyFont="1" applyFill="1" applyBorder="1" applyAlignment="1" applyProtection="1">
      <alignment horizontal="left" vertical="center"/>
    </xf>
    <xf numFmtId="0" fontId="69" fillId="28" borderId="11" xfId="0"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1" fillId="36" borderId="19" xfId="0" applyNumberFormat="1" applyFont="1" applyFill="1" applyBorder="1" applyAlignment="1">
      <alignment vertical="center" wrapText="1"/>
    </xf>
    <xf numFmtId="164" fontId="7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34" borderId="11" xfId="36" applyFont="1" applyFill="1" applyBorder="1" applyAlignment="1" applyProtection="1">
      <alignment horizontal="center" vertical="center" wrapText="1"/>
      <protection locked="0"/>
    </xf>
    <xf numFmtId="0" fontId="73" fillId="0" borderId="11" xfId="36" applyFont="1" applyFill="1" applyBorder="1" applyAlignment="1" applyProtection="1">
      <alignment horizontal="center" vertical="center" wrapText="1"/>
      <protection locked="0"/>
    </xf>
    <xf numFmtId="0" fontId="70" fillId="0" borderId="0" xfId="36" applyFont="1" applyFill="1" applyAlignment="1" applyProtection="1">
      <alignment horizontal="center" wrapText="1"/>
      <protection locked="0"/>
    </xf>
    <xf numFmtId="1" fontId="74" fillId="0" borderId="0" xfId="36" applyNumberFormat="1" applyFont="1" applyFill="1" applyAlignment="1" applyProtection="1">
      <alignment horizontal="center" wrapText="1"/>
      <protection locked="0"/>
    </xf>
    <xf numFmtId="0" fontId="75" fillId="0" borderId="11" xfId="36" applyFont="1" applyFill="1" applyBorder="1" applyAlignment="1">
      <alignment horizontal="center" vertical="center"/>
    </xf>
    <xf numFmtId="0" fontId="53" fillId="0" borderId="11" xfId="36" applyFont="1" applyFill="1" applyBorder="1" applyAlignment="1">
      <alignment horizontal="left" vertical="center" wrapText="1"/>
    </xf>
    <xf numFmtId="0" fontId="76" fillId="0" borderId="11" xfId="36" applyFont="1" applyFill="1" applyBorder="1" applyAlignment="1">
      <alignment horizontal="left" vertical="center" wrapText="1"/>
    </xf>
    <xf numFmtId="0" fontId="43" fillId="0" borderId="11" xfId="36" applyFont="1" applyFill="1" applyBorder="1" applyAlignment="1">
      <alignment horizontal="left" vertical="center" wrapText="1"/>
    </xf>
    <xf numFmtId="0" fontId="44" fillId="0" borderId="11" xfId="36" applyFont="1" applyFill="1" applyBorder="1" applyAlignment="1">
      <alignment horizontal="left" vertical="center" wrapText="1"/>
    </xf>
    <xf numFmtId="0" fontId="34" fillId="30" borderId="23" xfId="36" applyFont="1" applyFill="1" applyBorder="1" applyAlignment="1" applyProtection="1">
      <alignment vertical="center" wrapText="1"/>
      <protection locked="0"/>
    </xf>
    <xf numFmtId="168" fontId="49" fillId="29" borderId="11" xfId="36" applyNumberFormat="1" applyFont="1" applyFill="1" applyBorder="1" applyAlignment="1">
      <alignment horizontal="center" vertical="center" wrapText="1"/>
    </xf>
    <xf numFmtId="168" fontId="46" fillId="0" borderId="11" xfId="36" applyNumberFormat="1" applyFont="1" applyFill="1" applyBorder="1" applyAlignment="1">
      <alignment horizontal="center" vertical="center"/>
    </xf>
    <xf numFmtId="168" fontId="46" fillId="0" borderId="0" xfId="36" applyNumberFormat="1" applyFont="1" applyFill="1" applyBorder="1" applyAlignment="1">
      <alignment horizontal="center" vertical="center"/>
    </xf>
    <xf numFmtId="168" fontId="43" fillId="0" borderId="0" xfId="36" applyNumberFormat="1" applyFont="1" applyFill="1" applyAlignment="1">
      <alignment horizontal="center"/>
    </xf>
    <xf numFmtId="168" fontId="43" fillId="0" borderId="0" xfId="36" applyNumberFormat="1" applyFont="1" applyFill="1"/>
    <xf numFmtId="168" fontId="42" fillId="29" borderId="12" xfId="36" applyNumberFormat="1" applyFont="1" applyFill="1" applyBorder="1" applyAlignment="1" applyProtection="1">
      <alignment vertical="center" wrapText="1"/>
      <protection locked="0"/>
    </xf>
    <xf numFmtId="168" fontId="40" fillId="24" borderId="0" xfId="36" applyNumberFormat="1" applyFont="1" applyFill="1" applyBorder="1" applyAlignment="1" applyProtection="1">
      <alignment horizontal="left" wrapText="1"/>
      <protection locked="0"/>
    </xf>
    <xf numFmtId="168" fontId="53" fillId="0" borderId="11" xfId="36" applyNumberFormat="1" applyFont="1" applyFill="1" applyBorder="1" applyAlignment="1">
      <alignment horizontal="center" vertical="center"/>
    </xf>
    <xf numFmtId="168" fontId="43" fillId="0" borderId="0" xfId="36" applyNumberFormat="1" applyFont="1" applyFill="1" applyBorder="1" applyAlignment="1">
      <alignment horizontal="center" vertical="center"/>
    </xf>
    <xf numFmtId="168" fontId="43" fillId="0" borderId="0" xfId="36" applyNumberFormat="1" applyFont="1" applyFill="1" applyAlignment="1">
      <alignment horizontal="left"/>
    </xf>
    <xf numFmtId="0" fontId="36"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wrapText="1"/>
      <protection locked="0"/>
    </xf>
    <xf numFmtId="166" fontId="53" fillId="27" borderId="0" xfId="0" applyNumberFormat="1" applyFont="1" applyFill="1" applyAlignment="1">
      <alignment horizontal="left" vertical="center"/>
    </xf>
    <xf numFmtId="166" fontId="69" fillId="28" borderId="11" xfId="0" applyNumberFormat="1" applyFont="1" applyFill="1" applyBorder="1" applyAlignment="1">
      <alignment horizontal="center" vertical="center" wrapText="1"/>
    </xf>
    <xf numFmtId="166" fontId="53" fillId="27" borderId="0" xfId="0" applyNumberFormat="1" applyFont="1" applyFill="1" applyAlignment="1">
      <alignment horizontal="center" vertical="center"/>
    </xf>
    <xf numFmtId="166" fontId="53" fillId="0" borderId="0" xfId="0" applyNumberFormat="1" applyFont="1" applyAlignment="1">
      <alignment horizontal="center" vertical="center" wrapText="1"/>
    </xf>
    <xf numFmtId="166" fontId="53" fillId="0" borderId="0" xfId="0" applyNumberFormat="1" applyFont="1" applyAlignment="1">
      <alignment horizontal="left" vertical="center"/>
    </xf>
    <xf numFmtId="14" fontId="53" fillId="27" borderId="0" xfId="0" applyNumberFormat="1" applyFont="1" applyFill="1" applyAlignment="1">
      <alignment horizontal="left" vertical="center"/>
    </xf>
    <xf numFmtId="14" fontId="69" fillId="28" borderId="11" xfId="0" applyNumberFormat="1" applyFont="1" applyFill="1" applyBorder="1" applyAlignment="1">
      <alignment horizontal="center" vertical="center" wrapText="1"/>
    </xf>
    <xf numFmtId="14" fontId="53" fillId="27" borderId="0" xfId="0" applyNumberFormat="1" applyFont="1" applyFill="1" applyAlignment="1">
      <alignment horizontal="center" vertical="center"/>
    </xf>
    <xf numFmtId="14" fontId="53" fillId="0" borderId="0" xfId="0" applyNumberFormat="1" applyFont="1" applyAlignment="1">
      <alignment horizontal="center" vertical="center" wrapText="1"/>
    </xf>
    <xf numFmtId="14" fontId="53" fillId="0" borderId="0" xfId="0" applyNumberFormat="1" applyFont="1" applyAlignment="1">
      <alignment horizontal="left" vertical="center"/>
    </xf>
    <xf numFmtId="0" fontId="77" fillId="32" borderId="11" xfId="31" applyFont="1" applyFill="1" applyBorder="1" applyAlignment="1" applyProtection="1">
      <alignment horizontal="center" vertical="center" wrapText="1"/>
    </xf>
    <xf numFmtId="0" fontId="78" fillId="29" borderId="12" xfId="36" applyNumberFormat="1" applyFont="1" applyFill="1" applyBorder="1" applyAlignment="1" applyProtection="1">
      <alignment vertical="center" wrapText="1"/>
      <protection locked="0"/>
    </xf>
    <xf numFmtId="14" fontId="78" fillId="29" borderId="12" xfId="36" applyNumberFormat="1" applyFont="1" applyFill="1" applyBorder="1" applyAlignment="1" applyProtection="1">
      <alignment vertical="center" wrapText="1"/>
      <protection locked="0"/>
    </xf>
    <xf numFmtId="166" fontId="78" fillId="29" borderId="12" xfId="36" applyNumberFormat="1" applyFont="1" applyFill="1" applyBorder="1" applyAlignment="1" applyProtection="1">
      <alignment vertical="center" wrapText="1"/>
      <protection locked="0"/>
    </xf>
    <xf numFmtId="165" fontId="79" fillId="29" borderId="12" xfId="36" applyNumberFormat="1" applyFont="1" applyFill="1" applyBorder="1" applyAlignment="1" applyProtection="1">
      <alignment vertical="center" wrapText="1"/>
      <protection locked="0"/>
    </xf>
    <xf numFmtId="0" fontId="63" fillId="27" borderId="0" xfId="0" applyFont="1" applyFill="1" applyAlignment="1">
      <alignment horizontal="center" vertical="center"/>
    </xf>
    <xf numFmtId="14" fontId="77" fillId="34" borderId="11" xfId="0" applyNumberFormat="1" applyFont="1" applyFill="1" applyBorder="1" applyAlignment="1">
      <alignment horizontal="center" vertical="center" wrapText="1"/>
    </xf>
    <xf numFmtId="166" fontId="77" fillId="34" borderId="11" xfId="0" applyNumberFormat="1" applyFont="1" applyFill="1" applyBorder="1" applyAlignment="1">
      <alignment horizontal="center" vertical="center" wrapText="1"/>
    </xf>
    <xf numFmtId="49" fontId="80" fillId="0" borderId="11" xfId="36" applyNumberFormat="1" applyFont="1" applyFill="1" applyBorder="1" applyAlignment="1">
      <alignment horizontal="center" vertical="center"/>
    </xf>
    <xf numFmtId="49" fontId="80" fillId="0" borderId="11" xfId="36" applyNumberFormat="1" applyFont="1" applyFill="1" applyBorder="1" applyAlignment="1" applyProtection="1">
      <alignment horizontal="center" vertical="center"/>
      <protection locked="0" hidden="1"/>
    </xf>
    <xf numFmtId="49" fontId="80" fillId="0" borderId="11" xfId="36" applyNumberFormat="1" applyFont="1" applyFill="1" applyBorder="1" applyAlignment="1">
      <alignment vertical="center"/>
    </xf>
    <xf numFmtId="49" fontId="80" fillId="38" borderId="11" xfId="36" applyNumberFormat="1" applyFont="1" applyFill="1" applyBorder="1" applyAlignment="1" applyProtection="1">
      <alignment horizontal="center" vertical="center"/>
      <protection locked="0" hidden="1"/>
    </xf>
    <xf numFmtId="49" fontId="80" fillId="38" borderId="11" xfId="36" applyNumberFormat="1" applyFont="1" applyFill="1" applyBorder="1" applyAlignment="1">
      <alignment horizontal="center" vertical="center"/>
    </xf>
    <xf numFmtId="49" fontId="80" fillId="38" borderId="11" xfId="36" applyNumberFormat="1" applyFont="1" applyFill="1" applyBorder="1" applyAlignment="1">
      <alignment vertical="center"/>
    </xf>
    <xf numFmtId="169" fontId="80" fillId="0" borderId="11" xfId="36" applyNumberFormat="1" applyFont="1" applyFill="1" applyBorder="1" applyAlignment="1">
      <alignment horizontal="center" vertical="center"/>
    </xf>
    <xf numFmtId="0" fontId="81" fillId="36" borderId="25" xfId="0" applyNumberFormat="1" applyFont="1" applyFill="1" applyBorder="1" applyAlignment="1">
      <alignment horizontal="center" vertical="center" wrapText="1"/>
    </xf>
    <xf numFmtId="169" fontId="46" fillId="0" borderId="11" xfId="36" applyNumberFormat="1" applyFont="1" applyFill="1" applyBorder="1" applyAlignment="1">
      <alignment horizontal="center" vertical="center"/>
    </xf>
    <xf numFmtId="0" fontId="86" fillId="0" borderId="11" xfId="36" applyFont="1" applyFill="1" applyBorder="1" applyAlignment="1">
      <alignment horizontal="center" vertical="center"/>
    </xf>
    <xf numFmtId="0" fontId="80" fillId="0" borderId="11" xfId="36" applyNumberFormat="1" applyFont="1" applyFill="1" applyBorder="1" applyAlignment="1">
      <alignment horizontal="center" vertical="center"/>
    </xf>
    <xf numFmtId="0" fontId="40" fillId="0" borderId="0" xfId="36" applyNumberFormat="1" applyFont="1" applyFill="1" applyAlignment="1">
      <alignment horizontal="center"/>
    </xf>
    <xf numFmtId="0" fontId="55" fillId="0" borderId="0" xfId="36" applyNumberFormat="1" applyFont="1" applyFill="1" applyAlignment="1">
      <alignment horizontal="center"/>
    </xf>
    <xf numFmtId="0" fontId="52" fillId="29" borderId="12" xfId="36" applyNumberFormat="1" applyFont="1" applyFill="1" applyBorder="1" applyAlignment="1" applyProtection="1">
      <alignment vertical="center" wrapText="1"/>
      <protection locked="0"/>
    </xf>
    <xf numFmtId="0" fontId="87" fillId="29" borderId="13" xfId="0" applyFont="1" applyFill="1" applyBorder="1" applyAlignment="1">
      <alignment horizontal="left" vertical="center" wrapText="1"/>
    </xf>
    <xf numFmtId="0" fontId="87" fillId="29" borderId="22" xfId="0" applyFont="1" applyFill="1" applyBorder="1" applyAlignment="1">
      <alignment horizontal="left" vertical="center" wrapText="1"/>
    </xf>
    <xf numFmtId="0" fontId="23" fillId="0" borderId="37" xfId="36" applyFont="1" applyFill="1" applyBorder="1" applyAlignment="1" applyProtection="1">
      <alignment horizontal="center" vertical="center" wrapText="1"/>
      <protection locked="0"/>
    </xf>
    <xf numFmtId="0" fontId="68" fillId="0" borderId="37" xfId="36" applyFont="1" applyFill="1" applyBorder="1" applyAlignment="1" applyProtection="1">
      <alignment horizontal="center" vertical="center" wrapText="1"/>
      <protection hidden="1"/>
    </xf>
    <xf numFmtId="14" fontId="23" fillId="0" borderId="37"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vertical="center" wrapText="1"/>
      <protection locked="0"/>
    </xf>
    <xf numFmtId="0" fontId="73" fillId="0" borderId="37" xfId="36" applyFont="1" applyFill="1" applyBorder="1" applyAlignment="1" applyProtection="1">
      <alignment horizontal="center" vertical="center" wrapText="1"/>
      <protection locked="0"/>
    </xf>
    <xf numFmtId="167" fontId="23" fillId="0" borderId="37"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1" fontId="23" fillId="0" borderId="37"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68" fillId="39" borderId="11" xfId="36" applyFont="1" applyFill="1" applyBorder="1" applyAlignment="1" applyProtection="1">
      <alignment horizontal="center" vertical="center" wrapText="1"/>
      <protection hidden="1"/>
    </xf>
    <xf numFmtId="14" fontId="23"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73" fillId="39" borderId="11" xfId="36"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68" fillId="39" borderId="41" xfId="36" applyFont="1" applyFill="1" applyBorder="1" applyAlignment="1" applyProtection="1">
      <alignment horizontal="center" vertical="center" wrapText="1"/>
      <protection hidden="1"/>
    </xf>
    <xf numFmtId="14" fontId="23" fillId="39" borderId="4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0" fontId="73" fillId="39" borderId="41" xfId="36" applyFont="1" applyFill="1" applyBorder="1" applyAlignment="1" applyProtection="1">
      <alignment horizontal="center" vertical="center" wrapText="1"/>
      <protection locked="0"/>
    </xf>
    <xf numFmtId="167" fontId="23" fillId="39" borderId="41" xfId="36" applyNumberFormat="1"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73"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horizontal="center" vertical="center" wrapText="1"/>
      <protection locked="0"/>
    </xf>
    <xf numFmtId="0" fontId="68" fillId="34" borderId="42" xfId="36" applyFont="1" applyFill="1" applyBorder="1" applyAlignment="1" applyProtection="1">
      <alignment horizontal="center" vertical="center" wrapText="1"/>
      <protection hidden="1"/>
    </xf>
    <xf numFmtId="14" fontId="23" fillId="34" borderId="42"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vertical="center" wrapText="1"/>
      <protection locked="0"/>
    </xf>
    <xf numFmtId="0" fontId="73" fillId="34" borderId="42" xfId="36" applyFont="1" applyFill="1" applyBorder="1" applyAlignment="1" applyProtection="1">
      <alignment horizontal="center" vertical="center" wrapText="1"/>
      <protection locked="0"/>
    </xf>
    <xf numFmtId="167" fontId="23" fillId="34" borderId="42" xfId="36" applyNumberFormat="1" applyFont="1" applyFill="1" applyBorder="1" applyAlignment="1" applyProtection="1">
      <alignment horizontal="center" vertical="center" wrapText="1"/>
      <protection locked="0"/>
    </xf>
    <xf numFmtId="49" fontId="23" fillId="34" borderId="42" xfId="36" applyNumberFormat="1" applyFont="1" applyFill="1" applyBorder="1" applyAlignment="1" applyProtection="1">
      <alignment horizontal="center" vertical="center" wrapText="1"/>
      <protection locked="0"/>
    </xf>
    <xf numFmtId="1" fontId="23" fillId="34" borderId="42"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68"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73" fillId="34" borderId="41" xfId="36" applyFont="1" applyFill="1" applyBorder="1" applyAlignment="1" applyProtection="1">
      <alignment horizontal="center" vertical="center" wrapText="1"/>
      <protection locked="0"/>
    </xf>
    <xf numFmtId="167" fontId="23" fillId="34" borderId="41" xfId="36" applyNumberFormat="1"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167" fontId="23" fillId="39" borderId="11"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horizontal="center" vertical="center" wrapText="1"/>
      <protection locked="0"/>
    </xf>
    <xf numFmtId="0" fontId="68" fillId="39" borderId="42" xfId="36" applyFont="1" applyFill="1" applyBorder="1" applyAlignment="1" applyProtection="1">
      <alignment horizontal="center" vertical="center" wrapText="1"/>
      <protection hidden="1"/>
    </xf>
    <xf numFmtId="14" fontId="23" fillId="39" borderId="42"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vertical="center" wrapText="1"/>
      <protection locked="0"/>
    </xf>
    <xf numFmtId="0" fontId="73" fillId="39" borderId="42" xfId="36" applyFont="1" applyFill="1" applyBorder="1" applyAlignment="1" applyProtection="1">
      <alignment horizontal="center" vertical="center" wrapText="1"/>
      <protection locked="0"/>
    </xf>
    <xf numFmtId="167" fontId="23" fillId="39" borderId="42" xfId="36" applyNumberFormat="1" applyFont="1" applyFill="1" applyBorder="1" applyAlignment="1" applyProtection="1">
      <alignment horizontal="center" vertical="center" wrapText="1"/>
      <protection locked="0"/>
    </xf>
    <xf numFmtId="49" fontId="23" fillId="39" borderId="42" xfId="36" applyNumberFormat="1" applyFont="1" applyFill="1" applyBorder="1" applyAlignment="1" applyProtection="1">
      <alignment horizontal="center" vertical="center" wrapText="1"/>
      <protection locked="0"/>
    </xf>
    <xf numFmtId="1" fontId="23" fillId="39" borderId="42"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68"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73" fillId="40" borderId="11" xfId="36"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horizontal="center" vertical="center" wrapText="1"/>
      <protection locked="0"/>
    </xf>
    <xf numFmtId="0" fontId="68" fillId="40" borderId="42" xfId="36" applyFont="1" applyFill="1" applyBorder="1" applyAlignment="1" applyProtection="1">
      <alignment horizontal="center" vertical="center" wrapText="1"/>
      <protection hidden="1"/>
    </xf>
    <xf numFmtId="14" fontId="23" fillId="40" borderId="42"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vertical="center" wrapText="1"/>
      <protection locked="0"/>
    </xf>
    <xf numFmtId="0" fontId="73" fillId="40" borderId="42" xfId="36" applyFont="1" applyFill="1" applyBorder="1" applyAlignment="1" applyProtection="1">
      <alignment horizontal="center" vertical="center" wrapText="1"/>
      <protection locked="0"/>
    </xf>
    <xf numFmtId="49" fontId="23" fillId="40" borderId="42" xfId="36" applyNumberFormat="1" applyFont="1" applyFill="1" applyBorder="1" applyAlignment="1" applyProtection="1">
      <alignment horizontal="center" vertical="center" wrapText="1"/>
      <protection locked="0"/>
    </xf>
    <xf numFmtId="1" fontId="23" fillId="40" borderId="42"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horizontal="center" vertical="center" wrapText="1"/>
      <protection locked="0"/>
    </xf>
    <xf numFmtId="0" fontId="68" fillId="40" borderId="41" xfId="36" applyFont="1" applyFill="1" applyBorder="1" applyAlignment="1" applyProtection="1">
      <alignment horizontal="center" vertical="center" wrapText="1"/>
      <protection hidden="1"/>
    </xf>
    <xf numFmtId="14" fontId="23" fillId="40" borderId="41"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vertical="center" wrapText="1"/>
      <protection locked="0"/>
    </xf>
    <xf numFmtId="0" fontId="73" fillId="40" borderId="41" xfId="36" applyFont="1" applyFill="1" applyBorder="1" applyAlignment="1" applyProtection="1">
      <alignment horizontal="center" vertical="center" wrapText="1"/>
      <protection locked="0"/>
    </xf>
    <xf numFmtId="49" fontId="23" fillId="40" borderId="41" xfId="36" applyNumberFormat="1" applyFont="1" applyFill="1" applyBorder="1" applyAlignment="1" applyProtection="1">
      <alignment horizontal="center" vertical="center" wrapText="1"/>
      <protection locked="0"/>
    </xf>
    <xf numFmtId="1" fontId="23" fillId="40" borderId="41" xfId="36" applyNumberFormat="1" applyFont="1" applyFill="1" applyBorder="1" applyAlignment="1" applyProtection="1">
      <alignment horizontal="center" vertical="center" wrapText="1"/>
      <protection locked="0"/>
    </xf>
    <xf numFmtId="168" fontId="23" fillId="40" borderId="42" xfId="36" applyNumberFormat="1" applyFont="1" applyFill="1" applyBorder="1" applyAlignment="1" applyProtection="1">
      <alignment horizontal="center" vertical="center" wrapText="1"/>
      <protection locked="0"/>
    </xf>
    <xf numFmtId="169" fontId="23" fillId="39" borderId="11" xfId="36" applyNumberFormat="1" applyFont="1" applyFill="1" applyBorder="1" applyAlignment="1" applyProtection="1">
      <alignment horizontal="center" vertical="center" wrapText="1"/>
      <protection locked="0"/>
    </xf>
    <xf numFmtId="169" fontId="23" fillId="39" borderId="41" xfId="36" applyNumberFormat="1" applyFont="1" applyFill="1" applyBorder="1" applyAlignment="1" applyProtection="1">
      <alignment horizontal="center" vertical="center" wrapText="1"/>
      <protection locked="0"/>
    </xf>
    <xf numFmtId="169" fontId="23" fillId="34" borderId="11" xfId="36" applyNumberFormat="1" applyFont="1" applyFill="1" applyBorder="1" applyAlignment="1" applyProtection="1">
      <alignment horizontal="center" vertical="center" wrapText="1"/>
      <protection locked="0"/>
    </xf>
    <xf numFmtId="169" fontId="23" fillId="34" borderId="41" xfId="36" applyNumberFormat="1" applyFont="1" applyFill="1" applyBorder="1" applyAlignment="1" applyProtection="1">
      <alignment horizontal="center" vertical="center" wrapText="1"/>
      <protection locked="0"/>
    </xf>
    <xf numFmtId="169" fontId="23" fillId="34" borderId="42" xfId="36" applyNumberFormat="1" applyFont="1" applyFill="1" applyBorder="1" applyAlignment="1" applyProtection="1">
      <alignment horizontal="center" vertical="center" wrapText="1"/>
      <protection locked="0"/>
    </xf>
    <xf numFmtId="169" fontId="23" fillId="39" borderId="42" xfId="36" applyNumberFormat="1" applyFont="1" applyFill="1" applyBorder="1" applyAlignment="1" applyProtection="1">
      <alignment horizontal="center" vertical="center" wrapText="1"/>
      <protection locked="0"/>
    </xf>
    <xf numFmtId="169" fontId="23" fillId="40" borderId="42" xfId="36" applyNumberFormat="1" applyFont="1" applyFill="1" applyBorder="1" applyAlignment="1" applyProtection="1">
      <alignment horizontal="center" vertical="center" wrapText="1"/>
      <protection locked="0"/>
    </xf>
    <xf numFmtId="169" fontId="23" fillId="40" borderId="11" xfId="36" applyNumberFormat="1" applyFont="1" applyFill="1" applyBorder="1" applyAlignment="1" applyProtection="1">
      <alignment horizontal="center" vertical="center" wrapText="1"/>
      <protection locked="0"/>
    </xf>
    <xf numFmtId="169" fontId="23" fillId="40" borderId="41" xfId="36" applyNumberFormat="1" applyFont="1" applyFill="1" applyBorder="1" applyAlignment="1" applyProtection="1">
      <alignment horizontal="center" vertical="center" wrapText="1"/>
      <protection locked="0"/>
    </xf>
    <xf numFmtId="49" fontId="77" fillId="34" borderId="11" xfId="0" applyNumberFormat="1" applyFont="1" applyFill="1" applyBorder="1" applyAlignment="1">
      <alignment horizontal="center" vertical="center" wrapText="1"/>
    </xf>
    <xf numFmtId="0" fontId="21" fillId="0" borderId="0" xfId="36"/>
    <xf numFmtId="0" fontId="93" fillId="0" borderId="0" xfId="36" applyFont="1" applyBorder="1" applyAlignment="1">
      <alignment horizontal="center" vertical="center"/>
    </xf>
    <xf numFmtId="0" fontId="89" fillId="31" borderId="36" xfId="36" applyFont="1" applyFill="1" applyBorder="1" applyAlignment="1" applyProtection="1">
      <alignment vertical="center" wrapText="1"/>
      <protection locked="0"/>
    </xf>
    <xf numFmtId="14" fontId="89" fillId="31" borderId="36" xfId="36" applyNumberFormat="1" applyFont="1" applyFill="1" applyBorder="1" applyAlignment="1" applyProtection="1">
      <alignment vertical="center" wrapText="1"/>
      <protection locked="0"/>
    </xf>
    <xf numFmtId="0" fontId="48" fillId="35" borderId="11" xfId="36" applyFont="1" applyFill="1" applyBorder="1" applyAlignment="1">
      <alignment horizontal="center"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82" fillId="36" borderId="17" xfId="0" applyFont="1" applyFill="1" applyBorder="1" applyAlignment="1">
      <alignment horizontal="center" vertical="center" wrapText="1"/>
    </xf>
    <xf numFmtId="0" fontId="82" fillId="36" borderId="0" xfId="0" applyFont="1" applyFill="1" applyBorder="1" applyAlignment="1">
      <alignment horizontal="center" vertical="center" wrapText="1"/>
    </xf>
    <xf numFmtId="0" fontId="8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83" fillId="36" borderId="17" xfId="0" applyNumberFormat="1" applyFont="1" applyFill="1" applyBorder="1" applyAlignment="1">
      <alignment horizontal="center" vertical="center" wrapText="1"/>
    </xf>
    <xf numFmtId="0" fontId="83" fillId="36" borderId="0" xfId="0" applyFont="1" applyFill="1" applyBorder="1" applyAlignment="1">
      <alignment horizontal="center" vertical="center" wrapText="1"/>
    </xf>
    <xf numFmtId="0" fontId="83" fillId="36" borderId="18" xfId="0" applyFont="1" applyFill="1" applyBorder="1" applyAlignment="1">
      <alignment horizontal="center" vertical="center" wrapText="1"/>
    </xf>
    <xf numFmtId="164" fontId="74" fillId="36" borderId="17" xfId="0" applyNumberFormat="1" applyFont="1" applyFill="1" applyBorder="1" applyAlignment="1">
      <alignment horizontal="right"/>
    </xf>
    <xf numFmtId="164" fontId="74" fillId="36" borderId="0" xfId="0" applyNumberFormat="1" applyFont="1" applyFill="1" applyBorder="1" applyAlignment="1">
      <alignment horizontal="right"/>
    </xf>
    <xf numFmtId="164" fontId="71" fillId="36" borderId="25" xfId="0" applyNumberFormat="1" applyFont="1" applyFill="1" applyBorder="1" applyAlignment="1">
      <alignment horizontal="left" vertical="center" wrapText="1"/>
    </xf>
    <xf numFmtId="164" fontId="71" fillId="36" borderId="19" xfId="0" applyNumberFormat="1" applyFont="1" applyFill="1" applyBorder="1" applyAlignment="1">
      <alignment horizontal="left" vertical="center" wrapText="1"/>
    </xf>
    <xf numFmtId="164" fontId="71" fillId="36" borderId="20" xfId="0" applyNumberFormat="1" applyFont="1" applyFill="1" applyBorder="1" applyAlignment="1">
      <alignment horizontal="left" vertical="center" wrapText="1"/>
    </xf>
    <xf numFmtId="164" fontId="84" fillId="29" borderId="33" xfId="0" applyNumberFormat="1" applyFont="1" applyFill="1" applyBorder="1" applyAlignment="1">
      <alignment horizontal="center" vertical="center"/>
    </xf>
    <xf numFmtId="164" fontId="84" fillId="29" borderId="34" xfId="0" applyNumberFormat="1" applyFont="1" applyFill="1" applyBorder="1" applyAlignment="1">
      <alignment horizontal="center" vertical="center"/>
    </xf>
    <xf numFmtId="164" fontId="84"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2" fillId="36" borderId="26" xfId="0" applyNumberFormat="1" applyFont="1" applyFill="1" applyBorder="1" applyAlignment="1">
      <alignment horizontal="right" vertical="center"/>
    </xf>
    <xf numFmtId="164" fontId="82" fillId="36" borderId="27" xfId="0" applyNumberFormat="1" applyFont="1" applyFill="1" applyBorder="1" applyAlignment="1">
      <alignment horizontal="right" vertical="center"/>
    </xf>
    <xf numFmtId="164" fontId="82" fillId="36" borderId="28" xfId="0" applyNumberFormat="1" applyFont="1" applyFill="1" applyBorder="1" applyAlignment="1">
      <alignment horizontal="right" vertical="center"/>
    </xf>
    <xf numFmtId="164" fontId="82" fillId="36" borderId="17" xfId="0" applyNumberFormat="1" applyFont="1" applyFill="1" applyBorder="1" applyAlignment="1">
      <alignment horizontal="right" vertical="center"/>
    </xf>
    <xf numFmtId="164" fontId="82" fillId="36" borderId="0" xfId="0" applyNumberFormat="1" applyFont="1" applyFill="1" applyBorder="1" applyAlignment="1">
      <alignment horizontal="right" vertical="center"/>
    </xf>
    <xf numFmtId="164" fontId="82" fillId="36" borderId="29" xfId="0" applyNumberFormat="1" applyFont="1" applyFill="1" applyBorder="1" applyAlignment="1">
      <alignment horizontal="right" vertical="center"/>
    </xf>
    <xf numFmtId="164" fontId="82" fillId="36" borderId="30" xfId="0" applyNumberFormat="1" applyFont="1" applyFill="1" applyBorder="1" applyAlignment="1">
      <alignment horizontal="right" vertical="center"/>
    </xf>
    <xf numFmtId="164" fontId="82" fillId="36" borderId="31" xfId="0" applyNumberFormat="1" applyFont="1" applyFill="1" applyBorder="1" applyAlignment="1">
      <alignment horizontal="right" vertical="center"/>
    </xf>
    <xf numFmtId="164" fontId="82" fillId="36" borderId="32" xfId="0" applyNumberFormat="1" applyFont="1" applyFill="1" applyBorder="1" applyAlignment="1">
      <alignment horizontal="right" vertical="center"/>
    </xf>
    <xf numFmtId="0" fontId="85" fillId="33" borderId="11" xfId="0" applyFont="1" applyFill="1" applyBorder="1" applyAlignment="1">
      <alignment horizontal="center" vertical="center" wrapText="1"/>
    </xf>
    <xf numFmtId="0" fontId="86" fillId="33" borderId="11" xfId="0" applyFont="1" applyFill="1" applyBorder="1" applyAlignment="1">
      <alignment horizontal="center" vertical="center" wrapText="1"/>
    </xf>
    <xf numFmtId="0" fontId="87" fillId="29" borderId="21" xfId="0" applyFont="1" applyFill="1" applyBorder="1" applyAlignment="1">
      <alignment horizontal="right" vertical="center" wrapText="1"/>
    </xf>
    <xf numFmtId="0" fontId="87" fillId="29" borderId="13" xfId="0" applyFont="1" applyFill="1" applyBorder="1" applyAlignment="1">
      <alignment horizontal="right" vertical="center" wrapText="1"/>
    </xf>
    <xf numFmtId="0" fontId="87" fillId="29" borderId="13" xfId="0" applyFont="1" applyFill="1" applyBorder="1" applyAlignment="1">
      <alignment horizontal="left" vertical="center" wrapText="1"/>
    </xf>
    <xf numFmtId="0" fontId="87" fillId="29" borderId="22" xfId="0" applyFont="1" applyFill="1" applyBorder="1" applyAlignment="1">
      <alignment horizontal="left" vertical="center" wrapText="1"/>
    </xf>
    <xf numFmtId="0" fontId="55" fillId="28" borderId="17" xfId="0" applyFont="1" applyFill="1" applyBorder="1" applyAlignment="1">
      <alignment horizontal="center" vertical="center" wrapText="1"/>
    </xf>
    <xf numFmtId="0" fontId="55" fillId="28" borderId="0" xfId="0" applyFont="1" applyFill="1" applyBorder="1" applyAlignment="1">
      <alignment horizontal="center" vertical="center" wrapText="1"/>
    </xf>
    <xf numFmtId="0" fontId="55" fillId="28" borderId="18" xfId="0" applyFont="1" applyFill="1" applyBorder="1" applyAlignment="1">
      <alignment horizontal="center" vertical="center" wrapText="1"/>
    </xf>
    <xf numFmtId="0" fontId="88" fillId="26" borderId="14" xfId="0" applyFont="1" applyFill="1" applyBorder="1" applyAlignment="1">
      <alignment horizontal="center" vertical="center" wrapText="1"/>
    </xf>
    <xf numFmtId="0" fontId="88" fillId="26" borderId="15" xfId="0" applyFont="1" applyFill="1" applyBorder="1" applyAlignment="1">
      <alignment horizontal="center" vertical="center" wrapText="1"/>
    </xf>
    <xf numFmtId="0" fontId="88" fillId="26" borderId="16" xfId="0" applyFont="1" applyFill="1" applyBorder="1" applyAlignment="1">
      <alignment horizontal="center" vertical="center" wrapText="1"/>
    </xf>
    <xf numFmtId="0" fontId="42" fillId="35" borderId="17"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42"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4" fillId="30" borderId="23" xfId="36" applyFont="1" applyFill="1" applyBorder="1" applyAlignment="1" applyProtection="1">
      <alignment horizontal="right" vertical="center" wrapText="1"/>
      <protection locked="0"/>
    </xf>
    <xf numFmtId="0" fontId="34" fillId="30" borderId="23" xfId="36" applyFont="1" applyFill="1" applyBorder="1" applyAlignment="1" applyProtection="1">
      <alignment horizontal="center" vertical="center" wrapText="1"/>
      <protection locked="0"/>
    </xf>
    <xf numFmtId="166" fontId="34" fillId="30" borderId="23" xfId="36" applyNumberFormat="1" applyFont="1" applyFill="1" applyBorder="1" applyAlignment="1" applyProtection="1">
      <alignment horizontal="center" vertical="center" wrapText="1"/>
      <protection locked="0"/>
    </xf>
    <xf numFmtId="0" fontId="66" fillId="33" borderId="39" xfId="36" applyFont="1" applyFill="1" applyBorder="1" applyAlignment="1">
      <alignment horizontal="center" vertical="center"/>
    </xf>
    <xf numFmtId="0" fontId="21" fillId="0" borderId="23" xfId="36" applyBorder="1"/>
    <xf numFmtId="0" fontId="55" fillId="41" borderId="39" xfId="36" applyFont="1" applyFill="1" applyBorder="1" applyAlignment="1">
      <alignment horizontal="center" vertical="center"/>
    </xf>
    <xf numFmtId="0" fontId="55" fillId="41" borderId="23" xfId="36" applyFont="1" applyFill="1" applyBorder="1" applyAlignment="1">
      <alignment horizontal="center" vertical="center"/>
    </xf>
    <xf numFmtId="0" fontId="66" fillId="33" borderId="23" xfId="36" applyFont="1" applyFill="1" applyBorder="1" applyAlignment="1">
      <alignment horizontal="center" vertical="center"/>
    </xf>
    <xf numFmtId="0" fontId="90" fillId="29" borderId="0" xfId="36" applyFont="1" applyFill="1" applyBorder="1" applyAlignment="1" applyProtection="1">
      <alignment horizontal="center" vertical="center" wrapText="1"/>
      <protection locked="0"/>
    </xf>
    <xf numFmtId="0" fontId="91" fillId="31" borderId="38" xfId="36" applyFont="1" applyFill="1" applyBorder="1" applyAlignment="1" applyProtection="1">
      <alignment horizontal="center" vertical="center" wrapText="1"/>
      <protection locked="0"/>
    </xf>
    <xf numFmtId="0" fontId="93" fillId="0" borderId="10" xfId="36" applyFont="1" applyBorder="1" applyAlignment="1">
      <alignment horizontal="center" vertical="center"/>
    </xf>
    <xf numFmtId="0" fontId="93" fillId="41" borderId="13" xfId="36" applyFont="1" applyFill="1" applyBorder="1" applyAlignment="1">
      <alignment horizontal="center" vertical="center"/>
    </xf>
    <xf numFmtId="0" fontId="93" fillId="41" borderId="0" xfId="36" applyFont="1" applyFill="1" applyBorder="1" applyAlignment="1">
      <alignment horizontal="center" vertical="center"/>
    </xf>
    <xf numFmtId="0" fontId="66" fillId="33" borderId="40" xfId="36" applyFont="1" applyFill="1" applyBorder="1" applyAlignment="1">
      <alignment horizontal="center" vertical="center"/>
    </xf>
    <xf numFmtId="0" fontId="58" fillId="25" borderId="10" xfId="36" applyFont="1" applyFill="1" applyBorder="1" applyAlignment="1" applyProtection="1">
      <alignment horizontal="right" vertical="center" wrapText="1"/>
      <protection locked="0"/>
    </xf>
    <xf numFmtId="0" fontId="78" fillId="29" borderId="12" xfId="36" applyFont="1" applyFill="1" applyBorder="1" applyAlignment="1" applyProtection="1">
      <alignment horizontal="left" vertical="center" wrapText="1"/>
      <protection locked="0"/>
    </xf>
    <xf numFmtId="0" fontId="92" fillId="25" borderId="10" xfId="31" applyFont="1" applyFill="1" applyBorder="1" applyAlignment="1" applyProtection="1">
      <alignment horizontal="left" vertical="center" wrapText="1"/>
      <protection locked="0"/>
    </xf>
    <xf numFmtId="0" fontId="49" fillId="33" borderId="11" xfId="36" applyFont="1" applyFill="1" applyBorder="1" applyAlignment="1">
      <alignment horizontal="center" textRotation="90" wrapText="1"/>
    </xf>
    <xf numFmtId="0" fontId="49" fillId="33" borderId="36" xfId="36" applyFont="1" applyFill="1" applyBorder="1" applyAlignment="1">
      <alignment horizontal="center" textRotation="90" wrapText="1"/>
    </xf>
    <xf numFmtId="0" fontId="49" fillId="33" borderId="37" xfId="36" applyFont="1" applyFill="1" applyBorder="1" applyAlignment="1">
      <alignment horizontal="center" textRotation="90" wrapText="1"/>
    </xf>
    <xf numFmtId="0" fontId="48" fillId="33" borderId="11" xfId="36" applyFont="1" applyFill="1" applyBorder="1" applyAlignment="1" applyProtection="1">
      <alignment horizontal="center" vertical="center" wrapText="1"/>
      <protection locked="0"/>
    </xf>
    <xf numFmtId="0" fontId="41" fillId="25" borderId="10" xfId="36" applyFont="1" applyFill="1" applyBorder="1" applyAlignment="1" applyProtection="1">
      <alignment horizontal="left" vertical="center" wrapText="1"/>
      <protection locked="0"/>
    </xf>
    <xf numFmtId="166" fontId="40" fillId="24" borderId="24" xfId="36" applyNumberFormat="1" applyFont="1" applyFill="1" applyBorder="1" applyAlignment="1" applyProtection="1">
      <alignment horizontal="center" vertical="center" wrapText="1"/>
      <protection locked="0"/>
    </xf>
    <xf numFmtId="0" fontId="58" fillId="29" borderId="12" xfId="36" applyFont="1" applyFill="1" applyBorder="1" applyAlignment="1" applyProtection="1">
      <alignment horizontal="right" vertical="center" wrapText="1"/>
      <protection locked="0"/>
    </xf>
    <xf numFmtId="0" fontId="48" fillId="33" borderId="11" xfId="36" applyFont="1" applyFill="1" applyBorder="1" applyAlignment="1">
      <alignment horizontal="center" vertical="center" wrapText="1"/>
    </xf>
    <xf numFmtId="0" fontId="48" fillId="33" borderId="36" xfId="36" applyFont="1" applyFill="1" applyBorder="1" applyAlignment="1">
      <alignment horizontal="center" vertical="center" wrapText="1"/>
    </xf>
    <xf numFmtId="0" fontId="48" fillId="33" borderId="37" xfId="36" applyFont="1" applyFill="1" applyBorder="1" applyAlignment="1">
      <alignment horizontal="center" vertical="center" wrapText="1"/>
    </xf>
    <xf numFmtId="0" fontId="78" fillId="25" borderId="10" xfId="36" applyNumberFormat="1" applyFont="1" applyFill="1" applyBorder="1" applyAlignment="1" applyProtection="1">
      <alignment horizontal="left" vertical="center" wrapText="1"/>
      <protection locked="0"/>
    </xf>
    <xf numFmtId="0" fontId="78" fillId="29" borderId="12" xfId="36" applyNumberFormat="1" applyFont="1" applyFill="1" applyBorder="1" applyAlignment="1" applyProtection="1">
      <alignment horizontal="left" vertical="center" wrapText="1"/>
      <protection locked="0"/>
    </xf>
    <xf numFmtId="0" fontId="57" fillId="25" borderId="10" xfId="36" applyNumberFormat="1" applyFont="1" applyFill="1" applyBorder="1" applyAlignment="1" applyProtection="1">
      <alignment horizontal="right" vertical="center" wrapText="1"/>
      <protection locked="0"/>
    </xf>
    <xf numFmtId="166" fontId="58" fillId="24" borderId="24" xfId="36" applyNumberFormat="1" applyFont="1" applyFill="1" applyBorder="1" applyAlignment="1" applyProtection="1">
      <alignment horizontal="center" vertical="center" wrapText="1"/>
      <protection locked="0"/>
    </xf>
    <xf numFmtId="0" fontId="91" fillId="33" borderId="38" xfId="36" applyFont="1" applyFill="1" applyBorder="1" applyAlignment="1" applyProtection="1">
      <alignment horizontal="center" vertical="center" wrapText="1"/>
      <protection locked="0"/>
    </xf>
    <xf numFmtId="0" fontId="57" fillId="25" borderId="10" xfId="36" applyNumberFormat="1" applyFont="1" applyFill="1" applyBorder="1" applyAlignment="1" applyProtection="1">
      <alignment horizontal="center" vertical="center" wrapText="1"/>
      <protection locked="0"/>
    </xf>
    <xf numFmtId="168" fontId="48" fillId="33" borderId="11" xfId="36" applyNumberFormat="1" applyFont="1" applyFill="1" applyBorder="1" applyAlignment="1">
      <alignment horizontal="center" vertical="center" wrapText="1"/>
    </xf>
    <xf numFmtId="2" fontId="98" fillId="33" borderId="11" xfId="36" applyNumberFormat="1" applyFont="1" applyFill="1" applyBorder="1" applyAlignment="1">
      <alignment horizontal="center" vertical="center" textRotation="90" wrapText="1"/>
    </xf>
    <xf numFmtId="169" fontId="97" fillId="33" borderId="11" xfId="36" applyNumberFormat="1" applyFont="1" applyFill="1" applyBorder="1" applyAlignment="1">
      <alignment horizontal="center" vertical="center"/>
    </xf>
    <xf numFmtId="0" fontId="69" fillId="33" borderId="11" xfId="36" applyFont="1" applyFill="1" applyBorder="1" applyAlignment="1">
      <alignment horizontal="center" vertical="center"/>
    </xf>
    <xf numFmtId="166" fontId="93" fillId="24" borderId="24" xfId="36" applyNumberFormat="1" applyFont="1" applyFill="1" applyBorder="1" applyAlignment="1" applyProtection="1">
      <alignment horizontal="center" vertical="center" wrapText="1"/>
      <protection locked="0"/>
    </xf>
    <xf numFmtId="0" fontId="52" fillId="29" borderId="12" xfId="36" applyFont="1" applyFill="1" applyBorder="1" applyAlignment="1" applyProtection="1">
      <alignment horizontal="right" vertical="center" wrapText="1"/>
      <protection locked="0"/>
    </xf>
    <xf numFmtId="0" fontId="69" fillId="33" borderId="36" xfId="36" applyFont="1" applyFill="1" applyBorder="1" applyAlignment="1">
      <alignment horizontal="center" vertical="center" wrapText="1"/>
    </xf>
    <xf numFmtId="0" fontId="69" fillId="33" borderId="37" xfId="36" applyFont="1" applyFill="1" applyBorder="1" applyAlignment="1">
      <alignment horizontal="center" vertical="center" wrapText="1"/>
    </xf>
    <xf numFmtId="0" fontId="93" fillId="33" borderId="11" xfId="36" applyNumberFormat="1" applyFont="1" applyFill="1" applyBorder="1" applyAlignment="1">
      <alignment horizontal="center" vertical="center" textRotation="90" wrapText="1"/>
    </xf>
    <xf numFmtId="0" fontId="69" fillId="33" borderId="11" xfId="36" applyFont="1" applyFill="1" applyBorder="1" applyAlignment="1">
      <alignment horizontal="center" textRotation="90"/>
    </xf>
    <xf numFmtId="49" fontId="98" fillId="33" borderId="11" xfId="36" applyNumberFormat="1" applyFont="1" applyFill="1" applyBorder="1" applyAlignment="1">
      <alignment horizontal="center" vertical="center" textRotation="90" wrapText="1"/>
    </xf>
    <xf numFmtId="14" fontId="79" fillId="29" borderId="12" xfId="36" applyNumberFormat="1" applyFont="1" applyFill="1" applyBorder="1" applyAlignment="1" applyProtection="1">
      <alignment horizontal="center" vertical="center" wrapText="1"/>
      <protection locked="0"/>
    </xf>
    <xf numFmtId="0" fontId="51" fillId="29" borderId="12" xfId="36" applyFont="1" applyFill="1" applyBorder="1" applyAlignment="1" applyProtection="1">
      <alignment horizontal="left" vertical="center" wrapText="1"/>
      <protection locked="0"/>
    </xf>
    <xf numFmtId="166" fontId="79" fillId="29" borderId="12" xfId="36" applyNumberFormat="1" applyFont="1" applyFill="1" applyBorder="1" applyAlignment="1" applyProtection="1">
      <alignment horizontal="center" vertical="center" wrapText="1"/>
      <protection locked="0"/>
    </xf>
    <xf numFmtId="0" fontId="93" fillId="29" borderId="0" xfId="36" applyFont="1" applyFill="1" applyBorder="1" applyAlignment="1" applyProtection="1">
      <alignment horizontal="center" vertical="center" wrapText="1"/>
      <protection locked="0"/>
    </xf>
    <xf numFmtId="0" fontId="94" fillId="31" borderId="38" xfId="36" applyFont="1" applyFill="1" applyBorder="1" applyAlignment="1" applyProtection="1">
      <alignment horizontal="center" vertical="center" wrapText="1"/>
      <protection locked="0"/>
    </xf>
    <xf numFmtId="0" fontId="52" fillId="29" borderId="10" xfId="36" applyFont="1" applyFill="1" applyBorder="1" applyAlignment="1" applyProtection="1">
      <alignment horizontal="right" vertical="center" wrapText="1"/>
      <protection locked="0"/>
    </xf>
    <xf numFmtId="0" fontId="95" fillId="29" borderId="10" xfId="31" applyFont="1" applyFill="1" applyBorder="1" applyAlignment="1" applyProtection="1">
      <alignment horizontal="left" vertical="center" wrapText="1"/>
      <protection locked="0"/>
    </xf>
    <xf numFmtId="0" fontId="96" fillId="29" borderId="10" xfId="36" applyFont="1" applyFill="1" applyBorder="1" applyAlignment="1" applyProtection="1">
      <alignment horizontal="center" vertical="center" wrapText="1"/>
      <protection locked="0"/>
    </xf>
    <xf numFmtId="0" fontId="79" fillId="29" borderId="10" xfId="36"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35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35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35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11</xdr:row>
      <xdr:rowOff>590550</xdr:rowOff>
    </xdr:from>
    <xdr:to>
      <xdr:col>8</xdr:col>
      <xdr:colOff>19050</xdr:colOff>
      <xdr:row>12</xdr:row>
      <xdr:rowOff>561975</xdr:rowOff>
    </xdr:to>
    <xdr:pic>
      <xdr:nvPicPr>
        <xdr:cNvPr id="185356"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37052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97367</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29700" y="371475"/>
          <a:ext cx="2126192"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0</xdr:row>
      <xdr:rowOff>0</xdr:rowOff>
    </xdr:from>
    <xdr:to>
      <xdr:col>3</xdr:col>
      <xdr:colOff>1276350</xdr:colOff>
      <xdr:row>2</xdr:row>
      <xdr:rowOff>152400</xdr:rowOff>
    </xdr:to>
    <xdr:pic>
      <xdr:nvPicPr>
        <xdr:cNvPr id="16206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7645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952500</xdr:colOff>
      <xdr:row>0</xdr:row>
      <xdr:rowOff>0</xdr:rowOff>
    </xdr:from>
    <xdr:to>
      <xdr:col>14</xdr:col>
      <xdr:colOff>952500</xdr:colOff>
      <xdr:row>1</xdr:row>
      <xdr:rowOff>133350</xdr:rowOff>
    </xdr:to>
    <xdr:pic>
      <xdr:nvPicPr>
        <xdr:cNvPr id="16206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627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12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200025</xdr:colOff>
      <xdr:row>1</xdr:row>
      <xdr:rowOff>276225</xdr:rowOff>
    </xdr:to>
    <xdr:pic>
      <xdr:nvPicPr>
        <xdr:cNvPr id="16512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08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1123950</xdr:colOff>
      <xdr:row>0</xdr:row>
      <xdr:rowOff>47625</xdr:rowOff>
    </xdr:from>
    <xdr:to>
      <xdr:col>15</xdr:col>
      <xdr:colOff>123825</xdr:colOff>
      <xdr:row>1</xdr:row>
      <xdr:rowOff>104775</xdr:rowOff>
    </xdr:to>
    <xdr:pic>
      <xdr:nvPicPr>
        <xdr:cNvPr id="16308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0575" y="4762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3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904876</xdr:colOff>
      <xdr:row>1</xdr:row>
      <xdr:rowOff>133350</xdr:rowOff>
    </xdr:to>
    <xdr:pic>
      <xdr:nvPicPr>
        <xdr:cNvPr id="16103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38"/>
      <c r="B1" s="139"/>
      <c r="C1" s="139"/>
      <c r="D1" s="139"/>
      <c r="E1" s="139"/>
      <c r="F1" s="139"/>
      <c r="G1" s="139"/>
      <c r="H1" s="139"/>
      <c r="I1" s="139"/>
      <c r="J1" s="139"/>
      <c r="K1" s="140"/>
    </row>
    <row r="2" spans="1:11" ht="116.25" customHeight="1" x14ac:dyDescent="0.2">
      <c r="A2" s="310" t="s">
        <v>132</v>
      </c>
      <c r="B2" s="311"/>
      <c r="C2" s="311"/>
      <c r="D2" s="311"/>
      <c r="E2" s="311"/>
      <c r="F2" s="311"/>
      <c r="G2" s="311"/>
      <c r="H2" s="311"/>
      <c r="I2" s="311"/>
      <c r="J2" s="311"/>
      <c r="K2" s="312"/>
    </row>
    <row r="3" spans="1:11" ht="14.25" x14ac:dyDescent="0.2">
      <c r="A3" s="141"/>
      <c r="B3" s="142"/>
      <c r="C3" s="142"/>
      <c r="D3" s="142"/>
      <c r="E3" s="142"/>
      <c r="F3" s="142"/>
      <c r="G3" s="142"/>
      <c r="H3" s="142"/>
      <c r="I3" s="142"/>
      <c r="J3" s="142"/>
      <c r="K3" s="143"/>
    </row>
    <row r="4" spans="1:11" x14ac:dyDescent="0.2">
      <c r="A4" s="144"/>
      <c r="B4" s="145"/>
      <c r="C4" s="145"/>
      <c r="D4" s="145"/>
      <c r="E4" s="145"/>
      <c r="F4" s="145"/>
      <c r="G4" s="145"/>
      <c r="H4" s="145"/>
      <c r="I4" s="145"/>
      <c r="J4" s="145"/>
      <c r="K4" s="146"/>
    </row>
    <row r="5" spans="1:11" x14ac:dyDescent="0.2">
      <c r="A5" s="144"/>
      <c r="B5" s="145"/>
      <c r="C5" s="145"/>
      <c r="D5" s="145"/>
      <c r="E5" s="145"/>
      <c r="F5" s="145"/>
      <c r="G5" s="145"/>
      <c r="H5" s="145"/>
      <c r="I5" s="145"/>
      <c r="J5" s="145"/>
      <c r="K5" s="146"/>
    </row>
    <row r="6" spans="1:11" x14ac:dyDescent="0.2">
      <c r="A6" s="144"/>
      <c r="B6" s="145"/>
      <c r="C6" s="145"/>
      <c r="D6" s="145"/>
      <c r="E6" s="145"/>
      <c r="F6" s="145"/>
      <c r="G6" s="145"/>
      <c r="H6" s="145"/>
      <c r="I6" s="145"/>
      <c r="J6" s="145"/>
      <c r="K6" s="146"/>
    </row>
    <row r="7" spans="1:11" x14ac:dyDescent="0.2">
      <c r="A7" s="144"/>
      <c r="B7" s="145"/>
      <c r="C7" s="145"/>
      <c r="D7" s="145"/>
      <c r="E7" s="145"/>
      <c r="F7" s="145"/>
      <c r="G7" s="145"/>
      <c r="H7" s="145"/>
      <c r="I7" s="145"/>
      <c r="J7" s="145"/>
      <c r="K7" s="146"/>
    </row>
    <row r="8" spans="1:11" x14ac:dyDescent="0.2">
      <c r="A8" s="144"/>
      <c r="B8" s="145"/>
      <c r="C8" s="145"/>
      <c r="D8" s="145"/>
      <c r="E8" s="145"/>
      <c r="F8" s="145"/>
      <c r="G8" s="145"/>
      <c r="H8" s="145"/>
      <c r="I8" s="145"/>
      <c r="J8" s="145"/>
      <c r="K8" s="146"/>
    </row>
    <row r="9" spans="1:11" x14ac:dyDescent="0.2">
      <c r="A9" s="144"/>
      <c r="B9" s="145"/>
      <c r="C9" s="145"/>
      <c r="D9" s="145"/>
      <c r="E9" s="145"/>
      <c r="F9" s="145"/>
      <c r="G9" s="145"/>
      <c r="H9" s="145"/>
      <c r="I9" s="145"/>
      <c r="J9" s="145"/>
      <c r="K9" s="146"/>
    </row>
    <row r="10" spans="1:11" x14ac:dyDescent="0.2">
      <c r="A10" s="144"/>
      <c r="B10" s="145"/>
      <c r="C10" s="145"/>
      <c r="D10" s="145"/>
      <c r="E10" s="145"/>
      <c r="F10" s="145"/>
      <c r="G10" s="145"/>
      <c r="H10" s="145"/>
      <c r="I10" s="145"/>
      <c r="J10" s="145"/>
      <c r="K10" s="146"/>
    </row>
    <row r="11" spans="1:11" x14ac:dyDescent="0.2">
      <c r="A11" s="144"/>
      <c r="B11" s="145"/>
      <c r="C11" s="145"/>
      <c r="D11" s="145"/>
      <c r="E11" s="145"/>
      <c r="F11" s="145"/>
      <c r="G11" s="145"/>
      <c r="H11" s="145"/>
      <c r="I11" s="145"/>
      <c r="J11" s="145"/>
      <c r="K11" s="146"/>
    </row>
    <row r="12" spans="1:11" ht="51.75" customHeight="1" x14ac:dyDescent="0.35">
      <c r="A12" s="330"/>
      <c r="B12" s="331"/>
      <c r="C12" s="331"/>
      <c r="D12" s="331"/>
      <c r="E12" s="331"/>
      <c r="F12" s="331"/>
      <c r="G12" s="331"/>
      <c r="H12" s="331"/>
      <c r="I12" s="331"/>
      <c r="J12" s="331"/>
      <c r="K12" s="332"/>
    </row>
    <row r="13" spans="1:11" ht="71.25" customHeight="1" x14ac:dyDescent="0.2">
      <c r="A13" s="313"/>
      <c r="B13" s="314"/>
      <c r="C13" s="314"/>
      <c r="D13" s="314"/>
      <c r="E13" s="314"/>
      <c r="F13" s="314"/>
      <c r="G13" s="314"/>
      <c r="H13" s="314"/>
      <c r="I13" s="314"/>
      <c r="J13" s="314"/>
      <c r="K13" s="315"/>
    </row>
    <row r="14" spans="1:11" ht="72" customHeight="1" x14ac:dyDescent="0.2">
      <c r="A14" s="319" t="s">
        <v>323</v>
      </c>
      <c r="B14" s="320"/>
      <c r="C14" s="320"/>
      <c r="D14" s="320"/>
      <c r="E14" s="320"/>
      <c r="F14" s="320"/>
      <c r="G14" s="320"/>
      <c r="H14" s="320"/>
      <c r="I14" s="320"/>
      <c r="J14" s="320"/>
      <c r="K14" s="321"/>
    </row>
    <row r="15" spans="1:11" ht="51.75" customHeight="1" x14ac:dyDescent="0.2">
      <c r="A15" s="316"/>
      <c r="B15" s="317"/>
      <c r="C15" s="317"/>
      <c r="D15" s="317"/>
      <c r="E15" s="317"/>
      <c r="F15" s="317"/>
      <c r="G15" s="317"/>
      <c r="H15" s="317"/>
      <c r="I15" s="317"/>
      <c r="J15" s="317"/>
      <c r="K15" s="318"/>
    </row>
    <row r="16" spans="1:11" x14ac:dyDescent="0.2">
      <c r="A16" s="144"/>
      <c r="B16" s="145"/>
      <c r="C16" s="145"/>
      <c r="D16" s="145"/>
      <c r="E16" s="145"/>
      <c r="F16" s="145"/>
      <c r="G16" s="145"/>
      <c r="H16" s="145"/>
      <c r="I16" s="145"/>
      <c r="J16" s="145"/>
      <c r="K16" s="146"/>
    </row>
    <row r="17" spans="1:11" ht="25.5" x14ac:dyDescent="0.35">
      <c r="A17" s="333"/>
      <c r="B17" s="334"/>
      <c r="C17" s="334"/>
      <c r="D17" s="334"/>
      <c r="E17" s="334"/>
      <c r="F17" s="334"/>
      <c r="G17" s="334"/>
      <c r="H17" s="334"/>
      <c r="I17" s="334"/>
      <c r="J17" s="334"/>
      <c r="K17" s="335"/>
    </row>
    <row r="18" spans="1:11" ht="24.75" customHeight="1" x14ac:dyDescent="0.2">
      <c r="A18" s="327" t="s">
        <v>145</v>
      </c>
      <c r="B18" s="328"/>
      <c r="C18" s="328"/>
      <c r="D18" s="328"/>
      <c r="E18" s="328"/>
      <c r="F18" s="328"/>
      <c r="G18" s="328"/>
      <c r="H18" s="328"/>
      <c r="I18" s="328"/>
      <c r="J18" s="328"/>
      <c r="K18" s="329"/>
    </row>
    <row r="19" spans="1:11" s="33" customFormat="1" ht="35.25" customHeight="1" x14ac:dyDescent="0.2">
      <c r="A19" s="336" t="s">
        <v>141</v>
      </c>
      <c r="B19" s="337"/>
      <c r="C19" s="337"/>
      <c r="D19" s="337"/>
      <c r="E19" s="338"/>
      <c r="F19" s="324" t="s">
        <v>323</v>
      </c>
      <c r="G19" s="325"/>
      <c r="H19" s="325"/>
      <c r="I19" s="325"/>
      <c r="J19" s="325"/>
      <c r="K19" s="326"/>
    </row>
    <row r="20" spans="1:11" s="33" customFormat="1" ht="35.25" customHeight="1" x14ac:dyDescent="0.2">
      <c r="A20" s="339" t="s">
        <v>142</v>
      </c>
      <c r="B20" s="340"/>
      <c r="C20" s="340"/>
      <c r="D20" s="340"/>
      <c r="E20" s="341"/>
      <c r="F20" s="324" t="s">
        <v>147</v>
      </c>
      <c r="G20" s="325"/>
      <c r="H20" s="325"/>
      <c r="I20" s="325"/>
      <c r="J20" s="325"/>
      <c r="K20" s="326"/>
    </row>
    <row r="21" spans="1:11" s="33" customFormat="1" ht="35.25" customHeight="1" x14ac:dyDescent="0.2">
      <c r="A21" s="339" t="s">
        <v>143</v>
      </c>
      <c r="B21" s="340"/>
      <c r="C21" s="340"/>
      <c r="D21" s="340"/>
      <c r="E21" s="341"/>
      <c r="F21" s="324" t="s">
        <v>238</v>
      </c>
      <c r="G21" s="325"/>
      <c r="H21" s="325"/>
      <c r="I21" s="325"/>
      <c r="J21" s="325"/>
      <c r="K21" s="326"/>
    </row>
    <row r="22" spans="1:11" s="33" customFormat="1" ht="35.25" customHeight="1" x14ac:dyDescent="0.2">
      <c r="A22" s="339" t="s">
        <v>144</v>
      </c>
      <c r="B22" s="340"/>
      <c r="C22" s="340"/>
      <c r="D22" s="340"/>
      <c r="E22" s="341"/>
      <c r="F22" s="324" t="s">
        <v>314</v>
      </c>
      <c r="G22" s="325"/>
      <c r="H22" s="325"/>
      <c r="I22" s="325"/>
      <c r="J22" s="325"/>
      <c r="K22" s="326"/>
    </row>
    <row r="23" spans="1:11" s="33" customFormat="1" ht="35.25" customHeight="1" x14ac:dyDescent="0.2">
      <c r="A23" s="342" t="s">
        <v>146</v>
      </c>
      <c r="B23" s="343"/>
      <c r="C23" s="343"/>
      <c r="D23" s="343"/>
      <c r="E23" s="344"/>
      <c r="F23" s="202">
        <v>46</v>
      </c>
      <c r="G23" s="147"/>
      <c r="H23" s="147"/>
      <c r="I23" s="147"/>
      <c r="J23" s="147"/>
      <c r="K23" s="148"/>
    </row>
    <row r="24" spans="1:11" ht="15.75" x14ac:dyDescent="0.25">
      <c r="A24" s="322"/>
      <c r="B24" s="323"/>
      <c r="C24" s="323"/>
      <c r="D24" s="323"/>
      <c r="E24" s="323"/>
      <c r="F24" s="302"/>
      <c r="G24" s="302"/>
      <c r="H24" s="302"/>
      <c r="I24" s="302"/>
      <c r="J24" s="302"/>
      <c r="K24" s="303"/>
    </row>
    <row r="25" spans="1:11" ht="20.25" x14ac:dyDescent="0.3">
      <c r="A25" s="307"/>
      <c r="B25" s="308"/>
      <c r="C25" s="308"/>
      <c r="D25" s="308"/>
      <c r="E25" s="308"/>
      <c r="F25" s="308"/>
      <c r="G25" s="308"/>
      <c r="H25" s="308"/>
      <c r="I25" s="308"/>
      <c r="J25" s="308"/>
      <c r="K25" s="309"/>
    </row>
    <row r="26" spans="1:11" x14ac:dyDescent="0.2">
      <c r="A26" s="144"/>
      <c r="B26" s="145"/>
      <c r="C26" s="145"/>
      <c r="D26" s="145"/>
      <c r="E26" s="145"/>
      <c r="F26" s="145"/>
      <c r="G26" s="145"/>
      <c r="H26" s="145"/>
      <c r="I26" s="145"/>
      <c r="J26" s="145"/>
      <c r="K26" s="146"/>
    </row>
    <row r="27" spans="1:11" ht="20.25" x14ac:dyDescent="0.3">
      <c r="A27" s="304"/>
      <c r="B27" s="305"/>
      <c r="C27" s="305"/>
      <c r="D27" s="305"/>
      <c r="E27" s="305"/>
      <c r="F27" s="305"/>
      <c r="G27" s="305"/>
      <c r="H27" s="305"/>
      <c r="I27" s="305"/>
      <c r="J27" s="305"/>
      <c r="K27" s="306"/>
    </row>
    <row r="28" spans="1:11" x14ac:dyDescent="0.2">
      <c r="A28" s="144"/>
      <c r="B28" s="145"/>
      <c r="C28" s="145"/>
      <c r="D28" s="145"/>
      <c r="E28" s="145"/>
      <c r="F28" s="145"/>
      <c r="G28" s="145"/>
      <c r="H28" s="145"/>
      <c r="I28" s="145"/>
      <c r="J28" s="145"/>
      <c r="K28" s="146"/>
    </row>
    <row r="29" spans="1:11" x14ac:dyDescent="0.2">
      <c r="A29" s="144"/>
      <c r="B29" s="145"/>
      <c r="C29" s="145"/>
      <c r="D29" s="145"/>
      <c r="E29" s="145"/>
      <c r="F29" s="145"/>
      <c r="G29" s="145"/>
      <c r="H29" s="145"/>
      <c r="I29" s="145"/>
      <c r="J29" s="145"/>
      <c r="K29" s="146"/>
    </row>
    <row r="30" spans="1:11" x14ac:dyDescent="0.2">
      <c r="A30" s="149"/>
      <c r="B30" s="150"/>
      <c r="C30" s="150"/>
      <c r="D30" s="150"/>
      <c r="E30" s="150"/>
      <c r="F30" s="150"/>
      <c r="G30" s="150"/>
      <c r="H30" s="150"/>
      <c r="I30" s="150"/>
      <c r="J30" s="150"/>
      <c r="K30" s="151"/>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SheetLayoutView="106" workbookViewId="0">
      <selection activeCell="D10" sqref="D10"/>
    </sheetView>
  </sheetViews>
  <sheetFormatPr defaultRowHeight="12.75" x14ac:dyDescent="0.2"/>
  <cols>
    <col min="1" max="2" width="4.85546875" style="25" customWidth="1"/>
    <col min="3" max="3" width="13.28515625" style="14" bestFit="1" customWidth="1"/>
    <col min="4" max="4" width="20.85546875" style="52" customWidth="1"/>
    <col min="5" max="5" width="18.28515625" style="52" customWidth="1"/>
    <col min="6" max="6" width="9.28515625" style="14" customWidth="1"/>
    <col min="7" max="7" width="7.5703125" style="26" customWidth="1"/>
    <col min="8" max="8" width="2.140625" style="14" customWidth="1"/>
    <col min="9" max="9" width="4.42578125" style="25" customWidth="1"/>
    <col min="10" max="10" width="15.85546875" style="25" hidden="1" customWidth="1"/>
    <col min="11" max="11" width="6.5703125" style="25" customWidth="1"/>
    <col min="12" max="12" width="14.140625" style="27" customWidth="1"/>
    <col min="13" max="13" width="23.7109375" style="56" customWidth="1"/>
    <col min="14" max="14" width="14.7109375" style="56" customWidth="1"/>
    <col min="15" max="15" width="9.5703125" style="14" customWidth="1"/>
    <col min="16" max="16" width="7.7109375" style="14" customWidth="1"/>
    <col min="17" max="17" width="5.7109375" style="14" customWidth="1"/>
    <col min="18" max="16384" width="9.140625" style="14"/>
  </cols>
  <sheetData>
    <row r="1" spans="1:16" s="2" customFormat="1" ht="48.75" customHeight="1" x14ac:dyDescent="0.2">
      <c r="A1" s="370" t="str">
        <f>('YARIŞMA BİLGİLERİ'!A2)</f>
        <v>Türkiye Atletizm Federasyonu
İstanbul Atletizm İl Temsilciliği</v>
      </c>
      <c r="B1" s="370"/>
      <c r="C1" s="370"/>
      <c r="D1" s="370"/>
      <c r="E1" s="370"/>
      <c r="F1" s="370"/>
      <c r="G1" s="370"/>
      <c r="H1" s="370"/>
      <c r="I1" s="370"/>
      <c r="J1" s="370"/>
      <c r="K1" s="370"/>
      <c r="L1" s="370"/>
      <c r="M1" s="370"/>
      <c r="N1" s="370"/>
      <c r="O1" s="370"/>
      <c r="P1" s="370"/>
    </row>
    <row r="2" spans="1:16" s="2" customFormat="1" ht="24.75" customHeight="1" x14ac:dyDescent="0.2">
      <c r="A2" s="393" t="str">
        <f>'YARIŞMA BİLGİLERİ'!F19</f>
        <v>Turkcell - Spor Toto 2020 Olimpik Kamp Sporcuları Test Yarışmları</v>
      </c>
      <c r="B2" s="393"/>
      <c r="C2" s="393"/>
      <c r="D2" s="393"/>
      <c r="E2" s="393"/>
      <c r="F2" s="393"/>
      <c r="G2" s="393"/>
      <c r="H2" s="393"/>
      <c r="I2" s="393"/>
      <c r="J2" s="393"/>
      <c r="K2" s="393"/>
      <c r="L2" s="393"/>
      <c r="M2" s="393"/>
      <c r="N2" s="393"/>
      <c r="O2" s="393"/>
      <c r="P2" s="393"/>
    </row>
    <row r="3" spans="1:16" s="5" customFormat="1" ht="21.75" customHeight="1" x14ac:dyDescent="0.2">
      <c r="A3" s="376" t="s">
        <v>165</v>
      </c>
      <c r="B3" s="376"/>
      <c r="C3" s="376"/>
      <c r="D3" s="378" t="e">
        <f>'YARIŞMA PROGRAMI'!#REF!</f>
        <v>#REF!</v>
      </c>
      <c r="E3" s="378"/>
      <c r="F3" s="394" t="s">
        <v>39</v>
      </c>
      <c r="G3" s="394"/>
      <c r="H3" s="3" t="s">
        <v>138</v>
      </c>
      <c r="I3" s="383" t="e">
        <f>'YARIŞMA PROGRAMI'!#REF!</f>
        <v>#REF!</v>
      </c>
      <c r="J3" s="383"/>
      <c r="K3" s="383"/>
      <c r="L3" s="4"/>
      <c r="M3" s="88" t="s">
        <v>164</v>
      </c>
      <c r="N3" s="389" t="e">
        <f>'YARIŞMA PROGRAMI'!#REF!</f>
        <v>#REF!</v>
      </c>
      <c r="O3" s="389"/>
      <c r="P3" s="389"/>
    </row>
    <row r="4" spans="1:16" s="5" customFormat="1" ht="17.25" customHeight="1" x14ac:dyDescent="0.2">
      <c r="A4" s="385" t="s">
        <v>143</v>
      </c>
      <c r="B4" s="385"/>
      <c r="C4" s="385"/>
      <c r="D4" s="377" t="str">
        <f>'YARIŞMA BİLGİLERİ'!F21</f>
        <v>16 Yaş Altı Erkekler A</v>
      </c>
      <c r="E4" s="377"/>
      <c r="F4" s="31"/>
      <c r="G4" s="31"/>
      <c r="H4" s="31"/>
      <c r="I4" s="31"/>
      <c r="J4" s="31"/>
      <c r="K4" s="31"/>
      <c r="L4" s="32"/>
      <c r="M4" s="87" t="s">
        <v>163</v>
      </c>
      <c r="N4" s="390" t="e">
        <f>'YARIŞMA PROGRAMI'!#REF!</f>
        <v>#REF!</v>
      </c>
      <c r="O4" s="390"/>
      <c r="P4" s="390"/>
    </row>
    <row r="5" spans="1:16" s="2" customFormat="1" ht="15.75" customHeight="1" x14ac:dyDescent="0.2">
      <c r="A5" s="6"/>
      <c r="B5" s="6"/>
      <c r="C5" s="7"/>
      <c r="D5" s="8"/>
      <c r="E5" s="9"/>
      <c r="F5" s="9"/>
      <c r="G5" s="9"/>
      <c r="H5" s="9"/>
      <c r="I5" s="6"/>
      <c r="J5" s="6"/>
      <c r="K5" s="6"/>
      <c r="L5" s="10"/>
      <c r="M5" s="11"/>
      <c r="N5" s="392">
        <f ca="1">NOW()</f>
        <v>42041.710669791668</v>
      </c>
      <c r="O5" s="392"/>
      <c r="P5" s="392"/>
    </row>
    <row r="6" spans="1:16" s="12" customFormat="1" ht="24" customHeight="1" x14ac:dyDescent="0.2">
      <c r="A6" s="379" t="s">
        <v>11</v>
      </c>
      <c r="B6" s="380" t="s">
        <v>136</v>
      </c>
      <c r="C6" s="382" t="s">
        <v>161</v>
      </c>
      <c r="D6" s="386" t="s">
        <v>13</v>
      </c>
      <c r="E6" s="386" t="s">
        <v>38</v>
      </c>
      <c r="F6" s="386" t="s">
        <v>14</v>
      </c>
      <c r="G6" s="387" t="s">
        <v>24</v>
      </c>
      <c r="I6" s="365" t="s">
        <v>15</v>
      </c>
      <c r="J6" s="369"/>
      <c r="K6" s="369"/>
      <c r="L6" s="369"/>
      <c r="M6" s="369"/>
      <c r="N6" s="369"/>
      <c r="O6" s="369"/>
      <c r="P6" s="375"/>
    </row>
    <row r="7" spans="1:16" ht="24" customHeight="1" x14ac:dyDescent="0.2">
      <c r="A7" s="379"/>
      <c r="B7" s="381"/>
      <c r="C7" s="382"/>
      <c r="D7" s="386"/>
      <c r="E7" s="386"/>
      <c r="F7" s="386"/>
      <c r="G7" s="388"/>
      <c r="H7" s="13"/>
      <c r="I7" s="48" t="s">
        <v>11</v>
      </c>
      <c r="J7" s="45" t="s">
        <v>137</v>
      </c>
      <c r="K7" s="45" t="s">
        <v>136</v>
      </c>
      <c r="L7" s="46" t="s">
        <v>12</v>
      </c>
      <c r="M7" s="47" t="s">
        <v>13</v>
      </c>
      <c r="N7" s="47" t="s">
        <v>38</v>
      </c>
      <c r="O7" s="45" t="s">
        <v>14</v>
      </c>
      <c r="P7" s="45" t="s">
        <v>24</v>
      </c>
    </row>
    <row r="8" spans="1:16" s="12" customFormat="1" ht="27.75" customHeight="1" x14ac:dyDescent="0.2">
      <c r="A8" s="15">
        <v>1</v>
      </c>
      <c r="B8" s="15"/>
      <c r="C8" s="16"/>
      <c r="D8" s="162"/>
      <c r="E8" s="163"/>
      <c r="F8" s="17"/>
      <c r="G8" s="18"/>
      <c r="H8" s="19"/>
      <c r="I8" s="20">
        <v>1</v>
      </c>
      <c r="J8" s="21" t="s">
        <v>185</v>
      </c>
      <c r="K8" s="22"/>
      <c r="L8" s="23"/>
      <c r="M8" s="49"/>
      <c r="N8" s="49"/>
      <c r="O8" s="24"/>
      <c r="P8" s="22"/>
    </row>
    <row r="9" spans="1:16" s="12" customFormat="1" ht="27.75" customHeight="1" x14ac:dyDescent="0.2">
      <c r="A9" s="15">
        <v>2</v>
      </c>
      <c r="B9" s="15"/>
      <c r="C9" s="16"/>
      <c r="D9" s="162"/>
      <c r="E9" s="163"/>
      <c r="F9" s="17"/>
      <c r="G9" s="18"/>
      <c r="H9" s="19"/>
      <c r="I9" s="20">
        <v>2</v>
      </c>
      <c r="J9" s="21" t="s">
        <v>186</v>
      </c>
      <c r="K9" s="22"/>
      <c r="L9" s="23"/>
      <c r="M9" s="49"/>
      <c r="N9" s="49"/>
      <c r="O9" s="24"/>
      <c r="P9" s="22"/>
    </row>
    <row r="10" spans="1:16" s="12" customFormat="1" ht="27.75" customHeight="1" x14ac:dyDescent="0.2">
      <c r="A10" s="15">
        <v>3</v>
      </c>
      <c r="B10" s="15"/>
      <c r="C10" s="16"/>
      <c r="D10" s="162"/>
      <c r="E10" s="163"/>
      <c r="F10" s="17"/>
      <c r="G10" s="18"/>
      <c r="H10" s="19"/>
      <c r="I10" s="20">
        <v>3</v>
      </c>
      <c r="J10" s="21" t="s">
        <v>187</v>
      </c>
      <c r="K10" s="22"/>
      <c r="L10" s="23"/>
      <c r="M10" s="49"/>
      <c r="N10" s="49"/>
      <c r="O10" s="24"/>
      <c r="P10" s="22"/>
    </row>
    <row r="11" spans="1:16" s="12" customFormat="1" ht="27.75" customHeight="1" x14ac:dyDescent="0.2">
      <c r="A11" s="15">
        <v>4</v>
      </c>
      <c r="B11" s="15"/>
      <c r="C11" s="16"/>
      <c r="D11" s="162"/>
      <c r="E11" s="163"/>
      <c r="F11" s="17"/>
      <c r="G11" s="18"/>
      <c r="H11" s="19"/>
      <c r="I11" s="20">
        <v>4</v>
      </c>
      <c r="J11" s="21" t="s">
        <v>188</v>
      </c>
      <c r="K11" s="22"/>
      <c r="L11" s="23"/>
      <c r="M11" s="49"/>
      <c r="N11" s="49"/>
      <c r="O11" s="24"/>
      <c r="P11" s="22"/>
    </row>
    <row r="12" spans="1:16" s="12" customFormat="1" ht="27.75" customHeight="1" x14ac:dyDescent="0.2">
      <c r="A12" s="15">
        <v>5</v>
      </c>
      <c r="B12" s="15"/>
      <c r="C12" s="16"/>
      <c r="D12" s="162"/>
      <c r="E12" s="163"/>
      <c r="F12" s="17"/>
      <c r="G12" s="18"/>
      <c r="H12" s="19"/>
      <c r="I12" s="20">
        <v>5</v>
      </c>
      <c r="J12" s="21" t="s">
        <v>189</v>
      </c>
      <c r="K12" s="22"/>
      <c r="L12" s="23"/>
      <c r="M12" s="49"/>
      <c r="N12" s="49"/>
      <c r="O12" s="24"/>
      <c r="P12" s="22"/>
    </row>
    <row r="13" spans="1:16" s="12" customFormat="1" ht="27.75" customHeight="1" x14ac:dyDescent="0.2">
      <c r="A13" s="15">
        <v>6</v>
      </c>
      <c r="B13" s="15"/>
      <c r="C13" s="16"/>
      <c r="D13" s="162"/>
      <c r="E13" s="163"/>
      <c r="F13" s="17"/>
      <c r="G13" s="18"/>
      <c r="H13" s="19"/>
      <c r="I13" s="20">
        <v>6</v>
      </c>
      <c r="J13" s="21" t="s">
        <v>190</v>
      </c>
      <c r="K13" s="22"/>
      <c r="L13" s="23"/>
      <c r="M13" s="49"/>
      <c r="N13" s="49"/>
      <c r="O13" s="24"/>
      <c r="P13" s="22"/>
    </row>
    <row r="14" spans="1:16" s="12" customFormat="1" ht="27.75" customHeight="1" x14ac:dyDescent="0.2">
      <c r="A14" s="15">
        <v>7</v>
      </c>
      <c r="B14" s="15"/>
      <c r="C14" s="16"/>
      <c r="D14" s="162"/>
      <c r="E14" s="163"/>
      <c r="F14" s="17"/>
      <c r="G14" s="18"/>
      <c r="H14" s="19"/>
      <c r="I14" s="20">
        <v>7</v>
      </c>
      <c r="J14" s="21" t="s">
        <v>191</v>
      </c>
      <c r="K14" s="22"/>
      <c r="L14" s="23"/>
      <c r="M14" s="49"/>
      <c r="N14" s="49"/>
      <c r="O14" s="24"/>
      <c r="P14" s="22"/>
    </row>
    <row r="15" spans="1:16" s="12" customFormat="1" ht="27.75" customHeight="1" x14ac:dyDescent="0.2">
      <c r="A15" s="15">
        <v>8</v>
      </c>
      <c r="B15" s="15"/>
      <c r="C15" s="16"/>
      <c r="D15" s="162"/>
      <c r="E15" s="163"/>
      <c r="F15" s="17"/>
      <c r="G15" s="18"/>
      <c r="H15" s="19"/>
      <c r="I15" s="20">
        <v>8</v>
      </c>
      <c r="J15" s="21" t="s">
        <v>192</v>
      </c>
      <c r="K15" s="22"/>
      <c r="L15" s="23"/>
      <c r="M15" s="49"/>
      <c r="N15" s="49"/>
      <c r="O15" s="24"/>
      <c r="P15" s="22"/>
    </row>
    <row r="16" spans="1:16" s="12" customFormat="1" ht="27.75" customHeight="1" x14ac:dyDescent="0.2">
      <c r="A16" s="15">
        <v>9</v>
      </c>
      <c r="B16" s="15"/>
      <c r="C16" s="16"/>
      <c r="D16" s="162"/>
      <c r="E16" s="163"/>
      <c r="F16" s="17"/>
      <c r="G16" s="18"/>
      <c r="H16" s="19"/>
      <c r="I16" s="365" t="s">
        <v>16</v>
      </c>
      <c r="J16" s="369"/>
      <c r="K16" s="369"/>
      <c r="L16" s="369"/>
      <c r="M16" s="369"/>
      <c r="N16" s="369"/>
      <c r="O16" s="369"/>
      <c r="P16" s="375"/>
    </row>
    <row r="17" spans="1:16" s="12" customFormat="1" ht="27.75" customHeight="1" x14ac:dyDescent="0.2">
      <c r="A17" s="15">
        <v>10</v>
      </c>
      <c r="B17" s="15"/>
      <c r="C17" s="16"/>
      <c r="D17" s="162"/>
      <c r="E17" s="163"/>
      <c r="F17" s="17"/>
      <c r="G17" s="18"/>
      <c r="H17" s="19"/>
      <c r="I17" s="48" t="s">
        <v>11</v>
      </c>
      <c r="J17" s="45" t="s">
        <v>137</v>
      </c>
      <c r="K17" s="45" t="s">
        <v>136</v>
      </c>
      <c r="L17" s="46" t="s">
        <v>12</v>
      </c>
      <c r="M17" s="47" t="s">
        <v>13</v>
      </c>
      <c r="N17" s="47" t="s">
        <v>38</v>
      </c>
      <c r="O17" s="45" t="s">
        <v>14</v>
      </c>
      <c r="P17" s="45" t="s">
        <v>24</v>
      </c>
    </row>
    <row r="18" spans="1:16" s="12" customFormat="1" ht="27.75" customHeight="1" x14ac:dyDescent="0.2">
      <c r="A18" s="15">
        <v>11</v>
      </c>
      <c r="B18" s="15"/>
      <c r="C18" s="16"/>
      <c r="D18" s="162"/>
      <c r="E18" s="163"/>
      <c r="F18" s="17"/>
      <c r="G18" s="18"/>
      <c r="H18" s="19"/>
      <c r="I18" s="20">
        <v>1</v>
      </c>
      <c r="J18" s="21" t="s">
        <v>193</v>
      </c>
      <c r="K18" s="22"/>
      <c r="L18" s="23"/>
      <c r="M18" s="49"/>
      <c r="N18" s="49"/>
      <c r="O18" s="24"/>
      <c r="P18" s="22"/>
    </row>
    <row r="19" spans="1:16" s="12" customFormat="1" ht="27.75" customHeight="1" x14ac:dyDescent="0.2">
      <c r="A19" s="15">
        <v>12</v>
      </c>
      <c r="B19" s="15"/>
      <c r="C19" s="16"/>
      <c r="D19" s="162"/>
      <c r="E19" s="163"/>
      <c r="F19" s="17"/>
      <c r="G19" s="18"/>
      <c r="H19" s="19"/>
      <c r="I19" s="20">
        <v>2</v>
      </c>
      <c r="J19" s="21" t="s">
        <v>194</v>
      </c>
      <c r="K19" s="22"/>
      <c r="L19" s="23"/>
      <c r="M19" s="49"/>
      <c r="N19" s="49"/>
      <c r="O19" s="24"/>
      <c r="P19" s="22"/>
    </row>
    <row r="20" spans="1:16" s="12" customFormat="1" ht="27.75" customHeight="1" x14ac:dyDescent="0.2">
      <c r="A20" s="15">
        <v>13</v>
      </c>
      <c r="B20" s="15"/>
      <c r="C20" s="16"/>
      <c r="D20" s="162"/>
      <c r="E20" s="163"/>
      <c r="F20" s="17"/>
      <c r="G20" s="18"/>
      <c r="H20" s="19"/>
      <c r="I20" s="20">
        <v>3</v>
      </c>
      <c r="J20" s="21" t="s">
        <v>195</v>
      </c>
      <c r="K20" s="22"/>
      <c r="L20" s="23"/>
      <c r="M20" s="49"/>
      <c r="N20" s="49"/>
      <c r="O20" s="24"/>
      <c r="P20" s="22"/>
    </row>
    <row r="21" spans="1:16" s="12" customFormat="1" ht="27.75" customHeight="1" x14ac:dyDescent="0.2">
      <c r="A21" s="15">
        <v>14</v>
      </c>
      <c r="B21" s="15"/>
      <c r="C21" s="16"/>
      <c r="D21" s="162"/>
      <c r="E21" s="163"/>
      <c r="F21" s="17"/>
      <c r="G21" s="18"/>
      <c r="H21" s="19"/>
      <c r="I21" s="20">
        <v>4</v>
      </c>
      <c r="J21" s="21" t="s">
        <v>196</v>
      </c>
      <c r="K21" s="22"/>
      <c r="L21" s="23"/>
      <c r="M21" s="49"/>
      <c r="N21" s="49"/>
      <c r="O21" s="24"/>
      <c r="P21" s="22"/>
    </row>
    <row r="22" spans="1:16" s="12" customFormat="1" ht="27.75" customHeight="1" x14ac:dyDescent="0.2">
      <c r="A22" s="15">
        <v>15</v>
      </c>
      <c r="B22" s="15"/>
      <c r="C22" s="16"/>
      <c r="D22" s="162"/>
      <c r="E22" s="163"/>
      <c r="F22" s="17"/>
      <c r="G22" s="18"/>
      <c r="H22" s="19"/>
      <c r="I22" s="20">
        <v>5</v>
      </c>
      <c r="J22" s="21" t="s">
        <v>197</v>
      </c>
      <c r="K22" s="22"/>
      <c r="L22" s="23"/>
      <c r="M22" s="49"/>
      <c r="N22" s="49"/>
      <c r="O22" s="24"/>
      <c r="P22" s="22"/>
    </row>
    <row r="23" spans="1:16" s="12" customFormat="1" ht="27.75" customHeight="1" x14ac:dyDescent="0.2">
      <c r="A23" s="15">
        <v>16</v>
      </c>
      <c r="B23" s="15"/>
      <c r="C23" s="16"/>
      <c r="D23" s="162"/>
      <c r="E23" s="163"/>
      <c r="F23" s="17"/>
      <c r="G23" s="18"/>
      <c r="H23" s="19"/>
      <c r="I23" s="20">
        <v>6</v>
      </c>
      <c r="J23" s="21" t="s">
        <v>198</v>
      </c>
      <c r="K23" s="22"/>
      <c r="L23" s="23"/>
      <c r="M23" s="49"/>
      <c r="N23" s="49"/>
      <c r="O23" s="24"/>
      <c r="P23" s="22"/>
    </row>
    <row r="24" spans="1:16" s="12" customFormat="1" ht="27.75" customHeight="1" x14ac:dyDescent="0.2">
      <c r="A24" s="15">
        <v>17</v>
      </c>
      <c r="B24" s="15"/>
      <c r="C24" s="16"/>
      <c r="D24" s="162"/>
      <c r="E24" s="163"/>
      <c r="F24" s="17"/>
      <c r="G24" s="18"/>
      <c r="H24" s="19"/>
      <c r="I24" s="20">
        <v>7</v>
      </c>
      <c r="J24" s="21" t="s">
        <v>199</v>
      </c>
      <c r="K24" s="22"/>
      <c r="L24" s="23"/>
      <c r="M24" s="49"/>
      <c r="N24" s="49"/>
      <c r="O24" s="24"/>
      <c r="P24" s="22"/>
    </row>
    <row r="25" spans="1:16" s="12" customFormat="1" ht="27.75" customHeight="1" x14ac:dyDescent="0.2">
      <c r="A25" s="15">
        <v>18</v>
      </c>
      <c r="B25" s="15"/>
      <c r="C25" s="16"/>
      <c r="D25" s="162"/>
      <c r="E25" s="163"/>
      <c r="F25" s="17"/>
      <c r="G25" s="18"/>
      <c r="H25" s="19"/>
      <c r="I25" s="20">
        <v>8</v>
      </c>
      <c r="J25" s="21" t="s">
        <v>200</v>
      </c>
      <c r="K25" s="22"/>
      <c r="L25" s="23"/>
      <c r="M25" s="49"/>
      <c r="N25" s="49"/>
      <c r="O25" s="24"/>
      <c r="P25" s="22"/>
    </row>
    <row r="26" spans="1:16" s="12" customFormat="1" ht="27.75" customHeight="1" x14ac:dyDescent="0.2">
      <c r="A26" s="15">
        <v>19</v>
      </c>
      <c r="B26" s="15"/>
      <c r="C26" s="16"/>
      <c r="D26" s="162"/>
      <c r="E26" s="163"/>
      <c r="F26" s="17"/>
      <c r="G26" s="18"/>
      <c r="H26" s="19"/>
      <c r="I26" s="365" t="s">
        <v>17</v>
      </c>
      <c r="J26" s="369"/>
      <c r="K26" s="369"/>
      <c r="L26" s="369"/>
      <c r="M26" s="369"/>
      <c r="N26" s="369"/>
      <c r="O26" s="369"/>
      <c r="P26" s="375"/>
    </row>
    <row r="27" spans="1:16" s="12" customFormat="1" ht="27.75" customHeight="1" x14ac:dyDescent="0.2">
      <c r="A27" s="15">
        <v>20</v>
      </c>
      <c r="B27" s="15"/>
      <c r="C27" s="16"/>
      <c r="D27" s="162"/>
      <c r="E27" s="163"/>
      <c r="F27" s="17"/>
      <c r="G27" s="18"/>
      <c r="H27" s="19"/>
      <c r="I27" s="48" t="s">
        <v>11</v>
      </c>
      <c r="J27" s="45" t="s">
        <v>137</v>
      </c>
      <c r="K27" s="45" t="s">
        <v>136</v>
      </c>
      <c r="L27" s="46" t="s">
        <v>12</v>
      </c>
      <c r="M27" s="47" t="s">
        <v>13</v>
      </c>
      <c r="N27" s="47" t="s">
        <v>38</v>
      </c>
      <c r="O27" s="45" t="s">
        <v>14</v>
      </c>
      <c r="P27" s="45" t="s">
        <v>24</v>
      </c>
    </row>
    <row r="28" spans="1:16" s="12" customFormat="1" ht="27.75" customHeight="1" x14ac:dyDescent="0.2">
      <c r="A28" s="15">
        <v>21</v>
      </c>
      <c r="B28" s="15"/>
      <c r="C28" s="16"/>
      <c r="D28" s="162"/>
      <c r="E28" s="163"/>
      <c r="F28" s="17"/>
      <c r="G28" s="18"/>
      <c r="H28" s="19"/>
      <c r="I28" s="20">
        <v>1</v>
      </c>
      <c r="J28" s="21" t="s">
        <v>201</v>
      </c>
      <c r="K28" s="22"/>
      <c r="L28" s="23"/>
      <c r="M28" s="49"/>
      <c r="N28" s="49"/>
      <c r="O28" s="24"/>
      <c r="P28" s="22"/>
    </row>
    <row r="29" spans="1:16" s="12" customFormat="1" ht="27.75" customHeight="1" x14ac:dyDescent="0.2">
      <c r="A29" s="15">
        <v>22</v>
      </c>
      <c r="B29" s="15"/>
      <c r="C29" s="16"/>
      <c r="D29" s="162"/>
      <c r="E29" s="163"/>
      <c r="F29" s="17"/>
      <c r="G29" s="18"/>
      <c r="H29" s="19"/>
      <c r="I29" s="20">
        <v>2</v>
      </c>
      <c r="J29" s="21" t="s">
        <v>202</v>
      </c>
      <c r="K29" s="22"/>
      <c r="L29" s="23"/>
      <c r="M29" s="49"/>
      <c r="N29" s="49"/>
      <c r="O29" s="24"/>
      <c r="P29" s="22"/>
    </row>
    <row r="30" spans="1:16" s="12" customFormat="1" ht="27.75" customHeight="1" x14ac:dyDescent="0.2">
      <c r="A30" s="15">
        <v>23</v>
      </c>
      <c r="B30" s="15"/>
      <c r="C30" s="16"/>
      <c r="D30" s="162"/>
      <c r="E30" s="163"/>
      <c r="F30" s="17"/>
      <c r="G30" s="18"/>
      <c r="H30" s="19"/>
      <c r="I30" s="20">
        <v>3</v>
      </c>
      <c r="J30" s="21" t="s">
        <v>203</v>
      </c>
      <c r="K30" s="22"/>
      <c r="L30" s="23"/>
      <c r="M30" s="49"/>
      <c r="N30" s="49"/>
      <c r="O30" s="24"/>
      <c r="P30" s="22"/>
    </row>
    <row r="31" spans="1:16" s="12" customFormat="1" ht="27.75" customHeight="1" x14ac:dyDescent="0.2">
      <c r="A31" s="15">
        <v>24</v>
      </c>
      <c r="B31" s="15"/>
      <c r="C31" s="16"/>
      <c r="D31" s="162"/>
      <c r="E31" s="163"/>
      <c r="F31" s="17"/>
      <c r="G31" s="18"/>
      <c r="H31" s="19"/>
      <c r="I31" s="20">
        <v>4</v>
      </c>
      <c r="J31" s="21" t="s">
        <v>204</v>
      </c>
      <c r="K31" s="22"/>
      <c r="L31" s="23"/>
      <c r="M31" s="49"/>
      <c r="N31" s="49"/>
      <c r="O31" s="24"/>
      <c r="P31" s="22"/>
    </row>
    <row r="32" spans="1:16" s="12" customFormat="1" ht="27.75" customHeight="1" x14ac:dyDescent="0.2">
      <c r="A32" s="15">
        <v>25</v>
      </c>
      <c r="B32" s="15"/>
      <c r="C32" s="16"/>
      <c r="D32" s="162"/>
      <c r="E32" s="163"/>
      <c r="F32" s="17"/>
      <c r="G32" s="18"/>
      <c r="H32" s="19"/>
      <c r="I32" s="20">
        <v>5</v>
      </c>
      <c r="J32" s="21" t="s">
        <v>205</v>
      </c>
      <c r="K32" s="22"/>
      <c r="L32" s="23"/>
      <c r="M32" s="49"/>
      <c r="N32" s="49"/>
      <c r="O32" s="24"/>
      <c r="P32" s="22"/>
    </row>
    <row r="33" spans="1:17" s="12" customFormat="1" ht="27.75" customHeight="1" x14ac:dyDescent="0.2">
      <c r="A33" s="15">
        <v>26</v>
      </c>
      <c r="B33" s="15"/>
      <c r="C33" s="16"/>
      <c r="D33" s="162"/>
      <c r="E33" s="163"/>
      <c r="F33" s="17"/>
      <c r="G33" s="18"/>
      <c r="H33" s="19"/>
      <c r="I33" s="20">
        <v>6</v>
      </c>
      <c r="J33" s="21" t="s">
        <v>206</v>
      </c>
      <c r="K33" s="22"/>
      <c r="L33" s="23"/>
      <c r="M33" s="49"/>
      <c r="N33" s="49"/>
      <c r="O33" s="24"/>
      <c r="P33" s="22"/>
    </row>
    <row r="34" spans="1:17" s="12" customFormat="1" ht="27.75" customHeight="1" x14ac:dyDescent="0.2">
      <c r="A34" s="15">
        <v>27</v>
      </c>
      <c r="B34" s="15"/>
      <c r="C34" s="16"/>
      <c r="D34" s="162"/>
      <c r="E34" s="163"/>
      <c r="F34" s="17"/>
      <c r="G34" s="18"/>
      <c r="H34" s="19"/>
      <c r="I34" s="20">
        <v>7</v>
      </c>
      <c r="J34" s="21" t="s">
        <v>207</v>
      </c>
      <c r="K34" s="22"/>
      <c r="L34" s="23"/>
      <c r="M34" s="49"/>
      <c r="N34" s="49"/>
      <c r="O34" s="24"/>
      <c r="P34" s="22"/>
    </row>
    <row r="35" spans="1:17" s="12" customFormat="1" ht="27.75" customHeight="1" x14ac:dyDescent="0.2">
      <c r="A35" s="15">
        <v>28</v>
      </c>
      <c r="B35" s="15"/>
      <c r="C35" s="16"/>
      <c r="D35" s="162"/>
      <c r="E35" s="163"/>
      <c r="F35" s="17"/>
      <c r="G35" s="18"/>
      <c r="H35" s="19"/>
      <c r="I35" s="20">
        <v>8</v>
      </c>
      <c r="J35" s="21" t="s">
        <v>208</v>
      </c>
      <c r="K35" s="22"/>
      <c r="L35" s="23"/>
      <c r="M35" s="49"/>
      <c r="N35" s="49"/>
      <c r="O35" s="24"/>
      <c r="P35" s="22"/>
    </row>
    <row r="36" spans="1:17" s="12" customFormat="1" ht="27.75" customHeight="1" x14ac:dyDescent="0.2">
      <c r="A36" s="15">
        <v>29</v>
      </c>
      <c r="B36" s="15"/>
      <c r="C36" s="16"/>
      <c r="D36" s="162"/>
      <c r="E36" s="163"/>
      <c r="F36" s="17"/>
      <c r="G36" s="18"/>
      <c r="H36" s="19"/>
      <c r="I36" s="365" t="s">
        <v>35</v>
      </c>
      <c r="J36" s="369"/>
      <c r="K36" s="369"/>
      <c r="L36" s="369"/>
      <c r="M36" s="369"/>
      <c r="N36" s="369"/>
      <c r="O36" s="369"/>
      <c r="P36" s="375"/>
    </row>
    <row r="37" spans="1:17" s="12" customFormat="1" ht="27.75" customHeight="1" x14ac:dyDescent="0.2">
      <c r="A37" s="15">
        <v>30</v>
      </c>
      <c r="B37" s="15"/>
      <c r="C37" s="16"/>
      <c r="D37" s="162"/>
      <c r="E37" s="163"/>
      <c r="F37" s="17"/>
      <c r="G37" s="18"/>
      <c r="H37" s="19"/>
      <c r="I37" s="48" t="s">
        <v>11</v>
      </c>
      <c r="J37" s="45" t="s">
        <v>137</v>
      </c>
      <c r="K37" s="45" t="s">
        <v>136</v>
      </c>
      <c r="L37" s="46" t="s">
        <v>12</v>
      </c>
      <c r="M37" s="47" t="s">
        <v>13</v>
      </c>
      <c r="N37" s="47" t="s">
        <v>38</v>
      </c>
      <c r="O37" s="45" t="s">
        <v>14</v>
      </c>
      <c r="P37" s="45" t="s">
        <v>24</v>
      </c>
    </row>
    <row r="38" spans="1:17" s="12" customFormat="1" ht="27.75" customHeight="1" x14ac:dyDescent="0.2">
      <c r="A38" s="15">
        <v>31</v>
      </c>
      <c r="B38" s="15"/>
      <c r="C38" s="16"/>
      <c r="D38" s="162"/>
      <c r="E38" s="163"/>
      <c r="F38" s="17"/>
      <c r="G38" s="18"/>
      <c r="H38" s="19"/>
      <c r="I38" s="20">
        <v>1</v>
      </c>
      <c r="J38" s="21" t="s">
        <v>209</v>
      </c>
      <c r="K38" s="22"/>
      <c r="L38" s="23"/>
      <c r="M38" s="49"/>
      <c r="N38" s="49"/>
      <c r="O38" s="24"/>
      <c r="P38" s="22"/>
    </row>
    <row r="39" spans="1:17" s="12" customFormat="1" ht="27.75" customHeight="1" x14ac:dyDescent="0.2">
      <c r="A39" s="15">
        <v>32</v>
      </c>
      <c r="B39" s="15"/>
      <c r="C39" s="16"/>
      <c r="D39" s="162"/>
      <c r="E39" s="163"/>
      <c r="F39" s="17"/>
      <c r="G39" s="18"/>
      <c r="H39" s="19"/>
      <c r="I39" s="20">
        <v>2</v>
      </c>
      <c r="J39" s="21" t="s">
        <v>210</v>
      </c>
      <c r="K39" s="22"/>
      <c r="L39" s="23"/>
      <c r="M39" s="49"/>
      <c r="N39" s="49"/>
      <c r="O39" s="24"/>
      <c r="P39" s="22"/>
    </row>
    <row r="40" spans="1:17" s="12" customFormat="1" ht="27.75" customHeight="1" x14ac:dyDescent="0.2">
      <c r="A40" s="15">
        <v>33</v>
      </c>
      <c r="B40" s="15"/>
      <c r="C40" s="16"/>
      <c r="D40" s="162"/>
      <c r="E40" s="163"/>
      <c r="F40" s="17"/>
      <c r="G40" s="18"/>
      <c r="H40" s="19"/>
      <c r="I40" s="20">
        <v>3</v>
      </c>
      <c r="J40" s="21" t="s">
        <v>211</v>
      </c>
      <c r="K40" s="22"/>
      <c r="L40" s="23"/>
      <c r="M40" s="49"/>
      <c r="N40" s="49"/>
      <c r="O40" s="24"/>
      <c r="P40" s="22"/>
    </row>
    <row r="41" spans="1:17" s="12" customFormat="1" ht="27.75" customHeight="1" x14ac:dyDescent="0.2">
      <c r="A41" s="15">
        <v>34</v>
      </c>
      <c r="B41" s="15"/>
      <c r="C41" s="16"/>
      <c r="D41" s="162"/>
      <c r="E41" s="163"/>
      <c r="F41" s="17"/>
      <c r="G41" s="18"/>
      <c r="H41" s="19"/>
      <c r="I41" s="20">
        <v>4</v>
      </c>
      <c r="J41" s="21" t="s">
        <v>212</v>
      </c>
      <c r="K41" s="22"/>
      <c r="L41" s="23"/>
      <c r="M41" s="49"/>
      <c r="N41" s="49"/>
      <c r="O41" s="24"/>
      <c r="P41" s="22"/>
    </row>
    <row r="42" spans="1:17" s="12" customFormat="1" ht="27.75" customHeight="1" x14ac:dyDescent="0.2">
      <c r="A42" s="15">
        <v>35</v>
      </c>
      <c r="B42" s="15"/>
      <c r="C42" s="16"/>
      <c r="D42" s="162"/>
      <c r="E42" s="163"/>
      <c r="F42" s="17"/>
      <c r="G42" s="18"/>
      <c r="H42" s="19"/>
      <c r="I42" s="20">
        <v>5</v>
      </c>
      <c r="J42" s="21" t="s">
        <v>213</v>
      </c>
      <c r="K42" s="22"/>
      <c r="L42" s="23"/>
      <c r="M42" s="49"/>
      <c r="N42" s="49"/>
      <c r="O42" s="24"/>
      <c r="P42" s="22"/>
    </row>
    <row r="43" spans="1:17" s="12" customFormat="1" ht="27.75" customHeight="1" x14ac:dyDescent="0.2">
      <c r="A43" s="15">
        <v>36</v>
      </c>
      <c r="B43" s="15"/>
      <c r="C43" s="16"/>
      <c r="D43" s="162"/>
      <c r="E43" s="163"/>
      <c r="F43" s="17"/>
      <c r="G43" s="18"/>
      <c r="H43" s="19"/>
      <c r="I43" s="20">
        <v>6</v>
      </c>
      <c r="J43" s="21" t="s">
        <v>214</v>
      </c>
      <c r="K43" s="22"/>
      <c r="L43" s="23"/>
      <c r="M43" s="49"/>
      <c r="N43" s="49"/>
      <c r="O43" s="24"/>
      <c r="P43" s="22"/>
    </row>
    <row r="44" spans="1:17" s="12" customFormat="1" ht="27.75" customHeight="1" x14ac:dyDescent="0.2">
      <c r="A44" s="15">
        <v>37</v>
      </c>
      <c r="B44" s="15"/>
      <c r="C44" s="16"/>
      <c r="D44" s="162"/>
      <c r="E44" s="163"/>
      <c r="F44" s="17"/>
      <c r="G44" s="18"/>
      <c r="H44" s="19"/>
      <c r="I44" s="20">
        <v>7</v>
      </c>
      <c r="J44" s="21" t="s">
        <v>215</v>
      </c>
      <c r="K44" s="22"/>
      <c r="L44" s="23"/>
      <c r="M44" s="49"/>
      <c r="N44" s="49"/>
      <c r="O44" s="24"/>
      <c r="P44" s="22"/>
    </row>
    <row r="45" spans="1:17" s="12" customFormat="1" ht="27.75" customHeight="1" x14ac:dyDescent="0.2">
      <c r="A45" s="15">
        <v>38</v>
      </c>
      <c r="B45" s="15"/>
      <c r="C45" s="16"/>
      <c r="D45" s="162"/>
      <c r="E45" s="163"/>
      <c r="F45" s="17"/>
      <c r="G45" s="18"/>
      <c r="H45" s="19"/>
      <c r="I45" s="20">
        <v>8</v>
      </c>
      <c r="J45" s="21" t="s">
        <v>216</v>
      </c>
      <c r="K45" s="22"/>
      <c r="L45" s="23"/>
      <c r="M45" s="49"/>
      <c r="N45" s="49"/>
      <c r="O45" s="24"/>
      <c r="P45" s="22"/>
    </row>
    <row r="46" spans="1:17" ht="7.5" customHeight="1" x14ac:dyDescent="0.2">
      <c r="A46" s="34"/>
      <c r="B46" s="34"/>
      <c r="C46" s="35"/>
      <c r="D46" s="57"/>
      <c r="E46" s="36"/>
      <c r="F46" s="37"/>
      <c r="G46" s="38"/>
      <c r="I46" s="39"/>
      <c r="J46" s="40"/>
      <c r="K46" s="41"/>
      <c r="L46" s="42"/>
      <c r="M46" s="53"/>
      <c r="N46" s="53"/>
      <c r="O46" s="43"/>
      <c r="P46" s="41"/>
    </row>
    <row r="47" spans="1:17" ht="14.25" customHeight="1" x14ac:dyDescent="0.2">
      <c r="A47" s="28" t="s">
        <v>18</v>
      </c>
      <c r="B47" s="28"/>
      <c r="C47" s="28"/>
      <c r="D47" s="58"/>
      <c r="E47" s="51" t="s">
        <v>0</v>
      </c>
      <c r="F47" s="44" t="s">
        <v>1</v>
      </c>
      <c r="G47" s="25"/>
      <c r="H47" s="29" t="s">
        <v>2</v>
      </c>
      <c r="I47" s="29"/>
      <c r="J47" s="29"/>
      <c r="K47" s="29"/>
      <c r="M47" s="54" t="s">
        <v>3</v>
      </c>
      <c r="N47" s="55" t="s">
        <v>3</v>
      </c>
      <c r="O47" s="25" t="s">
        <v>3</v>
      </c>
      <c r="P47" s="28"/>
      <c r="Q47" s="30"/>
    </row>
  </sheetData>
  <mergeCells count="22">
    <mergeCell ref="A1:P1"/>
    <mergeCell ref="A2:P2"/>
    <mergeCell ref="A3:C3"/>
    <mergeCell ref="D3:E3"/>
    <mergeCell ref="F3:G3"/>
    <mergeCell ref="G6:G7"/>
    <mergeCell ref="A4:C4"/>
    <mergeCell ref="D4:E4"/>
    <mergeCell ref="A6:A7"/>
    <mergeCell ref="E6:E7"/>
    <mergeCell ref="F6:F7"/>
    <mergeCell ref="B6:B7"/>
    <mergeCell ref="C6:C7"/>
    <mergeCell ref="D6:D7"/>
    <mergeCell ref="N5:P5"/>
    <mergeCell ref="I36:P36"/>
    <mergeCell ref="N3:P3"/>
    <mergeCell ref="I6:P6"/>
    <mergeCell ref="N4:P4"/>
    <mergeCell ref="I3:K3"/>
    <mergeCell ref="I16:P16"/>
    <mergeCell ref="I26:P2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view="pageBreakPreview" topLeftCell="A7" zoomScale="60" zoomScaleNormal="78" workbookViewId="0"/>
  </sheetViews>
  <sheetFormatPr defaultRowHeight="15.75" x14ac:dyDescent="0.2"/>
  <cols>
    <col min="1" max="1" width="2.5703125" style="100" customWidth="1"/>
    <col min="2" max="2" width="24.140625" style="186" bestFit="1" customWidth="1"/>
    <col min="3" max="3" width="13.28515625" style="181" customWidth="1"/>
    <col min="4" max="4" width="33.42578125" style="100" customWidth="1"/>
    <col min="5" max="5" width="31.42578125" style="100" customWidth="1"/>
    <col min="6" max="6" width="36.28515625" style="100" hidden="1"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182"/>
      <c r="C1" s="177"/>
      <c r="D1" s="99"/>
      <c r="E1" s="99"/>
      <c r="F1" s="99"/>
      <c r="G1" s="99"/>
      <c r="H1" s="97"/>
      <c r="I1" s="345" t="s">
        <v>181</v>
      </c>
    </row>
    <row r="2" spans="1:14" ht="51" customHeight="1" x14ac:dyDescent="0.2">
      <c r="A2" s="99"/>
      <c r="B2" s="354" t="s">
        <v>323</v>
      </c>
      <c r="C2" s="355"/>
      <c r="D2" s="355"/>
      <c r="E2" s="355"/>
      <c r="F2" s="356"/>
      <c r="G2" s="99"/>
      <c r="I2" s="346"/>
      <c r="J2" s="98"/>
      <c r="K2" s="98"/>
      <c r="L2" s="98"/>
      <c r="M2" s="98"/>
      <c r="N2" s="101"/>
    </row>
    <row r="3" spans="1:14" ht="20.25" customHeight="1" x14ac:dyDescent="0.2">
      <c r="A3" s="99"/>
      <c r="B3" s="351" t="s">
        <v>19</v>
      </c>
      <c r="C3" s="352"/>
      <c r="D3" s="352"/>
      <c r="E3" s="352"/>
      <c r="F3" s="353"/>
      <c r="G3" s="99"/>
      <c r="I3" s="346"/>
      <c r="J3" s="102"/>
      <c r="K3" s="102"/>
      <c r="L3" s="102"/>
      <c r="M3" s="102"/>
    </row>
    <row r="4" spans="1:14" ht="48" x14ac:dyDescent="0.2">
      <c r="A4" s="99"/>
      <c r="B4" s="357" t="s">
        <v>182</v>
      </c>
      <c r="C4" s="358"/>
      <c r="D4" s="358"/>
      <c r="E4" s="358"/>
      <c r="F4" s="359"/>
      <c r="G4" s="99"/>
      <c r="I4" s="103" t="s">
        <v>169</v>
      </c>
      <c r="J4" s="104"/>
      <c r="K4" s="104"/>
      <c r="L4" s="104"/>
      <c r="M4" s="104"/>
    </row>
    <row r="5" spans="1:14" ht="45" customHeight="1" x14ac:dyDescent="0.2">
      <c r="A5" s="99"/>
      <c r="B5" s="347" t="s">
        <v>238</v>
      </c>
      <c r="C5" s="348"/>
      <c r="D5" s="348"/>
      <c r="E5" s="349" t="s">
        <v>159</v>
      </c>
      <c r="F5" s="350"/>
      <c r="G5" s="99"/>
      <c r="I5" s="103" t="s">
        <v>170</v>
      </c>
      <c r="J5" s="104"/>
      <c r="K5" s="104"/>
      <c r="L5" s="104"/>
      <c r="M5" s="104"/>
    </row>
    <row r="6" spans="1:14" ht="39.75" customHeight="1" x14ac:dyDescent="0.2">
      <c r="A6" s="99"/>
      <c r="B6" s="183" t="s">
        <v>237</v>
      </c>
      <c r="C6" s="178" t="s">
        <v>9</v>
      </c>
      <c r="D6" s="137" t="s">
        <v>10</v>
      </c>
      <c r="E6" s="137" t="s">
        <v>40</v>
      </c>
      <c r="F6" s="137" t="s">
        <v>140</v>
      </c>
      <c r="G6" s="99"/>
      <c r="I6" s="103" t="s">
        <v>171</v>
      </c>
      <c r="J6" s="104"/>
      <c r="K6" s="104"/>
      <c r="L6" s="104"/>
      <c r="M6" s="104"/>
    </row>
    <row r="7" spans="1:14" s="107" customFormat="1" ht="41.25" customHeight="1" x14ac:dyDescent="0.2">
      <c r="A7" s="105"/>
      <c r="B7" s="193">
        <v>42041</v>
      </c>
      <c r="C7" s="194" t="s">
        <v>301</v>
      </c>
      <c r="D7" s="135" t="s">
        <v>128</v>
      </c>
      <c r="E7" s="187" t="s">
        <v>250</v>
      </c>
      <c r="F7" s="106" t="s">
        <v>235</v>
      </c>
      <c r="G7" s="105"/>
      <c r="I7" s="103" t="s">
        <v>172</v>
      </c>
      <c r="J7" s="104"/>
      <c r="K7" s="104"/>
      <c r="L7" s="104"/>
      <c r="M7" s="104"/>
    </row>
    <row r="8" spans="1:14" s="107" customFormat="1" ht="41.25" customHeight="1" x14ac:dyDescent="0.2">
      <c r="A8" s="105"/>
      <c r="B8" s="193">
        <v>42041</v>
      </c>
      <c r="C8" s="194" t="s">
        <v>302</v>
      </c>
      <c r="D8" s="135" t="s">
        <v>125</v>
      </c>
      <c r="E8" s="187" t="s">
        <v>250</v>
      </c>
      <c r="F8" s="106" t="s">
        <v>235</v>
      </c>
      <c r="G8" s="105"/>
      <c r="I8" s="103" t="s">
        <v>173</v>
      </c>
      <c r="J8" s="104"/>
      <c r="K8" s="104"/>
      <c r="L8" s="104"/>
      <c r="M8" s="104"/>
    </row>
    <row r="9" spans="1:14" s="107" customFormat="1" ht="41.25" customHeight="1" x14ac:dyDescent="0.2">
      <c r="A9" s="105"/>
      <c r="B9" s="193">
        <v>42041</v>
      </c>
      <c r="C9" s="296" t="s">
        <v>303</v>
      </c>
      <c r="D9" s="136" t="s">
        <v>126</v>
      </c>
      <c r="E9" s="187" t="s">
        <v>250</v>
      </c>
      <c r="F9" s="106" t="s">
        <v>235</v>
      </c>
      <c r="G9" s="105"/>
      <c r="I9" s="103" t="s">
        <v>174</v>
      </c>
      <c r="J9" s="104"/>
      <c r="K9" s="104"/>
      <c r="L9" s="104"/>
      <c r="M9" s="104"/>
    </row>
    <row r="10" spans="1:14" s="107" customFormat="1" ht="41.25" customHeight="1" x14ac:dyDescent="0.2">
      <c r="A10" s="105"/>
      <c r="B10" s="193">
        <v>42041</v>
      </c>
      <c r="C10" s="194" t="s">
        <v>304</v>
      </c>
      <c r="D10" s="135" t="s">
        <v>127</v>
      </c>
      <c r="E10" s="187" t="s">
        <v>250</v>
      </c>
      <c r="F10" s="106" t="s">
        <v>235</v>
      </c>
      <c r="G10" s="105"/>
      <c r="I10" s="103" t="s">
        <v>175</v>
      </c>
      <c r="J10" s="104"/>
      <c r="K10" s="104"/>
      <c r="L10" s="104"/>
      <c r="M10" s="104"/>
    </row>
    <row r="11" spans="1:14" s="107" customFormat="1" ht="43.5" customHeight="1" x14ac:dyDescent="0.2">
      <c r="A11" s="105"/>
      <c r="B11" s="347" t="s">
        <v>238</v>
      </c>
      <c r="C11" s="348"/>
      <c r="D11" s="348"/>
      <c r="E11" s="209" t="s">
        <v>160</v>
      </c>
      <c r="F11" s="106" t="s">
        <v>235</v>
      </c>
      <c r="G11" s="105"/>
      <c r="I11" s="103" t="s">
        <v>176</v>
      </c>
      <c r="J11" s="104"/>
      <c r="K11" s="104"/>
      <c r="L11" s="104"/>
      <c r="M11" s="104"/>
    </row>
    <row r="12" spans="1:14" s="107" customFormat="1" ht="41.25" customHeight="1" x14ac:dyDescent="0.2">
      <c r="A12" s="105"/>
      <c r="B12" s="183" t="s">
        <v>9</v>
      </c>
      <c r="C12" s="178" t="s">
        <v>9</v>
      </c>
      <c r="D12" s="137" t="s">
        <v>10</v>
      </c>
      <c r="E12" s="137" t="s">
        <v>40</v>
      </c>
      <c r="F12" s="210"/>
      <c r="G12" s="105"/>
      <c r="I12" s="103" t="s">
        <v>177</v>
      </c>
      <c r="J12" s="104"/>
      <c r="K12" s="104"/>
      <c r="L12" s="104"/>
      <c r="M12" s="104"/>
    </row>
    <row r="13" spans="1:14" s="107" customFormat="1" ht="41.25" customHeight="1" x14ac:dyDescent="0.2">
      <c r="A13" s="105"/>
      <c r="B13" s="193">
        <v>42042</v>
      </c>
      <c r="C13" s="194">
        <v>0.54166666666666663</v>
      </c>
      <c r="D13" s="135" t="s">
        <v>124</v>
      </c>
      <c r="E13" s="187" t="s">
        <v>250</v>
      </c>
      <c r="F13" s="137" t="s">
        <v>140</v>
      </c>
      <c r="G13" s="105"/>
      <c r="I13" s="103" t="s">
        <v>178</v>
      </c>
      <c r="J13" s="104"/>
      <c r="K13" s="104"/>
      <c r="L13" s="104"/>
      <c r="M13" s="104"/>
    </row>
    <row r="14" spans="1:14" s="107" customFormat="1" ht="41.25" customHeight="1" x14ac:dyDescent="0.2">
      <c r="A14" s="105"/>
      <c r="B14" s="193">
        <v>42042</v>
      </c>
      <c r="C14" s="194">
        <v>0.54166666666666663</v>
      </c>
      <c r="D14" s="135" t="s">
        <v>305</v>
      </c>
      <c r="E14" s="187" t="s">
        <v>250</v>
      </c>
      <c r="F14" s="106" t="s">
        <v>235</v>
      </c>
      <c r="G14" s="105"/>
      <c r="I14" s="103" t="s">
        <v>179</v>
      </c>
      <c r="J14" s="104"/>
      <c r="K14" s="104"/>
      <c r="L14" s="104"/>
      <c r="M14" s="104"/>
    </row>
    <row r="15" spans="1:14" s="107" customFormat="1" ht="42" customHeight="1" x14ac:dyDescent="0.2">
      <c r="A15" s="192"/>
      <c r="B15" s="193">
        <v>42042</v>
      </c>
      <c r="C15" s="194">
        <v>0.55208333333333337</v>
      </c>
      <c r="D15" s="135" t="s">
        <v>168</v>
      </c>
      <c r="E15" s="187" t="s">
        <v>250</v>
      </c>
      <c r="F15" s="106" t="s">
        <v>235</v>
      </c>
      <c r="G15" s="192"/>
      <c r="I15" s="103" t="s">
        <v>180</v>
      </c>
      <c r="J15" s="104"/>
      <c r="K15" s="104"/>
      <c r="L15" s="104"/>
      <c r="M15" s="104"/>
    </row>
    <row r="16" spans="1:14" s="107" customFormat="1" ht="43.5" customHeight="1" x14ac:dyDescent="0.2">
      <c r="A16" s="192"/>
      <c r="B16" s="193">
        <v>42042</v>
      </c>
      <c r="C16" s="194">
        <v>0.56944444444444442</v>
      </c>
      <c r="D16" s="135" t="s">
        <v>129</v>
      </c>
      <c r="E16" s="187" t="s">
        <v>250</v>
      </c>
      <c r="F16" s="106" t="s">
        <v>235</v>
      </c>
      <c r="G16" s="192"/>
      <c r="I16" s="119" t="s">
        <v>32</v>
      </c>
      <c r="J16" s="108"/>
      <c r="K16" s="108"/>
      <c r="L16" s="108"/>
      <c r="M16" s="108"/>
    </row>
    <row r="17" spans="1:13" s="107" customFormat="1" ht="43.5" customHeight="1" x14ac:dyDescent="0.2">
      <c r="A17" s="192"/>
      <c r="B17" s="193">
        <v>42042</v>
      </c>
      <c r="C17" s="194">
        <v>0.57638888888888895</v>
      </c>
      <c r="D17" s="135" t="s">
        <v>130</v>
      </c>
      <c r="E17" s="187" t="s">
        <v>250</v>
      </c>
      <c r="F17" s="106" t="s">
        <v>235</v>
      </c>
      <c r="G17" s="192"/>
      <c r="I17" s="118" t="s">
        <v>28</v>
      </c>
      <c r="J17" s="108"/>
      <c r="K17" s="108"/>
      <c r="L17" s="108"/>
      <c r="M17" s="108"/>
    </row>
    <row r="18" spans="1:13" s="107" customFormat="1" ht="43.5" customHeight="1" x14ac:dyDescent="0.2">
      <c r="A18" s="109"/>
      <c r="B18" s="193">
        <v>42042</v>
      </c>
      <c r="C18" s="194">
        <v>0.60347222222222219</v>
      </c>
      <c r="D18" s="135" t="s">
        <v>131</v>
      </c>
      <c r="E18" s="187" t="s">
        <v>250</v>
      </c>
      <c r="F18" s="106" t="s">
        <v>235</v>
      </c>
      <c r="G18" s="109"/>
      <c r="I18" s="118" t="s">
        <v>29</v>
      </c>
      <c r="J18" s="108"/>
      <c r="K18" s="108"/>
      <c r="L18" s="108"/>
      <c r="M18" s="108"/>
    </row>
    <row r="19" spans="1:13" s="107" customFormat="1" ht="43.5" customHeight="1" x14ac:dyDescent="0.2">
      <c r="A19" s="109"/>
      <c r="B19" s="184"/>
      <c r="C19" s="179"/>
      <c r="D19" s="99"/>
      <c r="E19" s="99"/>
      <c r="F19" s="99"/>
      <c r="G19" s="109"/>
      <c r="I19" s="118" t="s">
        <v>30</v>
      </c>
      <c r="J19" s="108"/>
      <c r="K19" s="108"/>
      <c r="L19" s="108"/>
      <c r="M19" s="108"/>
    </row>
    <row r="20" spans="1:13" s="107" customFormat="1" ht="43.5" customHeight="1" x14ac:dyDescent="0.2">
      <c r="A20" s="116"/>
      <c r="B20" s="185"/>
      <c r="C20" s="180"/>
      <c r="D20" s="115"/>
      <c r="E20" s="115"/>
      <c r="F20" s="114"/>
      <c r="G20" s="116"/>
      <c r="I20" s="118"/>
      <c r="J20" s="108"/>
      <c r="K20" s="108"/>
      <c r="L20" s="108"/>
      <c r="M20" s="108"/>
    </row>
    <row r="21" spans="1:13" s="107" customFormat="1" ht="43.5" customHeight="1" x14ac:dyDescent="0.2">
      <c r="A21" s="116"/>
      <c r="B21" s="185"/>
      <c r="C21" s="180"/>
      <c r="D21" s="115"/>
      <c r="E21" s="115"/>
      <c r="F21" s="115"/>
      <c r="G21" s="116"/>
      <c r="I21" s="118"/>
      <c r="J21" s="108"/>
      <c r="K21" s="108"/>
      <c r="L21" s="108"/>
      <c r="M21" s="108"/>
    </row>
    <row r="22" spans="1:13" s="107" customFormat="1" ht="43.5" customHeight="1" x14ac:dyDescent="0.2">
      <c r="A22" s="115"/>
      <c r="B22" s="185"/>
      <c r="C22" s="180"/>
      <c r="D22" s="115"/>
      <c r="E22" s="115"/>
      <c r="F22" s="115"/>
      <c r="G22" s="115"/>
      <c r="I22" s="118"/>
      <c r="J22" s="108"/>
      <c r="K22" s="108"/>
      <c r="L22" s="108"/>
      <c r="M22" s="108"/>
    </row>
    <row r="23" spans="1:13" s="110" customFormat="1" ht="43.5" customHeight="1" x14ac:dyDescent="0.2">
      <c r="A23" s="115"/>
      <c r="B23" s="185"/>
      <c r="C23" s="180"/>
      <c r="D23" s="115"/>
      <c r="E23" s="115"/>
      <c r="F23" s="115"/>
      <c r="G23" s="115"/>
      <c r="I23" s="118" t="s">
        <v>31</v>
      </c>
      <c r="J23" s="108"/>
      <c r="K23" s="108"/>
      <c r="L23" s="108"/>
      <c r="M23" s="108"/>
    </row>
    <row r="24" spans="1:13" s="110" customFormat="1" ht="43.5" customHeight="1" x14ac:dyDescent="0.2">
      <c r="A24" s="115"/>
      <c r="B24" s="185"/>
      <c r="C24" s="180"/>
      <c r="D24" s="115"/>
      <c r="E24" s="115"/>
      <c r="F24" s="115"/>
      <c r="G24" s="115"/>
      <c r="I24" s="119" t="s">
        <v>34</v>
      </c>
      <c r="J24" s="108"/>
      <c r="K24" s="111"/>
      <c r="L24" s="111"/>
      <c r="M24" s="111"/>
    </row>
    <row r="25" spans="1:13" s="110" customFormat="1" ht="43.5" customHeight="1" x14ac:dyDescent="0.2">
      <c r="A25" s="115"/>
      <c r="B25" s="185"/>
      <c r="C25" s="180"/>
      <c r="D25" s="115"/>
      <c r="E25" s="115"/>
      <c r="F25" s="115"/>
      <c r="G25" s="115"/>
      <c r="I25" s="117" t="s">
        <v>33</v>
      </c>
      <c r="J25" s="112"/>
      <c r="K25" s="111"/>
      <c r="L25" s="111"/>
      <c r="M25" s="111"/>
    </row>
    <row r="26" spans="1:13" s="107" customFormat="1" ht="43.5" customHeight="1" x14ac:dyDescent="0.2">
      <c r="A26" s="115"/>
      <c r="B26" s="186"/>
      <c r="C26" s="181"/>
      <c r="D26" s="100"/>
      <c r="E26" s="100"/>
      <c r="F26" s="115"/>
      <c r="G26" s="115"/>
      <c r="I26" s="117" t="s">
        <v>243</v>
      </c>
      <c r="J26" s="112"/>
      <c r="K26" s="111"/>
      <c r="L26" s="111"/>
      <c r="M26" s="111"/>
    </row>
    <row r="27" spans="1:13" s="107" customFormat="1" ht="44.25" customHeight="1" x14ac:dyDescent="0.2">
      <c r="A27" s="115"/>
      <c r="B27" s="186"/>
      <c r="C27" s="181"/>
      <c r="D27" s="100"/>
      <c r="E27" s="100"/>
      <c r="F27" s="115"/>
      <c r="G27" s="115"/>
      <c r="I27" s="117" t="s">
        <v>244</v>
      </c>
      <c r="J27" s="112"/>
      <c r="K27" s="111"/>
      <c r="L27" s="111"/>
      <c r="M27" s="111"/>
    </row>
    <row r="28" spans="1:13" s="107" customFormat="1" ht="30.75" customHeight="1" x14ac:dyDescent="0.2">
      <c r="A28" s="100"/>
      <c r="B28" s="186"/>
      <c r="C28" s="181"/>
      <c r="D28" s="100"/>
      <c r="E28" s="100"/>
      <c r="F28" s="115"/>
      <c r="G28" s="100"/>
      <c r="H28" s="101"/>
      <c r="K28" s="113"/>
      <c r="L28" s="113"/>
      <c r="M28" s="113"/>
    </row>
    <row r="29" spans="1:13" s="107" customFormat="1" ht="36.75" customHeight="1" x14ac:dyDescent="0.2">
      <c r="A29" s="100"/>
      <c r="B29" s="186"/>
      <c r="C29" s="181"/>
      <c r="D29" s="100"/>
      <c r="E29" s="100"/>
      <c r="F29" s="100"/>
      <c r="G29" s="100"/>
    </row>
    <row r="30" spans="1:13" s="107" customFormat="1" ht="16.5" customHeight="1" x14ac:dyDescent="0.2">
      <c r="A30" s="100"/>
      <c r="B30" s="186"/>
      <c r="C30" s="181"/>
      <c r="D30" s="100"/>
      <c r="E30" s="100"/>
      <c r="F30" s="100"/>
      <c r="G30" s="100"/>
    </row>
    <row r="31" spans="1:13" s="107" customFormat="1" ht="72" customHeight="1" x14ac:dyDescent="0.2">
      <c r="A31" s="100"/>
      <c r="B31" s="186"/>
      <c r="C31" s="181"/>
      <c r="D31" s="100"/>
      <c r="E31" s="100"/>
      <c r="F31" s="100"/>
      <c r="G31" s="100"/>
      <c r="I31" s="114"/>
      <c r="J31" s="114"/>
      <c r="K31" s="114"/>
      <c r="L31" s="114"/>
      <c r="M31" s="114"/>
    </row>
    <row r="32" spans="1:13" s="114" customFormat="1" ht="78.75" customHeight="1" x14ac:dyDescent="0.2">
      <c r="A32" s="100"/>
      <c r="B32" s="186"/>
      <c r="C32" s="181"/>
      <c r="D32" s="100"/>
      <c r="E32" s="100"/>
      <c r="F32" s="100"/>
      <c r="G32" s="100"/>
    </row>
    <row r="33" spans="1:13" s="114" customFormat="1" ht="48.75" customHeight="1" x14ac:dyDescent="0.2">
      <c r="A33" s="100"/>
      <c r="B33" s="186"/>
      <c r="C33" s="181"/>
      <c r="D33" s="100"/>
      <c r="E33" s="100"/>
      <c r="F33" s="100"/>
      <c r="G33" s="100"/>
    </row>
    <row r="34" spans="1:13" s="114" customFormat="1" ht="38.25" customHeight="1" x14ac:dyDescent="0.2">
      <c r="A34" s="100"/>
      <c r="B34" s="186"/>
      <c r="C34" s="181"/>
      <c r="D34" s="100"/>
      <c r="E34" s="100"/>
      <c r="F34" s="100"/>
      <c r="G34" s="100"/>
    </row>
    <row r="35" spans="1:13" s="114" customFormat="1" ht="52.5" customHeight="1" x14ac:dyDescent="0.2">
      <c r="A35" s="100"/>
      <c r="B35" s="186"/>
      <c r="C35" s="181"/>
      <c r="D35" s="100"/>
      <c r="E35" s="100"/>
      <c r="F35" s="100"/>
      <c r="G35" s="100"/>
      <c r="I35" s="115"/>
      <c r="J35" s="115"/>
      <c r="K35" s="115"/>
      <c r="L35" s="115"/>
      <c r="M35" s="115"/>
    </row>
    <row r="36" spans="1:13" s="115" customFormat="1" ht="94.5" customHeight="1" x14ac:dyDescent="0.2">
      <c r="A36" s="100"/>
      <c r="B36" s="186"/>
      <c r="C36" s="181"/>
      <c r="D36" s="100"/>
      <c r="E36" s="100"/>
      <c r="F36" s="100"/>
      <c r="G36" s="100"/>
    </row>
    <row r="37" spans="1:13" s="115" customFormat="1" ht="34.5" customHeight="1" x14ac:dyDescent="0.2">
      <c r="A37" s="100"/>
      <c r="B37" s="186"/>
      <c r="C37" s="181"/>
      <c r="D37" s="100"/>
      <c r="E37" s="100"/>
      <c r="F37" s="100"/>
      <c r="G37" s="100"/>
    </row>
    <row r="38" spans="1:13" s="115" customFormat="1" ht="47.25" customHeight="1" x14ac:dyDescent="0.2">
      <c r="A38" s="100"/>
      <c r="B38" s="186"/>
      <c r="C38" s="181"/>
      <c r="D38" s="100"/>
      <c r="E38" s="100"/>
      <c r="F38" s="100"/>
      <c r="G38" s="100"/>
    </row>
    <row r="39" spans="1:13" s="115" customFormat="1" ht="36.75" customHeight="1" x14ac:dyDescent="0.2">
      <c r="A39" s="100"/>
      <c r="B39" s="186"/>
      <c r="C39" s="181"/>
      <c r="D39" s="100"/>
      <c r="E39" s="100"/>
      <c r="F39" s="100"/>
      <c r="G39" s="100"/>
    </row>
    <row r="40" spans="1:13" s="115" customFormat="1" ht="47.25" customHeight="1" x14ac:dyDescent="0.2">
      <c r="A40" s="100"/>
      <c r="B40" s="186"/>
      <c r="C40" s="181"/>
      <c r="D40" s="100"/>
      <c r="E40" s="100"/>
      <c r="F40" s="100"/>
      <c r="G40" s="100"/>
    </row>
    <row r="41" spans="1:13" s="115" customFormat="1" ht="51" customHeight="1" x14ac:dyDescent="0.2">
      <c r="A41" s="100"/>
      <c r="B41" s="186"/>
      <c r="C41" s="181"/>
      <c r="D41" s="100"/>
      <c r="E41" s="100"/>
      <c r="F41" s="100"/>
      <c r="G41" s="100"/>
    </row>
    <row r="42" spans="1:13" s="115" customFormat="1" ht="56.25" customHeight="1" x14ac:dyDescent="0.2">
      <c r="A42" s="100"/>
      <c r="B42" s="186"/>
      <c r="C42" s="181"/>
      <c r="D42" s="100"/>
      <c r="E42" s="100"/>
      <c r="F42" s="100"/>
      <c r="G42" s="100"/>
    </row>
    <row r="43" spans="1:13" s="115" customFormat="1" ht="49.5" customHeight="1" x14ac:dyDescent="0.2">
      <c r="A43" s="100"/>
      <c r="B43" s="186"/>
      <c r="C43" s="181"/>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7">
    <mergeCell ref="I1:I3"/>
    <mergeCell ref="B5:D5"/>
    <mergeCell ref="E5:F5"/>
    <mergeCell ref="B11:D11"/>
    <mergeCell ref="B3:F3"/>
    <mergeCell ref="B2:F2"/>
    <mergeCell ref="B4:F4"/>
  </mergeCells>
  <phoneticPr fontId="1" type="noConversion"/>
  <hyperlinks>
    <hyperlink ref="D17" location="'800M.'!A1" display="800 Metre"/>
    <hyperlink ref="D10" location="'60M.Final'!C3" display="60 Metre Final"/>
    <hyperlink ref="D8" location="'400m'!A1" display="400 Metre"/>
    <hyperlink ref="D9" location="'1500m'!A1" display="1500 Metre"/>
    <hyperlink ref="D18" location="'60M.Eng.Final'!C3" display="60 Metre Engelli Final"/>
    <hyperlink ref="D13" location="Sırık!D3" display="Sırıkla Atlama"/>
    <hyperlink ref="D16" location="'Üç Adım'!C3" display="Üç Adım Atlama"/>
    <hyperlink ref="D15" location="Gülle!C3" display="Gülle Atma"/>
    <hyperlink ref="D7" location="Yüksek!D3" display="Yüksek  Atlama"/>
    <hyperlink ref="D14" location="UZUN!A1" display="Uzun Atlama"/>
  </hyperlinks>
  <printOptions horizontalCentered="1" verticalCentered="1"/>
  <pageMargins left="0.59055118110236227" right="0.15748031496062992" top="0.59055118110236227" bottom="0.43307086614173229" header="0.35433070866141736" footer="0.27559055118110237"/>
  <pageSetup paperSize="9" scale="4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0"/>
  <sheetViews>
    <sheetView view="pageBreakPreview" zoomScale="98" zoomScaleSheetLayoutView="98" workbookViewId="0">
      <pane ySplit="3" topLeftCell="A41" activePane="bottomLeft" state="frozen"/>
      <selection pane="bottomLeft" sqref="A1:M1"/>
    </sheetView>
  </sheetViews>
  <sheetFormatPr defaultColWidth="6.140625" defaultRowHeight="15.75" x14ac:dyDescent="0.25"/>
  <cols>
    <col min="1" max="1" width="6.140625" style="127" customWidth="1"/>
    <col min="2" max="2" width="15.42578125" style="132" customWidth="1"/>
    <col min="3" max="3" width="8.7109375" style="158" customWidth="1"/>
    <col min="4" max="4" width="14.5703125" style="132" customWidth="1"/>
    <col min="5" max="5" width="11.7109375" style="127" customWidth="1"/>
    <col min="6" max="6" width="28.28515625" style="124" customWidth="1"/>
    <col min="7" max="7" width="12.85546875" style="127" customWidth="1"/>
    <col min="8" max="8" width="16.7109375" style="127" customWidth="1"/>
    <col min="9" max="9" width="12.42578125" style="157" customWidth="1"/>
    <col min="10" max="10" width="9.5703125" style="133" customWidth="1"/>
    <col min="11" max="12" width="8.5703125" style="134" customWidth="1"/>
    <col min="13" max="13" width="8.5703125" style="132" customWidth="1"/>
    <col min="14" max="16384" width="6.140625" style="124"/>
  </cols>
  <sheetData>
    <row r="1" spans="1:13" ht="44.25" customHeight="1" x14ac:dyDescent="0.25">
      <c r="A1" s="360" t="s">
        <v>323</v>
      </c>
      <c r="B1" s="360"/>
      <c r="C1" s="360"/>
      <c r="D1" s="360"/>
      <c r="E1" s="360"/>
      <c r="F1" s="361"/>
      <c r="G1" s="361"/>
      <c r="H1" s="361"/>
      <c r="I1" s="361"/>
      <c r="J1" s="361"/>
      <c r="K1" s="360"/>
      <c r="L1" s="360"/>
      <c r="M1" s="360"/>
    </row>
    <row r="2" spans="1:13" ht="44.25" customHeight="1" x14ac:dyDescent="0.25">
      <c r="A2" s="362" t="s">
        <v>238</v>
      </c>
      <c r="B2" s="362"/>
      <c r="C2" s="362"/>
      <c r="D2" s="362"/>
      <c r="E2" s="362"/>
      <c r="F2" s="362"/>
      <c r="G2" s="363" t="s">
        <v>148</v>
      </c>
      <c r="H2" s="363"/>
      <c r="I2" s="164"/>
      <c r="J2" s="364">
        <v>42041.66302777778</v>
      </c>
      <c r="K2" s="364"/>
      <c r="L2" s="364"/>
      <c r="M2" s="364"/>
    </row>
    <row r="3" spans="1:13" s="127" customFormat="1" ht="45" customHeight="1" x14ac:dyDescent="0.25">
      <c r="A3" s="125" t="s">
        <v>23</v>
      </c>
      <c r="B3" s="126" t="s">
        <v>27</v>
      </c>
      <c r="C3" s="126" t="s">
        <v>135</v>
      </c>
      <c r="D3" s="126" t="s">
        <v>184</v>
      </c>
      <c r="E3" s="125" t="s">
        <v>20</v>
      </c>
      <c r="F3" s="125" t="s">
        <v>6</v>
      </c>
      <c r="G3" s="125" t="s">
        <v>38</v>
      </c>
      <c r="H3" s="125" t="s">
        <v>230</v>
      </c>
      <c r="I3" s="155" t="s">
        <v>234</v>
      </c>
      <c r="J3" s="152" t="s">
        <v>41</v>
      </c>
      <c r="K3" s="153" t="s">
        <v>231</v>
      </c>
      <c r="L3" s="153" t="s">
        <v>232</v>
      </c>
      <c r="M3" s="154" t="s">
        <v>233</v>
      </c>
    </row>
    <row r="4" spans="1:13" s="131" customFormat="1" ht="22.5" customHeight="1" x14ac:dyDescent="0.2">
      <c r="A4" s="219">
        <v>1</v>
      </c>
      <c r="B4" s="220" t="s">
        <v>60</v>
      </c>
      <c r="C4" s="220">
        <v>401</v>
      </c>
      <c r="D4" s="220"/>
      <c r="E4" s="221">
        <v>36576</v>
      </c>
      <c r="F4" s="222" t="s">
        <v>253</v>
      </c>
      <c r="G4" s="219" t="s">
        <v>147</v>
      </c>
      <c r="H4" s="219" t="s">
        <v>239</v>
      </c>
      <c r="I4" s="223" t="s">
        <v>240</v>
      </c>
      <c r="J4" s="256">
        <v>730</v>
      </c>
      <c r="K4" s="224" t="s">
        <v>306</v>
      </c>
      <c r="L4" s="224" t="s">
        <v>307</v>
      </c>
      <c r="M4" s="225"/>
    </row>
    <row r="5" spans="1:13" s="131" customFormat="1" ht="22.5" customHeight="1" x14ac:dyDescent="0.2">
      <c r="A5" s="219">
        <v>2</v>
      </c>
      <c r="B5" s="220" t="s">
        <v>61</v>
      </c>
      <c r="C5" s="220">
        <v>407</v>
      </c>
      <c r="D5" s="220"/>
      <c r="E5" s="221">
        <v>36682</v>
      </c>
      <c r="F5" s="222" t="s">
        <v>254</v>
      </c>
      <c r="G5" s="219" t="s">
        <v>255</v>
      </c>
      <c r="H5" s="219" t="s">
        <v>239</v>
      </c>
      <c r="I5" s="223" t="s">
        <v>240</v>
      </c>
      <c r="J5" s="256">
        <v>738</v>
      </c>
      <c r="K5" s="224" t="s">
        <v>306</v>
      </c>
      <c r="L5" s="224" t="s">
        <v>308</v>
      </c>
      <c r="M5" s="225"/>
    </row>
    <row r="6" spans="1:13" s="131" customFormat="1" ht="22.5" customHeight="1" x14ac:dyDescent="0.2">
      <c r="A6" s="219">
        <v>3</v>
      </c>
      <c r="B6" s="220" t="s">
        <v>59</v>
      </c>
      <c r="C6" s="220">
        <v>419</v>
      </c>
      <c r="D6" s="220"/>
      <c r="E6" s="221">
        <v>36526</v>
      </c>
      <c r="F6" s="222" t="s">
        <v>256</v>
      </c>
      <c r="G6" s="219" t="s">
        <v>257</v>
      </c>
      <c r="H6" s="219" t="s">
        <v>239</v>
      </c>
      <c r="I6" s="223" t="s">
        <v>240</v>
      </c>
      <c r="J6" s="256">
        <v>739</v>
      </c>
      <c r="K6" s="224" t="s">
        <v>306</v>
      </c>
      <c r="L6" s="224" t="s">
        <v>309</v>
      </c>
      <c r="M6" s="225"/>
    </row>
    <row r="7" spans="1:13" s="131" customFormat="1" ht="22.5" customHeight="1" thickBot="1" x14ac:dyDescent="0.25">
      <c r="A7" s="226">
        <v>4</v>
      </c>
      <c r="B7" s="227" t="s">
        <v>62</v>
      </c>
      <c r="C7" s="227">
        <v>386</v>
      </c>
      <c r="D7" s="227"/>
      <c r="E7" s="228">
        <v>37008</v>
      </c>
      <c r="F7" s="229" t="s">
        <v>258</v>
      </c>
      <c r="G7" s="226" t="s">
        <v>259</v>
      </c>
      <c r="H7" s="226" t="s">
        <v>239</v>
      </c>
      <c r="I7" s="230" t="s">
        <v>240</v>
      </c>
      <c r="J7" s="231">
        <v>800</v>
      </c>
      <c r="K7" s="232" t="s">
        <v>306</v>
      </c>
      <c r="L7" s="232" t="s">
        <v>310</v>
      </c>
      <c r="M7" s="233"/>
    </row>
    <row r="8" spans="1:13" s="131" customFormat="1" ht="22.5" customHeight="1" x14ac:dyDescent="0.2">
      <c r="A8" s="240">
        <v>1</v>
      </c>
      <c r="B8" s="241" t="s">
        <v>46</v>
      </c>
      <c r="C8" s="241">
        <v>378</v>
      </c>
      <c r="D8" s="241"/>
      <c r="E8" s="242">
        <v>37135</v>
      </c>
      <c r="F8" s="243" t="s">
        <v>260</v>
      </c>
      <c r="G8" s="240" t="s">
        <v>261</v>
      </c>
      <c r="H8" s="240" t="s">
        <v>239</v>
      </c>
      <c r="I8" s="244" t="s">
        <v>227</v>
      </c>
      <c r="J8" s="245">
        <v>5600</v>
      </c>
      <c r="K8" s="246" t="s">
        <v>306</v>
      </c>
      <c r="L8" s="246" t="s">
        <v>307</v>
      </c>
      <c r="M8" s="247"/>
    </row>
    <row r="9" spans="1:13" s="131" customFormat="1" ht="22.5" customHeight="1" x14ac:dyDescent="0.2">
      <c r="A9" s="234">
        <v>2</v>
      </c>
      <c r="B9" s="126" t="s">
        <v>47</v>
      </c>
      <c r="C9" s="126">
        <v>384</v>
      </c>
      <c r="D9" s="126"/>
      <c r="E9" s="235">
        <v>36597</v>
      </c>
      <c r="F9" s="236" t="s">
        <v>262</v>
      </c>
      <c r="G9" s="234" t="s">
        <v>263</v>
      </c>
      <c r="H9" s="234" t="s">
        <v>239</v>
      </c>
      <c r="I9" s="237" t="s">
        <v>227</v>
      </c>
      <c r="J9" s="152">
        <v>5323</v>
      </c>
      <c r="K9" s="238" t="s">
        <v>306</v>
      </c>
      <c r="L9" s="238" t="s">
        <v>308</v>
      </c>
      <c r="M9" s="239"/>
    </row>
    <row r="10" spans="1:13" s="131" customFormat="1" ht="22.5" customHeight="1" x14ac:dyDescent="0.2">
      <c r="A10" s="234"/>
      <c r="B10" s="126" t="s">
        <v>48</v>
      </c>
      <c r="C10" s="126">
        <v>369</v>
      </c>
      <c r="D10" s="126" t="s">
        <v>250</v>
      </c>
      <c r="E10" s="235">
        <v>36562</v>
      </c>
      <c r="F10" s="236" t="s">
        <v>324</v>
      </c>
      <c r="G10" s="234" t="s">
        <v>282</v>
      </c>
      <c r="H10" s="234" t="s">
        <v>239</v>
      </c>
      <c r="I10" s="237" t="s">
        <v>227</v>
      </c>
      <c r="J10" s="152">
        <v>5278</v>
      </c>
      <c r="K10" s="238" t="s">
        <v>306</v>
      </c>
      <c r="L10" s="238" t="s">
        <v>310</v>
      </c>
      <c r="M10" s="239"/>
    </row>
    <row r="11" spans="1:13" s="131" customFormat="1" ht="22.5" customHeight="1" x14ac:dyDescent="0.2">
      <c r="A11" s="234">
        <v>3</v>
      </c>
      <c r="B11" s="126" t="s">
        <v>45</v>
      </c>
      <c r="C11" s="126">
        <v>395</v>
      </c>
      <c r="D11" s="126"/>
      <c r="E11" s="235">
        <v>36921</v>
      </c>
      <c r="F11" s="236" t="s">
        <v>264</v>
      </c>
      <c r="G11" s="234" t="s">
        <v>265</v>
      </c>
      <c r="H11" s="234" t="s">
        <v>239</v>
      </c>
      <c r="I11" s="237" t="s">
        <v>227</v>
      </c>
      <c r="J11" s="152"/>
      <c r="K11" s="238" t="s">
        <v>306</v>
      </c>
      <c r="L11" s="238" t="s">
        <v>309</v>
      </c>
      <c r="M11" s="239"/>
    </row>
    <row r="12" spans="1:13" s="131" customFormat="1" ht="22.5" customHeight="1" thickBot="1" x14ac:dyDescent="0.25">
      <c r="A12" s="248">
        <v>4</v>
      </c>
      <c r="B12" s="249" t="s">
        <v>44</v>
      </c>
      <c r="C12" s="249">
        <v>411</v>
      </c>
      <c r="D12" s="249"/>
      <c r="E12" s="250">
        <v>36613</v>
      </c>
      <c r="F12" s="251" t="s">
        <v>266</v>
      </c>
      <c r="G12" s="248" t="s">
        <v>267</v>
      </c>
      <c r="H12" s="248" t="s">
        <v>239</v>
      </c>
      <c r="I12" s="252" t="s">
        <v>227</v>
      </c>
      <c r="J12" s="253"/>
      <c r="K12" s="254" t="s">
        <v>306</v>
      </c>
      <c r="L12" s="254" t="s">
        <v>311</v>
      </c>
      <c r="M12" s="255"/>
    </row>
    <row r="13" spans="1:13" s="131" customFormat="1" ht="22.5" customHeight="1" x14ac:dyDescent="0.2">
      <c r="A13" s="257">
        <v>1</v>
      </c>
      <c r="B13" s="258" t="s">
        <v>122</v>
      </c>
      <c r="C13" s="258">
        <v>390</v>
      </c>
      <c r="D13" s="258"/>
      <c r="E13" s="259">
        <v>36552</v>
      </c>
      <c r="F13" s="260" t="s">
        <v>268</v>
      </c>
      <c r="G13" s="257" t="s">
        <v>269</v>
      </c>
      <c r="H13" s="257" t="s">
        <v>239</v>
      </c>
      <c r="I13" s="261" t="s">
        <v>229</v>
      </c>
      <c r="J13" s="262">
        <v>202</v>
      </c>
      <c r="K13" s="263" t="s">
        <v>306</v>
      </c>
      <c r="L13" s="263" t="s">
        <v>308</v>
      </c>
      <c r="M13" s="264"/>
    </row>
    <row r="14" spans="1:13" s="131" customFormat="1" ht="22.5" customHeight="1" x14ac:dyDescent="0.2">
      <c r="A14" s="219">
        <v>2</v>
      </c>
      <c r="B14" s="220" t="s">
        <v>118</v>
      </c>
      <c r="C14" s="220">
        <v>396</v>
      </c>
      <c r="D14" s="220"/>
      <c r="E14" s="221">
        <v>36724</v>
      </c>
      <c r="F14" s="222" t="s">
        <v>270</v>
      </c>
      <c r="G14" s="219" t="s">
        <v>265</v>
      </c>
      <c r="H14" s="219" t="s">
        <v>239</v>
      </c>
      <c r="I14" s="223" t="s">
        <v>229</v>
      </c>
      <c r="J14" s="256"/>
      <c r="K14" s="224" t="s">
        <v>306</v>
      </c>
      <c r="L14" s="224" t="s">
        <v>306</v>
      </c>
      <c r="M14" s="225"/>
    </row>
    <row r="15" spans="1:13" s="131" customFormat="1" ht="22.5" customHeight="1" x14ac:dyDescent="0.2">
      <c r="A15" s="219">
        <v>3</v>
      </c>
      <c r="B15" s="220" t="s">
        <v>333</v>
      </c>
      <c r="C15" s="220">
        <v>423</v>
      </c>
      <c r="D15" s="220"/>
      <c r="E15" s="221">
        <v>36694</v>
      </c>
      <c r="F15" s="222" t="s">
        <v>271</v>
      </c>
      <c r="G15" s="219" t="s">
        <v>272</v>
      </c>
      <c r="H15" s="219" t="s">
        <v>239</v>
      </c>
      <c r="I15" s="223" t="s">
        <v>229</v>
      </c>
      <c r="J15" s="256">
        <v>158</v>
      </c>
      <c r="K15" s="224" t="s">
        <v>306</v>
      </c>
      <c r="L15" s="224" t="s">
        <v>312</v>
      </c>
      <c r="M15" s="225"/>
    </row>
    <row r="16" spans="1:13" s="131" customFormat="1" ht="22.5" customHeight="1" x14ac:dyDescent="0.2">
      <c r="A16" s="219">
        <v>4</v>
      </c>
      <c r="B16" s="220" t="s">
        <v>121</v>
      </c>
      <c r="C16" s="220">
        <v>378</v>
      </c>
      <c r="D16" s="220"/>
      <c r="E16" s="221">
        <v>37135</v>
      </c>
      <c r="F16" s="222" t="s">
        <v>260</v>
      </c>
      <c r="G16" s="219" t="s">
        <v>261</v>
      </c>
      <c r="H16" s="219" t="s">
        <v>239</v>
      </c>
      <c r="I16" s="223" t="s">
        <v>229</v>
      </c>
      <c r="J16" s="256">
        <v>203</v>
      </c>
      <c r="K16" s="224" t="s">
        <v>306</v>
      </c>
      <c r="L16" s="224" t="s">
        <v>307</v>
      </c>
      <c r="M16" s="225"/>
    </row>
    <row r="17" spans="1:14" s="131" customFormat="1" ht="22.5" customHeight="1" x14ac:dyDescent="0.2">
      <c r="A17" s="219">
        <v>5</v>
      </c>
      <c r="B17" s="220" t="s">
        <v>119</v>
      </c>
      <c r="C17" s="220">
        <v>395</v>
      </c>
      <c r="D17" s="220"/>
      <c r="E17" s="221">
        <v>36921</v>
      </c>
      <c r="F17" s="222" t="s">
        <v>264</v>
      </c>
      <c r="G17" s="219" t="s">
        <v>265</v>
      </c>
      <c r="H17" s="219" t="s">
        <v>239</v>
      </c>
      <c r="I17" s="223" t="s">
        <v>229</v>
      </c>
      <c r="J17" s="256" t="s">
        <v>250</v>
      </c>
      <c r="K17" s="224" t="s">
        <v>306</v>
      </c>
      <c r="L17" s="224" t="s">
        <v>311</v>
      </c>
      <c r="M17" s="225"/>
    </row>
    <row r="18" spans="1:14" s="131" customFormat="1" ht="22.5" customHeight="1" x14ac:dyDescent="0.2">
      <c r="A18" s="219">
        <v>6</v>
      </c>
      <c r="B18" s="220" t="s">
        <v>120</v>
      </c>
      <c r="C18" s="220">
        <v>406</v>
      </c>
      <c r="D18" s="220"/>
      <c r="E18" s="221">
        <v>36598</v>
      </c>
      <c r="F18" s="222" t="s">
        <v>273</v>
      </c>
      <c r="G18" s="219" t="s">
        <v>255</v>
      </c>
      <c r="H18" s="219" t="s">
        <v>239</v>
      </c>
      <c r="I18" s="223" t="s">
        <v>229</v>
      </c>
      <c r="J18" s="256">
        <v>205</v>
      </c>
      <c r="K18" s="224" t="s">
        <v>306</v>
      </c>
      <c r="L18" s="224" t="s">
        <v>309</v>
      </c>
      <c r="M18" s="225"/>
    </row>
    <row r="19" spans="1:14" s="131" customFormat="1" ht="22.5" customHeight="1" thickBot="1" x14ac:dyDescent="0.25">
      <c r="A19" s="226">
        <v>7</v>
      </c>
      <c r="B19" s="227" t="s">
        <v>123</v>
      </c>
      <c r="C19" s="227">
        <v>414</v>
      </c>
      <c r="D19" s="227"/>
      <c r="E19" s="228">
        <v>36901</v>
      </c>
      <c r="F19" s="229" t="s">
        <v>274</v>
      </c>
      <c r="G19" s="226" t="s">
        <v>275</v>
      </c>
      <c r="H19" s="226" t="s">
        <v>239</v>
      </c>
      <c r="I19" s="230" t="s">
        <v>229</v>
      </c>
      <c r="J19" s="231">
        <v>200</v>
      </c>
      <c r="K19" s="232" t="s">
        <v>306</v>
      </c>
      <c r="L19" s="232" t="s">
        <v>310</v>
      </c>
      <c r="M19" s="233"/>
    </row>
    <row r="20" spans="1:14" ht="22.5" customHeight="1" x14ac:dyDescent="0.25">
      <c r="A20" s="240">
        <v>1</v>
      </c>
      <c r="B20" s="241" t="s">
        <v>94</v>
      </c>
      <c r="C20" s="241">
        <v>405</v>
      </c>
      <c r="D20" s="241"/>
      <c r="E20" s="242">
        <v>36615</v>
      </c>
      <c r="F20" s="243" t="s">
        <v>276</v>
      </c>
      <c r="G20" s="240" t="s">
        <v>255</v>
      </c>
      <c r="H20" s="240" t="s">
        <v>239</v>
      </c>
      <c r="I20" s="244" t="s">
        <v>228</v>
      </c>
      <c r="J20" s="245" t="s">
        <v>250</v>
      </c>
      <c r="K20" s="246" t="s">
        <v>306</v>
      </c>
      <c r="L20" s="246" t="s">
        <v>306</v>
      </c>
      <c r="M20" s="247"/>
    </row>
    <row r="21" spans="1:14" ht="22.5" customHeight="1" x14ac:dyDescent="0.25">
      <c r="A21" s="234">
        <v>2</v>
      </c>
      <c r="B21" s="126" t="s">
        <v>96</v>
      </c>
      <c r="C21" s="126">
        <v>406</v>
      </c>
      <c r="D21" s="126"/>
      <c r="E21" s="235">
        <v>36598</v>
      </c>
      <c r="F21" s="236" t="s">
        <v>273</v>
      </c>
      <c r="G21" s="234" t="s">
        <v>255</v>
      </c>
      <c r="H21" s="234" t="s">
        <v>239</v>
      </c>
      <c r="I21" s="237" t="s">
        <v>228</v>
      </c>
      <c r="J21" s="152">
        <v>417</v>
      </c>
      <c r="K21" s="238" t="s">
        <v>306</v>
      </c>
      <c r="L21" s="238" t="s">
        <v>309</v>
      </c>
      <c r="M21" s="239"/>
    </row>
    <row r="22" spans="1:14" ht="22.5" customHeight="1" x14ac:dyDescent="0.25">
      <c r="A22" s="234">
        <v>3</v>
      </c>
      <c r="B22" s="126" t="s">
        <v>97</v>
      </c>
      <c r="C22" s="126">
        <v>414</v>
      </c>
      <c r="D22" s="126"/>
      <c r="E22" s="235">
        <v>36901</v>
      </c>
      <c r="F22" s="236" t="s">
        <v>274</v>
      </c>
      <c r="G22" s="234" t="s">
        <v>275</v>
      </c>
      <c r="H22" s="234" t="s">
        <v>239</v>
      </c>
      <c r="I22" s="237" t="s">
        <v>228</v>
      </c>
      <c r="J22" s="152">
        <v>416</v>
      </c>
      <c r="K22" s="238" t="s">
        <v>306</v>
      </c>
      <c r="L22" s="238" t="s">
        <v>307</v>
      </c>
      <c r="M22" s="239"/>
    </row>
    <row r="23" spans="1:14" ht="22.5" customHeight="1" x14ac:dyDescent="0.25">
      <c r="A23" s="234">
        <v>4</v>
      </c>
      <c r="B23" s="126" t="s">
        <v>100</v>
      </c>
      <c r="C23" s="126">
        <v>420</v>
      </c>
      <c r="D23" s="126"/>
      <c r="E23" s="235">
        <v>36537</v>
      </c>
      <c r="F23" s="236" t="s">
        <v>277</v>
      </c>
      <c r="G23" s="234" t="s">
        <v>278</v>
      </c>
      <c r="H23" s="234" t="s">
        <v>239</v>
      </c>
      <c r="I23" s="237" t="s">
        <v>228</v>
      </c>
      <c r="J23" s="152">
        <v>400</v>
      </c>
      <c r="K23" s="238" t="s">
        <v>306</v>
      </c>
      <c r="L23" s="238" t="s">
        <v>312</v>
      </c>
      <c r="M23" s="239"/>
    </row>
    <row r="24" spans="1:14" ht="22.5" customHeight="1" x14ac:dyDescent="0.25">
      <c r="A24" s="234">
        <v>5</v>
      </c>
      <c r="B24" s="126" t="s">
        <v>98</v>
      </c>
      <c r="C24" s="126">
        <v>422</v>
      </c>
      <c r="D24" s="126"/>
      <c r="E24" s="235">
        <v>36677</v>
      </c>
      <c r="F24" s="236" t="s">
        <v>279</v>
      </c>
      <c r="G24" s="234" t="s">
        <v>272</v>
      </c>
      <c r="H24" s="234" t="s">
        <v>239</v>
      </c>
      <c r="I24" s="237" t="s">
        <v>228</v>
      </c>
      <c r="J24" s="152">
        <v>410</v>
      </c>
      <c r="K24" s="238" t="s">
        <v>306</v>
      </c>
      <c r="L24" s="238" t="s">
        <v>308</v>
      </c>
      <c r="M24" s="239"/>
    </row>
    <row r="25" spans="1:14" ht="22.5" customHeight="1" x14ac:dyDescent="0.25">
      <c r="A25" s="234">
        <v>6</v>
      </c>
      <c r="B25" s="126" t="s">
        <v>99</v>
      </c>
      <c r="C25" s="126">
        <v>425</v>
      </c>
      <c r="D25" s="126"/>
      <c r="E25" s="235">
        <v>36892</v>
      </c>
      <c r="F25" s="236" t="s">
        <v>280</v>
      </c>
      <c r="G25" s="234" t="s">
        <v>272</v>
      </c>
      <c r="H25" s="234" t="s">
        <v>239</v>
      </c>
      <c r="I25" s="237" t="s">
        <v>228</v>
      </c>
      <c r="J25" s="152">
        <v>410</v>
      </c>
      <c r="K25" s="238" t="s">
        <v>306</v>
      </c>
      <c r="L25" s="238" t="s">
        <v>310</v>
      </c>
      <c r="M25" s="239"/>
    </row>
    <row r="26" spans="1:14" ht="22.5" customHeight="1" thickBot="1" x14ac:dyDescent="0.3">
      <c r="A26" s="248">
        <v>7</v>
      </c>
      <c r="B26" s="249" t="s">
        <v>95</v>
      </c>
      <c r="C26" s="249">
        <v>396</v>
      </c>
      <c r="D26" s="249"/>
      <c r="E26" s="250">
        <v>36724</v>
      </c>
      <c r="F26" s="251" t="s">
        <v>270</v>
      </c>
      <c r="G26" s="248" t="s">
        <v>265</v>
      </c>
      <c r="H26" s="248" t="s">
        <v>239</v>
      </c>
      <c r="I26" s="252" t="s">
        <v>228</v>
      </c>
      <c r="J26" s="253"/>
      <c r="K26" s="254" t="s">
        <v>306</v>
      </c>
      <c r="L26" s="254" t="s">
        <v>311</v>
      </c>
      <c r="M26" s="255"/>
    </row>
    <row r="27" spans="1:14" ht="22.5" customHeight="1" x14ac:dyDescent="0.25">
      <c r="A27" s="257">
        <v>1</v>
      </c>
      <c r="B27" s="258" t="s">
        <v>248</v>
      </c>
      <c r="C27" s="258">
        <v>373</v>
      </c>
      <c r="D27" s="258"/>
      <c r="E27" s="259">
        <v>36528</v>
      </c>
      <c r="F27" s="260" t="s">
        <v>281</v>
      </c>
      <c r="G27" s="257" t="s">
        <v>282</v>
      </c>
      <c r="H27" s="257" t="s">
        <v>239</v>
      </c>
      <c r="I27" s="261" t="s">
        <v>241</v>
      </c>
      <c r="J27" s="262"/>
      <c r="K27" s="263" t="s">
        <v>306</v>
      </c>
      <c r="L27" s="263" t="s">
        <v>310</v>
      </c>
      <c r="M27" s="264"/>
    </row>
    <row r="28" spans="1:14" ht="22.5" customHeight="1" x14ac:dyDescent="0.25">
      <c r="A28" s="219">
        <v>2</v>
      </c>
      <c r="B28" s="220" t="s">
        <v>246</v>
      </c>
      <c r="C28" s="220">
        <v>403</v>
      </c>
      <c r="D28" s="220"/>
      <c r="E28" s="221">
        <v>36537</v>
      </c>
      <c r="F28" s="222" t="s">
        <v>283</v>
      </c>
      <c r="G28" s="219" t="s">
        <v>255</v>
      </c>
      <c r="H28" s="219" t="s">
        <v>239</v>
      </c>
      <c r="I28" s="223" t="s">
        <v>241</v>
      </c>
      <c r="J28" s="256">
        <v>868</v>
      </c>
      <c r="K28" s="224" t="s">
        <v>306</v>
      </c>
      <c r="L28" s="224" t="s">
        <v>307</v>
      </c>
      <c r="M28" s="225"/>
    </row>
    <row r="29" spans="1:14" s="176" customFormat="1" ht="22.5" customHeight="1" x14ac:dyDescent="0.25">
      <c r="A29" s="219">
        <v>3</v>
      </c>
      <c r="B29" s="220" t="s">
        <v>247</v>
      </c>
      <c r="C29" s="220">
        <v>407</v>
      </c>
      <c r="D29" s="220"/>
      <c r="E29" s="221">
        <v>36682</v>
      </c>
      <c r="F29" s="222" t="s">
        <v>254</v>
      </c>
      <c r="G29" s="219" t="s">
        <v>255</v>
      </c>
      <c r="H29" s="219" t="s">
        <v>239</v>
      </c>
      <c r="I29" s="223" t="s">
        <v>241</v>
      </c>
      <c r="J29" s="256">
        <v>882</v>
      </c>
      <c r="K29" s="224" t="s">
        <v>306</v>
      </c>
      <c r="L29" s="224" t="s">
        <v>308</v>
      </c>
      <c r="M29" s="225"/>
      <c r="N29" s="124"/>
    </row>
    <row r="30" spans="1:14" ht="22.5" customHeight="1" thickBot="1" x14ac:dyDescent="0.3">
      <c r="A30" s="226">
        <v>4</v>
      </c>
      <c r="B30" s="227" t="s">
        <v>245</v>
      </c>
      <c r="C30" s="227">
        <v>426</v>
      </c>
      <c r="D30" s="227"/>
      <c r="E30" s="228">
        <v>36626</v>
      </c>
      <c r="F30" s="229" t="s">
        <v>284</v>
      </c>
      <c r="G30" s="226" t="s">
        <v>285</v>
      </c>
      <c r="H30" s="226" t="s">
        <v>239</v>
      </c>
      <c r="I30" s="230" t="s">
        <v>241</v>
      </c>
      <c r="J30" s="231">
        <v>895</v>
      </c>
      <c r="K30" s="232" t="s">
        <v>306</v>
      </c>
      <c r="L30" s="232" t="s">
        <v>309</v>
      </c>
      <c r="M30" s="233"/>
    </row>
    <row r="31" spans="1:14" ht="22.5" customHeight="1" x14ac:dyDescent="0.25">
      <c r="A31" s="240">
        <v>1</v>
      </c>
      <c r="B31" s="241" t="s">
        <v>328</v>
      </c>
      <c r="C31" s="241">
        <v>374</v>
      </c>
      <c r="D31" s="241"/>
      <c r="E31" s="242">
        <v>36621</v>
      </c>
      <c r="F31" s="243" t="s">
        <v>286</v>
      </c>
      <c r="G31" s="240" t="s">
        <v>282</v>
      </c>
      <c r="H31" s="240" t="s">
        <v>239</v>
      </c>
      <c r="I31" s="244" t="s">
        <v>54</v>
      </c>
      <c r="J31" s="291" t="s">
        <v>250</v>
      </c>
      <c r="K31" s="246"/>
      <c r="L31" s="246"/>
      <c r="M31" s="247">
        <v>1</v>
      </c>
    </row>
    <row r="32" spans="1:14" ht="22.5" customHeight="1" x14ac:dyDescent="0.25">
      <c r="A32" s="234">
        <v>2</v>
      </c>
      <c r="B32" s="126" t="s">
        <v>331</v>
      </c>
      <c r="C32" s="126">
        <v>386</v>
      </c>
      <c r="D32" s="126"/>
      <c r="E32" s="235">
        <v>37008</v>
      </c>
      <c r="F32" s="236" t="s">
        <v>258</v>
      </c>
      <c r="G32" s="234" t="s">
        <v>259</v>
      </c>
      <c r="H32" s="234" t="s">
        <v>239</v>
      </c>
      <c r="I32" s="237" t="s">
        <v>54</v>
      </c>
      <c r="J32" s="289">
        <v>579</v>
      </c>
      <c r="K32" s="238"/>
      <c r="L32" s="238"/>
      <c r="M32" s="239">
        <v>4</v>
      </c>
    </row>
    <row r="33" spans="1:13" ht="22.5" customHeight="1" x14ac:dyDescent="0.25">
      <c r="A33" s="234">
        <v>3</v>
      </c>
      <c r="B33" s="126" t="s">
        <v>335</v>
      </c>
      <c r="C33" s="126">
        <v>387</v>
      </c>
      <c r="D33" s="126"/>
      <c r="E33" s="235">
        <v>36606</v>
      </c>
      <c r="F33" s="236" t="s">
        <v>287</v>
      </c>
      <c r="G33" s="234" t="s">
        <v>288</v>
      </c>
      <c r="H33" s="234" t="s">
        <v>239</v>
      </c>
      <c r="I33" s="237" t="s">
        <v>54</v>
      </c>
      <c r="J33" s="289">
        <v>595</v>
      </c>
      <c r="K33" s="238"/>
      <c r="L33" s="238"/>
      <c r="M33" s="239">
        <v>7</v>
      </c>
    </row>
    <row r="34" spans="1:13" ht="22.5" customHeight="1" x14ac:dyDescent="0.25">
      <c r="A34" s="234">
        <v>4</v>
      </c>
      <c r="B34" s="126" t="s">
        <v>332</v>
      </c>
      <c r="C34" s="126">
        <v>413</v>
      </c>
      <c r="D34" s="126"/>
      <c r="E34" s="235">
        <v>36581</v>
      </c>
      <c r="F34" s="236" t="s">
        <v>289</v>
      </c>
      <c r="G34" s="234" t="s">
        <v>275</v>
      </c>
      <c r="H34" s="234" t="s">
        <v>239</v>
      </c>
      <c r="I34" s="237" t="s">
        <v>54</v>
      </c>
      <c r="J34" s="289">
        <v>588</v>
      </c>
      <c r="K34" s="238"/>
      <c r="L34" s="238"/>
      <c r="M34" s="239">
        <v>5</v>
      </c>
    </row>
    <row r="35" spans="1:13" ht="22.5" customHeight="1" x14ac:dyDescent="0.25">
      <c r="A35" s="234">
        <v>5</v>
      </c>
      <c r="B35" s="126" t="s">
        <v>329</v>
      </c>
      <c r="C35" s="126">
        <v>426</v>
      </c>
      <c r="D35" s="126"/>
      <c r="E35" s="235">
        <v>36626</v>
      </c>
      <c r="F35" s="236" t="s">
        <v>284</v>
      </c>
      <c r="G35" s="234" t="s">
        <v>285</v>
      </c>
      <c r="H35" s="234" t="s">
        <v>239</v>
      </c>
      <c r="I35" s="237" t="s">
        <v>54</v>
      </c>
      <c r="J35" s="289" t="s">
        <v>250</v>
      </c>
      <c r="K35" s="238"/>
      <c r="L35" s="238"/>
      <c r="M35" s="239">
        <v>2</v>
      </c>
    </row>
    <row r="36" spans="1:13" ht="22.5" customHeight="1" x14ac:dyDescent="0.25">
      <c r="A36" s="234">
        <v>6</v>
      </c>
      <c r="B36" s="126" t="s">
        <v>330</v>
      </c>
      <c r="C36" s="126">
        <v>431</v>
      </c>
      <c r="D36" s="126"/>
      <c r="E36" s="235">
        <v>36892</v>
      </c>
      <c r="F36" s="236" t="s">
        <v>290</v>
      </c>
      <c r="G36" s="234" t="s">
        <v>291</v>
      </c>
      <c r="H36" s="234" t="s">
        <v>239</v>
      </c>
      <c r="I36" s="237" t="s">
        <v>54</v>
      </c>
      <c r="J36" s="289">
        <v>561</v>
      </c>
      <c r="K36" s="238"/>
      <c r="L36" s="238"/>
      <c r="M36" s="239">
        <v>3</v>
      </c>
    </row>
    <row r="37" spans="1:13" ht="22.5" customHeight="1" thickBot="1" x14ac:dyDescent="0.3">
      <c r="A37" s="248">
        <v>7</v>
      </c>
      <c r="B37" s="249" t="s">
        <v>334</v>
      </c>
      <c r="C37" s="249">
        <v>419</v>
      </c>
      <c r="D37" s="249"/>
      <c r="E37" s="250">
        <v>36526</v>
      </c>
      <c r="F37" s="251" t="s">
        <v>256</v>
      </c>
      <c r="G37" s="248" t="s">
        <v>257</v>
      </c>
      <c r="H37" s="248" t="s">
        <v>239</v>
      </c>
      <c r="I37" s="252" t="s">
        <v>54</v>
      </c>
      <c r="J37" s="290">
        <v>589</v>
      </c>
      <c r="K37" s="254"/>
      <c r="L37" s="254"/>
      <c r="M37" s="255">
        <v>6</v>
      </c>
    </row>
    <row r="38" spans="1:13" ht="22.5" customHeight="1" x14ac:dyDescent="0.25">
      <c r="A38" s="257">
        <v>1</v>
      </c>
      <c r="B38" s="258" t="s">
        <v>336</v>
      </c>
      <c r="C38" s="258">
        <v>410</v>
      </c>
      <c r="D38" s="258"/>
      <c r="E38" s="259">
        <v>36531</v>
      </c>
      <c r="F38" s="260" t="s">
        <v>292</v>
      </c>
      <c r="G38" s="257" t="s">
        <v>267</v>
      </c>
      <c r="H38" s="257" t="s">
        <v>239</v>
      </c>
      <c r="I38" s="261" t="s">
        <v>183</v>
      </c>
      <c r="J38" s="292"/>
      <c r="K38" s="263"/>
      <c r="L38" s="263"/>
      <c r="M38" s="264">
        <v>1</v>
      </c>
    </row>
    <row r="39" spans="1:13" ht="22.5" customHeight="1" x14ac:dyDescent="0.25">
      <c r="A39" s="219">
        <v>2</v>
      </c>
      <c r="B39" s="220" t="s">
        <v>337</v>
      </c>
      <c r="C39" s="220">
        <v>401</v>
      </c>
      <c r="D39" s="220"/>
      <c r="E39" s="221">
        <v>36576</v>
      </c>
      <c r="F39" s="222" t="s">
        <v>253</v>
      </c>
      <c r="G39" s="219" t="s">
        <v>147</v>
      </c>
      <c r="H39" s="219" t="s">
        <v>239</v>
      </c>
      <c r="I39" s="223" t="s">
        <v>183</v>
      </c>
      <c r="J39" s="287">
        <v>1285</v>
      </c>
      <c r="K39" s="224"/>
      <c r="L39" s="224"/>
      <c r="M39" s="225">
        <v>4</v>
      </c>
    </row>
    <row r="40" spans="1:13" ht="22.5" customHeight="1" x14ac:dyDescent="0.25">
      <c r="A40" s="219">
        <v>3</v>
      </c>
      <c r="B40" s="220" t="s">
        <v>338</v>
      </c>
      <c r="C40" s="220">
        <v>413</v>
      </c>
      <c r="D40" s="220"/>
      <c r="E40" s="221">
        <v>36581</v>
      </c>
      <c r="F40" s="222" t="s">
        <v>289</v>
      </c>
      <c r="G40" s="219" t="s">
        <v>275</v>
      </c>
      <c r="H40" s="219" t="s">
        <v>239</v>
      </c>
      <c r="I40" s="223" t="s">
        <v>183</v>
      </c>
      <c r="J40" s="287">
        <v>1250</v>
      </c>
      <c r="K40" s="224"/>
      <c r="L40" s="224"/>
      <c r="M40" s="225">
        <v>3</v>
      </c>
    </row>
    <row r="41" spans="1:13" ht="22.5" customHeight="1" thickBot="1" x14ac:dyDescent="0.3">
      <c r="A41" s="226">
        <v>4</v>
      </c>
      <c r="B41" s="227" t="s">
        <v>339</v>
      </c>
      <c r="C41" s="227">
        <v>431</v>
      </c>
      <c r="D41" s="227"/>
      <c r="E41" s="228">
        <v>36892</v>
      </c>
      <c r="F41" s="229" t="s">
        <v>290</v>
      </c>
      <c r="G41" s="226" t="s">
        <v>291</v>
      </c>
      <c r="H41" s="226" t="s">
        <v>239</v>
      </c>
      <c r="I41" s="230" t="s">
        <v>183</v>
      </c>
      <c r="J41" s="288">
        <v>1239</v>
      </c>
      <c r="K41" s="232"/>
      <c r="L41" s="232"/>
      <c r="M41" s="233">
        <v>2</v>
      </c>
    </row>
    <row r="42" spans="1:13" ht="22.5" customHeight="1" x14ac:dyDescent="0.25">
      <c r="A42" s="272">
        <v>1</v>
      </c>
      <c r="B42" s="273" t="s">
        <v>340</v>
      </c>
      <c r="C42" s="273">
        <v>382</v>
      </c>
      <c r="D42" s="273"/>
      <c r="E42" s="274">
        <v>36806</v>
      </c>
      <c r="F42" s="275" t="s">
        <v>293</v>
      </c>
      <c r="G42" s="272" t="s">
        <v>263</v>
      </c>
      <c r="H42" s="272" t="s">
        <v>239</v>
      </c>
      <c r="I42" s="276" t="s">
        <v>55</v>
      </c>
      <c r="J42" s="293">
        <v>185</v>
      </c>
      <c r="K42" s="277"/>
      <c r="L42" s="277"/>
      <c r="M42" s="278">
        <v>3</v>
      </c>
    </row>
    <row r="43" spans="1:13" ht="22.5" customHeight="1" x14ac:dyDescent="0.25">
      <c r="A43" s="265">
        <v>2</v>
      </c>
      <c r="B43" s="266" t="s">
        <v>341</v>
      </c>
      <c r="C43" s="266">
        <v>409</v>
      </c>
      <c r="D43" s="266"/>
      <c r="E43" s="267">
        <v>36912</v>
      </c>
      <c r="F43" s="268" t="s">
        <v>294</v>
      </c>
      <c r="G43" s="265" t="s">
        <v>267</v>
      </c>
      <c r="H43" s="265" t="s">
        <v>239</v>
      </c>
      <c r="I43" s="269" t="s">
        <v>55</v>
      </c>
      <c r="J43" s="294"/>
      <c r="K43" s="270"/>
      <c r="L43" s="270"/>
      <c r="M43" s="271">
        <v>1</v>
      </c>
    </row>
    <row r="44" spans="1:13" ht="22.5" customHeight="1" thickBot="1" x14ac:dyDescent="0.3">
      <c r="A44" s="279">
        <v>3</v>
      </c>
      <c r="B44" s="280" t="s">
        <v>342</v>
      </c>
      <c r="C44" s="280">
        <v>387</v>
      </c>
      <c r="D44" s="280"/>
      <c r="E44" s="281">
        <v>36606</v>
      </c>
      <c r="F44" s="282" t="s">
        <v>287</v>
      </c>
      <c r="G44" s="279" t="s">
        <v>288</v>
      </c>
      <c r="H44" s="279" t="s">
        <v>239</v>
      </c>
      <c r="I44" s="283" t="s">
        <v>55</v>
      </c>
      <c r="J44" s="295">
        <v>175</v>
      </c>
      <c r="K44" s="284"/>
      <c r="L44" s="284"/>
      <c r="M44" s="285">
        <v>2</v>
      </c>
    </row>
    <row r="45" spans="1:13" ht="22.5" customHeight="1" x14ac:dyDescent="0.25">
      <c r="A45" s="211">
        <v>1</v>
      </c>
      <c r="B45" s="212" t="s">
        <v>343</v>
      </c>
      <c r="C45" s="212">
        <v>398</v>
      </c>
      <c r="D45" s="212"/>
      <c r="E45" s="213">
        <v>36808</v>
      </c>
      <c r="F45" s="214" t="s">
        <v>295</v>
      </c>
      <c r="G45" s="211" t="s">
        <v>147</v>
      </c>
      <c r="H45" s="211" t="s">
        <v>239</v>
      </c>
      <c r="I45" s="215" t="s">
        <v>93</v>
      </c>
      <c r="J45" s="216">
        <v>1490</v>
      </c>
      <c r="K45" s="217"/>
      <c r="L45" s="217"/>
      <c r="M45" s="218">
        <v>4</v>
      </c>
    </row>
    <row r="46" spans="1:13" ht="22.5" customHeight="1" x14ac:dyDescent="0.25">
      <c r="A46" s="89">
        <v>2</v>
      </c>
      <c r="B46" s="128" t="s">
        <v>344</v>
      </c>
      <c r="C46" s="128">
        <v>421</v>
      </c>
      <c r="D46" s="128"/>
      <c r="E46" s="91">
        <v>36617</v>
      </c>
      <c r="F46" s="129" t="s">
        <v>296</v>
      </c>
      <c r="G46" s="89" t="s">
        <v>278</v>
      </c>
      <c r="H46" s="89" t="s">
        <v>239</v>
      </c>
      <c r="I46" s="156" t="s">
        <v>93</v>
      </c>
      <c r="J46" s="92"/>
      <c r="K46" s="130"/>
      <c r="L46" s="130"/>
      <c r="M46" s="90">
        <v>1</v>
      </c>
    </row>
    <row r="47" spans="1:13" ht="22.5" customHeight="1" x14ac:dyDescent="0.25">
      <c r="A47" s="89">
        <v>3</v>
      </c>
      <c r="B47" s="128" t="s">
        <v>345</v>
      </c>
      <c r="C47" s="128">
        <v>429</v>
      </c>
      <c r="D47" s="128"/>
      <c r="E47" s="91">
        <v>36588</v>
      </c>
      <c r="F47" s="129" t="s">
        <v>297</v>
      </c>
      <c r="G47" s="89" t="s">
        <v>298</v>
      </c>
      <c r="H47" s="89" t="s">
        <v>239</v>
      </c>
      <c r="I47" s="156" t="s">
        <v>93</v>
      </c>
      <c r="J47" s="92"/>
      <c r="K47" s="130"/>
      <c r="L47" s="130"/>
      <c r="M47" s="90">
        <v>2</v>
      </c>
    </row>
    <row r="48" spans="1:13" ht="22.5" customHeight="1" thickBot="1" x14ac:dyDescent="0.3">
      <c r="A48" s="89">
        <v>4</v>
      </c>
      <c r="B48" s="128" t="s">
        <v>346</v>
      </c>
      <c r="C48" s="128">
        <v>365</v>
      </c>
      <c r="D48" s="128" t="s">
        <v>250</v>
      </c>
      <c r="E48" s="91">
        <v>36540</v>
      </c>
      <c r="F48" s="129" t="s">
        <v>252</v>
      </c>
      <c r="G48" s="89" t="s">
        <v>251</v>
      </c>
      <c r="H48" s="89" t="s">
        <v>239</v>
      </c>
      <c r="I48" s="156" t="s">
        <v>93</v>
      </c>
      <c r="J48" s="130"/>
      <c r="K48" s="130"/>
      <c r="L48" s="130"/>
      <c r="M48" s="90">
        <v>3</v>
      </c>
    </row>
    <row r="49" spans="1:13" ht="22.5" customHeight="1" x14ac:dyDescent="0.25">
      <c r="A49" s="272">
        <v>1</v>
      </c>
      <c r="B49" s="273" t="s">
        <v>25</v>
      </c>
      <c r="C49" s="273">
        <v>370</v>
      </c>
      <c r="D49" s="273"/>
      <c r="E49" s="274">
        <v>36585</v>
      </c>
      <c r="F49" s="275" t="s">
        <v>299</v>
      </c>
      <c r="G49" s="272" t="s">
        <v>282</v>
      </c>
      <c r="H49" s="272" t="s">
        <v>239</v>
      </c>
      <c r="I49" s="276" t="s">
        <v>56</v>
      </c>
      <c r="J49" s="286"/>
      <c r="K49" s="277"/>
      <c r="L49" s="277"/>
      <c r="M49" s="278">
        <v>1</v>
      </c>
    </row>
    <row r="50" spans="1:13" ht="22.5" customHeight="1" x14ac:dyDescent="0.25">
      <c r="A50" s="265">
        <v>2</v>
      </c>
      <c r="B50" s="266" t="s">
        <v>26</v>
      </c>
      <c r="C50" s="266">
        <v>404</v>
      </c>
      <c r="D50" s="266"/>
      <c r="E50" s="267">
        <v>36595</v>
      </c>
      <c r="F50" s="268" t="s">
        <v>300</v>
      </c>
      <c r="G50" s="265" t="s">
        <v>255</v>
      </c>
      <c r="H50" s="265" t="s">
        <v>239</v>
      </c>
      <c r="I50" s="269" t="s">
        <v>56</v>
      </c>
      <c r="J50" s="294">
        <v>410</v>
      </c>
      <c r="K50" s="270"/>
      <c r="L50" s="270"/>
      <c r="M50" s="271">
        <v>2</v>
      </c>
    </row>
  </sheetData>
  <mergeCells count="4">
    <mergeCell ref="A1:M1"/>
    <mergeCell ref="A2:F2"/>
    <mergeCell ref="G2:H2"/>
    <mergeCell ref="J2:M2"/>
  </mergeCells>
  <phoneticPr fontId="0" type="noConversion"/>
  <conditionalFormatting sqref="E4:E47">
    <cfRule type="cellIs" dxfId="6" priority="3" stopIfTrue="1" operator="between">
      <formula>36526</formula>
      <formula>37986</formula>
    </cfRule>
  </conditionalFormatting>
  <conditionalFormatting sqref="E48">
    <cfRule type="cellIs" dxfId="5" priority="2" stopIfTrue="1" operator="between">
      <formula>36526</formula>
      <formula>37986</formula>
    </cfRule>
  </conditionalFormatting>
  <conditionalFormatting sqref="E49:E50">
    <cfRule type="cellIs" dxfId="4"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6"/>
  <sheetViews>
    <sheetView view="pageBreakPreview" topLeftCell="A13" zoomScale="90" zoomScaleNormal="80" zoomScaleSheetLayoutView="90" workbookViewId="0"/>
  </sheetViews>
  <sheetFormatPr defaultRowHeight="12.75" x14ac:dyDescent="0.2"/>
  <cols>
    <col min="1" max="1" width="9.140625" style="297"/>
    <col min="2" max="2" width="23.140625" style="297" hidden="1" customWidth="1"/>
    <col min="3" max="3" width="9.140625" style="297"/>
    <col min="4" max="4" width="12.5703125" style="297" customWidth="1"/>
    <col min="5" max="5" width="22" style="297" customWidth="1"/>
    <col min="6" max="6" width="12" style="297" bestFit="1" customWidth="1"/>
    <col min="7" max="7" width="12" style="297" customWidth="1"/>
    <col min="8" max="8" width="4.7109375" style="297" customWidth="1"/>
    <col min="9" max="9" width="12.7109375" style="297" customWidth="1"/>
    <col min="10" max="10" width="13.28515625" style="297" hidden="1" customWidth="1"/>
    <col min="11" max="11" width="12.7109375" style="297" customWidth="1"/>
    <col min="12" max="12" width="15.5703125" style="297" customWidth="1"/>
    <col min="13" max="13" width="28.28515625" style="297" customWidth="1"/>
    <col min="14" max="14" width="15" style="297" bestFit="1" customWidth="1"/>
    <col min="15" max="15" width="14.5703125" style="297" customWidth="1"/>
    <col min="16" max="16384" width="9.140625" style="297"/>
  </cols>
  <sheetData>
    <row r="1" spans="1:15" ht="60" customHeight="1" x14ac:dyDescent="0.2">
      <c r="A1" s="370" t="s">
        <v>132</v>
      </c>
      <c r="B1" s="370"/>
      <c r="C1" s="370"/>
      <c r="D1" s="370"/>
      <c r="E1" s="370"/>
      <c r="F1" s="370"/>
      <c r="G1" s="370"/>
      <c r="H1" s="370"/>
      <c r="I1" s="370"/>
      <c r="J1" s="370"/>
      <c r="K1" s="370"/>
      <c r="L1" s="370"/>
      <c r="M1" s="370"/>
      <c r="N1" s="370"/>
      <c r="O1" s="370"/>
    </row>
    <row r="2" spans="1:15" ht="26.25" customHeight="1" x14ac:dyDescent="0.2">
      <c r="A2" s="371" t="s">
        <v>313</v>
      </c>
      <c r="B2" s="371"/>
      <c r="C2" s="371"/>
      <c r="D2" s="371"/>
      <c r="E2" s="371"/>
      <c r="F2" s="371"/>
      <c r="G2" s="371"/>
      <c r="H2" s="371"/>
      <c r="I2" s="371"/>
      <c r="J2" s="371"/>
      <c r="K2" s="371"/>
      <c r="L2" s="371"/>
      <c r="M2" s="371"/>
      <c r="N2" s="371"/>
      <c r="O2" s="371"/>
    </row>
    <row r="3" spans="1:15" ht="26.25" customHeight="1" x14ac:dyDescent="0.2">
      <c r="A3" s="371" t="s">
        <v>315</v>
      </c>
      <c r="B3" s="371"/>
      <c r="C3" s="371"/>
      <c r="D3" s="371"/>
      <c r="E3" s="371"/>
      <c r="F3" s="371"/>
      <c r="G3" s="371"/>
      <c r="H3" s="371"/>
      <c r="I3" s="371"/>
      <c r="J3" s="371"/>
      <c r="K3" s="371"/>
      <c r="L3" s="371"/>
      <c r="M3" s="371"/>
      <c r="N3" s="371"/>
      <c r="O3" s="371"/>
    </row>
    <row r="4" spans="1:15" ht="24" customHeight="1" x14ac:dyDescent="0.2">
      <c r="A4" s="372" t="s">
        <v>238</v>
      </c>
      <c r="B4" s="372"/>
      <c r="C4" s="372"/>
      <c r="D4" s="372"/>
      <c r="E4" s="372"/>
      <c r="F4" s="372"/>
      <c r="G4" s="372"/>
      <c r="H4" s="372"/>
      <c r="I4" s="372"/>
      <c r="J4" s="372"/>
      <c r="K4" s="372"/>
      <c r="L4" s="372"/>
      <c r="M4" s="372"/>
      <c r="N4" s="372"/>
      <c r="O4" s="372"/>
    </row>
    <row r="5" spans="1:15" ht="42.75" customHeight="1" x14ac:dyDescent="0.2">
      <c r="A5" s="373" t="s">
        <v>316</v>
      </c>
      <c r="B5" s="373"/>
      <c r="C5" s="373"/>
      <c r="D5" s="373"/>
      <c r="E5" s="373"/>
      <c r="F5" s="373"/>
      <c r="G5" s="373"/>
      <c r="H5" s="298"/>
      <c r="I5" s="374" t="s">
        <v>321</v>
      </c>
      <c r="J5" s="374"/>
      <c r="K5" s="374"/>
      <c r="L5" s="374"/>
      <c r="M5" s="374"/>
      <c r="N5" s="374"/>
      <c r="O5" s="374"/>
    </row>
    <row r="6" spans="1:15" ht="42.75" customHeight="1" x14ac:dyDescent="0.2">
      <c r="A6" s="365"/>
      <c r="B6" s="366"/>
      <c r="C6" s="366"/>
      <c r="D6" s="366"/>
      <c r="E6" s="366"/>
      <c r="F6" s="366"/>
      <c r="G6" s="366"/>
      <c r="I6" s="299" t="s">
        <v>5</v>
      </c>
      <c r="J6" s="299"/>
      <c r="K6" s="300" t="s">
        <v>135</v>
      </c>
      <c r="L6" s="300" t="s">
        <v>167</v>
      </c>
      <c r="M6" s="299" t="s">
        <v>6</v>
      </c>
      <c r="N6" s="299" t="s">
        <v>38</v>
      </c>
      <c r="O6" s="301" t="s">
        <v>317</v>
      </c>
    </row>
    <row r="7" spans="1:15" ht="42.75" customHeight="1" x14ac:dyDescent="0.2">
      <c r="A7" s="48" t="s">
        <v>249</v>
      </c>
      <c r="B7" s="45" t="s">
        <v>137</v>
      </c>
      <c r="C7" s="45" t="s">
        <v>136</v>
      </c>
      <c r="D7" s="46" t="s">
        <v>12</v>
      </c>
      <c r="E7" s="47" t="s">
        <v>13</v>
      </c>
      <c r="F7" s="47" t="s">
        <v>318</v>
      </c>
      <c r="G7" s="45" t="s">
        <v>317</v>
      </c>
      <c r="I7" s="93">
        <v>1</v>
      </c>
      <c r="J7" s="94" t="s">
        <v>217</v>
      </c>
      <c r="K7" s="95">
        <v>409</v>
      </c>
      <c r="L7" s="96">
        <v>36912</v>
      </c>
      <c r="M7" s="175" t="s">
        <v>294</v>
      </c>
      <c r="N7" s="175" t="s">
        <v>267</v>
      </c>
      <c r="O7" s="203"/>
    </row>
    <row r="8" spans="1:15" ht="42.75" customHeight="1" x14ac:dyDescent="0.2">
      <c r="A8" s="20">
        <v>1</v>
      </c>
      <c r="B8" s="21" t="s">
        <v>57</v>
      </c>
      <c r="C8" s="22" t="s">
        <v>322</v>
      </c>
      <c r="D8" s="23" t="s">
        <v>322</v>
      </c>
      <c r="E8" s="49" t="s">
        <v>322</v>
      </c>
      <c r="F8" s="49" t="s">
        <v>322</v>
      </c>
      <c r="G8" s="203"/>
      <c r="I8" s="93">
        <v>2</v>
      </c>
      <c r="J8" s="94" t="s">
        <v>218</v>
      </c>
      <c r="K8" s="95">
        <v>387</v>
      </c>
      <c r="L8" s="96">
        <v>36606</v>
      </c>
      <c r="M8" s="175" t="s">
        <v>287</v>
      </c>
      <c r="N8" s="175" t="s">
        <v>288</v>
      </c>
      <c r="O8" s="203"/>
    </row>
    <row r="9" spans="1:15" ht="42.75" customHeight="1" x14ac:dyDescent="0.2">
      <c r="A9" s="20">
        <v>2</v>
      </c>
      <c r="B9" s="21" t="s">
        <v>58</v>
      </c>
      <c r="C9" s="22" t="s">
        <v>322</v>
      </c>
      <c r="D9" s="23" t="s">
        <v>322</v>
      </c>
      <c r="E9" s="49" t="s">
        <v>322</v>
      </c>
      <c r="F9" s="49" t="s">
        <v>322</v>
      </c>
      <c r="G9" s="203"/>
      <c r="I9" s="93">
        <v>3</v>
      </c>
      <c r="J9" s="94" t="s">
        <v>219</v>
      </c>
      <c r="K9" s="95">
        <v>382</v>
      </c>
      <c r="L9" s="96">
        <v>36806</v>
      </c>
      <c r="M9" s="175" t="s">
        <v>293</v>
      </c>
      <c r="N9" s="175" t="s">
        <v>263</v>
      </c>
      <c r="O9" s="203"/>
    </row>
    <row r="10" spans="1:15" ht="42.75" customHeight="1" x14ac:dyDescent="0.2">
      <c r="A10" s="20">
        <v>3</v>
      </c>
      <c r="B10" s="21" t="s">
        <v>59</v>
      </c>
      <c r="C10" s="22">
        <v>419</v>
      </c>
      <c r="D10" s="23">
        <v>36526</v>
      </c>
      <c r="E10" s="49" t="s">
        <v>256</v>
      </c>
      <c r="F10" s="49" t="s">
        <v>257</v>
      </c>
      <c r="G10" s="203"/>
      <c r="I10" s="93">
        <v>4</v>
      </c>
      <c r="J10" s="94" t="s">
        <v>220</v>
      </c>
      <c r="K10" s="95" t="s">
        <v>322</v>
      </c>
      <c r="L10" s="96" t="s">
        <v>322</v>
      </c>
      <c r="M10" s="175" t="s">
        <v>322</v>
      </c>
      <c r="N10" s="175" t="s">
        <v>322</v>
      </c>
      <c r="O10" s="203"/>
    </row>
    <row r="11" spans="1:15" ht="42.75" customHeight="1" x14ac:dyDescent="0.2">
      <c r="A11" s="20">
        <v>4</v>
      </c>
      <c r="B11" s="21" t="s">
        <v>60</v>
      </c>
      <c r="C11" s="22">
        <v>401</v>
      </c>
      <c r="D11" s="23">
        <v>36576</v>
      </c>
      <c r="E11" s="49" t="s">
        <v>253</v>
      </c>
      <c r="F11" s="49" t="s">
        <v>147</v>
      </c>
      <c r="G11" s="203"/>
      <c r="I11" s="93">
        <v>5</v>
      </c>
      <c r="J11" s="94" t="s">
        <v>221</v>
      </c>
      <c r="K11" s="95" t="s">
        <v>322</v>
      </c>
      <c r="L11" s="96" t="s">
        <v>322</v>
      </c>
      <c r="M11" s="175" t="s">
        <v>322</v>
      </c>
      <c r="N11" s="175" t="s">
        <v>322</v>
      </c>
      <c r="O11" s="203"/>
    </row>
    <row r="12" spans="1:15" ht="42.75" customHeight="1" x14ac:dyDescent="0.2">
      <c r="A12" s="20">
        <v>5</v>
      </c>
      <c r="B12" s="21" t="s">
        <v>61</v>
      </c>
      <c r="C12" s="22">
        <v>407</v>
      </c>
      <c r="D12" s="23">
        <v>36682</v>
      </c>
      <c r="E12" s="49" t="s">
        <v>254</v>
      </c>
      <c r="F12" s="49" t="s">
        <v>255</v>
      </c>
      <c r="G12" s="203"/>
      <c r="I12" s="367" t="s">
        <v>320</v>
      </c>
      <c r="J12" s="368"/>
      <c r="K12" s="368"/>
      <c r="L12" s="368"/>
      <c r="M12" s="368"/>
      <c r="N12" s="368"/>
      <c r="O12" s="368"/>
    </row>
    <row r="13" spans="1:15" ht="42.75" customHeight="1" x14ac:dyDescent="0.2">
      <c r="A13" s="20">
        <v>6</v>
      </c>
      <c r="B13" s="21" t="s">
        <v>62</v>
      </c>
      <c r="C13" s="22">
        <v>386</v>
      </c>
      <c r="D13" s="23">
        <v>37008</v>
      </c>
      <c r="E13" s="49" t="s">
        <v>258</v>
      </c>
      <c r="F13" s="49" t="s">
        <v>259</v>
      </c>
      <c r="G13" s="203"/>
      <c r="I13" s="48" t="s">
        <v>249</v>
      </c>
      <c r="J13" s="48" t="s">
        <v>137</v>
      </c>
      <c r="K13" s="48" t="s">
        <v>136</v>
      </c>
      <c r="L13" s="122" t="s">
        <v>12</v>
      </c>
      <c r="M13" s="123" t="s">
        <v>13</v>
      </c>
      <c r="N13" s="123" t="s">
        <v>38</v>
      </c>
      <c r="O13" s="48" t="s">
        <v>317</v>
      </c>
    </row>
    <row r="14" spans="1:15" ht="42.75" customHeight="1" x14ac:dyDescent="0.2">
      <c r="A14" s="20">
        <v>7</v>
      </c>
      <c r="B14" s="21" t="s">
        <v>133</v>
      </c>
      <c r="C14" s="22" t="s">
        <v>322</v>
      </c>
      <c r="D14" s="23" t="s">
        <v>322</v>
      </c>
      <c r="E14" s="49" t="s">
        <v>322</v>
      </c>
      <c r="F14" s="49" t="s">
        <v>322</v>
      </c>
      <c r="G14" s="203"/>
      <c r="I14" s="20">
        <v>1</v>
      </c>
      <c r="J14" s="21" t="s">
        <v>94</v>
      </c>
      <c r="K14" s="22">
        <v>405</v>
      </c>
      <c r="L14" s="23">
        <v>36615</v>
      </c>
      <c r="M14" s="49" t="s">
        <v>276</v>
      </c>
      <c r="N14" s="49" t="s">
        <v>255</v>
      </c>
      <c r="O14" s="24"/>
    </row>
    <row r="15" spans="1:15" ht="42.75" customHeight="1" x14ac:dyDescent="0.2">
      <c r="A15" s="20">
        <v>8</v>
      </c>
      <c r="B15" s="21" t="s">
        <v>134</v>
      </c>
      <c r="C15" s="22" t="s">
        <v>322</v>
      </c>
      <c r="D15" s="23" t="s">
        <v>322</v>
      </c>
      <c r="E15" s="49" t="s">
        <v>322</v>
      </c>
      <c r="F15" s="49" t="s">
        <v>322</v>
      </c>
      <c r="G15" s="203"/>
      <c r="I15" s="20">
        <v>2</v>
      </c>
      <c r="J15" s="21" t="s">
        <v>95</v>
      </c>
      <c r="K15" s="22">
        <v>396</v>
      </c>
      <c r="L15" s="23">
        <v>36724</v>
      </c>
      <c r="M15" s="49" t="s">
        <v>270</v>
      </c>
      <c r="N15" s="49" t="s">
        <v>265</v>
      </c>
      <c r="O15" s="24"/>
    </row>
    <row r="16" spans="1:15" ht="42.75" customHeight="1" x14ac:dyDescent="0.2">
      <c r="A16" s="367" t="s">
        <v>319</v>
      </c>
      <c r="B16" s="368"/>
      <c r="C16" s="368"/>
      <c r="D16" s="368"/>
      <c r="E16" s="368"/>
      <c r="F16" s="368"/>
      <c r="G16" s="368"/>
      <c r="I16" s="20">
        <v>3</v>
      </c>
      <c r="J16" s="21" t="s">
        <v>96</v>
      </c>
      <c r="K16" s="22">
        <v>406</v>
      </c>
      <c r="L16" s="23">
        <v>36598</v>
      </c>
      <c r="M16" s="49" t="s">
        <v>273</v>
      </c>
      <c r="N16" s="49" t="s">
        <v>255</v>
      </c>
      <c r="O16" s="24"/>
    </row>
    <row r="17" spans="1:15" ht="42.75" customHeight="1" x14ac:dyDescent="0.2">
      <c r="A17" s="365"/>
      <c r="B17" s="369"/>
      <c r="C17" s="369"/>
      <c r="D17" s="369"/>
      <c r="E17" s="369"/>
      <c r="F17" s="369"/>
      <c r="G17" s="369"/>
      <c r="I17" s="20">
        <v>4</v>
      </c>
      <c r="J17" s="21" t="s">
        <v>97</v>
      </c>
      <c r="K17" s="22">
        <v>414</v>
      </c>
      <c r="L17" s="23">
        <v>36901</v>
      </c>
      <c r="M17" s="49" t="s">
        <v>274</v>
      </c>
      <c r="N17" s="49" t="s">
        <v>275</v>
      </c>
      <c r="O17" s="24"/>
    </row>
    <row r="18" spans="1:15" ht="42.75" customHeight="1" x14ac:dyDescent="0.2">
      <c r="A18" s="48" t="s">
        <v>249</v>
      </c>
      <c r="B18" s="48" t="s">
        <v>137</v>
      </c>
      <c r="C18" s="48" t="s">
        <v>136</v>
      </c>
      <c r="D18" s="122" t="s">
        <v>12</v>
      </c>
      <c r="E18" s="123" t="s">
        <v>13</v>
      </c>
      <c r="F18" s="123" t="s">
        <v>38</v>
      </c>
      <c r="G18" s="48" t="s">
        <v>317</v>
      </c>
      <c r="I18" s="20">
        <v>5</v>
      </c>
      <c r="J18" s="21" t="s">
        <v>98</v>
      </c>
      <c r="K18" s="22">
        <v>422</v>
      </c>
      <c r="L18" s="23">
        <v>36677</v>
      </c>
      <c r="M18" s="49" t="s">
        <v>279</v>
      </c>
      <c r="N18" s="49" t="s">
        <v>272</v>
      </c>
      <c r="O18" s="24"/>
    </row>
    <row r="19" spans="1:15" ht="42.75" customHeight="1" x14ac:dyDescent="0.2">
      <c r="A19" s="20">
        <v>1</v>
      </c>
      <c r="B19" s="21" t="s">
        <v>42</v>
      </c>
      <c r="C19" s="22" t="s">
        <v>322</v>
      </c>
      <c r="D19" s="23" t="s">
        <v>322</v>
      </c>
      <c r="E19" s="49" t="s">
        <v>322</v>
      </c>
      <c r="F19" s="49" t="s">
        <v>322</v>
      </c>
      <c r="G19" s="24"/>
      <c r="I19" s="20">
        <v>6</v>
      </c>
      <c r="J19" s="21" t="s">
        <v>99</v>
      </c>
      <c r="K19" s="22">
        <v>425</v>
      </c>
      <c r="L19" s="23">
        <v>36892</v>
      </c>
      <c r="M19" s="49" t="s">
        <v>280</v>
      </c>
      <c r="N19" s="49" t="s">
        <v>272</v>
      </c>
      <c r="O19" s="24"/>
    </row>
    <row r="20" spans="1:15" ht="42.75" customHeight="1" x14ac:dyDescent="0.2">
      <c r="A20" s="20">
        <v>2</v>
      </c>
      <c r="B20" s="21" t="s">
        <v>44</v>
      </c>
      <c r="C20" s="22">
        <v>411</v>
      </c>
      <c r="D20" s="23">
        <v>36613</v>
      </c>
      <c r="E20" s="49" t="s">
        <v>266</v>
      </c>
      <c r="F20" s="49" t="s">
        <v>267</v>
      </c>
      <c r="G20" s="24"/>
      <c r="I20" s="20">
        <v>7</v>
      </c>
      <c r="J20" s="21" t="s">
        <v>100</v>
      </c>
      <c r="K20" s="22">
        <v>420</v>
      </c>
      <c r="L20" s="23">
        <v>36537</v>
      </c>
      <c r="M20" s="49" t="s">
        <v>277</v>
      </c>
      <c r="N20" s="49" t="s">
        <v>278</v>
      </c>
      <c r="O20" s="203"/>
    </row>
    <row r="21" spans="1:15" ht="42.75" customHeight="1" x14ac:dyDescent="0.2">
      <c r="A21" s="20">
        <v>3</v>
      </c>
      <c r="B21" s="21" t="s">
        <v>45</v>
      </c>
      <c r="C21" s="22">
        <v>395</v>
      </c>
      <c r="D21" s="23">
        <v>36921</v>
      </c>
      <c r="E21" s="49" t="s">
        <v>264</v>
      </c>
      <c r="F21" s="49" t="s">
        <v>265</v>
      </c>
      <c r="G21" s="24"/>
      <c r="I21" s="79"/>
      <c r="J21" s="204"/>
      <c r="K21" s="71" t="s">
        <v>322</v>
      </c>
      <c r="L21" s="60" t="s">
        <v>322</v>
      </c>
      <c r="M21" s="78" t="s">
        <v>322</v>
      </c>
      <c r="N21" s="61" t="s">
        <v>322</v>
      </c>
      <c r="O21" s="203"/>
    </row>
    <row r="22" spans="1:15" ht="42.75" customHeight="1" x14ac:dyDescent="0.2">
      <c r="A22" s="20">
        <v>4</v>
      </c>
      <c r="B22" s="21" t="s">
        <v>46</v>
      </c>
      <c r="C22" s="22">
        <v>378</v>
      </c>
      <c r="D22" s="23">
        <v>37135</v>
      </c>
      <c r="E22" s="49" t="s">
        <v>260</v>
      </c>
      <c r="F22" s="49" t="s">
        <v>261</v>
      </c>
      <c r="G22" s="24"/>
      <c r="I22" s="79"/>
      <c r="J22" s="204"/>
      <c r="K22" s="71" t="s">
        <v>322</v>
      </c>
      <c r="L22" s="60" t="s">
        <v>322</v>
      </c>
      <c r="M22" s="78" t="s">
        <v>322</v>
      </c>
      <c r="N22" s="61" t="s">
        <v>322</v>
      </c>
      <c r="O22" s="203"/>
    </row>
    <row r="23" spans="1:15" ht="42.75" customHeight="1" x14ac:dyDescent="0.2">
      <c r="A23" s="20">
        <v>5</v>
      </c>
      <c r="B23" s="21" t="s">
        <v>47</v>
      </c>
      <c r="C23" s="22">
        <v>384</v>
      </c>
      <c r="D23" s="23">
        <v>36597</v>
      </c>
      <c r="E23" s="49" t="s">
        <v>262</v>
      </c>
      <c r="F23" s="49" t="s">
        <v>263</v>
      </c>
      <c r="G23" s="24"/>
      <c r="I23" s="79"/>
      <c r="J23" s="204"/>
      <c r="K23" s="71" t="s">
        <v>322</v>
      </c>
      <c r="L23" s="60" t="s">
        <v>322</v>
      </c>
      <c r="M23" s="78" t="s">
        <v>322</v>
      </c>
      <c r="N23" s="61" t="s">
        <v>322</v>
      </c>
      <c r="O23" s="203"/>
    </row>
    <row r="24" spans="1:15" ht="42.75" customHeight="1" x14ac:dyDescent="0.2">
      <c r="A24" s="20">
        <v>6</v>
      </c>
      <c r="B24" s="21" t="s">
        <v>48</v>
      </c>
      <c r="C24" s="22" t="s">
        <v>322</v>
      </c>
      <c r="D24" s="23" t="s">
        <v>322</v>
      </c>
      <c r="E24" s="49" t="s">
        <v>322</v>
      </c>
      <c r="F24" s="49" t="s">
        <v>322</v>
      </c>
      <c r="G24" s="24"/>
      <c r="I24" s="79"/>
      <c r="J24" s="204"/>
      <c r="K24" s="71" t="s">
        <v>322</v>
      </c>
      <c r="L24" s="60" t="s">
        <v>322</v>
      </c>
      <c r="M24" s="78" t="s">
        <v>322</v>
      </c>
      <c r="N24" s="61" t="s">
        <v>322</v>
      </c>
      <c r="O24" s="203"/>
    </row>
    <row r="25" spans="1:15" x14ac:dyDescent="0.2">
      <c r="C25" s="297" t="s">
        <v>322</v>
      </c>
      <c r="D25" s="297" t="s">
        <v>322</v>
      </c>
      <c r="E25" s="297" t="s">
        <v>322</v>
      </c>
      <c r="F25" s="297" t="s">
        <v>322</v>
      </c>
    </row>
    <row r="26" spans="1:15" x14ac:dyDescent="0.2">
      <c r="C26" s="297" t="s">
        <v>322</v>
      </c>
      <c r="D26" s="297" t="s">
        <v>322</v>
      </c>
      <c r="E26" s="297" t="s">
        <v>322</v>
      </c>
      <c r="F26" s="297" t="s">
        <v>322</v>
      </c>
    </row>
  </sheetData>
  <mergeCells count="10">
    <mergeCell ref="A6:G6"/>
    <mergeCell ref="A16:G16"/>
    <mergeCell ref="A17:G17"/>
    <mergeCell ref="I12:O12"/>
    <mergeCell ref="A1:O1"/>
    <mergeCell ref="A2:O2"/>
    <mergeCell ref="A3:O3"/>
    <mergeCell ref="A4:O4"/>
    <mergeCell ref="A5:G5"/>
    <mergeCell ref="I5:O5"/>
  </mergeCell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25" customWidth="1"/>
    <col min="2" max="2" width="7.28515625" style="25" customWidth="1"/>
    <col min="3" max="3" width="14.42578125" style="14" customWidth="1"/>
    <col min="4" max="4" width="23.140625" style="14" customWidth="1"/>
    <col min="5" max="5" width="16.7109375" style="52" customWidth="1"/>
    <col min="6" max="6" width="11.7109375" style="52" customWidth="1"/>
    <col min="7" max="7" width="7.7109375" style="26" customWidth="1"/>
    <col min="8" max="8" width="2.140625" style="14" customWidth="1"/>
    <col min="9" max="9" width="4.42578125" style="25" customWidth="1"/>
    <col min="10" max="10" width="15.5703125" style="25" customWidth="1"/>
    <col min="11" max="11" width="6.5703125" style="25" customWidth="1"/>
    <col min="12" max="12" width="12.28515625" style="27" customWidth="1"/>
    <col min="13" max="13" width="26.42578125" style="56" customWidth="1"/>
    <col min="14" max="14" width="15.85546875" style="56" customWidth="1"/>
    <col min="15" max="15" width="9.5703125" style="14" customWidth="1"/>
    <col min="16" max="16" width="7.28515625" style="14" customWidth="1"/>
    <col min="17" max="17" width="5.7109375" style="14" customWidth="1"/>
    <col min="18" max="16384" width="9.140625" style="14"/>
  </cols>
  <sheetData>
    <row r="1" spans="1:16" s="2" customFormat="1" ht="45" customHeight="1" x14ac:dyDescent="0.2">
      <c r="A1" s="370" t="str">
        <f>('YARIŞMA BİLGİLERİ'!A2)</f>
        <v>Türkiye Atletizm Federasyonu
İstanbul Atletizm İl Temsilciliği</v>
      </c>
      <c r="B1" s="370"/>
      <c r="C1" s="370"/>
      <c r="D1" s="370"/>
      <c r="E1" s="370"/>
      <c r="F1" s="370"/>
      <c r="G1" s="370"/>
      <c r="H1" s="370"/>
      <c r="I1" s="370"/>
      <c r="J1" s="370"/>
      <c r="K1" s="370"/>
      <c r="L1" s="370"/>
      <c r="M1" s="370"/>
      <c r="N1" s="370"/>
      <c r="O1" s="370"/>
      <c r="P1" s="370"/>
    </row>
    <row r="2" spans="1:16" s="2" customFormat="1" ht="23.25" customHeight="1" x14ac:dyDescent="0.2">
      <c r="A2" s="371" t="str">
        <f>'YARIŞMA BİLGİLERİ'!F19</f>
        <v>Turkcell - Spor Toto 2020 Olimpik Kamp Sporcuları Test Yarışmları</v>
      </c>
      <c r="B2" s="371"/>
      <c r="C2" s="371"/>
      <c r="D2" s="371"/>
      <c r="E2" s="371"/>
      <c r="F2" s="371"/>
      <c r="G2" s="371"/>
      <c r="H2" s="371"/>
      <c r="I2" s="371"/>
      <c r="J2" s="371"/>
      <c r="K2" s="371"/>
      <c r="L2" s="371"/>
      <c r="M2" s="371"/>
      <c r="N2" s="371"/>
      <c r="O2" s="371"/>
      <c r="P2" s="371"/>
    </row>
    <row r="3" spans="1:16" s="5" customFormat="1" ht="27" customHeight="1" x14ac:dyDescent="0.2">
      <c r="A3" s="376" t="s">
        <v>165</v>
      </c>
      <c r="B3" s="376"/>
      <c r="C3" s="376"/>
      <c r="D3" s="378" t="e">
        <f>('YARIŞMA PROGRAMI'!#REF!)</f>
        <v>#REF!</v>
      </c>
      <c r="E3" s="378"/>
      <c r="F3" s="391" t="s">
        <v>39</v>
      </c>
      <c r="G3" s="391"/>
      <c r="H3" s="3" t="s">
        <v>138</v>
      </c>
      <c r="I3" s="383" t="e">
        <f>'YARIŞMA PROGRAMI'!#REF!</f>
        <v>#REF!</v>
      </c>
      <c r="J3" s="383"/>
      <c r="K3" s="383"/>
      <c r="L3" s="4"/>
      <c r="M3" s="86" t="s">
        <v>139</v>
      </c>
      <c r="N3" s="389" t="str">
        <f>('YARIŞMA PROGRAMI'!F8)</f>
        <v>-</v>
      </c>
      <c r="O3" s="389"/>
      <c r="P3" s="389"/>
    </row>
    <row r="4" spans="1:16" s="5" customFormat="1" ht="17.25" customHeight="1" x14ac:dyDescent="0.2">
      <c r="A4" s="385" t="s">
        <v>143</v>
      </c>
      <c r="B4" s="385"/>
      <c r="C4" s="385"/>
      <c r="D4" s="377" t="str">
        <f>'YARIŞMA BİLGİLERİ'!F21</f>
        <v>16 Yaş Altı Erkekler A</v>
      </c>
      <c r="E4" s="377"/>
      <c r="F4" s="31"/>
      <c r="G4" s="31"/>
      <c r="H4" s="31"/>
      <c r="I4" s="31"/>
      <c r="J4" s="31"/>
      <c r="K4" s="31"/>
      <c r="L4" s="32"/>
      <c r="M4" s="87" t="s">
        <v>4</v>
      </c>
      <c r="N4" s="390" t="e">
        <f>'YARIŞMA PROGRAMI'!#REF!</f>
        <v>#REF!</v>
      </c>
      <c r="O4" s="390"/>
      <c r="P4" s="390"/>
    </row>
    <row r="5" spans="1:16" s="2" customFormat="1" ht="16.5" customHeight="1" x14ac:dyDescent="0.2">
      <c r="A5" s="6"/>
      <c r="B5" s="6"/>
      <c r="C5" s="7"/>
      <c r="D5" s="8"/>
      <c r="E5" s="9"/>
      <c r="F5" s="9"/>
      <c r="G5" s="9"/>
      <c r="H5" s="9"/>
      <c r="I5" s="6"/>
      <c r="J5" s="6"/>
      <c r="K5" s="6"/>
      <c r="L5" s="10"/>
      <c r="M5" s="11"/>
      <c r="N5" s="384">
        <f ca="1">NOW()</f>
        <v>42041.710669791668</v>
      </c>
      <c r="O5" s="384"/>
      <c r="P5" s="384"/>
    </row>
    <row r="6" spans="1:16" s="12" customFormat="1" ht="24.75" customHeight="1" x14ac:dyDescent="0.2">
      <c r="A6" s="379" t="s">
        <v>11</v>
      </c>
      <c r="B6" s="380" t="s">
        <v>136</v>
      </c>
      <c r="C6" s="382" t="s">
        <v>161</v>
      </c>
      <c r="D6" s="386" t="s">
        <v>13</v>
      </c>
      <c r="E6" s="386" t="s">
        <v>38</v>
      </c>
      <c r="F6" s="386" t="s">
        <v>14</v>
      </c>
      <c r="G6" s="387" t="s">
        <v>24</v>
      </c>
      <c r="I6" s="365" t="s">
        <v>15</v>
      </c>
      <c r="J6" s="369"/>
      <c r="K6" s="369"/>
      <c r="L6" s="369"/>
      <c r="M6" s="369"/>
      <c r="N6" s="369"/>
      <c r="O6" s="369"/>
      <c r="P6" s="375"/>
    </row>
    <row r="7" spans="1:16" ht="24.75" customHeight="1" x14ac:dyDescent="0.2">
      <c r="A7" s="379"/>
      <c r="B7" s="381"/>
      <c r="C7" s="382"/>
      <c r="D7" s="386"/>
      <c r="E7" s="386"/>
      <c r="F7" s="386"/>
      <c r="G7" s="388"/>
      <c r="H7" s="13"/>
      <c r="I7" s="48" t="s">
        <v>11</v>
      </c>
      <c r="J7" s="45" t="s">
        <v>137</v>
      </c>
      <c r="K7" s="45" t="s">
        <v>136</v>
      </c>
      <c r="L7" s="46" t="s">
        <v>12</v>
      </c>
      <c r="M7" s="47" t="s">
        <v>13</v>
      </c>
      <c r="N7" s="47" t="s">
        <v>38</v>
      </c>
      <c r="O7" s="45" t="s">
        <v>14</v>
      </c>
      <c r="P7" s="45" t="s">
        <v>24</v>
      </c>
    </row>
    <row r="8" spans="1:16" s="12" customFormat="1" ht="24.75" customHeight="1" x14ac:dyDescent="0.2">
      <c r="A8" s="76">
        <v>1</v>
      </c>
      <c r="B8" s="76"/>
      <c r="C8" s="120"/>
      <c r="D8" s="160"/>
      <c r="E8" s="161"/>
      <c r="F8" s="121"/>
      <c r="G8" s="77"/>
      <c r="H8" s="19"/>
      <c r="I8" s="20">
        <v>1</v>
      </c>
      <c r="J8" s="21" t="s">
        <v>57</v>
      </c>
      <c r="K8" s="22" t="str">
        <f>IF(ISERROR(VLOOKUP(J8,'KAYIT LİSTESİ'!$B$4:$I$434,2,0)),"",(VLOOKUP(J8,'KAYIT LİSTESİ'!$B$4:$I$434,2,0)))</f>
        <v/>
      </c>
      <c r="L8" s="23" t="str">
        <f>IF(ISERROR(VLOOKUP(J8,'KAYIT LİSTESİ'!$B$4:$I$434,4,0)),"",(VLOOKUP(J8,'KAYIT LİSTESİ'!$B$4:$I$434,4,0)))</f>
        <v/>
      </c>
      <c r="M8" s="49" t="str">
        <f>IF(ISERROR(VLOOKUP(J8,'KAYIT LİSTESİ'!$B$4:$I$434,5,0)),"",(VLOOKUP(J8,'KAYIT LİSTESİ'!$B$4:$I$434,5,0)))</f>
        <v/>
      </c>
      <c r="N8" s="49" t="str">
        <f>IF(ISERROR(VLOOKUP(J8,'KAYIT LİSTESİ'!$B$4:$I$434,6,0)),"",(VLOOKUP(J8,'KAYIT LİSTESİ'!$B$4:$I$434,6,0)))</f>
        <v/>
      </c>
      <c r="O8" s="24"/>
      <c r="P8" s="22"/>
    </row>
    <row r="9" spans="1:16" s="12" customFormat="1" ht="24.75" customHeight="1" x14ac:dyDescent="0.2">
      <c r="A9" s="76">
        <v>2</v>
      </c>
      <c r="B9" s="76"/>
      <c r="C9" s="120"/>
      <c r="D9" s="160"/>
      <c r="E9" s="161"/>
      <c r="F9" s="121"/>
      <c r="G9" s="77"/>
      <c r="H9" s="19"/>
      <c r="I9" s="20">
        <v>2</v>
      </c>
      <c r="J9" s="21" t="s">
        <v>58</v>
      </c>
      <c r="K9" s="22" t="str">
        <f>IF(ISERROR(VLOOKUP(J9,'KAYIT LİSTESİ'!$B$4:$I$434,2,0)),"",(VLOOKUP(J9,'KAYIT LİSTESİ'!$B$4:$I$434,2,0)))</f>
        <v/>
      </c>
      <c r="L9" s="23" t="str">
        <f>IF(ISERROR(VLOOKUP(J9,'KAYIT LİSTESİ'!$B$4:$I$434,4,0)),"",(VLOOKUP(J9,'KAYIT LİSTESİ'!$B$4:$I$434,4,0)))</f>
        <v/>
      </c>
      <c r="M9" s="49" t="str">
        <f>IF(ISERROR(VLOOKUP(J9,'KAYIT LİSTESİ'!$B$4:$I$434,5,0)),"",(VLOOKUP(J9,'KAYIT LİSTESİ'!$B$4:$I$434,5,0)))</f>
        <v/>
      </c>
      <c r="N9" s="49" t="str">
        <f>IF(ISERROR(VLOOKUP(J9,'KAYIT LİSTESİ'!$B$4:$I$434,6,0)),"",(VLOOKUP(J9,'KAYIT LİSTESİ'!$B$4:$I$434,6,0)))</f>
        <v/>
      </c>
      <c r="O9" s="24"/>
      <c r="P9" s="22"/>
    </row>
    <row r="10" spans="1:16" s="12" customFormat="1" ht="24.75" customHeight="1" x14ac:dyDescent="0.2">
      <c r="A10" s="76">
        <v>3</v>
      </c>
      <c r="B10" s="76"/>
      <c r="C10" s="120"/>
      <c r="D10" s="160"/>
      <c r="E10" s="161"/>
      <c r="F10" s="121"/>
      <c r="G10" s="77"/>
      <c r="H10" s="19"/>
      <c r="I10" s="20">
        <v>3</v>
      </c>
      <c r="J10" s="21" t="s">
        <v>59</v>
      </c>
      <c r="K10" s="22">
        <f>IF(ISERROR(VLOOKUP(J10,'KAYIT LİSTESİ'!$B$4:$I$434,2,0)),"",(VLOOKUP(J10,'KAYIT LİSTESİ'!$B$4:$I$434,2,0)))</f>
        <v>419</v>
      </c>
      <c r="L10" s="23">
        <f>IF(ISERROR(VLOOKUP(J10,'KAYIT LİSTESİ'!$B$4:$I$434,4,0)),"",(VLOOKUP(J10,'KAYIT LİSTESİ'!$B$4:$I$434,4,0)))</f>
        <v>36526</v>
      </c>
      <c r="M10" s="49" t="str">
        <f>IF(ISERROR(VLOOKUP(J10,'KAYIT LİSTESİ'!$B$4:$I$434,5,0)),"",(VLOOKUP(J10,'KAYIT LİSTESİ'!$B$4:$I$434,5,0)))</f>
        <v>YUSUF ŞAŞMAZ</v>
      </c>
      <c r="N10" s="49" t="str">
        <f>IF(ISERROR(VLOOKUP(J10,'KAYIT LİSTESİ'!$B$4:$I$434,6,0)),"",(VLOOKUP(J10,'KAYIT LİSTESİ'!$B$4:$I$434,6,0)))</f>
        <v>MUĞLA</v>
      </c>
      <c r="O10" s="24"/>
      <c r="P10" s="22"/>
    </row>
    <row r="11" spans="1:16" s="12" customFormat="1" ht="24.75" customHeight="1" x14ac:dyDescent="0.2">
      <c r="A11" s="76">
        <v>4</v>
      </c>
      <c r="B11" s="76"/>
      <c r="C11" s="120"/>
      <c r="D11" s="160"/>
      <c r="E11" s="161"/>
      <c r="F11" s="121"/>
      <c r="G11" s="77"/>
      <c r="H11" s="19"/>
      <c r="I11" s="20">
        <v>4</v>
      </c>
      <c r="J11" s="21" t="s">
        <v>60</v>
      </c>
      <c r="K11" s="22">
        <f>IF(ISERROR(VLOOKUP(J11,'KAYIT LİSTESİ'!$B$4:$I$434,2,0)),"",(VLOOKUP(J11,'KAYIT LİSTESİ'!$B$4:$I$434,2,0)))</f>
        <v>401</v>
      </c>
      <c r="L11" s="23">
        <f>IF(ISERROR(VLOOKUP(J11,'KAYIT LİSTESİ'!$B$4:$I$434,4,0)),"",(VLOOKUP(J11,'KAYIT LİSTESİ'!$B$4:$I$434,4,0)))</f>
        <v>36576</v>
      </c>
      <c r="M11" s="49" t="str">
        <f>IF(ISERROR(VLOOKUP(J11,'KAYIT LİSTESİ'!$B$4:$I$434,5,0)),"",(VLOOKUP(J11,'KAYIT LİSTESİ'!$B$4:$I$434,5,0)))</f>
        <v>ÖMER FARUK IŞIKDAĞ</v>
      </c>
      <c r="N11" s="49" t="str">
        <f>IF(ISERROR(VLOOKUP(J11,'KAYIT LİSTESİ'!$B$4:$I$434,6,0)),"",(VLOOKUP(J11,'KAYIT LİSTESİ'!$B$4:$I$434,6,0)))</f>
        <v>İSTANBUL</v>
      </c>
      <c r="O11" s="24"/>
      <c r="P11" s="22"/>
    </row>
    <row r="12" spans="1:16" s="12" customFormat="1" ht="24.75" customHeight="1" x14ac:dyDescent="0.2">
      <c r="A12" s="76">
        <v>5</v>
      </c>
      <c r="B12" s="76"/>
      <c r="C12" s="120"/>
      <c r="D12" s="160"/>
      <c r="E12" s="161"/>
      <c r="F12" s="121"/>
      <c r="G12" s="77"/>
      <c r="H12" s="19"/>
      <c r="I12" s="20">
        <v>5</v>
      </c>
      <c r="J12" s="21" t="s">
        <v>61</v>
      </c>
      <c r="K12" s="22">
        <f>IF(ISERROR(VLOOKUP(J12,'KAYIT LİSTESİ'!$B$4:$I$434,2,0)),"",(VLOOKUP(J12,'KAYIT LİSTESİ'!$B$4:$I$434,2,0)))</f>
        <v>407</v>
      </c>
      <c r="L12" s="23">
        <f>IF(ISERROR(VLOOKUP(J12,'KAYIT LİSTESİ'!$B$4:$I$434,4,0)),"",(VLOOKUP(J12,'KAYIT LİSTESİ'!$B$4:$I$434,4,0)))</f>
        <v>36682</v>
      </c>
      <c r="M12" s="49" t="str">
        <f>IF(ISERROR(VLOOKUP(J12,'KAYIT LİSTESİ'!$B$4:$I$434,5,0)),"",(VLOOKUP(J12,'KAYIT LİSTESİ'!$B$4:$I$434,5,0)))</f>
        <v>MEHMET MURAT MUTLU</v>
      </c>
      <c r="N12" s="49" t="str">
        <f>IF(ISERROR(VLOOKUP(J12,'KAYIT LİSTESİ'!$B$4:$I$434,6,0)),"",(VLOOKUP(J12,'KAYIT LİSTESİ'!$B$4:$I$434,6,0)))</f>
        <v>İZMİR</v>
      </c>
      <c r="O12" s="24"/>
      <c r="P12" s="22"/>
    </row>
    <row r="13" spans="1:16" s="12" customFormat="1" ht="24.75" customHeight="1" x14ac:dyDescent="0.2">
      <c r="A13" s="76">
        <v>6</v>
      </c>
      <c r="B13" s="76"/>
      <c r="C13" s="120"/>
      <c r="D13" s="160"/>
      <c r="E13" s="161"/>
      <c r="F13" s="121"/>
      <c r="G13" s="77"/>
      <c r="H13" s="19"/>
      <c r="I13" s="20">
        <v>6</v>
      </c>
      <c r="J13" s="21" t="s">
        <v>62</v>
      </c>
      <c r="K13" s="22">
        <f>IF(ISERROR(VLOOKUP(J13,'KAYIT LİSTESİ'!$B$4:$I$434,2,0)),"",(VLOOKUP(J13,'KAYIT LİSTESİ'!$B$4:$I$434,2,0)))</f>
        <v>386</v>
      </c>
      <c r="L13" s="23">
        <f>IF(ISERROR(VLOOKUP(J13,'KAYIT LİSTESİ'!$B$4:$I$434,4,0)),"",(VLOOKUP(J13,'KAYIT LİSTESİ'!$B$4:$I$434,4,0)))</f>
        <v>37008</v>
      </c>
      <c r="M13" s="49" t="str">
        <f>IF(ISERROR(VLOOKUP(J13,'KAYIT LİSTESİ'!$B$4:$I$434,5,0)),"",(VLOOKUP(J13,'KAYIT LİSTESİ'!$B$4:$I$434,5,0)))</f>
        <v>GÖKDENİZ TOSUNOĞLU</v>
      </c>
      <c r="N13" s="49" t="str">
        <f>IF(ISERROR(VLOOKUP(J13,'KAYIT LİSTESİ'!$B$4:$I$434,6,0)),"",(VLOOKUP(J13,'KAYIT LİSTESİ'!$B$4:$I$434,6,0)))</f>
        <v>BOLU</v>
      </c>
      <c r="O13" s="24"/>
      <c r="P13" s="22"/>
    </row>
    <row r="14" spans="1:16" s="12" customFormat="1" ht="24.75" customHeight="1" x14ac:dyDescent="0.2">
      <c r="A14" s="76">
        <v>7</v>
      </c>
      <c r="B14" s="76"/>
      <c r="C14" s="120"/>
      <c r="D14" s="160"/>
      <c r="E14" s="161"/>
      <c r="F14" s="121"/>
      <c r="G14" s="77"/>
      <c r="H14" s="19"/>
      <c r="I14" s="20">
        <v>7</v>
      </c>
      <c r="J14" s="21" t="s">
        <v>133</v>
      </c>
      <c r="K14" s="22" t="str">
        <f>IF(ISERROR(VLOOKUP(J14,'KAYIT LİSTESİ'!$B$4:$I$434,2,0)),"",(VLOOKUP(J14,'KAYIT LİSTESİ'!$B$4:$I$434,2,0)))</f>
        <v/>
      </c>
      <c r="L14" s="23" t="str">
        <f>IF(ISERROR(VLOOKUP(J14,'KAYIT LİSTESİ'!$B$4:$I$434,4,0)),"",(VLOOKUP(J14,'KAYIT LİSTESİ'!$B$4:$I$434,4,0)))</f>
        <v/>
      </c>
      <c r="M14" s="49" t="str">
        <f>IF(ISERROR(VLOOKUP(J14,'KAYIT LİSTESİ'!$B$4:$I$434,5,0)),"",(VLOOKUP(J14,'KAYIT LİSTESİ'!$B$4:$I$434,5,0)))</f>
        <v/>
      </c>
      <c r="N14" s="49" t="str">
        <f>IF(ISERROR(VLOOKUP(J14,'KAYIT LİSTESİ'!$B$4:$I$434,6,0)),"",(VLOOKUP(J14,'KAYIT LİSTESİ'!$B$4:$I$434,6,0)))</f>
        <v/>
      </c>
      <c r="O14" s="24"/>
      <c r="P14" s="22"/>
    </row>
    <row r="15" spans="1:16" s="12" customFormat="1" ht="24.75" customHeight="1" x14ac:dyDescent="0.2">
      <c r="A15" s="76">
        <v>8</v>
      </c>
      <c r="B15" s="76"/>
      <c r="C15" s="120"/>
      <c r="D15" s="160"/>
      <c r="E15" s="161"/>
      <c r="F15" s="121"/>
      <c r="G15" s="77"/>
      <c r="H15" s="19"/>
      <c r="I15" s="20">
        <v>8</v>
      </c>
      <c r="J15" s="21" t="s">
        <v>134</v>
      </c>
      <c r="K15" s="22" t="str">
        <f>IF(ISERROR(VLOOKUP(J15,'KAYIT LİSTESİ'!$B$4:$I$434,2,0)),"",(VLOOKUP(J15,'KAYIT LİSTESİ'!$B$4:$I$434,2,0)))</f>
        <v/>
      </c>
      <c r="L15" s="23" t="str">
        <f>IF(ISERROR(VLOOKUP(J15,'KAYIT LİSTESİ'!$B$4:$I$434,4,0)),"",(VLOOKUP(J15,'KAYIT LİSTESİ'!$B$4:$I$434,4,0)))</f>
        <v/>
      </c>
      <c r="M15" s="49" t="str">
        <f>IF(ISERROR(VLOOKUP(J15,'KAYIT LİSTESİ'!$B$4:$I$434,5,0)),"",(VLOOKUP(J15,'KAYIT LİSTESİ'!$B$4:$I$434,5,0)))</f>
        <v/>
      </c>
      <c r="N15" s="49" t="str">
        <f>IF(ISERROR(VLOOKUP(J15,'KAYIT LİSTESİ'!$B$4:$I$434,6,0)),"",(VLOOKUP(J15,'KAYIT LİSTESİ'!$B$4:$I$434,6,0)))</f>
        <v/>
      </c>
      <c r="O15" s="24"/>
      <c r="P15" s="22"/>
    </row>
    <row r="16" spans="1:16" s="12" customFormat="1" ht="24.75" customHeight="1" x14ac:dyDescent="0.2">
      <c r="A16" s="76">
        <v>9</v>
      </c>
      <c r="B16" s="76"/>
      <c r="C16" s="120"/>
      <c r="D16" s="160"/>
      <c r="E16" s="161"/>
      <c r="F16" s="121"/>
      <c r="G16" s="77"/>
      <c r="H16" s="19"/>
      <c r="I16" s="365" t="s">
        <v>16</v>
      </c>
      <c r="J16" s="369"/>
      <c r="K16" s="369"/>
      <c r="L16" s="369"/>
      <c r="M16" s="369"/>
      <c r="N16" s="369"/>
      <c r="O16" s="369"/>
      <c r="P16" s="375"/>
    </row>
    <row r="17" spans="1:16" s="12" customFormat="1" ht="24.75" customHeight="1" x14ac:dyDescent="0.2">
      <c r="A17" s="76">
        <v>10</v>
      </c>
      <c r="B17" s="76"/>
      <c r="C17" s="120"/>
      <c r="D17" s="160"/>
      <c r="E17" s="161"/>
      <c r="F17" s="121"/>
      <c r="G17" s="77"/>
      <c r="H17" s="19"/>
      <c r="I17" s="48" t="s">
        <v>11</v>
      </c>
      <c r="J17" s="45" t="s">
        <v>137</v>
      </c>
      <c r="K17" s="45" t="s">
        <v>136</v>
      </c>
      <c r="L17" s="46" t="s">
        <v>12</v>
      </c>
      <c r="M17" s="47" t="s">
        <v>13</v>
      </c>
      <c r="N17" s="47" t="s">
        <v>38</v>
      </c>
      <c r="O17" s="45" t="s">
        <v>14</v>
      </c>
      <c r="P17" s="45" t="s">
        <v>24</v>
      </c>
    </row>
    <row r="18" spans="1:16" s="12" customFormat="1" ht="24.75" customHeight="1" x14ac:dyDescent="0.2">
      <c r="A18" s="76">
        <v>11</v>
      </c>
      <c r="B18" s="76"/>
      <c r="C18" s="120"/>
      <c r="D18" s="160"/>
      <c r="E18" s="161"/>
      <c r="F18" s="121"/>
      <c r="G18" s="77"/>
      <c r="H18" s="19"/>
      <c r="I18" s="20">
        <v>1</v>
      </c>
      <c r="J18" s="21" t="s">
        <v>63</v>
      </c>
      <c r="K18" s="22" t="str">
        <f>IF(ISERROR(VLOOKUP(J18,'KAYIT LİSTESİ'!$B$4:$I$434,2,0)),"",(VLOOKUP(J18,'KAYIT LİSTESİ'!$B$4:$I$434,2,0)))</f>
        <v/>
      </c>
      <c r="L18" s="23" t="str">
        <f>IF(ISERROR(VLOOKUP(J18,'KAYIT LİSTESİ'!$B$4:$I$434,4,0)),"",(VLOOKUP(J18,'KAYIT LİSTESİ'!$B$4:$I$434,4,0)))</f>
        <v/>
      </c>
      <c r="M18" s="49" t="str">
        <f>IF(ISERROR(VLOOKUP(J18,'KAYIT LİSTESİ'!$B$4:$I$434,5,0)),"",(VLOOKUP(J18,'KAYIT LİSTESİ'!$B$4:$I$434,5,0)))</f>
        <v/>
      </c>
      <c r="N18" s="49" t="str">
        <f>IF(ISERROR(VLOOKUP(J18,'KAYIT LİSTESİ'!$B$4:$I$434,6,0)),"",(VLOOKUP(J18,'KAYIT LİSTESİ'!$B$4:$I$434,6,0)))</f>
        <v/>
      </c>
      <c r="O18" s="24"/>
      <c r="P18" s="22"/>
    </row>
    <row r="19" spans="1:16" s="12" customFormat="1" ht="24.75" customHeight="1" x14ac:dyDescent="0.2">
      <c r="A19" s="76">
        <v>12</v>
      </c>
      <c r="B19" s="76"/>
      <c r="C19" s="120"/>
      <c r="D19" s="160"/>
      <c r="E19" s="161"/>
      <c r="F19" s="121"/>
      <c r="G19" s="77"/>
      <c r="H19" s="19"/>
      <c r="I19" s="20">
        <v>2</v>
      </c>
      <c r="J19" s="21" t="s">
        <v>64</v>
      </c>
      <c r="K19" s="22" t="str">
        <f>IF(ISERROR(VLOOKUP(J19,'KAYIT LİSTESİ'!$B$4:$I$434,2,0)),"",(VLOOKUP(J19,'KAYIT LİSTESİ'!$B$4:$I$434,2,0)))</f>
        <v/>
      </c>
      <c r="L19" s="23" t="str">
        <f>IF(ISERROR(VLOOKUP(J19,'KAYIT LİSTESİ'!$B$4:$I$434,4,0)),"",(VLOOKUP(J19,'KAYIT LİSTESİ'!$B$4:$I$434,4,0)))</f>
        <v/>
      </c>
      <c r="M19" s="49" t="str">
        <f>IF(ISERROR(VLOOKUP(J19,'KAYIT LİSTESİ'!$B$4:$I$434,5,0)),"",(VLOOKUP(J19,'KAYIT LİSTESİ'!$B$4:$I$434,5,0)))</f>
        <v/>
      </c>
      <c r="N19" s="49" t="str">
        <f>IF(ISERROR(VLOOKUP(J19,'KAYIT LİSTESİ'!$B$4:$I$434,6,0)),"",(VLOOKUP(J19,'KAYIT LİSTESİ'!$B$4:$I$434,6,0)))</f>
        <v/>
      </c>
      <c r="O19" s="24"/>
      <c r="P19" s="22"/>
    </row>
    <row r="20" spans="1:16" s="12" customFormat="1" ht="24.75" customHeight="1" x14ac:dyDescent="0.2">
      <c r="A20" s="76">
        <v>13</v>
      </c>
      <c r="B20" s="76"/>
      <c r="C20" s="120"/>
      <c r="D20" s="160"/>
      <c r="E20" s="161"/>
      <c r="F20" s="121"/>
      <c r="G20" s="77"/>
      <c r="H20" s="19"/>
      <c r="I20" s="20">
        <v>3</v>
      </c>
      <c r="J20" s="21" t="s">
        <v>65</v>
      </c>
      <c r="K20" s="22" t="str">
        <f>IF(ISERROR(VLOOKUP(J20,'KAYIT LİSTESİ'!$B$4:$I$434,2,0)),"",(VLOOKUP(J20,'KAYIT LİSTESİ'!$B$4:$I$434,2,0)))</f>
        <v/>
      </c>
      <c r="L20" s="23" t="str">
        <f>IF(ISERROR(VLOOKUP(J20,'KAYIT LİSTESİ'!$B$4:$I$434,4,0)),"",(VLOOKUP(J20,'KAYIT LİSTESİ'!$B$4:$I$434,4,0)))</f>
        <v/>
      </c>
      <c r="M20" s="49" t="str">
        <f>IF(ISERROR(VLOOKUP(J20,'KAYIT LİSTESİ'!$B$4:$I$434,5,0)),"",(VLOOKUP(J20,'KAYIT LİSTESİ'!$B$4:$I$434,5,0)))</f>
        <v/>
      </c>
      <c r="N20" s="49" t="str">
        <f>IF(ISERROR(VLOOKUP(J20,'KAYIT LİSTESİ'!$B$4:$I$434,6,0)),"",(VLOOKUP(J20,'KAYIT LİSTESİ'!$B$4:$I$434,6,0)))</f>
        <v/>
      </c>
      <c r="O20" s="24"/>
      <c r="P20" s="22"/>
    </row>
    <row r="21" spans="1:16" s="12" customFormat="1" ht="24.75" customHeight="1" x14ac:dyDescent="0.2">
      <c r="A21" s="76">
        <v>14</v>
      </c>
      <c r="B21" s="76"/>
      <c r="C21" s="120"/>
      <c r="D21" s="160"/>
      <c r="E21" s="161"/>
      <c r="F21" s="121"/>
      <c r="G21" s="77"/>
      <c r="H21" s="19"/>
      <c r="I21" s="20">
        <v>4</v>
      </c>
      <c r="J21" s="21" t="s">
        <v>66</v>
      </c>
      <c r="K21" s="22" t="str">
        <f>IF(ISERROR(VLOOKUP(J21,'KAYIT LİSTESİ'!$B$4:$I$434,2,0)),"",(VLOOKUP(J21,'KAYIT LİSTESİ'!$B$4:$I$434,2,0)))</f>
        <v/>
      </c>
      <c r="L21" s="23" t="str">
        <f>IF(ISERROR(VLOOKUP(J21,'KAYIT LİSTESİ'!$B$4:$I$434,4,0)),"",(VLOOKUP(J21,'KAYIT LİSTESİ'!$B$4:$I$434,4,0)))</f>
        <v/>
      </c>
      <c r="M21" s="49" t="str">
        <f>IF(ISERROR(VLOOKUP(J21,'KAYIT LİSTESİ'!$B$4:$I$434,5,0)),"",(VLOOKUP(J21,'KAYIT LİSTESİ'!$B$4:$I$434,5,0)))</f>
        <v/>
      </c>
      <c r="N21" s="49" t="str">
        <f>IF(ISERROR(VLOOKUP(J21,'KAYIT LİSTESİ'!$B$4:$I$434,6,0)),"",(VLOOKUP(J21,'KAYIT LİSTESİ'!$B$4:$I$434,6,0)))</f>
        <v/>
      </c>
      <c r="O21" s="24"/>
      <c r="P21" s="22"/>
    </row>
    <row r="22" spans="1:16" s="12" customFormat="1" ht="24.75" customHeight="1" x14ac:dyDescent="0.2">
      <c r="A22" s="76">
        <v>15</v>
      </c>
      <c r="B22" s="76"/>
      <c r="C22" s="120"/>
      <c r="D22" s="160"/>
      <c r="E22" s="161"/>
      <c r="F22" s="121"/>
      <c r="G22" s="77"/>
      <c r="H22" s="19"/>
      <c r="I22" s="20">
        <v>5</v>
      </c>
      <c r="J22" s="21" t="s">
        <v>67</v>
      </c>
      <c r="K22" s="22" t="str">
        <f>IF(ISERROR(VLOOKUP(J22,'KAYIT LİSTESİ'!$B$4:$I$434,2,0)),"",(VLOOKUP(J22,'KAYIT LİSTESİ'!$B$4:$I$434,2,0)))</f>
        <v/>
      </c>
      <c r="L22" s="23" t="str">
        <f>IF(ISERROR(VLOOKUP(J22,'KAYIT LİSTESİ'!$B$4:$I$434,4,0)),"",(VLOOKUP(J22,'KAYIT LİSTESİ'!$B$4:$I$434,4,0)))</f>
        <v/>
      </c>
      <c r="M22" s="49" t="str">
        <f>IF(ISERROR(VLOOKUP(J22,'KAYIT LİSTESİ'!$B$4:$I$434,5,0)),"",(VLOOKUP(J22,'KAYIT LİSTESİ'!$B$4:$I$434,5,0)))</f>
        <v/>
      </c>
      <c r="N22" s="49" t="str">
        <f>IF(ISERROR(VLOOKUP(J22,'KAYIT LİSTESİ'!$B$4:$I$434,6,0)),"",(VLOOKUP(J22,'KAYIT LİSTESİ'!$B$4:$I$434,6,0)))</f>
        <v/>
      </c>
      <c r="O22" s="24"/>
      <c r="P22" s="22"/>
    </row>
    <row r="23" spans="1:16" s="12" customFormat="1" ht="24.75" customHeight="1" x14ac:dyDescent="0.2">
      <c r="A23" s="76">
        <v>16</v>
      </c>
      <c r="B23" s="76"/>
      <c r="C23" s="120"/>
      <c r="D23" s="160"/>
      <c r="E23" s="161"/>
      <c r="F23" s="121"/>
      <c r="G23" s="77"/>
      <c r="H23" s="19"/>
      <c r="I23" s="20">
        <v>6</v>
      </c>
      <c r="J23" s="21" t="s">
        <v>68</v>
      </c>
      <c r="K23" s="22" t="str">
        <f>IF(ISERROR(VLOOKUP(J23,'KAYIT LİSTESİ'!$B$4:$I$434,2,0)),"",(VLOOKUP(J23,'KAYIT LİSTESİ'!$B$4:$I$434,2,0)))</f>
        <v/>
      </c>
      <c r="L23" s="23" t="str">
        <f>IF(ISERROR(VLOOKUP(J23,'KAYIT LİSTESİ'!$B$4:$I$434,4,0)),"",(VLOOKUP(J23,'KAYIT LİSTESİ'!$B$4:$I$434,4,0)))</f>
        <v/>
      </c>
      <c r="M23" s="49" t="str">
        <f>IF(ISERROR(VLOOKUP(J23,'KAYIT LİSTESİ'!$B$4:$I$434,5,0)),"",(VLOOKUP(J23,'KAYIT LİSTESİ'!$B$4:$I$434,5,0)))</f>
        <v/>
      </c>
      <c r="N23" s="49" t="str">
        <f>IF(ISERROR(VLOOKUP(J23,'KAYIT LİSTESİ'!$B$4:$I$434,6,0)),"",(VLOOKUP(J23,'KAYIT LİSTESİ'!$B$4:$I$434,6,0)))</f>
        <v/>
      </c>
      <c r="O23" s="24"/>
      <c r="P23" s="22"/>
    </row>
    <row r="24" spans="1:16" s="12" customFormat="1" ht="24.75" customHeight="1" x14ac:dyDescent="0.2">
      <c r="A24" s="76">
        <v>17</v>
      </c>
      <c r="B24" s="76"/>
      <c r="C24" s="120"/>
      <c r="D24" s="160"/>
      <c r="E24" s="161"/>
      <c r="F24" s="121"/>
      <c r="G24" s="77"/>
      <c r="H24" s="19"/>
      <c r="I24" s="20">
        <v>7</v>
      </c>
      <c r="J24" s="21" t="s">
        <v>149</v>
      </c>
      <c r="K24" s="22" t="str">
        <f>IF(ISERROR(VLOOKUP(J24,'KAYIT LİSTESİ'!$B$4:$I$434,2,0)),"",(VLOOKUP(J24,'KAYIT LİSTESİ'!$B$4:$I$434,2,0)))</f>
        <v/>
      </c>
      <c r="L24" s="23" t="str">
        <f>IF(ISERROR(VLOOKUP(J24,'KAYIT LİSTESİ'!$B$4:$I$434,4,0)),"",(VLOOKUP(J24,'KAYIT LİSTESİ'!$B$4:$I$434,4,0)))</f>
        <v/>
      </c>
      <c r="M24" s="49" t="str">
        <f>IF(ISERROR(VLOOKUP(J24,'KAYIT LİSTESİ'!$B$4:$I$434,5,0)),"",(VLOOKUP(J24,'KAYIT LİSTESİ'!$B$4:$I$434,5,0)))</f>
        <v/>
      </c>
      <c r="N24" s="49" t="str">
        <f>IF(ISERROR(VLOOKUP(J24,'KAYIT LİSTESİ'!$B$4:$I$434,6,0)),"",(VLOOKUP(J24,'KAYIT LİSTESİ'!$B$4:$I$434,6,0)))</f>
        <v/>
      </c>
      <c r="O24" s="24"/>
      <c r="P24" s="22"/>
    </row>
    <row r="25" spans="1:16" s="12" customFormat="1" ht="24.75" customHeight="1" x14ac:dyDescent="0.2">
      <c r="A25" s="76">
        <v>18</v>
      </c>
      <c r="B25" s="76"/>
      <c r="C25" s="120"/>
      <c r="D25" s="160"/>
      <c r="E25" s="161"/>
      <c r="F25" s="121"/>
      <c r="G25" s="77"/>
      <c r="H25" s="19"/>
      <c r="I25" s="20">
        <v>8</v>
      </c>
      <c r="J25" s="21" t="s">
        <v>150</v>
      </c>
      <c r="K25" s="22" t="str">
        <f>IF(ISERROR(VLOOKUP(J25,'KAYIT LİSTESİ'!$B$4:$I$434,2,0)),"",(VLOOKUP(J25,'KAYIT LİSTESİ'!$B$4:$I$434,2,0)))</f>
        <v/>
      </c>
      <c r="L25" s="23" t="str">
        <f>IF(ISERROR(VLOOKUP(J25,'KAYIT LİSTESİ'!$B$4:$I$434,4,0)),"",(VLOOKUP(J25,'KAYIT LİSTESİ'!$B$4:$I$434,4,0)))</f>
        <v/>
      </c>
      <c r="M25" s="49" t="str">
        <f>IF(ISERROR(VLOOKUP(J25,'KAYIT LİSTESİ'!$B$4:$I$434,5,0)),"",(VLOOKUP(J25,'KAYIT LİSTESİ'!$B$4:$I$434,5,0)))</f>
        <v/>
      </c>
      <c r="N25" s="49" t="str">
        <f>IF(ISERROR(VLOOKUP(J25,'KAYIT LİSTESİ'!$B$4:$I$434,6,0)),"",(VLOOKUP(J25,'KAYIT LİSTESİ'!$B$4:$I$434,6,0)))</f>
        <v/>
      </c>
      <c r="O25" s="24"/>
      <c r="P25" s="22"/>
    </row>
    <row r="26" spans="1:16" s="12" customFormat="1" ht="24.75" customHeight="1" x14ac:dyDescent="0.2">
      <c r="A26" s="76">
        <v>19</v>
      </c>
      <c r="B26" s="76"/>
      <c r="C26" s="120"/>
      <c r="D26" s="160"/>
      <c r="E26" s="161"/>
      <c r="F26" s="121"/>
      <c r="G26" s="77"/>
      <c r="H26" s="19"/>
      <c r="I26" s="365" t="s">
        <v>17</v>
      </c>
      <c r="J26" s="369"/>
      <c r="K26" s="369"/>
      <c r="L26" s="369"/>
      <c r="M26" s="369"/>
      <c r="N26" s="369"/>
      <c r="O26" s="369"/>
      <c r="P26" s="375"/>
    </row>
    <row r="27" spans="1:16" s="12" customFormat="1" ht="24.75" customHeight="1" x14ac:dyDescent="0.2">
      <c r="A27" s="76">
        <v>20</v>
      </c>
      <c r="B27" s="76"/>
      <c r="C27" s="120"/>
      <c r="D27" s="160"/>
      <c r="E27" s="161"/>
      <c r="F27" s="121"/>
      <c r="G27" s="77"/>
      <c r="H27" s="19"/>
      <c r="I27" s="48" t="s">
        <v>11</v>
      </c>
      <c r="J27" s="45" t="s">
        <v>137</v>
      </c>
      <c r="K27" s="45" t="s">
        <v>136</v>
      </c>
      <c r="L27" s="46" t="s">
        <v>12</v>
      </c>
      <c r="M27" s="47" t="s">
        <v>13</v>
      </c>
      <c r="N27" s="47" t="s">
        <v>38</v>
      </c>
      <c r="O27" s="45" t="s">
        <v>14</v>
      </c>
      <c r="P27" s="45" t="s">
        <v>24</v>
      </c>
    </row>
    <row r="28" spans="1:16" s="12" customFormat="1" ht="24.75" customHeight="1" x14ac:dyDescent="0.2">
      <c r="A28" s="76">
        <v>21</v>
      </c>
      <c r="B28" s="76"/>
      <c r="C28" s="120"/>
      <c r="D28" s="160"/>
      <c r="E28" s="161"/>
      <c r="F28" s="121"/>
      <c r="G28" s="77"/>
      <c r="H28" s="19"/>
      <c r="I28" s="20">
        <v>1</v>
      </c>
      <c r="J28" s="21" t="s">
        <v>69</v>
      </c>
      <c r="K28" s="22" t="str">
        <f>IF(ISERROR(VLOOKUP(J28,'KAYIT LİSTESİ'!$B$4:$I$434,2,0)),"",(VLOOKUP(J28,'KAYIT LİSTESİ'!$B$4:$I$434,2,0)))</f>
        <v/>
      </c>
      <c r="L28" s="23" t="str">
        <f>IF(ISERROR(VLOOKUP(J28,'KAYIT LİSTESİ'!$B$4:$I$434,4,0)),"",(VLOOKUP(J28,'KAYIT LİSTESİ'!$B$4:$I$434,4,0)))</f>
        <v/>
      </c>
      <c r="M28" s="49" t="str">
        <f>IF(ISERROR(VLOOKUP(J28,'KAYIT LİSTESİ'!$B$4:$I$434,5,0)),"",(VLOOKUP(J28,'KAYIT LİSTESİ'!$B$4:$I$434,5,0)))</f>
        <v/>
      </c>
      <c r="N28" s="49" t="str">
        <f>IF(ISERROR(VLOOKUP(J28,'KAYIT LİSTESİ'!$B$4:$I$434,6,0)),"",(VLOOKUP(J28,'KAYIT LİSTESİ'!$B$4:$I$434,6,0)))</f>
        <v/>
      </c>
      <c r="O28" s="24"/>
      <c r="P28" s="22"/>
    </row>
    <row r="29" spans="1:16" s="12" customFormat="1" ht="24.75" customHeight="1" x14ac:dyDescent="0.2">
      <c r="A29" s="76">
        <v>22</v>
      </c>
      <c r="B29" s="76"/>
      <c r="C29" s="120"/>
      <c r="D29" s="160"/>
      <c r="E29" s="161"/>
      <c r="F29" s="121"/>
      <c r="G29" s="77"/>
      <c r="H29" s="19"/>
      <c r="I29" s="20">
        <v>2</v>
      </c>
      <c r="J29" s="21" t="s">
        <v>70</v>
      </c>
      <c r="K29" s="22" t="str">
        <f>IF(ISERROR(VLOOKUP(J29,'KAYIT LİSTESİ'!$B$4:$I$434,2,0)),"",(VLOOKUP(J29,'KAYIT LİSTESİ'!$B$4:$I$434,2,0)))</f>
        <v/>
      </c>
      <c r="L29" s="23" t="str">
        <f>IF(ISERROR(VLOOKUP(J29,'KAYIT LİSTESİ'!$B$4:$I$434,4,0)),"",(VLOOKUP(J29,'KAYIT LİSTESİ'!$B$4:$I$434,4,0)))</f>
        <v/>
      </c>
      <c r="M29" s="49" t="str">
        <f>IF(ISERROR(VLOOKUP(J29,'KAYIT LİSTESİ'!$B$4:$I$434,5,0)),"",(VLOOKUP(J29,'KAYIT LİSTESİ'!$B$4:$I$434,5,0)))</f>
        <v/>
      </c>
      <c r="N29" s="49" t="str">
        <f>IF(ISERROR(VLOOKUP(J29,'KAYIT LİSTESİ'!$B$4:$I$434,6,0)),"",(VLOOKUP(J29,'KAYIT LİSTESİ'!$B$4:$I$434,6,0)))</f>
        <v/>
      </c>
      <c r="O29" s="24"/>
      <c r="P29" s="22"/>
    </row>
    <row r="30" spans="1:16" s="12" customFormat="1" ht="24.75" customHeight="1" x14ac:dyDescent="0.2">
      <c r="A30" s="76">
        <v>23</v>
      </c>
      <c r="B30" s="76"/>
      <c r="C30" s="120"/>
      <c r="D30" s="160"/>
      <c r="E30" s="161"/>
      <c r="F30" s="121"/>
      <c r="G30" s="77"/>
      <c r="H30" s="19"/>
      <c r="I30" s="20">
        <v>3</v>
      </c>
      <c r="J30" s="21" t="s">
        <v>71</v>
      </c>
      <c r="K30" s="22" t="str">
        <f>IF(ISERROR(VLOOKUP(J30,'KAYIT LİSTESİ'!$B$4:$I$434,2,0)),"",(VLOOKUP(J30,'KAYIT LİSTESİ'!$B$4:$I$434,2,0)))</f>
        <v/>
      </c>
      <c r="L30" s="23" t="str">
        <f>IF(ISERROR(VLOOKUP(J30,'KAYIT LİSTESİ'!$B$4:$I$434,4,0)),"",(VLOOKUP(J30,'KAYIT LİSTESİ'!$B$4:$I$434,4,0)))</f>
        <v/>
      </c>
      <c r="M30" s="49" t="str">
        <f>IF(ISERROR(VLOOKUP(J30,'KAYIT LİSTESİ'!$B$4:$I$434,5,0)),"",(VLOOKUP(J30,'KAYIT LİSTESİ'!$B$4:$I$434,5,0)))</f>
        <v/>
      </c>
      <c r="N30" s="49" t="str">
        <f>IF(ISERROR(VLOOKUP(J30,'KAYIT LİSTESİ'!$B$4:$I$434,6,0)),"",(VLOOKUP(J30,'KAYIT LİSTESİ'!$B$4:$I$434,6,0)))</f>
        <v/>
      </c>
      <c r="O30" s="24"/>
      <c r="P30" s="22"/>
    </row>
    <row r="31" spans="1:16" s="12" customFormat="1" ht="24.75" customHeight="1" x14ac:dyDescent="0.2">
      <c r="A31" s="76">
        <v>24</v>
      </c>
      <c r="B31" s="76"/>
      <c r="C31" s="120"/>
      <c r="D31" s="160"/>
      <c r="E31" s="161"/>
      <c r="F31" s="121"/>
      <c r="G31" s="77"/>
      <c r="H31" s="19"/>
      <c r="I31" s="20">
        <v>4</v>
      </c>
      <c r="J31" s="21" t="s">
        <v>72</v>
      </c>
      <c r="K31" s="22" t="str">
        <f>IF(ISERROR(VLOOKUP(J31,'KAYIT LİSTESİ'!$B$4:$I$434,2,0)),"",(VLOOKUP(J31,'KAYIT LİSTESİ'!$B$4:$I$434,2,0)))</f>
        <v/>
      </c>
      <c r="L31" s="23" t="str">
        <f>IF(ISERROR(VLOOKUP(J31,'KAYIT LİSTESİ'!$B$4:$I$434,4,0)),"",(VLOOKUP(J31,'KAYIT LİSTESİ'!$B$4:$I$434,4,0)))</f>
        <v/>
      </c>
      <c r="M31" s="49" t="str">
        <f>IF(ISERROR(VLOOKUP(J31,'KAYIT LİSTESİ'!$B$4:$I$434,5,0)),"",(VLOOKUP(J31,'KAYIT LİSTESİ'!$B$4:$I$434,5,0)))</f>
        <v/>
      </c>
      <c r="N31" s="49" t="str">
        <f>IF(ISERROR(VLOOKUP(J31,'KAYIT LİSTESİ'!$B$4:$I$434,6,0)),"",(VLOOKUP(J31,'KAYIT LİSTESİ'!$B$4:$I$434,6,0)))</f>
        <v/>
      </c>
      <c r="O31" s="24"/>
      <c r="P31" s="22"/>
    </row>
    <row r="32" spans="1:16" s="12" customFormat="1" ht="24.75" customHeight="1" x14ac:dyDescent="0.2">
      <c r="A32" s="76">
        <v>25</v>
      </c>
      <c r="B32" s="76"/>
      <c r="C32" s="120"/>
      <c r="D32" s="160"/>
      <c r="E32" s="161"/>
      <c r="F32" s="121"/>
      <c r="G32" s="77"/>
      <c r="H32" s="19"/>
      <c r="I32" s="20">
        <v>5</v>
      </c>
      <c r="J32" s="21" t="s">
        <v>73</v>
      </c>
      <c r="K32" s="22" t="str">
        <f>IF(ISERROR(VLOOKUP(J32,'KAYIT LİSTESİ'!$B$4:$I$434,2,0)),"",(VLOOKUP(J32,'KAYIT LİSTESİ'!$B$4:$I$434,2,0)))</f>
        <v/>
      </c>
      <c r="L32" s="23" t="str">
        <f>IF(ISERROR(VLOOKUP(J32,'KAYIT LİSTESİ'!$B$4:$I$434,4,0)),"",(VLOOKUP(J32,'KAYIT LİSTESİ'!$B$4:$I$434,4,0)))</f>
        <v/>
      </c>
      <c r="M32" s="49" t="str">
        <f>IF(ISERROR(VLOOKUP(J32,'KAYIT LİSTESİ'!$B$4:$I$434,5,0)),"",(VLOOKUP(J32,'KAYIT LİSTESİ'!$B$4:$I$434,5,0)))</f>
        <v/>
      </c>
      <c r="N32" s="49" t="str">
        <f>IF(ISERROR(VLOOKUP(J32,'KAYIT LİSTESİ'!$B$4:$I$434,6,0)),"",(VLOOKUP(J32,'KAYIT LİSTESİ'!$B$4:$I$434,6,0)))</f>
        <v/>
      </c>
      <c r="O32" s="24"/>
      <c r="P32" s="22"/>
    </row>
    <row r="33" spans="1:16" s="12" customFormat="1" ht="24.75" customHeight="1" x14ac:dyDescent="0.2">
      <c r="A33" s="76">
        <v>26</v>
      </c>
      <c r="B33" s="76"/>
      <c r="C33" s="120"/>
      <c r="D33" s="160"/>
      <c r="E33" s="161"/>
      <c r="F33" s="121"/>
      <c r="G33" s="77"/>
      <c r="H33" s="19"/>
      <c r="I33" s="20">
        <v>6</v>
      </c>
      <c r="J33" s="21" t="s">
        <v>74</v>
      </c>
      <c r="K33" s="22" t="str">
        <f>IF(ISERROR(VLOOKUP(J33,'KAYIT LİSTESİ'!$B$4:$I$434,2,0)),"",(VLOOKUP(J33,'KAYIT LİSTESİ'!$B$4:$I$434,2,0)))</f>
        <v/>
      </c>
      <c r="L33" s="23" t="str">
        <f>IF(ISERROR(VLOOKUP(J33,'KAYIT LİSTESİ'!$B$4:$I$434,4,0)),"",(VLOOKUP(J33,'KAYIT LİSTESİ'!$B$4:$I$434,4,0)))</f>
        <v/>
      </c>
      <c r="M33" s="49" t="str">
        <f>IF(ISERROR(VLOOKUP(J33,'KAYIT LİSTESİ'!$B$4:$I$434,5,0)),"",(VLOOKUP(J33,'KAYIT LİSTESİ'!$B$4:$I$434,5,0)))</f>
        <v/>
      </c>
      <c r="N33" s="49" t="str">
        <f>IF(ISERROR(VLOOKUP(J33,'KAYIT LİSTESİ'!$B$4:$I$434,6,0)),"",(VLOOKUP(J33,'KAYIT LİSTESİ'!$B$4:$I$434,6,0)))</f>
        <v/>
      </c>
      <c r="O33" s="24"/>
      <c r="P33" s="22"/>
    </row>
    <row r="34" spans="1:16" s="12" customFormat="1" ht="24.75" customHeight="1" x14ac:dyDescent="0.2">
      <c r="A34" s="76">
        <v>27</v>
      </c>
      <c r="B34" s="76"/>
      <c r="C34" s="120"/>
      <c r="D34" s="160"/>
      <c r="E34" s="161"/>
      <c r="F34" s="121"/>
      <c r="G34" s="77"/>
      <c r="H34" s="19"/>
      <c r="I34" s="20">
        <v>7</v>
      </c>
      <c r="J34" s="21" t="s">
        <v>151</v>
      </c>
      <c r="K34" s="22" t="str">
        <f>IF(ISERROR(VLOOKUP(J34,'KAYIT LİSTESİ'!$B$4:$I$434,2,0)),"",(VLOOKUP(J34,'KAYIT LİSTESİ'!$B$4:$I$434,2,0)))</f>
        <v/>
      </c>
      <c r="L34" s="23" t="str">
        <f>IF(ISERROR(VLOOKUP(J34,'KAYIT LİSTESİ'!$B$4:$I$434,4,0)),"",(VLOOKUP(J34,'KAYIT LİSTESİ'!$B$4:$I$434,4,0)))</f>
        <v/>
      </c>
      <c r="M34" s="49" t="str">
        <f>IF(ISERROR(VLOOKUP(J34,'KAYIT LİSTESİ'!$B$4:$I$434,5,0)),"",(VLOOKUP(J34,'KAYIT LİSTESİ'!$B$4:$I$434,5,0)))</f>
        <v/>
      </c>
      <c r="N34" s="49" t="str">
        <f>IF(ISERROR(VLOOKUP(J34,'KAYIT LİSTESİ'!$B$4:$I$434,6,0)),"",(VLOOKUP(J34,'KAYIT LİSTESİ'!$B$4:$I$434,6,0)))</f>
        <v/>
      </c>
      <c r="O34" s="24"/>
      <c r="P34" s="22"/>
    </row>
    <row r="35" spans="1:16" s="12" customFormat="1" ht="24.75" customHeight="1" x14ac:dyDescent="0.2">
      <c r="A35" s="76">
        <v>28</v>
      </c>
      <c r="B35" s="76"/>
      <c r="C35" s="120"/>
      <c r="D35" s="160"/>
      <c r="E35" s="161"/>
      <c r="F35" s="121"/>
      <c r="G35" s="77"/>
      <c r="H35" s="19"/>
      <c r="I35" s="20">
        <v>8</v>
      </c>
      <c r="J35" s="21" t="s">
        <v>152</v>
      </c>
      <c r="K35" s="22" t="str">
        <f>IF(ISERROR(VLOOKUP(J35,'KAYIT LİSTESİ'!$B$4:$I$434,2,0)),"",(VLOOKUP(J35,'KAYIT LİSTESİ'!$B$4:$I$434,2,0)))</f>
        <v/>
      </c>
      <c r="L35" s="23" t="str">
        <f>IF(ISERROR(VLOOKUP(J35,'KAYIT LİSTESİ'!$B$4:$I$434,4,0)),"",(VLOOKUP(J35,'KAYIT LİSTESİ'!$B$4:$I$434,4,0)))</f>
        <v/>
      </c>
      <c r="M35" s="49" t="str">
        <f>IF(ISERROR(VLOOKUP(J35,'KAYIT LİSTESİ'!$B$4:$I$434,5,0)),"",(VLOOKUP(J35,'KAYIT LİSTESİ'!$B$4:$I$434,5,0)))</f>
        <v/>
      </c>
      <c r="N35" s="49" t="str">
        <f>IF(ISERROR(VLOOKUP(J35,'KAYIT LİSTESİ'!$B$4:$I$434,6,0)),"",(VLOOKUP(J35,'KAYIT LİSTESİ'!$B$4:$I$434,6,0)))</f>
        <v/>
      </c>
      <c r="O35" s="24"/>
      <c r="P35" s="22"/>
    </row>
    <row r="36" spans="1:16" s="12" customFormat="1" ht="24.75" customHeight="1" x14ac:dyDescent="0.2">
      <c r="A36" s="76">
        <v>29</v>
      </c>
      <c r="B36" s="76"/>
      <c r="C36" s="120"/>
      <c r="D36" s="160"/>
      <c r="E36" s="161"/>
      <c r="F36" s="121"/>
      <c r="G36" s="77"/>
      <c r="H36" s="19"/>
      <c r="I36" s="365" t="s">
        <v>35</v>
      </c>
      <c r="J36" s="369"/>
      <c r="K36" s="369"/>
      <c r="L36" s="369"/>
      <c r="M36" s="369"/>
      <c r="N36" s="369"/>
      <c r="O36" s="369"/>
      <c r="P36" s="375"/>
    </row>
    <row r="37" spans="1:16" s="12" customFormat="1" ht="24.75" customHeight="1" x14ac:dyDescent="0.2">
      <c r="A37" s="76">
        <v>30</v>
      </c>
      <c r="B37" s="76"/>
      <c r="C37" s="120"/>
      <c r="D37" s="160"/>
      <c r="E37" s="161"/>
      <c r="F37" s="121"/>
      <c r="G37" s="77"/>
      <c r="H37" s="19"/>
      <c r="I37" s="48" t="s">
        <v>11</v>
      </c>
      <c r="J37" s="45" t="s">
        <v>137</v>
      </c>
      <c r="K37" s="45" t="s">
        <v>136</v>
      </c>
      <c r="L37" s="46" t="s">
        <v>12</v>
      </c>
      <c r="M37" s="47" t="s">
        <v>13</v>
      </c>
      <c r="N37" s="47" t="s">
        <v>38</v>
      </c>
      <c r="O37" s="45" t="s">
        <v>14</v>
      </c>
      <c r="P37" s="45" t="s">
        <v>24</v>
      </c>
    </row>
    <row r="38" spans="1:16" s="12" customFormat="1" ht="24.75" customHeight="1" x14ac:dyDescent="0.2">
      <c r="A38" s="76">
        <v>31</v>
      </c>
      <c r="B38" s="76"/>
      <c r="C38" s="120"/>
      <c r="D38" s="160"/>
      <c r="E38" s="161"/>
      <c r="F38" s="121"/>
      <c r="G38" s="77"/>
      <c r="H38" s="19"/>
      <c r="I38" s="20">
        <v>1</v>
      </c>
      <c r="J38" s="21" t="s">
        <v>75</v>
      </c>
      <c r="K38" s="22" t="str">
        <f>IF(ISERROR(VLOOKUP(J38,'KAYIT LİSTESİ'!$B$4:$I$434,2,0)),"",(VLOOKUP(J38,'KAYIT LİSTESİ'!$B$4:$I$434,2,0)))</f>
        <v/>
      </c>
      <c r="L38" s="23" t="str">
        <f>IF(ISERROR(VLOOKUP(J38,'KAYIT LİSTESİ'!$B$4:$I$434,4,0)),"",(VLOOKUP(J38,'KAYIT LİSTESİ'!$B$4:$I$434,4,0)))</f>
        <v/>
      </c>
      <c r="M38" s="49" t="str">
        <f>IF(ISERROR(VLOOKUP(J38,'KAYIT LİSTESİ'!$B$4:$I$434,5,0)),"",(VLOOKUP(J38,'KAYIT LİSTESİ'!$B$4:$I$434,5,0)))</f>
        <v/>
      </c>
      <c r="N38" s="49" t="str">
        <f>IF(ISERROR(VLOOKUP(J38,'KAYIT LİSTESİ'!$B$4:$I$434,6,0)),"",(VLOOKUP(J38,'KAYIT LİSTESİ'!$B$4:$I$434,6,0)))</f>
        <v/>
      </c>
      <c r="O38" s="24"/>
      <c r="P38" s="22"/>
    </row>
    <row r="39" spans="1:16" s="12" customFormat="1" ht="24.75" customHeight="1" x14ac:dyDescent="0.2">
      <c r="A39" s="76">
        <v>32</v>
      </c>
      <c r="B39" s="76"/>
      <c r="C39" s="120"/>
      <c r="D39" s="160"/>
      <c r="E39" s="161"/>
      <c r="F39" s="121"/>
      <c r="G39" s="77"/>
      <c r="H39" s="19"/>
      <c r="I39" s="20">
        <v>2</v>
      </c>
      <c r="J39" s="21" t="s">
        <v>76</v>
      </c>
      <c r="K39" s="22" t="str">
        <f>IF(ISERROR(VLOOKUP(J39,'KAYIT LİSTESİ'!$B$4:$I$434,2,0)),"",(VLOOKUP(J39,'KAYIT LİSTESİ'!$B$4:$I$434,2,0)))</f>
        <v/>
      </c>
      <c r="L39" s="23" t="str">
        <f>IF(ISERROR(VLOOKUP(J39,'KAYIT LİSTESİ'!$B$4:$I$434,4,0)),"",(VLOOKUP(J39,'KAYIT LİSTESİ'!$B$4:$I$434,4,0)))</f>
        <v/>
      </c>
      <c r="M39" s="49" t="str">
        <f>IF(ISERROR(VLOOKUP(J39,'KAYIT LİSTESİ'!$B$4:$I$434,5,0)),"",(VLOOKUP(J39,'KAYIT LİSTESİ'!$B$4:$I$434,5,0)))</f>
        <v/>
      </c>
      <c r="N39" s="49" t="str">
        <f>IF(ISERROR(VLOOKUP(J39,'KAYIT LİSTESİ'!$B$4:$I$434,6,0)),"",(VLOOKUP(J39,'KAYIT LİSTESİ'!$B$4:$I$434,6,0)))</f>
        <v/>
      </c>
      <c r="O39" s="24"/>
      <c r="P39" s="22"/>
    </row>
    <row r="40" spans="1:16" s="12" customFormat="1" ht="24.75" customHeight="1" x14ac:dyDescent="0.2">
      <c r="A40" s="76">
        <v>33</v>
      </c>
      <c r="B40" s="76"/>
      <c r="C40" s="120"/>
      <c r="D40" s="160"/>
      <c r="E40" s="161"/>
      <c r="F40" s="121"/>
      <c r="G40" s="77"/>
      <c r="H40" s="19"/>
      <c r="I40" s="20">
        <v>3</v>
      </c>
      <c r="J40" s="21" t="s">
        <v>77</v>
      </c>
      <c r="K40" s="22" t="str">
        <f>IF(ISERROR(VLOOKUP(J40,'KAYIT LİSTESİ'!$B$4:$I$434,2,0)),"",(VLOOKUP(J40,'KAYIT LİSTESİ'!$B$4:$I$434,2,0)))</f>
        <v/>
      </c>
      <c r="L40" s="23" t="str">
        <f>IF(ISERROR(VLOOKUP(J40,'KAYIT LİSTESİ'!$B$4:$I$434,4,0)),"",(VLOOKUP(J40,'KAYIT LİSTESİ'!$B$4:$I$434,4,0)))</f>
        <v/>
      </c>
      <c r="M40" s="49" t="str">
        <f>IF(ISERROR(VLOOKUP(J40,'KAYIT LİSTESİ'!$B$4:$I$434,5,0)),"",(VLOOKUP(J40,'KAYIT LİSTESİ'!$B$4:$I$434,5,0)))</f>
        <v/>
      </c>
      <c r="N40" s="49" t="str">
        <f>IF(ISERROR(VLOOKUP(J40,'KAYIT LİSTESİ'!$B$4:$I$434,6,0)),"",(VLOOKUP(J40,'KAYIT LİSTESİ'!$B$4:$I$434,6,0)))</f>
        <v/>
      </c>
      <c r="O40" s="24"/>
      <c r="P40" s="22"/>
    </row>
    <row r="41" spans="1:16" s="12" customFormat="1" ht="24.75" customHeight="1" x14ac:dyDescent="0.2">
      <c r="A41" s="76">
        <v>34</v>
      </c>
      <c r="B41" s="76"/>
      <c r="C41" s="120"/>
      <c r="D41" s="160"/>
      <c r="E41" s="161"/>
      <c r="F41" s="121"/>
      <c r="G41" s="77"/>
      <c r="H41" s="19"/>
      <c r="I41" s="20">
        <v>4</v>
      </c>
      <c r="J41" s="21" t="s">
        <v>78</v>
      </c>
      <c r="K41" s="22" t="str">
        <f>IF(ISERROR(VLOOKUP(J41,'KAYIT LİSTESİ'!$B$4:$I$434,2,0)),"",(VLOOKUP(J41,'KAYIT LİSTESİ'!$B$4:$I$434,2,0)))</f>
        <v/>
      </c>
      <c r="L41" s="23" t="str">
        <f>IF(ISERROR(VLOOKUP(J41,'KAYIT LİSTESİ'!$B$4:$I$434,4,0)),"",(VLOOKUP(J41,'KAYIT LİSTESİ'!$B$4:$I$434,4,0)))</f>
        <v/>
      </c>
      <c r="M41" s="49" t="str">
        <f>IF(ISERROR(VLOOKUP(J41,'KAYIT LİSTESİ'!$B$4:$I$434,5,0)),"",(VLOOKUP(J41,'KAYIT LİSTESİ'!$B$4:$I$434,5,0)))</f>
        <v/>
      </c>
      <c r="N41" s="49" t="str">
        <f>IF(ISERROR(VLOOKUP(J41,'KAYIT LİSTESİ'!$B$4:$I$434,6,0)),"",(VLOOKUP(J41,'KAYIT LİSTESİ'!$B$4:$I$434,6,0)))</f>
        <v/>
      </c>
      <c r="O41" s="24"/>
      <c r="P41" s="22"/>
    </row>
    <row r="42" spans="1:16" s="12" customFormat="1" ht="24.75" customHeight="1" x14ac:dyDescent="0.2">
      <c r="A42" s="76">
        <v>35</v>
      </c>
      <c r="B42" s="76"/>
      <c r="C42" s="120"/>
      <c r="D42" s="160"/>
      <c r="E42" s="161"/>
      <c r="F42" s="121"/>
      <c r="G42" s="77"/>
      <c r="H42" s="19"/>
      <c r="I42" s="20">
        <v>5</v>
      </c>
      <c r="J42" s="21" t="s">
        <v>79</v>
      </c>
      <c r="K42" s="22" t="str">
        <f>IF(ISERROR(VLOOKUP(J42,'KAYIT LİSTESİ'!$B$4:$I$434,2,0)),"",(VLOOKUP(J42,'KAYIT LİSTESİ'!$B$4:$I$434,2,0)))</f>
        <v/>
      </c>
      <c r="L42" s="23" t="str">
        <f>IF(ISERROR(VLOOKUP(J42,'KAYIT LİSTESİ'!$B$4:$I$434,4,0)),"",(VLOOKUP(J42,'KAYIT LİSTESİ'!$B$4:$I$434,4,0)))</f>
        <v/>
      </c>
      <c r="M42" s="49" t="str">
        <f>IF(ISERROR(VLOOKUP(J42,'KAYIT LİSTESİ'!$B$4:$I$434,5,0)),"",(VLOOKUP(J42,'KAYIT LİSTESİ'!$B$4:$I$434,5,0)))</f>
        <v/>
      </c>
      <c r="N42" s="49" t="str">
        <f>IF(ISERROR(VLOOKUP(J42,'KAYIT LİSTESİ'!$B$4:$I$434,6,0)),"",(VLOOKUP(J42,'KAYIT LİSTESİ'!$B$4:$I$434,6,0)))</f>
        <v/>
      </c>
      <c r="O42" s="24"/>
      <c r="P42" s="22"/>
    </row>
    <row r="43" spans="1:16" s="12" customFormat="1" ht="24.75" customHeight="1" x14ac:dyDescent="0.2">
      <c r="A43" s="76">
        <v>36</v>
      </c>
      <c r="B43" s="76"/>
      <c r="C43" s="120"/>
      <c r="D43" s="160"/>
      <c r="E43" s="161"/>
      <c r="F43" s="121"/>
      <c r="G43" s="77"/>
      <c r="H43" s="19"/>
      <c r="I43" s="20">
        <v>6</v>
      </c>
      <c r="J43" s="21" t="s">
        <v>80</v>
      </c>
      <c r="K43" s="22" t="str">
        <f>IF(ISERROR(VLOOKUP(J43,'KAYIT LİSTESİ'!$B$4:$I$434,2,0)),"",(VLOOKUP(J43,'KAYIT LİSTESİ'!$B$4:$I$434,2,0)))</f>
        <v/>
      </c>
      <c r="L43" s="23" t="str">
        <f>IF(ISERROR(VLOOKUP(J43,'KAYIT LİSTESİ'!$B$4:$I$434,4,0)),"",(VLOOKUP(J43,'KAYIT LİSTESİ'!$B$4:$I$434,4,0)))</f>
        <v/>
      </c>
      <c r="M43" s="49" t="str">
        <f>IF(ISERROR(VLOOKUP(J43,'KAYIT LİSTESİ'!$B$4:$I$434,5,0)),"",(VLOOKUP(J43,'KAYIT LİSTESİ'!$B$4:$I$434,5,0)))</f>
        <v/>
      </c>
      <c r="N43" s="49" t="str">
        <f>IF(ISERROR(VLOOKUP(J43,'KAYIT LİSTESİ'!$B$4:$I$434,6,0)),"",(VLOOKUP(J43,'KAYIT LİSTESİ'!$B$4:$I$434,6,0)))</f>
        <v/>
      </c>
      <c r="O43" s="24"/>
      <c r="P43" s="22"/>
    </row>
    <row r="44" spans="1:16" s="12" customFormat="1" ht="24.75" customHeight="1" x14ac:dyDescent="0.2">
      <c r="A44" s="76">
        <v>37</v>
      </c>
      <c r="B44" s="76"/>
      <c r="C44" s="120"/>
      <c r="D44" s="160"/>
      <c r="E44" s="161"/>
      <c r="F44" s="121"/>
      <c r="G44" s="77"/>
      <c r="H44" s="19"/>
      <c r="I44" s="20">
        <v>7</v>
      </c>
      <c r="J44" s="21" t="s">
        <v>153</v>
      </c>
      <c r="K44" s="22" t="str">
        <f>IF(ISERROR(VLOOKUP(J44,'KAYIT LİSTESİ'!$B$4:$I$434,2,0)),"",(VLOOKUP(J44,'KAYIT LİSTESİ'!$B$4:$I$434,2,0)))</f>
        <v/>
      </c>
      <c r="L44" s="23" t="str">
        <f>IF(ISERROR(VLOOKUP(J44,'KAYIT LİSTESİ'!$B$4:$I$434,4,0)),"",(VLOOKUP(J44,'KAYIT LİSTESİ'!$B$4:$I$434,4,0)))</f>
        <v/>
      </c>
      <c r="M44" s="49" t="str">
        <f>IF(ISERROR(VLOOKUP(J44,'KAYIT LİSTESİ'!$B$4:$I$434,5,0)),"",(VLOOKUP(J44,'KAYIT LİSTESİ'!$B$4:$I$434,5,0)))</f>
        <v/>
      </c>
      <c r="N44" s="49" t="str">
        <f>IF(ISERROR(VLOOKUP(J44,'KAYIT LİSTESİ'!$B$4:$I$434,6,0)),"",(VLOOKUP(J44,'KAYIT LİSTESİ'!$B$4:$I$434,6,0)))</f>
        <v/>
      </c>
      <c r="O44" s="24"/>
      <c r="P44" s="22"/>
    </row>
    <row r="45" spans="1:16" s="12" customFormat="1" ht="24.75" customHeight="1" x14ac:dyDescent="0.2">
      <c r="A45" s="76">
        <v>38</v>
      </c>
      <c r="B45" s="76"/>
      <c r="C45" s="120"/>
      <c r="D45" s="160"/>
      <c r="E45" s="161"/>
      <c r="F45" s="121"/>
      <c r="G45" s="77"/>
      <c r="H45" s="19"/>
      <c r="I45" s="20">
        <v>8</v>
      </c>
      <c r="J45" s="21" t="s">
        <v>154</v>
      </c>
      <c r="K45" s="22" t="str">
        <f>IF(ISERROR(VLOOKUP(J45,'KAYIT LİSTESİ'!$B$4:$I$434,2,0)),"",(VLOOKUP(J45,'KAYIT LİSTESİ'!$B$4:$I$434,2,0)))</f>
        <v/>
      </c>
      <c r="L45" s="23" t="str">
        <f>IF(ISERROR(VLOOKUP(J45,'KAYIT LİSTESİ'!$B$4:$I$434,4,0)),"",(VLOOKUP(J45,'KAYIT LİSTESİ'!$B$4:$I$434,4,0)))</f>
        <v/>
      </c>
      <c r="M45" s="49" t="str">
        <f>IF(ISERROR(VLOOKUP(J45,'KAYIT LİSTESİ'!$B$4:$I$434,5,0)),"",(VLOOKUP(J45,'KAYIT LİSTESİ'!$B$4:$I$434,5,0)))</f>
        <v/>
      </c>
      <c r="N45" s="49" t="str">
        <f>IF(ISERROR(VLOOKUP(J45,'KAYIT LİSTESİ'!$B$4:$I$434,6,0)),"",(VLOOKUP(J45,'KAYIT LİSTESİ'!$B$4:$I$434,6,0)))</f>
        <v/>
      </c>
      <c r="O45" s="24"/>
      <c r="P45" s="22"/>
    </row>
    <row r="46" spans="1:16" s="12" customFormat="1" ht="24.75" customHeight="1" x14ac:dyDescent="0.2">
      <c r="A46" s="76">
        <v>39</v>
      </c>
      <c r="B46" s="76"/>
      <c r="C46" s="120"/>
      <c r="D46" s="160"/>
      <c r="E46" s="161"/>
      <c r="F46" s="121"/>
      <c r="G46" s="77"/>
      <c r="H46" s="19"/>
      <c r="I46" s="365" t="s">
        <v>36</v>
      </c>
      <c r="J46" s="369"/>
      <c r="K46" s="369"/>
      <c r="L46" s="369"/>
      <c r="M46" s="369"/>
      <c r="N46" s="369"/>
      <c r="O46" s="369"/>
      <c r="P46" s="375"/>
    </row>
    <row r="47" spans="1:16" s="12" customFormat="1" ht="24.75" customHeight="1" x14ac:dyDescent="0.2">
      <c r="A47" s="76">
        <v>40</v>
      </c>
      <c r="B47" s="76"/>
      <c r="C47" s="120"/>
      <c r="D47" s="160"/>
      <c r="E47" s="161"/>
      <c r="F47" s="121"/>
      <c r="G47" s="77"/>
      <c r="H47" s="19"/>
      <c r="I47" s="48" t="s">
        <v>11</v>
      </c>
      <c r="J47" s="45" t="s">
        <v>137</v>
      </c>
      <c r="K47" s="45" t="s">
        <v>136</v>
      </c>
      <c r="L47" s="46" t="s">
        <v>12</v>
      </c>
      <c r="M47" s="47" t="s">
        <v>13</v>
      </c>
      <c r="N47" s="47" t="s">
        <v>38</v>
      </c>
      <c r="O47" s="45" t="s">
        <v>14</v>
      </c>
      <c r="P47" s="45" t="s">
        <v>24</v>
      </c>
    </row>
    <row r="48" spans="1:16" s="12" customFormat="1" ht="24.75" customHeight="1" x14ac:dyDescent="0.2">
      <c r="A48" s="76">
        <v>41</v>
      </c>
      <c r="B48" s="76"/>
      <c r="C48" s="120"/>
      <c r="D48" s="160"/>
      <c r="E48" s="161"/>
      <c r="F48" s="121"/>
      <c r="G48" s="77"/>
      <c r="H48" s="19"/>
      <c r="I48" s="20">
        <v>1</v>
      </c>
      <c r="J48" s="21" t="s">
        <v>81</v>
      </c>
      <c r="K48" s="22" t="str">
        <f>IF(ISERROR(VLOOKUP(J48,'KAYIT LİSTESİ'!$B$4:$I$434,2,0)),"",(VLOOKUP(J48,'KAYIT LİSTESİ'!$B$4:$I$434,2,0)))</f>
        <v/>
      </c>
      <c r="L48" s="23" t="str">
        <f>IF(ISERROR(VLOOKUP(J48,'KAYIT LİSTESİ'!$B$4:$I$434,4,0)),"",(VLOOKUP(J48,'KAYIT LİSTESİ'!$B$4:$I$434,4,0)))</f>
        <v/>
      </c>
      <c r="M48" s="49" t="str">
        <f>IF(ISERROR(VLOOKUP(J48,'KAYIT LİSTESİ'!$B$4:$I$434,5,0)),"",(VLOOKUP(J48,'KAYIT LİSTESİ'!$B$4:$I$434,5,0)))</f>
        <v/>
      </c>
      <c r="N48" s="49" t="str">
        <f>IF(ISERROR(VLOOKUP(J48,'KAYIT LİSTESİ'!$B$4:$I$434,6,0)),"",(VLOOKUP(J48,'KAYIT LİSTESİ'!$B$4:$I$434,6,0)))</f>
        <v/>
      </c>
      <c r="O48" s="24"/>
      <c r="P48" s="22"/>
    </row>
    <row r="49" spans="1:16" s="12" customFormat="1" ht="24.75" customHeight="1" x14ac:dyDescent="0.2">
      <c r="A49" s="76">
        <v>42</v>
      </c>
      <c r="B49" s="76"/>
      <c r="C49" s="120"/>
      <c r="D49" s="160"/>
      <c r="E49" s="161"/>
      <c r="F49" s="121"/>
      <c r="G49" s="77"/>
      <c r="H49" s="19"/>
      <c r="I49" s="20">
        <v>2</v>
      </c>
      <c r="J49" s="21" t="s">
        <v>82</v>
      </c>
      <c r="K49" s="22" t="str">
        <f>IF(ISERROR(VLOOKUP(J49,'KAYIT LİSTESİ'!$B$4:$I$434,2,0)),"",(VLOOKUP(J49,'KAYIT LİSTESİ'!$B$4:$I$434,2,0)))</f>
        <v/>
      </c>
      <c r="L49" s="23" t="str">
        <f>IF(ISERROR(VLOOKUP(J49,'KAYIT LİSTESİ'!$B$4:$I$434,4,0)),"",(VLOOKUP(J49,'KAYIT LİSTESİ'!$B$4:$I$434,4,0)))</f>
        <v/>
      </c>
      <c r="M49" s="49" t="str">
        <f>IF(ISERROR(VLOOKUP(J49,'KAYIT LİSTESİ'!$B$4:$I$434,5,0)),"",(VLOOKUP(J49,'KAYIT LİSTESİ'!$B$4:$I$434,5,0)))</f>
        <v/>
      </c>
      <c r="N49" s="49" t="str">
        <f>IF(ISERROR(VLOOKUP(J49,'KAYIT LİSTESİ'!$B$4:$I$434,6,0)),"",(VLOOKUP(J49,'KAYIT LİSTESİ'!$B$4:$I$434,6,0)))</f>
        <v/>
      </c>
      <c r="O49" s="24"/>
      <c r="P49" s="22"/>
    </row>
    <row r="50" spans="1:16" s="12" customFormat="1" ht="24.75" customHeight="1" x14ac:dyDescent="0.2">
      <c r="A50" s="76">
        <v>43</v>
      </c>
      <c r="B50" s="76"/>
      <c r="C50" s="120"/>
      <c r="D50" s="160"/>
      <c r="E50" s="161"/>
      <c r="F50" s="121"/>
      <c r="G50" s="77"/>
      <c r="H50" s="19"/>
      <c r="I50" s="20">
        <v>3</v>
      </c>
      <c r="J50" s="21" t="s">
        <v>83</v>
      </c>
      <c r="K50" s="22" t="str">
        <f>IF(ISERROR(VLOOKUP(J50,'KAYIT LİSTESİ'!$B$4:$I$434,2,0)),"",(VLOOKUP(J50,'KAYIT LİSTESİ'!$B$4:$I$434,2,0)))</f>
        <v/>
      </c>
      <c r="L50" s="23" t="str">
        <f>IF(ISERROR(VLOOKUP(J50,'KAYIT LİSTESİ'!$B$4:$I$434,4,0)),"",(VLOOKUP(J50,'KAYIT LİSTESİ'!$B$4:$I$434,4,0)))</f>
        <v/>
      </c>
      <c r="M50" s="49" t="str">
        <f>IF(ISERROR(VLOOKUP(J50,'KAYIT LİSTESİ'!$B$4:$I$434,5,0)),"",(VLOOKUP(J50,'KAYIT LİSTESİ'!$B$4:$I$434,5,0)))</f>
        <v/>
      </c>
      <c r="N50" s="49" t="str">
        <f>IF(ISERROR(VLOOKUP(J50,'KAYIT LİSTESİ'!$B$4:$I$434,6,0)),"",(VLOOKUP(J50,'KAYIT LİSTESİ'!$B$4:$I$434,6,0)))</f>
        <v/>
      </c>
      <c r="O50" s="24"/>
      <c r="P50" s="22"/>
    </row>
    <row r="51" spans="1:16" s="12" customFormat="1" ht="24.75" customHeight="1" x14ac:dyDescent="0.2">
      <c r="A51" s="76">
        <v>44</v>
      </c>
      <c r="B51" s="76"/>
      <c r="C51" s="120"/>
      <c r="D51" s="160"/>
      <c r="E51" s="161"/>
      <c r="F51" s="121"/>
      <c r="G51" s="77"/>
      <c r="H51" s="19"/>
      <c r="I51" s="20">
        <v>4</v>
      </c>
      <c r="J51" s="21" t="s">
        <v>84</v>
      </c>
      <c r="K51" s="22" t="str">
        <f>IF(ISERROR(VLOOKUP(J51,'KAYIT LİSTESİ'!$B$4:$I$434,2,0)),"",(VLOOKUP(J51,'KAYIT LİSTESİ'!$B$4:$I$434,2,0)))</f>
        <v/>
      </c>
      <c r="L51" s="23" t="str">
        <f>IF(ISERROR(VLOOKUP(J51,'KAYIT LİSTESİ'!$B$4:$I$434,4,0)),"",(VLOOKUP(J51,'KAYIT LİSTESİ'!$B$4:$I$434,4,0)))</f>
        <v/>
      </c>
      <c r="M51" s="49" t="str">
        <f>IF(ISERROR(VLOOKUP(J51,'KAYIT LİSTESİ'!$B$4:$I$434,5,0)),"",(VLOOKUP(J51,'KAYIT LİSTESİ'!$B$4:$I$434,5,0)))</f>
        <v/>
      </c>
      <c r="N51" s="49" t="str">
        <f>IF(ISERROR(VLOOKUP(J51,'KAYIT LİSTESİ'!$B$4:$I$434,6,0)),"",(VLOOKUP(J51,'KAYIT LİSTESİ'!$B$4:$I$434,6,0)))</f>
        <v/>
      </c>
      <c r="O51" s="24"/>
      <c r="P51" s="22"/>
    </row>
    <row r="52" spans="1:16" s="12" customFormat="1" ht="24.75" customHeight="1" x14ac:dyDescent="0.2">
      <c r="A52" s="76">
        <v>45</v>
      </c>
      <c r="B52" s="76"/>
      <c r="C52" s="120"/>
      <c r="D52" s="160"/>
      <c r="E52" s="161"/>
      <c r="F52" s="121"/>
      <c r="G52" s="77"/>
      <c r="H52" s="19"/>
      <c r="I52" s="20">
        <v>5</v>
      </c>
      <c r="J52" s="21" t="s">
        <v>85</v>
      </c>
      <c r="K52" s="22" t="str">
        <f>IF(ISERROR(VLOOKUP(J52,'KAYIT LİSTESİ'!$B$4:$I$434,2,0)),"",(VLOOKUP(J52,'KAYIT LİSTESİ'!$B$4:$I$434,2,0)))</f>
        <v/>
      </c>
      <c r="L52" s="23" t="str">
        <f>IF(ISERROR(VLOOKUP(J52,'KAYIT LİSTESİ'!$B$4:$I$434,4,0)),"",(VLOOKUP(J52,'KAYIT LİSTESİ'!$B$4:$I$434,4,0)))</f>
        <v/>
      </c>
      <c r="M52" s="49" t="str">
        <f>IF(ISERROR(VLOOKUP(J52,'KAYIT LİSTESİ'!$B$4:$I$434,5,0)),"",(VLOOKUP(J52,'KAYIT LİSTESİ'!$B$4:$I$434,5,0)))</f>
        <v/>
      </c>
      <c r="N52" s="49" t="str">
        <f>IF(ISERROR(VLOOKUP(J52,'KAYIT LİSTESİ'!$B$4:$I$434,6,0)),"",(VLOOKUP(J52,'KAYIT LİSTESİ'!$B$4:$I$434,6,0)))</f>
        <v/>
      </c>
      <c r="O52" s="24"/>
      <c r="P52" s="22"/>
    </row>
    <row r="53" spans="1:16" s="12" customFormat="1" ht="24.75" customHeight="1" x14ac:dyDescent="0.2">
      <c r="A53" s="76">
        <v>46</v>
      </c>
      <c r="B53" s="76"/>
      <c r="C53" s="120"/>
      <c r="D53" s="160"/>
      <c r="E53" s="161"/>
      <c r="F53" s="121"/>
      <c r="G53" s="77"/>
      <c r="H53" s="19"/>
      <c r="I53" s="20">
        <v>6</v>
      </c>
      <c r="J53" s="21" t="s">
        <v>86</v>
      </c>
      <c r="K53" s="22" t="str">
        <f>IF(ISERROR(VLOOKUP(J53,'KAYIT LİSTESİ'!$B$4:$I$434,2,0)),"",(VLOOKUP(J53,'KAYIT LİSTESİ'!$B$4:$I$434,2,0)))</f>
        <v/>
      </c>
      <c r="L53" s="23" t="str">
        <f>IF(ISERROR(VLOOKUP(J53,'KAYIT LİSTESİ'!$B$4:$I$434,4,0)),"",(VLOOKUP(J53,'KAYIT LİSTESİ'!$B$4:$I$434,4,0)))</f>
        <v/>
      </c>
      <c r="M53" s="49" t="str">
        <f>IF(ISERROR(VLOOKUP(J53,'KAYIT LİSTESİ'!$B$4:$I$434,5,0)),"",(VLOOKUP(J53,'KAYIT LİSTESİ'!$B$4:$I$434,5,0)))</f>
        <v/>
      </c>
      <c r="N53" s="49" t="str">
        <f>IF(ISERROR(VLOOKUP(J53,'KAYIT LİSTESİ'!$B$4:$I$434,6,0)),"",(VLOOKUP(J53,'KAYIT LİSTESİ'!$B$4:$I$434,6,0)))</f>
        <v/>
      </c>
      <c r="O53" s="24"/>
      <c r="P53" s="22"/>
    </row>
    <row r="54" spans="1:16" s="12" customFormat="1" ht="24.75" customHeight="1" x14ac:dyDescent="0.2">
      <c r="A54" s="76">
        <v>47</v>
      </c>
      <c r="B54" s="76"/>
      <c r="C54" s="120"/>
      <c r="D54" s="160"/>
      <c r="E54" s="161"/>
      <c r="F54" s="121"/>
      <c r="G54" s="77"/>
      <c r="H54" s="19"/>
      <c r="I54" s="20">
        <v>7</v>
      </c>
      <c r="J54" s="21" t="s">
        <v>155</v>
      </c>
      <c r="K54" s="22" t="str">
        <f>IF(ISERROR(VLOOKUP(J54,'KAYIT LİSTESİ'!$B$4:$I$434,2,0)),"",(VLOOKUP(J54,'KAYIT LİSTESİ'!$B$4:$I$434,2,0)))</f>
        <v/>
      </c>
      <c r="L54" s="23" t="str">
        <f>IF(ISERROR(VLOOKUP(J54,'KAYIT LİSTESİ'!$B$4:$I$434,4,0)),"",(VLOOKUP(J54,'KAYIT LİSTESİ'!$B$4:$I$434,4,0)))</f>
        <v/>
      </c>
      <c r="M54" s="49" t="str">
        <f>IF(ISERROR(VLOOKUP(J54,'KAYIT LİSTESİ'!$B$4:$I$434,5,0)),"",(VLOOKUP(J54,'KAYIT LİSTESİ'!$B$4:$I$434,5,0)))</f>
        <v/>
      </c>
      <c r="N54" s="49" t="str">
        <f>IF(ISERROR(VLOOKUP(J54,'KAYIT LİSTESİ'!$B$4:$I$434,6,0)),"",(VLOOKUP(J54,'KAYIT LİSTESİ'!$B$4:$I$434,6,0)))</f>
        <v/>
      </c>
      <c r="O54" s="24"/>
      <c r="P54" s="22"/>
    </row>
    <row r="55" spans="1:16" s="12" customFormat="1" ht="24.75" customHeight="1" x14ac:dyDescent="0.2">
      <c r="A55" s="76">
        <v>48</v>
      </c>
      <c r="B55" s="76"/>
      <c r="C55" s="120"/>
      <c r="D55" s="160"/>
      <c r="E55" s="161"/>
      <c r="F55" s="121"/>
      <c r="G55" s="77"/>
      <c r="H55" s="19"/>
      <c r="I55" s="20">
        <v>8</v>
      </c>
      <c r="J55" s="21" t="s">
        <v>156</v>
      </c>
      <c r="K55" s="22" t="str">
        <f>IF(ISERROR(VLOOKUP(J55,'KAYIT LİSTESİ'!$B$4:$I$434,2,0)),"",(VLOOKUP(J55,'KAYIT LİSTESİ'!$B$4:$I$434,2,0)))</f>
        <v/>
      </c>
      <c r="L55" s="23" t="str">
        <f>IF(ISERROR(VLOOKUP(J55,'KAYIT LİSTESİ'!$B$4:$I$434,4,0)),"",(VLOOKUP(J55,'KAYIT LİSTESİ'!$B$4:$I$434,4,0)))</f>
        <v/>
      </c>
      <c r="M55" s="49" t="str">
        <f>IF(ISERROR(VLOOKUP(J55,'KAYIT LİSTESİ'!$B$4:$I$434,5,0)),"",(VLOOKUP(J55,'KAYIT LİSTESİ'!$B$4:$I$434,5,0)))</f>
        <v/>
      </c>
      <c r="N55" s="49" t="str">
        <f>IF(ISERROR(VLOOKUP(J55,'KAYIT LİSTESİ'!$B$4:$I$434,6,0)),"",(VLOOKUP(J55,'KAYIT LİSTESİ'!$B$4:$I$434,6,0)))</f>
        <v/>
      </c>
      <c r="O55" s="24"/>
      <c r="P55" s="22"/>
    </row>
    <row r="56" spans="1:16" s="12" customFormat="1" ht="24.75" customHeight="1" x14ac:dyDescent="0.2">
      <c r="A56" s="76">
        <v>49</v>
      </c>
      <c r="B56" s="76"/>
      <c r="C56" s="120"/>
      <c r="D56" s="160"/>
      <c r="E56" s="161"/>
      <c r="F56" s="121"/>
      <c r="G56" s="77"/>
      <c r="H56" s="19"/>
      <c r="I56" s="365" t="s">
        <v>37</v>
      </c>
      <c r="J56" s="369"/>
      <c r="K56" s="369"/>
      <c r="L56" s="369"/>
      <c r="M56" s="369"/>
      <c r="N56" s="369"/>
      <c r="O56" s="369"/>
      <c r="P56" s="375"/>
    </row>
    <row r="57" spans="1:16" s="12" customFormat="1" ht="24.75" customHeight="1" x14ac:dyDescent="0.2">
      <c r="A57" s="76">
        <v>50</v>
      </c>
      <c r="B57" s="76"/>
      <c r="C57" s="120"/>
      <c r="D57" s="160"/>
      <c r="E57" s="161"/>
      <c r="F57" s="121"/>
      <c r="G57" s="77"/>
      <c r="H57" s="19"/>
      <c r="I57" s="48" t="s">
        <v>11</v>
      </c>
      <c r="J57" s="45" t="s">
        <v>137</v>
      </c>
      <c r="K57" s="45" t="s">
        <v>136</v>
      </c>
      <c r="L57" s="46" t="s">
        <v>12</v>
      </c>
      <c r="M57" s="47" t="s">
        <v>13</v>
      </c>
      <c r="N57" s="47" t="s">
        <v>38</v>
      </c>
      <c r="O57" s="45" t="s">
        <v>14</v>
      </c>
      <c r="P57" s="45" t="s">
        <v>24</v>
      </c>
    </row>
    <row r="58" spans="1:16" s="12" customFormat="1" ht="24.75" customHeight="1" x14ac:dyDescent="0.2">
      <c r="A58" s="76">
        <v>51</v>
      </c>
      <c r="B58" s="76"/>
      <c r="C58" s="120"/>
      <c r="D58" s="160"/>
      <c r="E58" s="161"/>
      <c r="F58" s="121"/>
      <c r="G58" s="77"/>
      <c r="H58" s="19"/>
      <c r="I58" s="20">
        <v>1</v>
      </c>
      <c r="J58" s="21" t="s">
        <v>87</v>
      </c>
      <c r="K58" s="22" t="str">
        <f>IF(ISERROR(VLOOKUP(J58,'KAYIT LİSTESİ'!$B$4:$I$434,2,0)),"",(VLOOKUP(J58,'KAYIT LİSTESİ'!$B$4:$I$434,2,0)))</f>
        <v/>
      </c>
      <c r="L58" s="23" t="str">
        <f>IF(ISERROR(VLOOKUP(J58,'KAYIT LİSTESİ'!$B$4:$I$434,4,0)),"",(VLOOKUP(J58,'KAYIT LİSTESİ'!$B$4:$I$434,4,0)))</f>
        <v/>
      </c>
      <c r="M58" s="49" t="str">
        <f>IF(ISERROR(VLOOKUP(J58,'KAYIT LİSTESİ'!$B$4:$I$434,5,0)),"",(VLOOKUP(J58,'KAYIT LİSTESİ'!$B$4:$I$434,5,0)))</f>
        <v/>
      </c>
      <c r="N58" s="49" t="str">
        <f>IF(ISERROR(VLOOKUP(J58,'KAYIT LİSTESİ'!$B$4:$I$434,6,0)),"",(VLOOKUP(J58,'KAYIT LİSTESİ'!$B$4:$I$434,6,0)))</f>
        <v/>
      </c>
      <c r="O58" s="24"/>
      <c r="P58" s="22"/>
    </row>
    <row r="59" spans="1:16" s="12" customFormat="1" ht="24.75" customHeight="1" x14ac:dyDescent="0.2">
      <c r="A59" s="76">
        <v>52</v>
      </c>
      <c r="B59" s="76"/>
      <c r="C59" s="120"/>
      <c r="D59" s="160"/>
      <c r="E59" s="161"/>
      <c r="F59" s="121"/>
      <c r="G59" s="77"/>
      <c r="H59" s="19"/>
      <c r="I59" s="20">
        <v>2</v>
      </c>
      <c r="J59" s="21" t="s">
        <v>88</v>
      </c>
      <c r="K59" s="22" t="str">
        <f>IF(ISERROR(VLOOKUP(J59,'KAYIT LİSTESİ'!$B$4:$I$434,2,0)),"",(VLOOKUP(J59,'KAYIT LİSTESİ'!$B$4:$I$434,2,0)))</f>
        <v/>
      </c>
      <c r="L59" s="23" t="str">
        <f>IF(ISERROR(VLOOKUP(J59,'KAYIT LİSTESİ'!$B$4:$I$434,4,0)),"",(VLOOKUP(J59,'KAYIT LİSTESİ'!$B$4:$I$434,4,0)))</f>
        <v/>
      </c>
      <c r="M59" s="49" t="str">
        <f>IF(ISERROR(VLOOKUP(J59,'KAYIT LİSTESİ'!$B$4:$I$434,5,0)),"",(VLOOKUP(J59,'KAYIT LİSTESİ'!$B$4:$I$434,5,0)))</f>
        <v/>
      </c>
      <c r="N59" s="49" t="str">
        <f>IF(ISERROR(VLOOKUP(J59,'KAYIT LİSTESİ'!$B$4:$I$434,6,0)),"",(VLOOKUP(J59,'KAYIT LİSTESİ'!$B$4:$I$434,6,0)))</f>
        <v/>
      </c>
      <c r="O59" s="24"/>
      <c r="P59" s="22"/>
    </row>
    <row r="60" spans="1:16" s="12" customFormat="1" ht="24.75" customHeight="1" x14ac:dyDescent="0.2">
      <c r="A60" s="76">
        <v>53</v>
      </c>
      <c r="B60" s="76"/>
      <c r="C60" s="120"/>
      <c r="D60" s="160"/>
      <c r="E60" s="161"/>
      <c r="F60" s="121"/>
      <c r="G60" s="77"/>
      <c r="H60" s="19"/>
      <c r="I60" s="20">
        <v>3</v>
      </c>
      <c r="J60" s="21" t="s">
        <v>89</v>
      </c>
      <c r="K60" s="22" t="str">
        <f>IF(ISERROR(VLOOKUP(J60,'KAYIT LİSTESİ'!$B$4:$I$434,2,0)),"",(VLOOKUP(J60,'KAYIT LİSTESİ'!$B$4:$I$434,2,0)))</f>
        <v/>
      </c>
      <c r="L60" s="23" t="str">
        <f>IF(ISERROR(VLOOKUP(J60,'KAYIT LİSTESİ'!$B$4:$I$434,4,0)),"",(VLOOKUP(J60,'KAYIT LİSTESİ'!$B$4:$I$434,4,0)))</f>
        <v/>
      </c>
      <c r="M60" s="49" t="str">
        <f>IF(ISERROR(VLOOKUP(J60,'KAYIT LİSTESİ'!$B$4:$I$434,5,0)),"",(VLOOKUP(J60,'KAYIT LİSTESİ'!$B$4:$I$434,5,0)))</f>
        <v/>
      </c>
      <c r="N60" s="49" t="str">
        <f>IF(ISERROR(VLOOKUP(J60,'KAYIT LİSTESİ'!$B$4:$I$434,6,0)),"",(VLOOKUP(J60,'KAYIT LİSTESİ'!$B$4:$I$434,6,0)))</f>
        <v/>
      </c>
      <c r="O60" s="24"/>
      <c r="P60" s="22"/>
    </row>
    <row r="61" spans="1:16" s="12" customFormat="1" ht="24.75" customHeight="1" x14ac:dyDescent="0.2">
      <c r="A61" s="76">
        <v>54</v>
      </c>
      <c r="B61" s="76"/>
      <c r="C61" s="120"/>
      <c r="D61" s="160"/>
      <c r="E61" s="161"/>
      <c r="F61" s="121"/>
      <c r="G61" s="77"/>
      <c r="H61" s="19"/>
      <c r="I61" s="20">
        <v>4</v>
      </c>
      <c r="J61" s="21" t="s">
        <v>90</v>
      </c>
      <c r="K61" s="22" t="str">
        <f>IF(ISERROR(VLOOKUP(J61,'KAYIT LİSTESİ'!$B$4:$I$434,2,0)),"",(VLOOKUP(J61,'KAYIT LİSTESİ'!$B$4:$I$434,2,0)))</f>
        <v/>
      </c>
      <c r="L61" s="23" t="str">
        <f>IF(ISERROR(VLOOKUP(J61,'KAYIT LİSTESİ'!$B$4:$I$434,4,0)),"",(VLOOKUP(J61,'KAYIT LİSTESİ'!$B$4:$I$434,4,0)))</f>
        <v/>
      </c>
      <c r="M61" s="49" t="str">
        <f>IF(ISERROR(VLOOKUP(J61,'KAYIT LİSTESİ'!$B$4:$I$434,5,0)),"",(VLOOKUP(J61,'KAYIT LİSTESİ'!$B$4:$I$434,5,0)))</f>
        <v/>
      </c>
      <c r="N61" s="49" t="str">
        <f>IF(ISERROR(VLOOKUP(J61,'KAYIT LİSTESİ'!$B$4:$I$434,6,0)),"",(VLOOKUP(J61,'KAYIT LİSTESİ'!$B$4:$I$434,6,0)))</f>
        <v/>
      </c>
      <c r="O61" s="24"/>
      <c r="P61" s="22"/>
    </row>
    <row r="62" spans="1:16" s="12" customFormat="1" ht="24.75" customHeight="1" x14ac:dyDescent="0.2">
      <c r="A62" s="76">
        <v>55</v>
      </c>
      <c r="B62" s="76"/>
      <c r="C62" s="120"/>
      <c r="D62" s="160"/>
      <c r="E62" s="161"/>
      <c r="F62" s="121"/>
      <c r="G62" s="77"/>
      <c r="H62" s="19"/>
      <c r="I62" s="20">
        <v>5</v>
      </c>
      <c r="J62" s="21" t="s">
        <v>91</v>
      </c>
      <c r="K62" s="22" t="str">
        <f>IF(ISERROR(VLOOKUP(J62,'KAYIT LİSTESİ'!$B$4:$I$434,2,0)),"",(VLOOKUP(J62,'KAYIT LİSTESİ'!$B$4:$I$434,2,0)))</f>
        <v/>
      </c>
      <c r="L62" s="23" t="str">
        <f>IF(ISERROR(VLOOKUP(J62,'KAYIT LİSTESİ'!$B$4:$I$434,4,0)),"",(VLOOKUP(J62,'KAYIT LİSTESİ'!$B$4:$I$434,4,0)))</f>
        <v/>
      </c>
      <c r="M62" s="49" t="str">
        <f>IF(ISERROR(VLOOKUP(J62,'KAYIT LİSTESİ'!$B$4:$I$434,5,0)),"",(VLOOKUP(J62,'KAYIT LİSTESİ'!$B$4:$I$434,5,0)))</f>
        <v/>
      </c>
      <c r="N62" s="49" t="str">
        <f>IF(ISERROR(VLOOKUP(J62,'KAYIT LİSTESİ'!$B$4:$I$434,6,0)),"",(VLOOKUP(J62,'KAYIT LİSTESİ'!$B$4:$I$434,6,0)))</f>
        <v/>
      </c>
      <c r="O62" s="24"/>
      <c r="P62" s="22"/>
    </row>
    <row r="63" spans="1:16" s="12" customFormat="1" ht="24.75" customHeight="1" x14ac:dyDescent="0.2">
      <c r="A63" s="76">
        <v>56</v>
      </c>
      <c r="B63" s="76"/>
      <c r="C63" s="120"/>
      <c r="D63" s="160"/>
      <c r="E63" s="161"/>
      <c r="F63" s="121"/>
      <c r="G63" s="77"/>
      <c r="H63" s="19"/>
      <c r="I63" s="20">
        <v>6</v>
      </c>
      <c r="J63" s="21" t="s">
        <v>92</v>
      </c>
      <c r="K63" s="22" t="str">
        <f>IF(ISERROR(VLOOKUP(J63,'KAYIT LİSTESİ'!$B$4:$I$434,2,0)),"",(VLOOKUP(J63,'KAYIT LİSTESİ'!$B$4:$I$434,2,0)))</f>
        <v/>
      </c>
      <c r="L63" s="23" t="str">
        <f>IF(ISERROR(VLOOKUP(J63,'KAYIT LİSTESİ'!$B$4:$I$434,4,0)),"",(VLOOKUP(J63,'KAYIT LİSTESİ'!$B$4:$I$434,4,0)))</f>
        <v/>
      </c>
      <c r="M63" s="49" t="str">
        <f>IF(ISERROR(VLOOKUP(J63,'KAYIT LİSTESİ'!$B$4:$I$434,5,0)),"",(VLOOKUP(J63,'KAYIT LİSTESİ'!$B$4:$I$434,5,0)))</f>
        <v/>
      </c>
      <c r="N63" s="49" t="str">
        <f>IF(ISERROR(VLOOKUP(J63,'KAYIT LİSTESİ'!$B$4:$I$434,6,0)),"",(VLOOKUP(J63,'KAYIT LİSTESİ'!$B$4:$I$434,6,0)))</f>
        <v/>
      </c>
      <c r="O63" s="24"/>
      <c r="P63" s="22"/>
    </row>
    <row r="64" spans="1:16" s="12" customFormat="1" ht="24.75" customHeight="1" x14ac:dyDescent="0.2">
      <c r="A64" s="76">
        <v>57</v>
      </c>
      <c r="B64" s="76"/>
      <c r="C64" s="120"/>
      <c r="D64" s="160"/>
      <c r="E64" s="161"/>
      <c r="F64" s="121"/>
      <c r="G64" s="77"/>
      <c r="H64" s="19"/>
      <c r="I64" s="20">
        <v>7</v>
      </c>
      <c r="J64" s="21" t="s">
        <v>157</v>
      </c>
      <c r="K64" s="22" t="str">
        <f>IF(ISERROR(VLOOKUP(J64,'KAYIT LİSTESİ'!$B$4:$I$434,2,0)),"",(VLOOKUP(J64,'KAYIT LİSTESİ'!$B$4:$I$434,2,0)))</f>
        <v/>
      </c>
      <c r="L64" s="23" t="str">
        <f>IF(ISERROR(VLOOKUP(J64,'KAYIT LİSTESİ'!$B$4:$I$434,4,0)),"",(VLOOKUP(J64,'KAYIT LİSTESİ'!$B$4:$I$434,4,0)))</f>
        <v/>
      </c>
      <c r="M64" s="49" t="str">
        <f>IF(ISERROR(VLOOKUP(J64,'KAYIT LİSTESİ'!$B$4:$I$434,5,0)),"",(VLOOKUP(J64,'KAYIT LİSTESİ'!$B$4:$I$434,5,0)))</f>
        <v/>
      </c>
      <c r="N64" s="49" t="str">
        <f>IF(ISERROR(VLOOKUP(J64,'KAYIT LİSTESİ'!$B$4:$I$434,6,0)),"",(VLOOKUP(J64,'KAYIT LİSTESİ'!$B$4:$I$434,6,0)))</f>
        <v/>
      </c>
      <c r="O64" s="24"/>
      <c r="P64" s="22"/>
    </row>
    <row r="65" spans="1:17" ht="24.75" customHeight="1" x14ac:dyDescent="0.2">
      <c r="A65" s="76">
        <v>58</v>
      </c>
      <c r="B65" s="76"/>
      <c r="C65" s="120"/>
      <c r="D65" s="160"/>
      <c r="E65" s="161"/>
      <c r="F65" s="121"/>
      <c r="G65" s="77"/>
      <c r="I65" s="20">
        <v>8</v>
      </c>
      <c r="J65" s="21" t="s">
        <v>158</v>
      </c>
      <c r="K65" s="22" t="str">
        <f>IF(ISERROR(VLOOKUP(J65,'KAYIT LİSTESİ'!$B$4:$I$434,2,0)),"",(VLOOKUP(J65,'KAYIT LİSTESİ'!$B$4:$I$434,2,0)))</f>
        <v/>
      </c>
      <c r="L65" s="23" t="str">
        <f>IF(ISERROR(VLOOKUP(J65,'KAYIT LİSTESİ'!$B$4:$I$434,4,0)),"",(VLOOKUP(J65,'KAYIT LİSTESİ'!$B$4:$I$434,4,0)))</f>
        <v/>
      </c>
      <c r="M65" s="49" t="str">
        <f>IF(ISERROR(VLOOKUP(J65,'KAYIT LİSTESİ'!$B$4:$I$434,5,0)),"",(VLOOKUP(J65,'KAYIT LİSTESİ'!$B$4:$I$434,5,0)))</f>
        <v/>
      </c>
      <c r="N65" s="49" t="str">
        <f>IF(ISERROR(VLOOKUP(J65,'KAYIT LİSTESİ'!$B$4:$I$434,6,0)),"",(VLOOKUP(J65,'KAYIT LİSTESİ'!$B$4:$I$434,6,0)))</f>
        <v/>
      </c>
      <c r="O65" s="24"/>
      <c r="P65" s="22"/>
    </row>
    <row r="66" spans="1:17" ht="7.5" customHeight="1" x14ac:dyDescent="0.2">
      <c r="A66" s="34"/>
      <c r="B66" s="34"/>
      <c r="C66" s="35"/>
      <c r="D66" s="34"/>
      <c r="E66" s="36"/>
      <c r="F66" s="50"/>
      <c r="G66" s="38"/>
      <c r="I66" s="39"/>
      <c r="J66" s="40"/>
      <c r="K66" s="41"/>
      <c r="L66" s="42"/>
      <c r="M66" s="53"/>
      <c r="N66" s="53"/>
      <c r="O66" s="43"/>
      <c r="P66" s="41"/>
    </row>
    <row r="67" spans="1:17" ht="14.25" customHeight="1" x14ac:dyDescent="0.2">
      <c r="A67" s="28" t="s">
        <v>18</v>
      </c>
      <c r="B67" s="28"/>
      <c r="C67" s="28"/>
      <c r="D67" s="28"/>
      <c r="E67" s="51" t="s">
        <v>0</v>
      </c>
      <c r="F67" s="51" t="s">
        <v>1</v>
      </c>
      <c r="G67" s="25"/>
      <c r="H67" s="29" t="s">
        <v>2</v>
      </c>
      <c r="I67" s="29"/>
      <c r="J67" s="29"/>
      <c r="K67" s="29"/>
      <c r="M67" s="54" t="s">
        <v>3</v>
      </c>
      <c r="N67" s="55" t="s">
        <v>3</v>
      </c>
      <c r="O67" s="25" t="s">
        <v>3</v>
      </c>
      <c r="P67" s="28"/>
      <c r="Q67" s="30"/>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90" zoomScaleSheetLayoutView="90" workbookViewId="0">
      <selection sqref="A1:P1"/>
    </sheetView>
  </sheetViews>
  <sheetFormatPr defaultRowHeight="12.75" x14ac:dyDescent="0.2"/>
  <cols>
    <col min="1" max="2" width="4.85546875" style="25" customWidth="1"/>
    <col min="3" max="3" width="14.42578125" style="14" customWidth="1"/>
    <col min="4" max="4" width="22.140625" style="52" customWidth="1"/>
    <col min="5" max="5" width="17.140625" style="52" customWidth="1"/>
    <col min="6" max="6" width="14.42578125" style="169" customWidth="1"/>
    <col min="7" max="7" width="7.5703125" style="26" customWidth="1"/>
    <col min="8" max="8" width="2.140625" style="14" customWidth="1"/>
    <col min="9" max="9" width="4.42578125" style="25" customWidth="1"/>
    <col min="10" max="10" width="12.42578125" style="25" hidden="1" customWidth="1"/>
    <col min="11" max="11" width="6.5703125" style="25" customWidth="1"/>
    <col min="12" max="12" width="11.5703125" style="27" customWidth="1"/>
    <col min="13" max="13" width="23.7109375" style="56" customWidth="1"/>
    <col min="14" max="14" width="14.7109375" style="56" customWidth="1"/>
    <col min="15" max="15" width="18.7109375" style="169" customWidth="1"/>
    <col min="16" max="16" width="7.7109375" style="14" customWidth="1"/>
    <col min="17" max="17" width="5.7109375" style="14" customWidth="1"/>
    <col min="18" max="16384" width="9.140625" style="14"/>
  </cols>
  <sheetData>
    <row r="1" spans="1:16" s="2" customFormat="1" ht="39" customHeight="1" x14ac:dyDescent="0.2">
      <c r="A1" s="370" t="s">
        <v>132</v>
      </c>
      <c r="B1" s="370"/>
      <c r="C1" s="370"/>
      <c r="D1" s="370"/>
      <c r="E1" s="370"/>
      <c r="F1" s="370"/>
      <c r="G1" s="370"/>
      <c r="H1" s="370"/>
      <c r="I1" s="370"/>
      <c r="J1" s="370"/>
      <c r="K1" s="370"/>
      <c r="L1" s="370"/>
      <c r="M1" s="370"/>
      <c r="N1" s="370"/>
      <c r="O1" s="370"/>
      <c r="P1" s="370"/>
    </row>
    <row r="2" spans="1:16" s="2" customFormat="1" ht="24.75" customHeight="1" x14ac:dyDescent="0.2">
      <c r="A2" s="393" t="s">
        <v>323</v>
      </c>
      <c r="B2" s="393"/>
      <c r="C2" s="393"/>
      <c r="D2" s="393"/>
      <c r="E2" s="393"/>
      <c r="F2" s="393"/>
      <c r="G2" s="393"/>
      <c r="H2" s="393"/>
      <c r="I2" s="393"/>
      <c r="J2" s="393"/>
      <c r="K2" s="393"/>
      <c r="L2" s="393"/>
      <c r="M2" s="393"/>
      <c r="N2" s="393"/>
      <c r="O2" s="393"/>
      <c r="P2" s="393"/>
    </row>
    <row r="3" spans="1:16" s="5" customFormat="1" ht="24" customHeight="1" x14ac:dyDescent="0.2">
      <c r="A3" s="376" t="s">
        <v>165</v>
      </c>
      <c r="B3" s="376"/>
      <c r="C3" s="376"/>
      <c r="D3" s="378" t="s">
        <v>126</v>
      </c>
      <c r="E3" s="378"/>
      <c r="F3" s="394" t="s">
        <v>39</v>
      </c>
      <c r="G3" s="394"/>
      <c r="H3" s="3" t="s">
        <v>138</v>
      </c>
      <c r="I3" s="383" t="s">
        <v>250</v>
      </c>
      <c r="J3" s="383"/>
      <c r="K3" s="383"/>
      <c r="L3" s="383"/>
      <c r="M3" s="86" t="s">
        <v>139</v>
      </c>
      <c r="N3" s="389" t="s">
        <v>235</v>
      </c>
      <c r="O3" s="389"/>
      <c r="P3" s="389"/>
    </row>
    <row r="4" spans="1:16" s="5" customFormat="1" ht="17.25" customHeight="1" x14ac:dyDescent="0.2">
      <c r="A4" s="385" t="s">
        <v>143</v>
      </c>
      <c r="B4" s="385"/>
      <c r="C4" s="385"/>
      <c r="D4" s="377" t="s">
        <v>238</v>
      </c>
      <c r="E4" s="377"/>
      <c r="F4" s="170"/>
      <c r="G4" s="31"/>
      <c r="H4" s="31"/>
      <c r="I4" s="31"/>
      <c r="J4" s="31"/>
      <c r="K4" s="31"/>
      <c r="L4" s="32"/>
      <c r="M4" s="87" t="s">
        <v>4</v>
      </c>
      <c r="N4" s="189">
        <v>42041</v>
      </c>
      <c r="O4" s="190" t="s">
        <v>303</v>
      </c>
      <c r="P4" s="188"/>
    </row>
    <row r="5" spans="1:16" s="2" customFormat="1" ht="15" customHeight="1" x14ac:dyDescent="0.2">
      <c r="A5" s="6"/>
      <c r="B5" s="6"/>
      <c r="C5" s="7"/>
      <c r="D5" s="8"/>
      <c r="E5" s="9"/>
      <c r="F5" s="171"/>
      <c r="G5" s="9"/>
      <c r="H5" s="9"/>
      <c r="I5" s="6"/>
      <c r="J5" s="6"/>
      <c r="K5" s="6"/>
      <c r="L5" s="10"/>
      <c r="M5" s="11"/>
      <c r="N5" s="392">
        <v>42041.66302777778</v>
      </c>
      <c r="O5" s="392"/>
      <c r="P5" s="392"/>
    </row>
    <row r="6" spans="1:16" s="12" customFormat="1" ht="18.75" customHeight="1" x14ac:dyDescent="0.2">
      <c r="A6" s="379" t="s">
        <v>11</v>
      </c>
      <c r="B6" s="380" t="s">
        <v>136</v>
      </c>
      <c r="C6" s="382" t="s">
        <v>161</v>
      </c>
      <c r="D6" s="386" t="s">
        <v>13</v>
      </c>
      <c r="E6" s="386" t="s">
        <v>38</v>
      </c>
      <c r="F6" s="395" t="s">
        <v>14</v>
      </c>
      <c r="G6" s="387" t="s">
        <v>24</v>
      </c>
      <c r="I6" s="365" t="s">
        <v>15</v>
      </c>
      <c r="J6" s="369"/>
      <c r="K6" s="369"/>
      <c r="L6" s="369"/>
      <c r="M6" s="369"/>
      <c r="N6" s="369"/>
      <c r="O6" s="369"/>
      <c r="P6" s="375"/>
    </row>
    <row r="7" spans="1:16" ht="26.25" customHeight="1" x14ac:dyDescent="0.2">
      <c r="A7" s="379"/>
      <c r="B7" s="381"/>
      <c r="C7" s="382"/>
      <c r="D7" s="386"/>
      <c r="E7" s="386"/>
      <c r="F7" s="395"/>
      <c r="G7" s="388"/>
      <c r="H7" s="13"/>
      <c r="I7" s="48" t="s">
        <v>11</v>
      </c>
      <c r="J7" s="48" t="s">
        <v>137</v>
      </c>
      <c r="K7" s="48" t="s">
        <v>136</v>
      </c>
      <c r="L7" s="122" t="s">
        <v>12</v>
      </c>
      <c r="M7" s="123" t="s">
        <v>13</v>
      </c>
      <c r="N7" s="123" t="s">
        <v>38</v>
      </c>
      <c r="O7" s="165" t="s">
        <v>14</v>
      </c>
      <c r="P7" s="48" t="s">
        <v>24</v>
      </c>
    </row>
    <row r="8" spans="1:16" s="12" customFormat="1" ht="30.75" customHeight="1" x14ac:dyDescent="0.2">
      <c r="A8" s="15">
        <v>1</v>
      </c>
      <c r="B8" s="76">
        <v>420</v>
      </c>
      <c r="C8" s="120">
        <v>36537</v>
      </c>
      <c r="D8" s="160" t="s">
        <v>277</v>
      </c>
      <c r="E8" s="161" t="s">
        <v>278</v>
      </c>
      <c r="F8" s="172">
        <v>41113</v>
      </c>
      <c r="G8" s="77"/>
      <c r="H8" s="19"/>
      <c r="I8" s="20">
        <v>1</v>
      </c>
      <c r="J8" s="21" t="s">
        <v>94</v>
      </c>
      <c r="K8" s="22">
        <v>405</v>
      </c>
      <c r="L8" s="23">
        <v>36615</v>
      </c>
      <c r="M8" s="49" t="s">
        <v>276</v>
      </c>
      <c r="N8" s="49" t="s">
        <v>255</v>
      </c>
      <c r="O8" s="166">
        <v>43813</v>
      </c>
      <c r="P8" s="22">
        <v>6</v>
      </c>
    </row>
    <row r="9" spans="1:16" s="12" customFormat="1" ht="30.75" customHeight="1" x14ac:dyDescent="0.2">
      <c r="A9" s="15">
        <v>2</v>
      </c>
      <c r="B9" s="76">
        <v>422</v>
      </c>
      <c r="C9" s="120">
        <v>36677</v>
      </c>
      <c r="D9" s="160" t="s">
        <v>279</v>
      </c>
      <c r="E9" s="161" t="s">
        <v>272</v>
      </c>
      <c r="F9" s="172">
        <v>41424</v>
      </c>
      <c r="G9" s="77"/>
      <c r="H9" s="19"/>
      <c r="I9" s="20">
        <v>2</v>
      </c>
      <c r="J9" s="21" t="s">
        <v>95</v>
      </c>
      <c r="K9" s="22">
        <v>396</v>
      </c>
      <c r="L9" s="23">
        <v>36724</v>
      </c>
      <c r="M9" s="49" t="s">
        <v>270</v>
      </c>
      <c r="N9" s="49" t="s">
        <v>265</v>
      </c>
      <c r="O9" s="166">
        <v>42042</v>
      </c>
      <c r="P9" s="22">
        <v>5</v>
      </c>
    </row>
    <row r="10" spans="1:16" s="12" customFormat="1" ht="30.75" customHeight="1" x14ac:dyDescent="0.2">
      <c r="A10" s="15">
        <v>3</v>
      </c>
      <c r="B10" s="76">
        <v>425</v>
      </c>
      <c r="C10" s="120">
        <v>36892</v>
      </c>
      <c r="D10" s="160" t="s">
        <v>280</v>
      </c>
      <c r="E10" s="161" t="s">
        <v>272</v>
      </c>
      <c r="F10" s="172">
        <v>41561</v>
      </c>
      <c r="G10" s="77"/>
      <c r="H10" s="19"/>
      <c r="I10" s="20">
        <v>3</v>
      </c>
      <c r="J10" s="21" t="s">
        <v>96</v>
      </c>
      <c r="K10" s="22">
        <v>406</v>
      </c>
      <c r="L10" s="23">
        <v>36598</v>
      </c>
      <c r="M10" s="49" t="s">
        <v>273</v>
      </c>
      <c r="N10" s="49" t="s">
        <v>255</v>
      </c>
      <c r="O10" s="166">
        <v>41605</v>
      </c>
      <c r="P10" s="22">
        <v>4</v>
      </c>
    </row>
    <row r="11" spans="1:16" s="12" customFormat="1" ht="30.75" customHeight="1" x14ac:dyDescent="0.2">
      <c r="A11" s="15">
        <v>4</v>
      </c>
      <c r="B11" s="76">
        <v>406</v>
      </c>
      <c r="C11" s="120">
        <v>36598</v>
      </c>
      <c r="D11" s="160" t="s">
        <v>273</v>
      </c>
      <c r="E11" s="161" t="s">
        <v>255</v>
      </c>
      <c r="F11" s="172">
        <v>41605</v>
      </c>
      <c r="G11" s="77"/>
      <c r="H11" s="19"/>
      <c r="I11" s="20">
        <v>4</v>
      </c>
      <c r="J11" s="21" t="s">
        <v>97</v>
      </c>
      <c r="K11" s="22">
        <v>414</v>
      </c>
      <c r="L11" s="23">
        <v>36901</v>
      </c>
      <c r="M11" s="49" t="s">
        <v>274</v>
      </c>
      <c r="N11" s="49" t="s">
        <v>275</v>
      </c>
      <c r="O11" s="166" t="s">
        <v>325</v>
      </c>
      <c r="P11" s="22" t="s">
        <v>235</v>
      </c>
    </row>
    <row r="12" spans="1:16" s="12" customFormat="1" ht="30.75" customHeight="1" x14ac:dyDescent="0.2">
      <c r="A12" s="15">
        <v>5</v>
      </c>
      <c r="B12" s="76">
        <v>396</v>
      </c>
      <c r="C12" s="120">
        <v>36724</v>
      </c>
      <c r="D12" s="160" t="s">
        <v>270</v>
      </c>
      <c r="E12" s="161" t="s">
        <v>265</v>
      </c>
      <c r="F12" s="172">
        <v>42042</v>
      </c>
      <c r="G12" s="77"/>
      <c r="H12" s="19"/>
      <c r="I12" s="20">
        <v>5</v>
      </c>
      <c r="J12" s="21" t="s">
        <v>98</v>
      </c>
      <c r="K12" s="22">
        <v>422</v>
      </c>
      <c r="L12" s="23">
        <v>36677</v>
      </c>
      <c r="M12" s="49" t="s">
        <v>279</v>
      </c>
      <c r="N12" s="49" t="s">
        <v>272</v>
      </c>
      <c r="O12" s="166">
        <v>41424</v>
      </c>
      <c r="P12" s="22">
        <v>2</v>
      </c>
    </row>
    <row r="13" spans="1:16" s="12" customFormat="1" ht="30.75" customHeight="1" x14ac:dyDescent="0.2">
      <c r="A13" s="15">
        <v>6</v>
      </c>
      <c r="B13" s="76">
        <v>405</v>
      </c>
      <c r="C13" s="120">
        <v>36615</v>
      </c>
      <c r="D13" s="160" t="s">
        <v>276</v>
      </c>
      <c r="E13" s="161" t="s">
        <v>255</v>
      </c>
      <c r="F13" s="172">
        <v>43813</v>
      </c>
      <c r="G13" s="77"/>
      <c r="H13" s="19"/>
      <c r="I13" s="20">
        <v>6</v>
      </c>
      <c r="J13" s="21" t="s">
        <v>99</v>
      </c>
      <c r="K13" s="22">
        <v>425</v>
      </c>
      <c r="L13" s="23">
        <v>36892</v>
      </c>
      <c r="M13" s="49" t="s">
        <v>280</v>
      </c>
      <c r="N13" s="49" t="s">
        <v>272</v>
      </c>
      <c r="O13" s="166">
        <v>41561</v>
      </c>
      <c r="P13" s="22">
        <v>3</v>
      </c>
    </row>
    <row r="14" spans="1:16" s="12" customFormat="1" ht="30.75" customHeight="1" x14ac:dyDescent="0.2">
      <c r="A14" s="15" t="s">
        <v>235</v>
      </c>
      <c r="B14" s="76">
        <v>414</v>
      </c>
      <c r="C14" s="120">
        <v>36901</v>
      </c>
      <c r="D14" s="160" t="s">
        <v>274</v>
      </c>
      <c r="E14" s="161" t="s">
        <v>275</v>
      </c>
      <c r="F14" s="172" t="s">
        <v>325</v>
      </c>
      <c r="G14" s="77"/>
      <c r="H14" s="19"/>
      <c r="I14" s="20">
        <v>7</v>
      </c>
      <c r="J14" s="21" t="s">
        <v>100</v>
      </c>
      <c r="K14" s="22">
        <v>420</v>
      </c>
      <c r="L14" s="23">
        <v>36537</v>
      </c>
      <c r="M14" s="49" t="s">
        <v>277</v>
      </c>
      <c r="N14" s="49" t="s">
        <v>278</v>
      </c>
      <c r="O14" s="166">
        <v>41113</v>
      </c>
      <c r="P14" s="22">
        <v>1</v>
      </c>
    </row>
    <row r="15" spans="1:16" s="12" customFormat="1" ht="30.75" customHeight="1" x14ac:dyDescent="0.2">
      <c r="A15" s="15"/>
      <c r="B15" s="76"/>
      <c r="C15" s="120"/>
      <c r="D15" s="160"/>
      <c r="E15" s="161"/>
      <c r="F15" s="172"/>
      <c r="G15" s="77"/>
      <c r="H15" s="19"/>
      <c r="I15" s="20">
        <v>8</v>
      </c>
      <c r="J15" s="21" t="s">
        <v>101</v>
      </c>
      <c r="K15" s="22" t="s">
        <v>322</v>
      </c>
      <c r="L15" s="23" t="s">
        <v>322</v>
      </c>
      <c r="M15" s="49" t="s">
        <v>322</v>
      </c>
      <c r="N15" s="49" t="s">
        <v>322</v>
      </c>
      <c r="O15" s="166"/>
      <c r="P15" s="22"/>
    </row>
    <row r="16" spans="1:16" s="12" customFormat="1" ht="30.75" customHeight="1" x14ac:dyDescent="0.2">
      <c r="A16" s="15"/>
      <c r="B16" s="76"/>
      <c r="C16" s="120"/>
      <c r="D16" s="160"/>
      <c r="E16" s="161"/>
      <c r="F16" s="172"/>
      <c r="G16" s="77"/>
      <c r="H16" s="19"/>
      <c r="I16" s="20">
        <v>9</v>
      </c>
      <c r="J16" s="21" t="s">
        <v>102</v>
      </c>
      <c r="K16" s="22" t="s">
        <v>322</v>
      </c>
      <c r="L16" s="23" t="s">
        <v>322</v>
      </c>
      <c r="M16" s="49" t="s">
        <v>322</v>
      </c>
      <c r="N16" s="49" t="s">
        <v>322</v>
      </c>
      <c r="O16" s="166"/>
      <c r="P16" s="22"/>
    </row>
    <row r="17" spans="1:16" s="12" customFormat="1" ht="30.75" customHeight="1" x14ac:dyDescent="0.2">
      <c r="A17" s="15"/>
      <c r="B17" s="76"/>
      <c r="C17" s="120"/>
      <c r="D17" s="160"/>
      <c r="E17" s="161"/>
      <c r="F17" s="172"/>
      <c r="G17" s="77"/>
      <c r="H17" s="19"/>
      <c r="I17" s="20">
        <v>10</v>
      </c>
      <c r="J17" s="21" t="s">
        <v>103</v>
      </c>
      <c r="K17" s="22" t="s">
        <v>322</v>
      </c>
      <c r="L17" s="23" t="s">
        <v>322</v>
      </c>
      <c r="M17" s="49" t="s">
        <v>322</v>
      </c>
      <c r="N17" s="49" t="s">
        <v>322</v>
      </c>
      <c r="O17" s="166"/>
      <c r="P17" s="22"/>
    </row>
    <row r="18" spans="1:16" s="12" customFormat="1" ht="30.75" customHeight="1" x14ac:dyDescent="0.2">
      <c r="A18" s="15"/>
      <c r="B18" s="76"/>
      <c r="C18" s="120"/>
      <c r="D18" s="160"/>
      <c r="E18" s="161"/>
      <c r="F18" s="172"/>
      <c r="G18" s="77"/>
      <c r="H18" s="19"/>
      <c r="I18" s="20">
        <v>11</v>
      </c>
      <c r="J18" s="21" t="s">
        <v>104</v>
      </c>
      <c r="K18" s="22" t="s">
        <v>322</v>
      </c>
      <c r="L18" s="23" t="s">
        <v>322</v>
      </c>
      <c r="M18" s="49" t="s">
        <v>322</v>
      </c>
      <c r="N18" s="49" t="s">
        <v>322</v>
      </c>
      <c r="O18" s="166"/>
      <c r="P18" s="22"/>
    </row>
    <row r="19" spans="1:16" s="12" customFormat="1" ht="30.75" customHeight="1" x14ac:dyDescent="0.2">
      <c r="A19" s="15"/>
      <c r="B19" s="76"/>
      <c r="C19" s="120"/>
      <c r="D19" s="160"/>
      <c r="E19" s="161"/>
      <c r="F19" s="172"/>
      <c r="G19" s="77"/>
      <c r="H19" s="19"/>
      <c r="I19" s="20">
        <v>12</v>
      </c>
      <c r="J19" s="21" t="s">
        <v>105</v>
      </c>
      <c r="K19" s="22" t="s">
        <v>322</v>
      </c>
      <c r="L19" s="23" t="s">
        <v>322</v>
      </c>
      <c r="M19" s="49" t="s">
        <v>322</v>
      </c>
      <c r="N19" s="49" t="s">
        <v>322</v>
      </c>
      <c r="O19" s="166"/>
      <c r="P19" s="22"/>
    </row>
    <row r="20" spans="1:16" s="12" customFormat="1" ht="30.75" customHeight="1" x14ac:dyDescent="0.2">
      <c r="A20" s="15"/>
      <c r="B20" s="76"/>
      <c r="C20" s="120"/>
      <c r="D20" s="160"/>
      <c r="E20" s="161"/>
      <c r="F20" s="172"/>
      <c r="G20" s="77"/>
      <c r="H20" s="19"/>
      <c r="I20" s="365" t="s">
        <v>16</v>
      </c>
      <c r="J20" s="369"/>
      <c r="K20" s="369"/>
      <c r="L20" s="369"/>
      <c r="M20" s="369"/>
      <c r="N20" s="369"/>
      <c r="O20" s="369"/>
      <c r="P20" s="375"/>
    </row>
    <row r="21" spans="1:16" s="12" customFormat="1" ht="30.75" customHeight="1" x14ac:dyDescent="0.2">
      <c r="A21" s="15"/>
      <c r="B21" s="76"/>
      <c r="C21" s="120"/>
      <c r="D21" s="160"/>
      <c r="E21" s="161"/>
      <c r="F21" s="172"/>
      <c r="G21" s="77"/>
      <c r="H21" s="19"/>
      <c r="I21" s="48" t="s">
        <v>11</v>
      </c>
      <c r="J21" s="48" t="s">
        <v>137</v>
      </c>
      <c r="K21" s="48" t="s">
        <v>136</v>
      </c>
      <c r="L21" s="122" t="s">
        <v>12</v>
      </c>
      <c r="M21" s="123" t="s">
        <v>13</v>
      </c>
      <c r="N21" s="123" t="s">
        <v>38</v>
      </c>
      <c r="O21" s="165" t="s">
        <v>14</v>
      </c>
      <c r="P21" s="48" t="s">
        <v>24</v>
      </c>
    </row>
    <row r="22" spans="1:16" s="12" customFormat="1" ht="30.75" customHeight="1" x14ac:dyDescent="0.2">
      <c r="A22" s="15"/>
      <c r="B22" s="76"/>
      <c r="C22" s="120"/>
      <c r="D22" s="160"/>
      <c r="E22" s="161"/>
      <c r="F22" s="172"/>
      <c r="G22" s="77"/>
      <c r="H22" s="19"/>
      <c r="I22" s="20">
        <v>1</v>
      </c>
      <c r="J22" s="21" t="s">
        <v>106</v>
      </c>
      <c r="K22" s="22" t="s">
        <v>322</v>
      </c>
      <c r="L22" s="23" t="s">
        <v>322</v>
      </c>
      <c r="M22" s="49" t="s">
        <v>322</v>
      </c>
      <c r="N22" s="49" t="s">
        <v>322</v>
      </c>
      <c r="O22" s="166"/>
      <c r="P22" s="22"/>
    </row>
    <row r="23" spans="1:16" s="12" customFormat="1" ht="30.75" customHeight="1" x14ac:dyDescent="0.2">
      <c r="A23" s="15"/>
      <c r="B23" s="76"/>
      <c r="C23" s="120"/>
      <c r="D23" s="160"/>
      <c r="E23" s="161"/>
      <c r="F23" s="172"/>
      <c r="G23" s="77"/>
      <c r="H23" s="19"/>
      <c r="I23" s="20">
        <v>2</v>
      </c>
      <c r="J23" s="21" t="s">
        <v>107</v>
      </c>
      <c r="K23" s="22" t="s">
        <v>322</v>
      </c>
      <c r="L23" s="23" t="s">
        <v>322</v>
      </c>
      <c r="M23" s="49" t="s">
        <v>322</v>
      </c>
      <c r="N23" s="49" t="s">
        <v>322</v>
      </c>
      <c r="O23" s="166"/>
      <c r="P23" s="22"/>
    </row>
    <row r="24" spans="1:16" s="12" customFormat="1" ht="30.75" customHeight="1" x14ac:dyDescent="0.2">
      <c r="A24" s="15"/>
      <c r="B24" s="76"/>
      <c r="C24" s="120"/>
      <c r="D24" s="160"/>
      <c r="E24" s="161"/>
      <c r="F24" s="172"/>
      <c r="G24" s="77"/>
      <c r="H24" s="19"/>
      <c r="I24" s="20">
        <v>3</v>
      </c>
      <c r="J24" s="21" t="s">
        <v>108</v>
      </c>
      <c r="K24" s="22" t="s">
        <v>322</v>
      </c>
      <c r="L24" s="23" t="s">
        <v>322</v>
      </c>
      <c r="M24" s="49" t="s">
        <v>322</v>
      </c>
      <c r="N24" s="49" t="s">
        <v>322</v>
      </c>
      <c r="O24" s="166"/>
      <c r="P24" s="22"/>
    </row>
    <row r="25" spans="1:16" s="12" customFormat="1" ht="30.75" customHeight="1" x14ac:dyDescent="0.2">
      <c r="A25" s="15"/>
      <c r="B25" s="76"/>
      <c r="C25" s="120"/>
      <c r="D25" s="160"/>
      <c r="E25" s="161"/>
      <c r="F25" s="172"/>
      <c r="G25" s="77"/>
      <c r="H25" s="19"/>
      <c r="I25" s="20">
        <v>4</v>
      </c>
      <c r="J25" s="21" t="s">
        <v>109</v>
      </c>
      <c r="K25" s="22" t="s">
        <v>322</v>
      </c>
      <c r="L25" s="23" t="s">
        <v>322</v>
      </c>
      <c r="M25" s="49" t="s">
        <v>322</v>
      </c>
      <c r="N25" s="49" t="s">
        <v>322</v>
      </c>
      <c r="O25" s="166"/>
      <c r="P25" s="22"/>
    </row>
    <row r="26" spans="1:16" s="12" customFormat="1" ht="30.75" customHeight="1" x14ac:dyDescent="0.2">
      <c r="A26" s="15"/>
      <c r="B26" s="76"/>
      <c r="C26" s="120"/>
      <c r="D26" s="160"/>
      <c r="E26" s="161"/>
      <c r="F26" s="172"/>
      <c r="G26" s="77"/>
      <c r="H26" s="19"/>
      <c r="I26" s="20">
        <v>5</v>
      </c>
      <c r="J26" s="21" t="s">
        <v>110</v>
      </c>
      <c r="K26" s="22" t="s">
        <v>322</v>
      </c>
      <c r="L26" s="23" t="s">
        <v>322</v>
      </c>
      <c r="M26" s="49" t="s">
        <v>322</v>
      </c>
      <c r="N26" s="49" t="s">
        <v>322</v>
      </c>
      <c r="O26" s="166"/>
      <c r="P26" s="22"/>
    </row>
    <row r="27" spans="1:16" s="12" customFormat="1" ht="30.75" customHeight="1" x14ac:dyDescent="0.2">
      <c r="A27" s="15"/>
      <c r="B27" s="76"/>
      <c r="C27" s="120"/>
      <c r="D27" s="160"/>
      <c r="E27" s="161"/>
      <c r="F27" s="172"/>
      <c r="G27" s="77"/>
      <c r="H27" s="19"/>
      <c r="I27" s="20">
        <v>6</v>
      </c>
      <c r="J27" s="21" t="s">
        <v>111</v>
      </c>
      <c r="K27" s="22" t="s">
        <v>322</v>
      </c>
      <c r="L27" s="23" t="s">
        <v>322</v>
      </c>
      <c r="M27" s="49" t="s">
        <v>322</v>
      </c>
      <c r="N27" s="49" t="s">
        <v>322</v>
      </c>
      <c r="O27" s="166"/>
      <c r="P27" s="22"/>
    </row>
    <row r="28" spans="1:16" s="12" customFormat="1" ht="30.75" customHeight="1" x14ac:dyDescent="0.2">
      <c r="A28" s="15"/>
      <c r="B28" s="76"/>
      <c r="C28" s="120"/>
      <c r="D28" s="160"/>
      <c r="E28" s="161"/>
      <c r="F28" s="172"/>
      <c r="G28" s="77"/>
      <c r="H28" s="19"/>
      <c r="I28" s="20">
        <v>7</v>
      </c>
      <c r="J28" s="21" t="s">
        <v>112</v>
      </c>
      <c r="K28" s="22" t="s">
        <v>322</v>
      </c>
      <c r="L28" s="23" t="s">
        <v>322</v>
      </c>
      <c r="M28" s="49" t="s">
        <v>322</v>
      </c>
      <c r="N28" s="49" t="s">
        <v>322</v>
      </c>
      <c r="O28" s="166"/>
      <c r="P28" s="22"/>
    </row>
    <row r="29" spans="1:16" s="12" customFormat="1" ht="30.75" customHeight="1" x14ac:dyDescent="0.2">
      <c r="A29" s="15"/>
      <c r="B29" s="76"/>
      <c r="C29" s="120"/>
      <c r="D29" s="160"/>
      <c r="E29" s="161"/>
      <c r="F29" s="172"/>
      <c r="G29" s="77"/>
      <c r="H29" s="19"/>
      <c r="I29" s="20">
        <v>8</v>
      </c>
      <c r="J29" s="21" t="s">
        <v>113</v>
      </c>
      <c r="K29" s="22" t="s">
        <v>322</v>
      </c>
      <c r="L29" s="23" t="s">
        <v>322</v>
      </c>
      <c r="M29" s="49" t="s">
        <v>322</v>
      </c>
      <c r="N29" s="49" t="s">
        <v>322</v>
      </c>
      <c r="O29" s="166"/>
      <c r="P29" s="22"/>
    </row>
    <row r="30" spans="1:16" s="12" customFormat="1" ht="30.75" customHeight="1" x14ac:dyDescent="0.2">
      <c r="A30" s="15"/>
      <c r="B30" s="76"/>
      <c r="C30" s="120"/>
      <c r="D30" s="160"/>
      <c r="E30" s="161"/>
      <c r="F30" s="172"/>
      <c r="G30" s="77"/>
      <c r="H30" s="19"/>
      <c r="I30" s="20">
        <v>9</v>
      </c>
      <c r="J30" s="21" t="s">
        <v>114</v>
      </c>
      <c r="K30" s="22" t="s">
        <v>322</v>
      </c>
      <c r="L30" s="23" t="s">
        <v>322</v>
      </c>
      <c r="M30" s="49" t="s">
        <v>322</v>
      </c>
      <c r="N30" s="49" t="s">
        <v>322</v>
      </c>
      <c r="O30" s="166"/>
      <c r="P30" s="22"/>
    </row>
    <row r="31" spans="1:16" s="12" customFormat="1" ht="30.75" customHeight="1" x14ac:dyDescent="0.2">
      <c r="A31" s="15"/>
      <c r="B31" s="76"/>
      <c r="C31" s="120"/>
      <c r="D31" s="160"/>
      <c r="E31" s="161"/>
      <c r="F31" s="172"/>
      <c r="G31" s="77"/>
      <c r="H31" s="19"/>
      <c r="I31" s="20">
        <v>10</v>
      </c>
      <c r="J31" s="21" t="s">
        <v>115</v>
      </c>
      <c r="K31" s="22" t="s">
        <v>322</v>
      </c>
      <c r="L31" s="23" t="s">
        <v>322</v>
      </c>
      <c r="M31" s="49" t="s">
        <v>322</v>
      </c>
      <c r="N31" s="49" t="s">
        <v>322</v>
      </c>
      <c r="O31" s="166"/>
      <c r="P31" s="22"/>
    </row>
    <row r="32" spans="1:16" s="12" customFormat="1" ht="30.75" customHeight="1" x14ac:dyDescent="0.2">
      <c r="A32" s="15"/>
      <c r="B32" s="76"/>
      <c r="C32" s="120"/>
      <c r="D32" s="160"/>
      <c r="E32" s="161"/>
      <c r="F32" s="172"/>
      <c r="G32" s="77"/>
      <c r="H32" s="19"/>
      <c r="I32" s="20">
        <v>11</v>
      </c>
      <c r="J32" s="21" t="s">
        <v>116</v>
      </c>
      <c r="K32" s="22" t="s">
        <v>322</v>
      </c>
      <c r="L32" s="23" t="s">
        <v>322</v>
      </c>
      <c r="M32" s="49" t="s">
        <v>322</v>
      </c>
      <c r="N32" s="49" t="s">
        <v>322</v>
      </c>
      <c r="O32" s="166"/>
      <c r="P32" s="22"/>
    </row>
    <row r="33" spans="1:17" s="12" customFormat="1" ht="30.75" customHeight="1" x14ac:dyDescent="0.2">
      <c r="A33" s="15"/>
      <c r="B33" s="76"/>
      <c r="C33" s="120"/>
      <c r="D33" s="160"/>
      <c r="E33" s="161"/>
      <c r="F33" s="172"/>
      <c r="G33" s="77"/>
      <c r="H33" s="19"/>
      <c r="I33" s="20">
        <v>12</v>
      </c>
      <c r="J33" s="21" t="s">
        <v>117</v>
      </c>
      <c r="K33" s="22" t="s">
        <v>322</v>
      </c>
      <c r="L33" s="23" t="s">
        <v>322</v>
      </c>
      <c r="M33" s="49" t="s">
        <v>322</v>
      </c>
      <c r="N33" s="49" t="s">
        <v>322</v>
      </c>
      <c r="O33" s="166"/>
      <c r="P33" s="22"/>
    </row>
    <row r="34" spans="1:17" ht="7.5" customHeight="1" x14ac:dyDescent="0.2">
      <c r="A34" s="34"/>
      <c r="B34" s="34"/>
      <c r="C34" s="35"/>
      <c r="D34" s="57"/>
      <c r="E34" s="36"/>
      <c r="F34" s="173"/>
      <c r="G34" s="38"/>
      <c r="I34" s="39"/>
      <c r="J34" s="40"/>
      <c r="K34" s="41"/>
      <c r="L34" s="42"/>
      <c r="M34" s="53"/>
      <c r="N34" s="53"/>
      <c r="O34" s="167"/>
      <c r="P34" s="41"/>
    </row>
    <row r="35" spans="1:17" ht="14.25" customHeight="1" x14ac:dyDescent="0.2">
      <c r="A35" s="28" t="s">
        <v>18</v>
      </c>
      <c r="B35" s="28"/>
      <c r="C35" s="28"/>
      <c r="D35" s="58"/>
      <c r="E35" s="51" t="s">
        <v>0</v>
      </c>
      <c r="F35" s="174" t="s">
        <v>1</v>
      </c>
      <c r="G35" s="25"/>
      <c r="H35" s="29" t="s">
        <v>2</v>
      </c>
      <c r="I35" s="29"/>
      <c r="J35" s="29"/>
      <c r="K35" s="29"/>
      <c r="M35" s="54" t="s">
        <v>3</v>
      </c>
      <c r="N35" s="55" t="s">
        <v>3</v>
      </c>
      <c r="O35" s="168" t="s">
        <v>3</v>
      </c>
      <c r="P35" s="28"/>
      <c r="Q35" s="30"/>
    </row>
  </sheetData>
  <autoFilter ref="B6:G7">
    <sortState ref="B9:G33">
      <sortCondition ref="F6:F7"/>
    </sortState>
  </autoFilter>
  <mergeCells count="19">
    <mergeCell ref="D4:E4"/>
    <mergeCell ref="A6:A7"/>
    <mergeCell ref="B6:B7"/>
    <mergeCell ref="N5:P5"/>
    <mergeCell ref="G6:G7"/>
    <mergeCell ref="I6:P6"/>
    <mergeCell ref="I20:P20"/>
    <mergeCell ref="A1:P1"/>
    <mergeCell ref="A2:P2"/>
    <mergeCell ref="A3:C3"/>
    <mergeCell ref="D3:E3"/>
    <mergeCell ref="F3:G3"/>
    <mergeCell ref="I3:L3"/>
    <mergeCell ref="N3:P3"/>
    <mergeCell ref="E6:E7"/>
    <mergeCell ref="F6:F7"/>
    <mergeCell ref="C6:C7"/>
    <mergeCell ref="D6:D7"/>
    <mergeCell ref="A4:C4"/>
  </mergeCells>
  <conditionalFormatting sqref="F8:F33">
    <cfRule type="duplicateValues" dxfId="3"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4" zoomScaleNormal="50" zoomScaleSheetLayoutView="44" workbookViewId="0"/>
  </sheetViews>
  <sheetFormatPr defaultRowHeight="14.25" x14ac:dyDescent="0.2"/>
  <cols>
    <col min="1" max="1" width="7.28515625" style="26" customWidth="1"/>
    <col min="2" max="2" width="20" style="26" hidden="1" customWidth="1"/>
    <col min="3" max="3" width="15" style="26" bestFit="1" customWidth="1"/>
    <col min="4" max="4" width="17.28515625" style="62" customWidth="1"/>
    <col min="5" max="5" width="25.5703125" style="26" customWidth="1"/>
    <col min="6" max="6" width="17.85546875" style="26" customWidth="1"/>
    <col min="7" max="7" width="5.5703125" style="59" bestFit="1" customWidth="1"/>
    <col min="8" max="66" width="4.7109375" style="59" customWidth="1"/>
    <col min="67" max="67" width="17" style="63" customWidth="1"/>
    <col min="68" max="68" width="10.85546875" style="64" customWidth="1"/>
    <col min="69" max="69" width="12.28515625" style="206" customWidth="1"/>
    <col min="70" max="16384" width="9.140625" style="59"/>
  </cols>
  <sheetData>
    <row r="1" spans="1:69" s="2" customFormat="1" ht="48.75" customHeight="1" x14ac:dyDescent="0.2">
      <c r="A1" s="409" t="s">
        <v>132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row>
    <row r="2" spans="1:69" s="2" customFormat="1" ht="36.75" customHeight="1" x14ac:dyDescent="0.2">
      <c r="A2" s="410" t="s">
        <v>323</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0"/>
      <c r="BJ2" s="410"/>
      <c r="BK2" s="410"/>
      <c r="BL2" s="410"/>
      <c r="BM2" s="410"/>
      <c r="BN2" s="410"/>
      <c r="BO2" s="410"/>
      <c r="BP2" s="410"/>
      <c r="BQ2" s="410"/>
    </row>
    <row r="3" spans="1:69" s="74" customFormat="1" ht="23.25" customHeight="1" x14ac:dyDescent="0.2">
      <c r="A3" s="411" t="s">
        <v>165</v>
      </c>
      <c r="B3" s="411"/>
      <c r="C3" s="411"/>
      <c r="D3" s="411"/>
      <c r="E3" s="412" t="s">
        <v>128</v>
      </c>
      <c r="F3" s="412"/>
      <c r="G3" s="72"/>
      <c r="H3" s="72"/>
      <c r="I3" s="72"/>
      <c r="J3" s="72"/>
      <c r="K3" s="72"/>
      <c r="L3" s="72"/>
      <c r="M3" s="72"/>
      <c r="N3" s="72"/>
      <c r="O3" s="72"/>
      <c r="P3" s="72"/>
      <c r="Q3" s="72"/>
      <c r="R3" s="72"/>
      <c r="S3" s="72"/>
      <c r="T3" s="72"/>
      <c r="U3" s="413"/>
      <c r="V3" s="413"/>
      <c r="W3" s="413"/>
      <c r="X3" s="413"/>
      <c r="Y3" s="72"/>
      <c r="Z3" s="72"/>
      <c r="AA3" s="411" t="s">
        <v>162</v>
      </c>
      <c r="AB3" s="411"/>
      <c r="AC3" s="411"/>
      <c r="AD3" s="411"/>
      <c r="AE3" s="411"/>
      <c r="AF3" s="414" t="s">
        <v>250</v>
      </c>
      <c r="AG3" s="414"/>
      <c r="AH3" s="414"/>
      <c r="AI3" s="414"/>
      <c r="AJ3" s="414"/>
      <c r="AK3" s="72"/>
      <c r="AL3" s="72"/>
      <c r="AM3" s="72"/>
      <c r="AN3" s="72"/>
      <c r="AO3" s="72"/>
      <c r="AP3" s="72"/>
      <c r="AQ3" s="72"/>
      <c r="AR3" s="73"/>
      <c r="AS3" s="73"/>
      <c r="AT3" s="73"/>
      <c r="AU3" s="73"/>
      <c r="AV3" s="73"/>
      <c r="AW3" s="411" t="s">
        <v>164</v>
      </c>
      <c r="AX3" s="411"/>
      <c r="AY3" s="411"/>
      <c r="AZ3" s="411"/>
      <c r="BA3" s="411"/>
      <c r="BB3" s="411"/>
      <c r="BC3" s="414" t="s">
        <v>235</v>
      </c>
      <c r="BD3" s="414"/>
      <c r="BE3" s="414"/>
      <c r="BF3" s="414"/>
      <c r="BG3" s="414"/>
      <c r="BH3" s="414"/>
      <c r="BI3" s="414"/>
      <c r="BJ3" s="414"/>
      <c r="BK3" s="414"/>
      <c r="BL3" s="414"/>
      <c r="BM3" s="414"/>
      <c r="BN3" s="414"/>
      <c r="BO3" s="414"/>
      <c r="BP3" s="414"/>
      <c r="BQ3" s="414"/>
    </row>
    <row r="4" spans="1:69" s="74" customFormat="1" ht="23.25" customHeight="1" x14ac:dyDescent="0.2">
      <c r="A4" s="400" t="s">
        <v>166</v>
      </c>
      <c r="B4" s="400"/>
      <c r="C4" s="400"/>
      <c r="D4" s="400"/>
      <c r="E4" s="407" t="s">
        <v>238</v>
      </c>
      <c r="F4" s="407"/>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400" t="s">
        <v>163</v>
      </c>
      <c r="AX4" s="400"/>
      <c r="AY4" s="400"/>
      <c r="AZ4" s="400"/>
      <c r="BA4" s="400"/>
      <c r="BB4" s="400"/>
      <c r="BC4" s="406">
        <v>42041</v>
      </c>
      <c r="BD4" s="406"/>
      <c r="BE4" s="406"/>
      <c r="BF4" s="406"/>
      <c r="BG4" s="406"/>
      <c r="BH4" s="406"/>
      <c r="BI4" s="406"/>
      <c r="BJ4" s="408" t="s">
        <v>301</v>
      </c>
      <c r="BK4" s="408"/>
      <c r="BL4" s="408"/>
      <c r="BM4" s="191"/>
      <c r="BN4" s="191"/>
      <c r="BO4" s="191"/>
      <c r="BP4" s="191"/>
      <c r="BQ4" s="208"/>
    </row>
    <row r="5" spans="1:69" s="2" customFormat="1" ht="30" customHeight="1" x14ac:dyDescent="0.2">
      <c r="A5" s="65"/>
      <c r="B5" s="65"/>
      <c r="C5" s="65"/>
      <c r="D5" s="66"/>
      <c r="E5" s="67"/>
      <c r="F5" s="68"/>
      <c r="G5" s="69"/>
      <c r="H5" s="69"/>
      <c r="I5" s="69"/>
      <c r="J5" s="69"/>
      <c r="K5" s="65"/>
      <c r="L5" s="65"/>
      <c r="M5" s="65"/>
      <c r="N5" s="65"/>
      <c r="O5" s="65"/>
      <c r="P5" s="65"/>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399">
        <v>42041.66302777778</v>
      </c>
      <c r="BP5" s="399"/>
      <c r="BQ5" s="399"/>
    </row>
    <row r="6" spans="1:69" ht="22.5" customHeight="1" x14ac:dyDescent="0.2">
      <c r="A6" s="401" t="s">
        <v>5</v>
      </c>
      <c r="B6" s="404"/>
      <c r="C6" s="401" t="s">
        <v>135</v>
      </c>
      <c r="D6" s="401" t="s">
        <v>20</v>
      </c>
      <c r="E6" s="401" t="s">
        <v>6</v>
      </c>
      <c r="F6" s="401" t="s">
        <v>38</v>
      </c>
      <c r="G6" s="398" t="s">
        <v>21</v>
      </c>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405" t="s">
        <v>7</v>
      </c>
      <c r="BP6" s="396" t="s">
        <v>236</v>
      </c>
      <c r="BQ6" s="403" t="s">
        <v>8</v>
      </c>
    </row>
    <row r="7" spans="1:69" ht="54.75" customHeight="1" x14ac:dyDescent="0.2">
      <c r="A7" s="402"/>
      <c r="B7" s="404"/>
      <c r="C7" s="402"/>
      <c r="D7" s="402"/>
      <c r="E7" s="402"/>
      <c r="F7" s="402"/>
      <c r="G7" s="397">
        <v>165</v>
      </c>
      <c r="H7" s="397"/>
      <c r="I7" s="397"/>
      <c r="J7" s="397">
        <v>170</v>
      </c>
      <c r="K7" s="397"/>
      <c r="L7" s="397"/>
      <c r="M7" s="397">
        <v>175</v>
      </c>
      <c r="N7" s="397"/>
      <c r="O7" s="397"/>
      <c r="P7" s="397">
        <v>178</v>
      </c>
      <c r="Q7" s="397"/>
      <c r="R7" s="397"/>
      <c r="S7" s="397">
        <v>181</v>
      </c>
      <c r="T7" s="397"/>
      <c r="U7" s="397"/>
      <c r="V7" s="397">
        <v>184</v>
      </c>
      <c r="W7" s="397"/>
      <c r="X7" s="397"/>
      <c r="Y7" s="397">
        <v>186</v>
      </c>
      <c r="Z7" s="397"/>
      <c r="AA7" s="397"/>
      <c r="AB7" s="397">
        <v>188</v>
      </c>
      <c r="AC7" s="397"/>
      <c r="AD7" s="397"/>
      <c r="AE7" s="397">
        <v>190</v>
      </c>
      <c r="AF7" s="397"/>
      <c r="AG7" s="397"/>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405"/>
      <c r="BP7" s="396"/>
      <c r="BQ7" s="403"/>
    </row>
    <row r="8" spans="1:69" s="12" customFormat="1" ht="59.25" customHeight="1" x14ac:dyDescent="0.2">
      <c r="A8" s="79">
        <v>1</v>
      </c>
      <c r="B8" s="159" t="s">
        <v>219</v>
      </c>
      <c r="C8" s="71">
        <v>382</v>
      </c>
      <c r="D8" s="60">
        <v>36806</v>
      </c>
      <c r="E8" s="78" t="s">
        <v>293</v>
      </c>
      <c r="F8" s="78" t="s">
        <v>263</v>
      </c>
      <c r="G8" s="195" t="s">
        <v>326</v>
      </c>
      <c r="H8" s="195"/>
      <c r="I8" s="195"/>
      <c r="J8" s="198" t="s">
        <v>326</v>
      </c>
      <c r="K8" s="199"/>
      <c r="L8" s="199"/>
      <c r="M8" s="195" t="s">
        <v>326</v>
      </c>
      <c r="N8" s="196"/>
      <c r="O8" s="195"/>
      <c r="P8" s="199" t="s">
        <v>327</v>
      </c>
      <c r="Q8" s="199" t="s">
        <v>326</v>
      </c>
      <c r="R8" s="199"/>
      <c r="S8" s="195" t="s">
        <v>327</v>
      </c>
      <c r="T8" s="195" t="s">
        <v>326</v>
      </c>
      <c r="U8" s="195"/>
      <c r="V8" s="199" t="s">
        <v>327</v>
      </c>
      <c r="W8" s="199" t="s">
        <v>327</v>
      </c>
      <c r="X8" s="199" t="s">
        <v>327</v>
      </c>
      <c r="Y8" s="195"/>
      <c r="Z8" s="195"/>
      <c r="AA8" s="195"/>
      <c r="AB8" s="199"/>
      <c r="AC8" s="199"/>
      <c r="AD8" s="199"/>
      <c r="AE8" s="195"/>
      <c r="AF8" s="195"/>
      <c r="AG8" s="195"/>
      <c r="AH8" s="199"/>
      <c r="AI8" s="199"/>
      <c r="AJ8" s="199"/>
      <c r="AK8" s="195"/>
      <c r="AL8" s="195"/>
      <c r="AM8" s="195"/>
      <c r="AN8" s="199"/>
      <c r="AO8" s="199"/>
      <c r="AP8" s="199"/>
      <c r="AQ8" s="195"/>
      <c r="AR8" s="195"/>
      <c r="AS8" s="195"/>
      <c r="AT8" s="199"/>
      <c r="AU8" s="200"/>
      <c r="AV8" s="200"/>
      <c r="AW8" s="197"/>
      <c r="AX8" s="197"/>
      <c r="AY8" s="197"/>
      <c r="AZ8" s="200"/>
      <c r="BA8" s="200"/>
      <c r="BB8" s="200"/>
      <c r="BC8" s="197"/>
      <c r="BD8" s="197"/>
      <c r="BE8" s="197"/>
      <c r="BF8" s="200"/>
      <c r="BG8" s="200"/>
      <c r="BH8" s="200"/>
      <c r="BI8" s="197"/>
      <c r="BJ8" s="197"/>
      <c r="BK8" s="197"/>
      <c r="BL8" s="200"/>
      <c r="BM8" s="200"/>
      <c r="BN8" s="200"/>
      <c r="BO8" s="201">
        <v>181</v>
      </c>
      <c r="BP8" s="201"/>
      <c r="BQ8" s="205">
        <v>1</v>
      </c>
    </row>
    <row r="9" spans="1:69" s="12" customFormat="1" ht="59.25" customHeight="1" x14ac:dyDescent="0.2">
      <c r="A9" s="79">
        <v>2</v>
      </c>
      <c r="B9" s="159" t="s">
        <v>217</v>
      </c>
      <c r="C9" s="71">
        <v>409</v>
      </c>
      <c r="D9" s="60">
        <v>36912</v>
      </c>
      <c r="E9" s="78" t="s">
        <v>294</v>
      </c>
      <c r="F9" s="78" t="s">
        <v>267</v>
      </c>
      <c r="G9" s="195" t="s">
        <v>326</v>
      </c>
      <c r="H9" s="195"/>
      <c r="I9" s="195"/>
      <c r="J9" s="198" t="s">
        <v>326</v>
      </c>
      <c r="K9" s="199"/>
      <c r="L9" s="199"/>
      <c r="M9" s="195" t="s">
        <v>327</v>
      </c>
      <c r="N9" s="196" t="s">
        <v>327</v>
      </c>
      <c r="O9" s="195" t="s">
        <v>327</v>
      </c>
      <c r="P9" s="199"/>
      <c r="Q9" s="199"/>
      <c r="R9" s="199"/>
      <c r="S9" s="195"/>
      <c r="T9" s="195"/>
      <c r="U9" s="195"/>
      <c r="V9" s="199"/>
      <c r="W9" s="199"/>
      <c r="X9" s="199"/>
      <c r="Y9" s="195"/>
      <c r="Z9" s="195"/>
      <c r="AA9" s="195"/>
      <c r="AB9" s="199"/>
      <c r="AC9" s="199"/>
      <c r="AD9" s="199"/>
      <c r="AE9" s="195"/>
      <c r="AF9" s="195"/>
      <c r="AG9" s="195"/>
      <c r="AH9" s="199"/>
      <c r="AI9" s="199"/>
      <c r="AJ9" s="199"/>
      <c r="AK9" s="195"/>
      <c r="AL9" s="195"/>
      <c r="AM9" s="195"/>
      <c r="AN9" s="199"/>
      <c r="AO9" s="199"/>
      <c r="AP9" s="199"/>
      <c r="AQ9" s="195"/>
      <c r="AR9" s="195"/>
      <c r="AS9" s="195"/>
      <c r="AT9" s="199"/>
      <c r="AU9" s="200"/>
      <c r="AV9" s="200"/>
      <c r="AW9" s="195"/>
      <c r="AX9" s="195"/>
      <c r="AY9" s="195"/>
      <c r="AZ9" s="199"/>
      <c r="BA9" s="199"/>
      <c r="BB9" s="199"/>
      <c r="BC9" s="195"/>
      <c r="BD9" s="197"/>
      <c r="BE9" s="197"/>
      <c r="BF9" s="199"/>
      <c r="BG9" s="200"/>
      <c r="BH9" s="200"/>
      <c r="BI9" s="195"/>
      <c r="BJ9" s="197"/>
      <c r="BK9" s="197"/>
      <c r="BL9" s="199"/>
      <c r="BM9" s="200"/>
      <c r="BN9" s="200"/>
      <c r="BO9" s="201">
        <v>170</v>
      </c>
      <c r="BP9" s="201"/>
      <c r="BQ9" s="205">
        <v>2</v>
      </c>
    </row>
    <row r="10" spans="1:69" s="12" customFormat="1" ht="59.25" customHeight="1" x14ac:dyDescent="0.2">
      <c r="A10" s="79" t="s">
        <v>235</v>
      </c>
      <c r="B10" s="159" t="s">
        <v>218</v>
      </c>
      <c r="C10" s="71">
        <v>387</v>
      </c>
      <c r="D10" s="60">
        <v>36606</v>
      </c>
      <c r="E10" s="78" t="s">
        <v>287</v>
      </c>
      <c r="F10" s="78" t="s">
        <v>288</v>
      </c>
      <c r="G10" s="195"/>
      <c r="H10" s="195"/>
      <c r="I10" s="195"/>
      <c r="J10" s="198"/>
      <c r="K10" s="199"/>
      <c r="L10" s="199"/>
      <c r="M10" s="195"/>
      <c r="N10" s="196"/>
      <c r="O10" s="195"/>
      <c r="P10" s="199"/>
      <c r="Q10" s="199"/>
      <c r="R10" s="199"/>
      <c r="S10" s="195"/>
      <c r="T10" s="195"/>
      <c r="U10" s="195"/>
      <c r="V10" s="199"/>
      <c r="W10" s="199"/>
      <c r="X10" s="199"/>
      <c r="Y10" s="195"/>
      <c r="Z10" s="195"/>
      <c r="AA10" s="195"/>
      <c r="AB10" s="199"/>
      <c r="AC10" s="199"/>
      <c r="AD10" s="199"/>
      <c r="AE10" s="195"/>
      <c r="AF10" s="195"/>
      <c r="AG10" s="195"/>
      <c r="AH10" s="199"/>
      <c r="AI10" s="199"/>
      <c r="AJ10" s="199"/>
      <c r="AK10" s="195"/>
      <c r="AL10" s="195"/>
      <c r="AM10" s="195"/>
      <c r="AN10" s="199"/>
      <c r="AO10" s="199"/>
      <c r="AP10" s="199"/>
      <c r="AQ10" s="195"/>
      <c r="AR10" s="195"/>
      <c r="AS10" s="195"/>
      <c r="AT10" s="199"/>
      <c r="AU10" s="200"/>
      <c r="AV10" s="200"/>
      <c r="AW10" s="195"/>
      <c r="AX10" s="195"/>
      <c r="AY10" s="195"/>
      <c r="AZ10" s="199"/>
      <c r="BA10" s="199"/>
      <c r="BB10" s="199"/>
      <c r="BC10" s="195"/>
      <c r="BD10" s="197"/>
      <c r="BE10" s="197"/>
      <c r="BF10" s="199"/>
      <c r="BG10" s="200"/>
      <c r="BH10" s="200"/>
      <c r="BI10" s="195"/>
      <c r="BJ10" s="197"/>
      <c r="BK10" s="197"/>
      <c r="BL10" s="199"/>
      <c r="BM10" s="200"/>
      <c r="BN10" s="200"/>
      <c r="BO10" s="201" t="s">
        <v>325</v>
      </c>
      <c r="BP10" s="201"/>
      <c r="BQ10" s="205"/>
    </row>
    <row r="11" spans="1:69" s="12" customFormat="1" ht="59.25" customHeight="1" x14ac:dyDescent="0.2">
      <c r="A11" s="79"/>
      <c r="B11" s="159" t="s">
        <v>220</v>
      </c>
      <c r="C11" s="71" t="s">
        <v>322</v>
      </c>
      <c r="D11" s="60" t="s">
        <v>322</v>
      </c>
      <c r="E11" s="78" t="s">
        <v>322</v>
      </c>
      <c r="F11" s="78" t="s">
        <v>322</v>
      </c>
      <c r="G11" s="195"/>
      <c r="H11" s="195"/>
      <c r="I11" s="195"/>
      <c r="J11" s="198"/>
      <c r="K11" s="199"/>
      <c r="L11" s="199"/>
      <c r="M11" s="195"/>
      <c r="N11" s="196"/>
      <c r="O11" s="195"/>
      <c r="P11" s="199"/>
      <c r="Q11" s="199"/>
      <c r="R11" s="199"/>
      <c r="S11" s="195"/>
      <c r="T11" s="195"/>
      <c r="U11" s="195"/>
      <c r="V11" s="199"/>
      <c r="W11" s="199"/>
      <c r="X11" s="199"/>
      <c r="Y11" s="195"/>
      <c r="Z11" s="195"/>
      <c r="AA11" s="195"/>
      <c r="AB11" s="199"/>
      <c r="AC11" s="199"/>
      <c r="AD11" s="199"/>
      <c r="AE11" s="195"/>
      <c r="AF11" s="195"/>
      <c r="AG11" s="195"/>
      <c r="AH11" s="199"/>
      <c r="AI11" s="199"/>
      <c r="AJ11" s="199"/>
      <c r="AK11" s="195"/>
      <c r="AL11" s="195"/>
      <c r="AM11" s="195"/>
      <c r="AN11" s="199"/>
      <c r="AO11" s="199"/>
      <c r="AP11" s="199"/>
      <c r="AQ11" s="195"/>
      <c r="AR11" s="195"/>
      <c r="AS11" s="195"/>
      <c r="AT11" s="199"/>
      <c r="AU11" s="200"/>
      <c r="AV11" s="200"/>
      <c r="AW11" s="195"/>
      <c r="AX11" s="195"/>
      <c r="AY11" s="195"/>
      <c r="AZ11" s="199"/>
      <c r="BA11" s="199"/>
      <c r="BB11" s="199"/>
      <c r="BC11" s="195"/>
      <c r="BD11" s="197"/>
      <c r="BE11" s="197"/>
      <c r="BF11" s="199"/>
      <c r="BG11" s="200"/>
      <c r="BH11" s="200"/>
      <c r="BI11" s="195"/>
      <c r="BJ11" s="197"/>
      <c r="BK11" s="197"/>
      <c r="BL11" s="199"/>
      <c r="BM11" s="200"/>
      <c r="BN11" s="200"/>
      <c r="BO11" s="201"/>
      <c r="BP11" s="201"/>
      <c r="BQ11" s="205"/>
    </row>
    <row r="12" spans="1:69" s="12" customFormat="1" ht="59.25" customHeight="1" x14ac:dyDescent="0.2">
      <c r="A12" s="79"/>
      <c r="B12" s="159" t="s">
        <v>221</v>
      </c>
      <c r="C12" s="71" t="s">
        <v>322</v>
      </c>
      <c r="D12" s="60" t="s">
        <v>322</v>
      </c>
      <c r="E12" s="78" t="s">
        <v>322</v>
      </c>
      <c r="F12" s="78" t="s">
        <v>322</v>
      </c>
      <c r="G12" s="195"/>
      <c r="H12" s="195"/>
      <c r="I12" s="195"/>
      <c r="J12" s="198"/>
      <c r="K12" s="199"/>
      <c r="L12" s="199"/>
      <c r="M12" s="195"/>
      <c r="N12" s="196"/>
      <c r="O12" s="195"/>
      <c r="P12" s="199"/>
      <c r="Q12" s="199"/>
      <c r="R12" s="199"/>
      <c r="S12" s="195"/>
      <c r="T12" s="195"/>
      <c r="U12" s="195"/>
      <c r="V12" s="199"/>
      <c r="W12" s="199"/>
      <c r="X12" s="199"/>
      <c r="Y12" s="195"/>
      <c r="Z12" s="195"/>
      <c r="AA12" s="195"/>
      <c r="AB12" s="199"/>
      <c r="AC12" s="199"/>
      <c r="AD12" s="199"/>
      <c r="AE12" s="195"/>
      <c r="AF12" s="195"/>
      <c r="AG12" s="195"/>
      <c r="AH12" s="199"/>
      <c r="AI12" s="199"/>
      <c r="AJ12" s="199"/>
      <c r="AK12" s="195"/>
      <c r="AL12" s="195"/>
      <c r="AM12" s="195"/>
      <c r="AN12" s="199"/>
      <c r="AO12" s="199"/>
      <c r="AP12" s="199"/>
      <c r="AQ12" s="195"/>
      <c r="AR12" s="195"/>
      <c r="AS12" s="195"/>
      <c r="AT12" s="199"/>
      <c r="AU12" s="200"/>
      <c r="AV12" s="200"/>
      <c r="AW12" s="197"/>
      <c r="AX12" s="197"/>
      <c r="AY12" s="197"/>
      <c r="AZ12" s="200"/>
      <c r="BA12" s="200"/>
      <c r="BB12" s="200"/>
      <c r="BC12" s="197"/>
      <c r="BD12" s="197"/>
      <c r="BE12" s="197"/>
      <c r="BF12" s="200"/>
      <c r="BG12" s="200"/>
      <c r="BH12" s="200"/>
      <c r="BI12" s="197"/>
      <c r="BJ12" s="197"/>
      <c r="BK12" s="197"/>
      <c r="BL12" s="200"/>
      <c r="BM12" s="200"/>
      <c r="BN12" s="200"/>
      <c r="BO12" s="201"/>
      <c r="BP12" s="201"/>
      <c r="BQ12" s="205"/>
    </row>
    <row r="13" spans="1:69" s="12" customFormat="1" ht="59.25" customHeight="1" x14ac:dyDescent="0.2">
      <c r="A13" s="79"/>
      <c r="B13" s="159" t="s">
        <v>222</v>
      </c>
      <c r="C13" s="71" t="s">
        <v>322</v>
      </c>
      <c r="D13" s="60" t="s">
        <v>322</v>
      </c>
      <c r="E13" s="78" t="s">
        <v>322</v>
      </c>
      <c r="F13" s="78" t="s">
        <v>322</v>
      </c>
      <c r="G13" s="195"/>
      <c r="H13" s="195"/>
      <c r="I13" s="195"/>
      <c r="J13" s="198"/>
      <c r="K13" s="199"/>
      <c r="L13" s="199"/>
      <c r="M13" s="195"/>
      <c r="N13" s="196"/>
      <c r="O13" s="195"/>
      <c r="P13" s="199"/>
      <c r="Q13" s="199"/>
      <c r="R13" s="199"/>
      <c r="S13" s="195"/>
      <c r="T13" s="195"/>
      <c r="U13" s="195"/>
      <c r="V13" s="199"/>
      <c r="W13" s="199"/>
      <c r="X13" s="199"/>
      <c r="Y13" s="195"/>
      <c r="Z13" s="195"/>
      <c r="AA13" s="195"/>
      <c r="AB13" s="199"/>
      <c r="AC13" s="199"/>
      <c r="AD13" s="199"/>
      <c r="AE13" s="195"/>
      <c r="AF13" s="195"/>
      <c r="AG13" s="195"/>
      <c r="AH13" s="199"/>
      <c r="AI13" s="199"/>
      <c r="AJ13" s="199"/>
      <c r="AK13" s="195"/>
      <c r="AL13" s="195"/>
      <c r="AM13" s="195"/>
      <c r="AN13" s="199"/>
      <c r="AO13" s="199"/>
      <c r="AP13" s="199"/>
      <c r="AQ13" s="195"/>
      <c r="AR13" s="195"/>
      <c r="AS13" s="195"/>
      <c r="AT13" s="199"/>
      <c r="AU13" s="200"/>
      <c r="AV13" s="200"/>
      <c r="AW13" s="197"/>
      <c r="AX13" s="197"/>
      <c r="AY13" s="197"/>
      <c r="AZ13" s="200"/>
      <c r="BA13" s="200"/>
      <c r="BB13" s="200"/>
      <c r="BC13" s="197"/>
      <c r="BD13" s="197"/>
      <c r="BE13" s="197"/>
      <c r="BF13" s="200"/>
      <c r="BG13" s="200"/>
      <c r="BH13" s="200"/>
      <c r="BI13" s="197"/>
      <c r="BJ13" s="197"/>
      <c r="BK13" s="197"/>
      <c r="BL13" s="200"/>
      <c r="BM13" s="200"/>
      <c r="BN13" s="200"/>
      <c r="BO13" s="201"/>
      <c r="BP13" s="201"/>
      <c r="BQ13" s="205"/>
    </row>
    <row r="14" spans="1:69" s="12" customFormat="1" ht="59.25" customHeight="1" x14ac:dyDescent="0.2">
      <c r="A14" s="79"/>
      <c r="B14" s="159" t="s">
        <v>223</v>
      </c>
      <c r="C14" s="71" t="s">
        <v>322</v>
      </c>
      <c r="D14" s="60" t="s">
        <v>322</v>
      </c>
      <c r="E14" s="78" t="s">
        <v>322</v>
      </c>
      <c r="F14" s="78" t="s">
        <v>322</v>
      </c>
      <c r="G14" s="195"/>
      <c r="H14" s="195"/>
      <c r="I14" s="195"/>
      <c r="J14" s="198"/>
      <c r="K14" s="199"/>
      <c r="L14" s="199"/>
      <c r="M14" s="195"/>
      <c r="N14" s="196"/>
      <c r="O14" s="195"/>
      <c r="P14" s="199"/>
      <c r="Q14" s="199"/>
      <c r="R14" s="199"/>
      <c r="S14" s="195"/>
      <c r="T14" s="195"/>
      <c r="U14" s="195"/>
      <c r="V14" s="199"/>
      <c r="W14" s="199"/>
      <c r="X14" s="199"/>
      <c r="Y14" s="195"/>
      <c r="Z14" s="195"/>
      <c r="AA14" s="195"/>
      <c r="AB14" s="199"/>
      <c r="AC14" s="199"/>
      <c r="AD14" s="199"/>
      <c r="AE14" s="195"/>
      <c r="AF14" s="195"/>
      <c r="AG14" s="195"/>
      <c r="AH14" s="199"/>
      <c r="AI14" s="199"/>
      <c r="AJ14" s="199"/>
      <c r="AK14" s="195"/>
      <c r="AL14" s="195"/>
      <c r="AM14" s="195"/>
      <c r="AN14" s="199"/>
      <c r="AO14" s="199"/>
      <c r="AP14" s="199"/>
      <c r="AQ14" s="195"/>
      <c r="AR14" s="195"/>
      <c r="AS14" s="195"/>
      <c r="AT14" s="199"/>
      <c r="AU14" s="200"/>
      <c r="AV14" s="200"/>
      <c r="AW14" s="197"/>
      <c r="AX14" s="197"/>
      <c r="AY14" s="197"/>
      <c r="AZ14" s="200"/>
      <c r="BA14" s="200"/>
      <c r="BB14" s="200"/>
      <c r="BC14" s="197"/>
      <c r="BD14" s="197"/>
      <c r="BE14" s="197"/>
      <c r="BF14" s="200"/>
      <c r="BG14" s="200"/>
      <c r="BH14" s="200"/>
      <c r="BI14" s="197"/>
      <c r="BJ14" s="197"/>
      <c r="BK14" s="197"/>
      <c r="BL14" s="200"/>
      <c r="BM14" s="200"/>
      <c r="BN14" s="200"/>
      <c r="BO14" s="201"/>
      <c r="BP14" s="201"/>
      <c r="BQ14" s="205"/>
    </row>
    <row r="15" spans="1:69" s="12" customFormat="1" ht="59.25" customHeight="1" x14ac:dyDescent="0.2">
      <c r="A15" s="79"/>
      <c r="B15" s="159" t="s">
        <v>224</v>
      </c>
      <c r="C15" s="71" t="s">
        <v>322</v>
      </c>
      <c r="D15" s="60" t="s">
        <v>322</v>
      </c>
      <c r="E15" s="78" t="s">
        <v>322</v>
      </c>
      <c r="F15" s="78" t="s">
        <v>322</v>
      </c>
      <c r="G15" s="195"/>
      <c r="H15" s="195"/>
      <c r="I15" s="195"/>
      <c r="J15" s="198"/>
      <c r="K15" s="199"/>
      <c r="L15" s="199"/>
      <c r="M15" s="195"/>
      <c r="N15" s="196"/>
      <c r="O15" s="195"/>
      <c r="P15" s="199"/>
      <c r="Q15" s="199"/>
      <c r="R15" s="199"/>
      <c r="S15" s="195"/>
      <c r="T15" s="195"/>
      <c r="U15" s="195"/>
      <c r="V15" s="199"/>
      <c r="W15" s="199"/>
      <c r="X15" s="199"/>
      <c r="Y15" s="195"/>
      <c r="Z15" s="195"/>
      <c r="AA15" s="195"/>
      <c r="AB15" s="199"/>
      <c r="AC15" s="199"/>
      <c r="AD15" s="199"/>
      <c r="AE15" s="195"/>
      <c r="AF15" s="195"/>
      <c r="AG15" s="195"/>
      <c r="AH15" s="199"/>
      <c r="AI15" s="199"/>
      <c r="AJ15" s="199"/>
      <c r="AK15" s="195"/>
      <c r="AL15" s="195"/>
      <c r="AM15" s="195"/>
      <c r="AN15" s="199"/>
      <c r="AO15" s="199"/>
      <c r="AP15" s="199"/>
      <c r="AQ15" s="195"/>
      <c r="AR15" s="195"/>
      <c r="AS15" s="195"/>
      <c r="AT15" s="199"/>
      <c r="AU15" s="200"/>
      <c r="AV15" s="200"/>
      <c r="AW15" s="197"/>
      <c r="AX15" s="197"/>
      <c r="AY15" s="197"/>
      <c r="AZ15" s="200"/>
      <c r="BA15" s="200"/>
      <c r="BB15" s="200"/>
      <c r="BC15" s="197"/>
      <c r="BD15" s="197"/>
      <c r="BE15" s="197"/>
      <c r="BF15" s="200"/>
      <c r="BG15" s="200"/>
      <c r="BH15" s="200"/>
      <c r="BI15" s="197"/>
      <c r="BJ15" s="197"/>
      <c r="BK15" s="197"/>
      <c r="BL15" s="200"/>
      <c r="BM15" s="200"/>
      <c r="BN15" s="200"/>
      <c r="BO15" s="201"/>
      <c r="BP15" s="201"/>
      <c r="BQ15" s="205"/>
    </row>
    <row r="16" spans="1:69" s="12" customFormat="1" ht="59.25" customHeight="1" x14ac:dyDescent="0.2">
      <c r="A16" s="79"/>
      <c r="B16" s="159" t="s">
        <v>225</v>
      </c>
      <c r="C16" s="71" t="s">
        <v>322</v>
      </c>
      <c r="D16" s="60" t="s">
        <v>322</v>
      </c>
      <c r="E16" s="78" t="s">
        <v>322</v>
      </c>
      <c r="F16" s="78" t="s">
        <v>322</v>
      </c>
      <c r="G16" s="195"/>
      <c r="H16" s="195"/>
      <c r="I16" s="195"/>
      <c r="J16" s="198"/>
      <c r="K16" s="199"/>
      <c r="L16" s="199"/>
      <c r="M16" s="195"/>
      <c r="N16" s="196"/>
      <c r="O16" s="195"/>
      <c r="P16" s="199"/>
      <c r="Q16" s="199"/>
      <c r="R16" s="199"/>
      <c r="S16" s="195"/>
      <c r="T16" s="195"/>
      <c r="U16" s="195"/>
      <c r="V16" s="199"/>
      <c r="W16" s="199"/>
      <c r="X16" s="199"/>
      <c r="Y16" s="195"/>
      <c r="Z16" s="195"/>
      <c r="AA16" s="195"/>
      <c r="AB16" s="199"/>
      <c r="AC16" s="199"/>
      <c r="AD16" s="199"/>
      <c r="AE16" s="195"/>
      <c r="AF16" s="195"/>
      <c r="AG16" s="195"/>
      <c r="AH16" s="199"/>
      <c r="AI16" s="199"/>
      <c r="AJ16" s="199"/>
      <c r="AK16" s="195"/>
      <c r="AL16" s="195"/>
      <c r="AM16" s="195"/>
      <c r="AN16" s="199"/>
      <c r="AO16" s="199"/>
      <c r="AP16" s="199"/>
      <c r="AQ16" s="195"/>
      <c r="AR16" s="195"/>
      <c r="AS16" s="195"/>
      <c r="AT16" s="199"/>
      <c r="AU16" s="200"/>
      <c r="AV16" s="200"/>
      <c r="AW16" s="197"/>
      <c r="AX16" s="197"/>
      <c r="AY16" s="197"/>
      <c r="AZ16" s="200"/>
      <c r="BA16" s="200"/>
      <c r="BB16" s="200"/>
      <c r="BC16" s="197"/>
      <c r="BD16" s="197"/>
      <c r="BE16" s="197"/>
      <c r="BF16" s="200"/>
      <c r="BG16" s="200"/>
      <c r="BH16" s="200"/>
      <c r="BI16" s="197"/>
      <c r="BJ16" s="197"/>
      <c r="BK16" s="197"/>
      <c r="BL16" s="200"/>
      <c r="BM16" s="200"/>
      <c r="BN16" s="200"/>
      <c r="BO16" s="201"/>
      <c r="BP16" s="201"/>
      <c r="BQ16" s="205"/>
    </row>
    <row r="17" spans="1:69" s="12" customFormat="1" ht="59.25" customHeight="1" x14ac:dyDescent="0.2">
      <c r="A17" s="79"/>
      <c r="B17" s="159" t="s">
        <v>226</v>
      </c>
      <c r="C17" s="71" t="s">
        <v>322</v>
      </c>
      <c r="D17" s="60" t="s">
        <v>322</v>
      </c>
      <c r="E17" s="78" t="s">
        <v>322</v>
      </c>
      <c r="F17" s="78" t="s">
        <v>322</v>
      </c>
      <c r="G17" s="195"/>
      <c r="H17" s="195"/>
      <c r="I17" s="195"/>
      <c r="J17" s="198"/>
      <c r="K17" s="199"/>
      <c r="L17" s="199"/>
      <c r="M17" s="195"/>
      <c r="N17" s="196"/>
      <c r="O17" s="195"/>
      <c r="P17" s="199"/>
      <c r="Q17" s="199"/>
      <c r="R17" s="199"/>
      <c r="S17" s="195"/>
      <c r="T17" s="195"/>
      <c r="U17" s="195"/>
      <c r="V17" s="199"/>
      <c r="W17" s="199"/>
      <c r="X17" s="199"/>
      <c r="Y17" s="195"/>
      <c r="Z17" s="195"/>
      <c r="AA17" s="195"/>
      <c r="AB17" s="199"/>
      <c r="AC17" s="199"/>
      <c r="AD17" s="199"/>
      <c r="AE17" s="195"/>
      <c r="AF17" s="195"/>
      <c r="AG17" s="195"/>
      <c r="AH17" s="199"/>
      <c r="AI17" s="199"/>
      <c r="AJ17" s="199"/>
      <c r="AK17" s="195"/>
      <c r="AL17" s="195"/>
      <c r="AM17" s="195"/>
      <c r="AN17" s="199"/>
      <c r="AO17" s="199"/>
      <c r="AP17" s="199"/>
      <c r="AQ17" s="195"/>
      <c r="AR17" s="195"/>
      <c r="AS17" s="195"/>
      <c r="AT17" s="199"/>
      <c r="AU17" s="200"/>
      <c r="AV17" s="200"/>
      <c r="AW17" s="197"/>
      <c r="AX17" s="197"/>
      <c r="AY17" s="197"/>
      <c r="AZ17" s="200"/>
      <c r="BA17" s="200"/>
      <c r="BB17" s="200"/>
      <c r="BC17" s="197"/>
      <c r="BD17" s="197"/>
      <c r="BE17" s="197"/>
      <c r="BF17" s="200"/>
      <c r="BG17" s="200"/>
      <c r="BH17" s="200"/>
      <c r="BI17" s="197"/>
      <c r="BJ17" s="197"/>
      <c r="BK17" s="197"/>
      <c r="BL17" s="200"/>
      <c r="BM17" s="200"/>
      <c r="BN17" s="200"/>
      <c r="BO17" s="201"/>
      <c r="BP17" s="201"/>
      <c r="BQ17" s="205"/>
    </row>
    <row r="18" spans="1:69" ht="9" customHeight="1" x14ac:dyDescent="0.2">
      <c r="E18" s="57"/>
    </row>
    <row r="19" spans="1:69" s="84" customFormat="1" ht="18" x14ac:dyDescent="0.25">
      <c r="A19" s="80" t="s">
        <v>22</v>
      </c>
      <c r="B19" s="80"/>
      <c r="C19" s="80"/>
      <c r="D19" s="81"/>
      <c r="E19" s="82"/>
      <c r="F19" s="83" t="s">
        <v>0</v>
      </c>
      <c r="J19" s="84" t="s">
        <v>1</v>
      </c>
      <c r="S19" s="84" t="s">
        <v>2</v>
      </c>
      <c r="AA19" s="84" t="s">
        <v>3</v>
      </c>
      <c r="AL19" s="84" t="s">
        <v>3</v>
      </c>
      <c r="BO19" s="85" t="s">
        <v>3</v>
      </c>
      <c r="BP19" s="83"/>
      <c r="BQ19" s="207"/>
    </row>
    <row r="20" spans="1:69" x14ac:dyDescent="0.2">
      <c r="E20" s="57"/>
    </row>
    <row r="21" spans="1:69" x14ac:dyDescent="0.2">
      <c r="E21" s="57"/>
    </row>
    <row r="22" spans="1:69" x14ac:dyDescent="0.2">
      <c r="E22" s="57"/>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17">
    <cfRule type="duplicateValues" dxfId="2"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topLeftCell="A4" zoomScale="90" zoomScaleSheetLayoutView="90" workbookViewId="0"/>
  </sheetViews>
  <sheetFormatPr defaultRowHeight="12.75" x14ac:dyDescent="0.2"/>
  <cols>
    <col min="1" max="2" width="4.85546875" style="25" customWidth="1"/>
    <col min="3" max="3" width="14.42578125" style="14" customWidth="1"/>
    <col min="4" max="4" width="20.85546875" style="52" customWidth="1"/>
    <col min="5" max="5" width="18.28515625" style="52" customWidth="1"/>
    <col min="6" max="6" width="12.5703125" style="14" customWidth="1"/>
    <col min="7" max="7" width="6.5703125" style="26" customWidth="1"/>
    <col min="8" max="8" width="2.140625" style="14" customWidth="1"/>
    <col min="9" max="9" width="7.140625" style="25" customWidth="1"/>
    <col min="10" max="10" width="1" style="25" hidden="1" customWidth="1"/>
    <col min="11" max="11" width="6.5703125" style="25" customWidth="1"/>
    <col min="12" max="12" width="12.7109375" style="27" customWidth="1"/>
    <col min="13" max="13" width="23.7109375" style="56" customWidth="1"/>
    <col min="14" max="14" width="14.7109375" style="56" customWidth="1"/>
    <col min="15" max="15" width="14.85546875" style="14" customWidth="1"/>
    <col min="16" max="16" width="6.5703125" style="14" customWidth="1"/>
    <col min="17" max="17" width="5.7109375" style="14" customWidth="1"/>
    <col min="18" max="16384" width="9.140625" style="14"/>
  </cols>
  <sheetData>
    <row r="1" spans="1:16" s="2" customFormat="1" ht="44.25" customHeight="1" x14ac:dyDescent="0.2">
      <c r="A1" s="370" t="s">
        <v>132</v>
      </c>
      <c r="B1" s="370"/>
      <c r="C1" s="370"/>
      <c r="D1" s="370"/>
      <c r="E1" s="370"/>
      <c r="F1" s="370"/>
      <c r="G1" s="370"/>
      <c r="H1" s="370"/>
      <c r="I1" s="370"/>
      <c r="J1" s="370"/>
      <c r="K1" s="370"/>
      <c r="L1" s="370"/>
      <c r="M1" s="370"/>
      <c r="N1" s="370"/>
      <c r="O1" s="370"/>
      <c r="P1" s="370"/>
    </row>
    <row r="2" spans="1:16" s="2" customFormat="1" ht="24.75" customHeight="1" x14ac:dyDescent="0.2">
      <c r="A2" s="393" t="s">
        <v>323</v>
      </c>
      <c r="B2" s="393"/>
      <c r="C2" s="393"/>
      <c r="D2" s="393"/>
      <c r="E2" s="393"/>
      <c r="F2" s="393"/>
      <c r="G2" s="393"/>
      <c r="H2" s="393"/>
      <c r="I2" s="393"/>
      <c r="J2" s="393"/>
      <c r="K2" s="393"/>
      <c r="L2" s="393"/>
      <c r="M2" s="393"/>
      <c r="N2" s="393"/>
      <c r="O2" s="393"/>
      <c r="P2" s="393"/>
    </row>
    <row r="3" spans="1:16" s="5" customFormat="1" ht="24.75" customHeight="1" x14ac:dyDescent="0.2">
      <c r="A3" s="376" t="s">
        <v>165</v>
      </c>
      <c r="B3" s="376"/>
      <c r="C3" s="376"/>
      <c r="D3" s="378" t="s">
        <v>127</v>
      </c>
      <c r="E3" s="378"/>
      <c r="F3" s="394" t="s">
        <v>39</v>
      </c>
      <c r="G3" s="394"/>
      <c r="H3" s="3" t="s">
        <v>138</v>
      </c>
      <c r="I3" s="383"/>
      <c r="J3" s="383"/>
      <c r="K3" s="383"/>
      <c r="L3" s="383"/>
      <c r="M3" s="86" t="s">
        <v>164</v>
      </c>
      <c r="N3" s="389" t="s">
        <v>235</v>
      </c>
      <c r="O3" s="389"/>
      <c r="P3" s="389"/>
    </row>
    <row r="4" spans="1:16" s="5" customFormat="1" ht="17.25" customHeight="1" x14ac:dyDescent="0.2">
      <c r="A4" s="385" t="s">
        <v>143</v>
      </c>
      <c r="B4" s="385"/>
      <c r="C4" s="385"/>
      <c r="D4" s="377" t="s">
        <v>238</v>
      </c>
      <c r="E4" s="377"/>
      <c r="F4" s="31"/>
      <c r="G4" s="31"/>
      <c r="H4" s="31"/>
      <c r="I4" s="31"/>
      <c r="J4" s="31"/>
      <c r="K4" s="31"/>
      <c r="L4" s="32"/>
      <c r="M4" s="87" t="s">
        <v>163</v>
      </c>
      <c r="N4" s="189">
        <v>42041</v>
      </c>
      <c r="O4" s="190" t="s">
        <v>304</v>
      </c>
      <c r="P4" s="189"/>
    </row>
    <row r="5" spans="1:16" s="2" customFormat="1" ht="19.5" customHeight="1" x14ac:dyDescent="0.2">
      <c r="A5" s="6"/>
      <c r="B5" s="6"/>
      <c r="C5" s="7"/>
      <c r="D5" s="8"/>
      <c r="E5" s="9"/>
      <c r="F5" s="9"/>
      <c r="G5" s="9"/>
      <c r="H5" s="9"/>
      <c r="I5" s="6"/>
      <c r="J5" s="6"/>
      <c r="K5" s="6"/>
      <c r="L5" s="10"/>
      <c r="M5" s="11"/>
      <c r="N5" s="384">
        <v>42041.66302777778</v>
      </c>
      <c r="O5" s="384"/>
      <c r="P5" s="384"/>
    </row>
    <row r="6" spans="1:16" s="12" customFormat="1" ht="40.5" customHeight="1" x14ac:dyDescent="0.2">
      <c r="A6" s="379" t="s">
        <v>11</v>
      </c>
      <c r="B6" s="380" t="s">
        <v>136</v>
      </c>
      <c r="C6" s="382" t="s">
        <v>161</v>
      </c>
      <c r="D6" s="386" t="s">
        <v>13</v>
      </c>
      <c r="E6" s="386" t="s">
        <v>38</v>
      </c>
      <c r="F6" s="386" t="s">
        <v>14</v>
      </c>
      <c r="G6" s="387" t="s">
        <v>24</v>
      </c>
      <c r="I6" s="365" t="s">
        <v>242</v>
      </c>
      <c r="J6" s="369"/>
      <c r="K6" s="369"/>
      <c r="L6" s="369"/>
      <c r="M6" s="369"/>
      <c r="N6" s="369"/>
      <c r="O6" s="369"/>
      <c r="P6" s="375"/>
    </row>
    <row r="7" spans="1:16" ht="40.5" customHeight="1" x14ac:dyDescent="0.2">
      <c r="A7" s="379"/>
      <c r="B7" s="381"/>
      <c r="C7" s="382"/>
      <c r="D7" s="386"/>
      <c r="E7" s="386"/>
      <c r="F7" s="386"/>
      <c r="G7" s="388"/>
      <c r="H7" s="13"/>
      <c r="I7" s="48" t="s">
        <v>249</v>
      </c>
      <c r="J7" s="45" t="s">
        <v>137</v>
      </c>
      <c r="K7" s="45" t="s">
        <v>136</v>
      </c>
      <c r="L7" s="46" t="s">
        <v>12</v>
      </c>
      <c r="M7" s="47" t="s">
        <v>13</v>
      </c>
      <c r="N7" s="47" t="s">
        <v>38</v>
      </c>
      <c r="O7" s="45" t="s">
        <v>14</v>
      </c>
      <c r="P7" s="45" t="s">
        <v>24</v>
      </c>
    </row>
    <row r="8" spans="1:16" s="12" customFormat="1" ht="60" customHeight="1" x14ac:dyDescent="0.2">
      <c r="A8" s="15">
        <v>1</v>
      </c>
      <c r="B8" s="15">
        <v>419</v>
      </c>
      <c r="C8" s="16">
        <v>36526</v>
      </c>
      <c r="D8" s="162" t="s">
        <v>256</v>
      </c>
      <c r="E8" s="163" t="s">
        <v>257</v>
      </c>
      <c r="F8" s="203">
        <v>737</v>
      </c>
      <c r="G8" s="18"/>
      <c r="H8" s="19"/>
      <c r="I8" s="20">
        <v>1</v>
      </c>
      <c r="J8" s="21" t="s">
        <v>57</v>
      </c>
      <c r="K8" s="22" t="s">
        <v>322</v>
      </c>
      <c r="L8" s="23" t="s">
        <v>322</v>
      </c>
      <c r="M8" s="49" t="s">
        <v>322</v>
      </c>
      <c r="N8" s="49" t="s">
        <v>322</v>
      </c>
      <c r="O8" s="203"/>
      <c r="P8" s="22"/>
    </row>
    <row r="9" spans="1:16" s="12" customFormat="1" ht="60" customHeight="1" x14ac:dyDescent="0.2">
      <c r="A9" s="15">
        <v>2</v>
      </c>
      <c r="B9" s="15">
        <v>407</v>
      </c>
      <c r="C9" s="16">
        <v>36682</v>
      </c>
      <c r="D9" s="162" t="s">
        <v>254</v>
      </c>
      <c r="E9" s="163" t="s">
        <v>255</v>
      </c>
      <c r="F9" s="203">
        <v>739</v>
      </c>
      <c r="G9" s="18"/>
      <c r="H9" s="19"/>
      <c r="I9" s="20">
        <v>2</v>
      </c>
      <c r="J9" s="21" t="s">
        <v>58</v>
      </c>
      <c r="K9" s="22" t="s">
        <v>322</v>
      </c>
      <c r="L9" s="23" t="s">
        <v>322</v>
      </c>
      <c r="M9" s="49" t="s">
        <v>322</v>
      </c>
      <c r="N9" s="49" t="s">
        <v>322</v>
      </c>
      <c r="O9" s="203"/>
      <c r="P9" s="22"/>
    </row>
    <row r="10" spans="1:16" s="12" customFormat="1" ht="60" customHeight="1" x14ac:dyDescent="0.2">
      <c r="A10" s="15">
        <v>3</v>
      </c>
      <c r="B10" s="15">
        <v>401</v>
      </c>
      <c r="C10" s="16">
        <v>36576</v>
      </c>
      <c r="D10" s="162" t="s">
        <v>253</v>
      </c>
      <c r="E10" s="163" t="s">
        <v>147</v>
      </c>
      <c r="F10" s="203">
        <v>756</v>
      </c>
      <c r="G10" s="18"/>
      <c r="H10" s="19"/>
      <c r="I10" s="20">
        <v>3</v>
      </c>
      <c r="J10" s="21" t="s">
        <v>59</v>
      </c>
      <c r="K10" s="22">
        <v>419</v>
      </c>
      <c r="L10" s="23">
        <v>36526</v>
      </c>
      <c r="M10" s="49" t="s">
        <v>256</v>
      </c>
      <c r="N10" s="49" t="s">
        <v>257</v>
      </c>
      <c r="O10" s="203">
        <v>737</v>
      </c>
      <c r="P10" s="22">
        <v>1</v>
      </c>
    </row>
    <row r="11" spans="1:16" s="12" customFormat="1" ht="60" customHeight="1" x14ac:dyDescent="0.2">
      <c r="A11" s="15" t="s">
        <v>235</v>
      </c>
      <c r="B11" s="15">
        <v>386</v>
      </c>
      <c r="C11" s="16">
        <v>37008</v>
      </c>
      <c r="D11" s="162" t="s">
        <v>258</v>
      </c>
      <c r="E11" s="163" t="s">
        <v>259</v>
      </c>
      <c r="F11" s="203" t="s">
        <v>325</v>
      </c>
      <c r="G11" s="18"/>
      <c r="H11" s="19"/>
      <c r="I11" s="20">
        <v>4</v>
      </c>
      <c r="J11" s="21" t="s">
        <v>60</v>
      </c>
      <c r="K11" s="22">
        <v>401</v>
      </c>
      <c r="L11" s="23">
        <v>36576</v>
      </c>
      <c r="M11" s="49" t="s">
        <v>253</v>
      </c>
      <c r="N11" s="49" t="s">
        <v>147</v>
      </c>
      <c r="O11" s="203">
        <v>756</v>
      </c>
      <c r="P11" s="22">
        <v>3</v>
      </c>
    </row>
    <row r="12" spans="1:16" s="12" customFormat="1" ht="60" customHeight="1" x14ac:dyDescent="0.2">
      <c r="A12" s="15"/>
      <c r="B12" s="15"/>
      <c r="C12" s="16"/>
      <c r="D12" s="162"/>
      <c r="E12" s="163"/>
      <c r="F12" s="203"/>
      <c r="G12" s="18"/>
      <c r="H12" s="19"/>
      <c r="I12" s="20">
        <v>5</v>
      </c>
      <c r="J12" s="21" t="s">
        <v>61</v>
      </c>
      <c r="K12" s="22">
        <v>407</v>
      </c>
      <c r="L12" s="23">
        <v>36682</v>
      </c>
      <c r="M12" s="49" t="s">
        <v>254</v>
      </c>
      <c r="N12" s="49" t="s">
        <v>255</v>
      </c>
      <c r="O12" s="203">
        <v>739</v>
      </c>
      <c r="P12" s="22">
        <v>2</v>
      </c>
    </row>
    <row r="13" spans="1:16" s="12" customFormat="1" ht="60" customHeight="1" x14ac:dyDescent="0.2">
      <c r="A13" s="15"/>
      <c r="B13" s="15"/>
      <c r="C13" s="16"/>
      <c r="D13" s="162"/>
      <c r="E13" s="163"/>
      <c r="F13" s="203"/>
      <c r="G13" s="18"/>
      <c r="H13" s="19"/>
      <c r="I13" s="20">
        <v>6</v>
      </c>
      <c r="J13" s="21" t="s">
        <v>62</v>
      </c>
      <c r="K13" s="22">
        <v>386</v>
      </c>
      <c r="L13" s="23">
        <v>37008</v>
      </c>
      <c r="M13" s="49" t="s">
        <v>258</v>
      </c>
      <c r="N13" s="49" t="s">
        <v>259</v>
      </c>
      <c r="O13" s="203" t="s">
        <v>325</v>
      </c>
      <c r="P13" s="22" t="s">
        <v>235</v>
      </c>
    </row>
    <row r="14" spans="1:16" s="12" customFormat="1" ht="60" customHeight="1" x14ac:dyDescent="0.2">
      <c r="A14" s="15"/>
      <c r="B14" s="15"/>
      <c r="C14" s="16"/>
      <c r="D14" s="162"/>
      <c r="E14" s="163"/>
      <c r="F14" s="203"/>
      <c r="G14" s="18"/>
      <c r="H14" s="19"/>
      <c r="I14" s="20">
        <v>7</v>
      </c>
      <c r="J14" s="21" t="s">
        <v>133</v>
      </c>
      <c r="K14" s="22" t="s">
        <v>322</v>
      </c>
      <c r="L14" s="23" t="s">
        <v>322</v>
      </c>
      <c r="M14" s="49" t="s">
        <v>322</v>
      </c>
      <c r="N14" s="49" t="s">
        <v>322</v>
      </c>
      <c r="O14" s="203"/>
      <c r="P14" s="22"/>
    </row>
    <row r="15" spans="1:16" s="12" customFormat="1" ht="60" customHeight="1" x14ac:dyDescent="0.2">
      <c r="A15" s="15"/>
      <c r="B15" s="15"/>
      <c r="C15" s="16"/>
      <c r="D15" s="162"/>
      <c r="E15" s="163"/>
      <c r="F15" s="203"/>
      <c r="G15" s="18"/>
      <c r="H15" s="19"/>
      <c r="I15" s="20">
        <v>8</v>
      </c>
      <c r="J15" s="21" t="s">
        <v>134</v>
      </c>
      <c r="K15" s="22" t="s">
        <v>322</v>
      </c>
      <c r="L15" s="23" t="s">
        <v>322</v>
      </c>
      <c r="M15" s="49" t="s">
        <v>322</v>
      </c>
      <c r="N15" s="49" t="s">
        <v>322</v>
      </c>
      <c r="O15" s="203"/>
      <c r="P15" s="22"/>
    </row>
    <row r="16" spans="1:16" ht="13.5" customHeight="1" x14ac:dyDescent="0.2">
      <c r="A16" s="34"/>
      <c r="B16" s="34"/>
      <c r="C16" s="35"/>
      <c r="D16" s="57"/>
      <c r="E16" s="36"/>
      <c r="F16" s="37"/>
      <c r="G16" s="38"/>
      <c r="I16" s="39"/>
      <c r="J16" s="40"/>
      <c r="K16" s="41"/>
      <c r="L16" s="42"/>
      <c r="M16" s="53"/>
      <c r="N16" s="53"/>
      <c r="O16" s="43"/>
      <c r="P16" s="41"/>
    </row>
    <row r="17" spans="1:17" ht="14.25" customHeight="1" x14ac:dyDescent="0.2">
      <c r="A17" s="28" t="s">
        <v>18</v>
      </c>
      <c r="B17" s="28"/>
      <c r="C17" s="28"/>
      <c r="D17" s="58"/>
      <c r="E17" s="51" t="s">
        <v>0</v>
      </c>
      <c r="F17" s="44" t="s">
        <v>1</v>
      </c>
      <c r="G17" s="25"/>
      <c r="H17" s="29" t="s">
        <v>2</v>
      </c>
      <c r="I17" s="29"/>
      <c r="J17" s="29"/>
      <c r="K17" s="29"/>
      <c r="M17" s="54" t="s">
        <v>3</v>
      </c>
      <c r="N17" s="55" t="s">
        <v>3</v>
      </c>
      <c r="O17" s="25" t="s">
        <v>3</v>
      </c>
      <c r="P17" s="28"/>
      <c r="Q17" s="30"/>
    </row>
  </sheetData>
  <autoFilter ref="B6:G7">
    <sortState ref="B9:G11">
      <sortCondition ref="F6:F7"/>
    </sortState>
  </autoFilter>
  <mergeCells count="18">
    <mergeCell ref="A1:P1"/>
    <mergeCell ref="A2:P2"/>
    <mergeCell ref="A3:C3"/>
    <mergeCell ref="D3:E3"/>
    <mergeCell ref="F3:G3"/>
    <mergeCell ref="N3:P3"/>
    <mergeCell ref="I3:L3"/>
    <mergeCell ref="F6:F7"/>
    <mergeCell ref="A4:C4"/>
    <mergeCell ref="B6:B7"/>
    <mergeCell ref="A6:A7"/>
    <mergeCell ref="N5:P5"/>
    <mergeCell ref="G6:G7"/>
    <mergeCell ref="C6:C7"/>
    <mergeCell ref="D6:D7"/>
    <mergeCell ref="I6:P6"/>
    <mergeCell ref="D4:E4"/>
    <mergeCell ref="E6:E7"/>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SheetLayoutView="90" workbookViewId="0">
      <selection sqref="A1:P1"/>
    </sheetView>
  </sheetViews>
  <sheetFormatPr defaultRowHeight="12.75" x14ac:dyDescent="0.2"/>
  <cols>
    <col min="1" max="2" width="4.85546875" style="25" customWidth="1"/>
    <col min="3" max="3" width="14.28515625" style="14" customWidth="1"/>
    <col min="4" max="4" width="22.140625" style="52" customWidth="1"/>
    <col min="5" max="5" width="17.140625" style="52" customWidth="1"/>
    <col min="6" max="6" width="12.5703125" style="14" customWidth="1"/>
    <col min="7" max="7" width="7.5703125" style="26" customWidth="1"/>
    <col min="8" max="8" width="2.140625" style="14" customWidth="1"/>
    <col min="9" max="9" width="7.140625" style="25" customWidth="1"/>
    <col min="10" max="10" width="11.28515625" style="25" hidden="1" customWidth="1"/>
    <col min="11" max="11" width="6.5703125" style="25" customWidth="1"/>
    <col min="12" max="12" width="12.28515625" style="27" customWidth="1"/>
    <col min="13" max="13" width="23.7109375" style="56" customWidth="1"/>
    <col min="14" max="14" width="14.7109375" style="56" customWidth="1"/>
    <col min="15" max="15" width="16.5703125" style="14" customWidth="1"/>
    <col min="16" max="16" width="7.7109375" style="14" customWidth="1"/>
    <col min="17" max="17" width="5.7109375" style="14" customWidth="1"/>
    <col min="18" max="16384" width="9.140625" style="14"/>
  </cols>
  <sheetData>
    <row r="1" spans="1:16" s="2" customFormat="1" ht="39" customHeight="1" x14ac:dyDescent="0.2">
      <c r="A1" s="370" t="s">
        <v>132</v>
      </c>
      <c r="B1" s="370"/>
      <c r="C1" s="370"/>
      <c r="D1" s="370"/>
      <c r="E1" s="370"/>
      <c r="F1" s="370"/>
      <c r="G1" s="370"/>
      <c r="H1" s="370"/>
      <c r="I1" s="370"/>
      <c r="J1" s="370"/>
      <c r="K1" s="370"/>
      <c r="L1" s="370"/>
      <c r="M1" s="370"/>
      <c r="N1" s="370"/>
      <c r="O1" s="370"/>
      <c r="P1" s="370"/>
    </row>
    <row r="2" spans="1:16" s="2" customFormat="1" ht="24.75" customHeight="1" x14ac:dyDescent="0.2">
      <c r="A2" s="393" t="s">
        <v>323</v>
      </c>
      <c r="B2" s="393"/>
      <c r="C2" s="393"/>
      <c r="D2" s="393"/>
      <c r="E2" s="393"/>
      <c r="F2" s="393"/>
      <c r="G2" s="393"/>
      <c r="H2" s="393"/>
      <c r="I2" s="393"/>
      <c r="J2" s="393"/>
      <c r="K2" s="393"/>
      <c r="L2" s="393"/>
      <c r="M2" s="393"/>
      <c r="N2" s="393"/>
      <c r="O2" s="393"/>
      <c r="P2" s="393"/>
    </row>
    <row r="3" spans="1:16" s="5" customFormat="1" ht="21" customHeight="1" x14ac:dyDescent="0.2">
      <c r="A3" s="376" t="s">
        <v>165</v>
      </c>
      <c r="B3" s="376"/>
      <c r="C3" s="376"/>
      <c r="D3" s="378" t="s">
        <v>125</v>
      </c>
      <c r="E3" s="378"/>
      <c r="F3" s="394" t="s">
        <v>39</v>
      </c>
      <c r="G3" s="394"/>
      <c r="H3" s="3" t="s">
        <v>138</v>
      </c>
      <c r="I3" s="383" t="s">
        <v>250</v>
      </c>
      <c r="J3" s="383"/>
      <c r="K3" s="383"/>
      <c r="L3" s="383"/>
      <c r="M3" s="86" t="s">
        <v>139</v>
      </c>
      <c r="N3" s="389"/>
      <c r="O3" s="389"/>
      <c r="P3" s="389"/>
    </row>
    <row r="4" spans="1:16" s="5" customFormat="1" ht="17.25" customHeight="1" x14ac:dyDescent="0.2">
      <c r="A4" s="385" t="s">
        <v>143</v>
      </c>
      <c r="B4" s="385"/>
      <c r="C4" s="385"/>
      <c r="D4" s="377" t="s">
        <v>238</v>
      </c>
      <c r="E4" s="377"/>
      <c r="F4" s="31"/>
      <c r="G4" s="31"/>
      <c r="H4" s="31"/>
      <c r="I4" s="31"/>
      <c r="J4" s="31"/>
      <c r="K4" s="31"/>
      <c r="L4" s="32"/>
      <c r="M4" s="87" t="s">
        <v>4</v>
      </c>
      <c r="N4" s="189">
        <v>42041</v>
      </c>
      <c r="O4" s="190" t="s">
        <v>302</v>
      </c>
      <c r="P4" s="188"/>
    </row>
    <row r="5" spans="1:16" s="2" customFormat="1" ht="13.5" customHeight="1" x14ac:dyDescent="0.2">
      <c r="A5" s="6"/>
      <c r="B5" s="6"/>
      <c r="C5" s="7"/>
      <c r="D5" s="8"/>
      <c r="E5" s="9"/>
      <c r="F5" s="9"/>
      <c r="G5" s="9"/>
      <c r="H5" s="9"/>
      <c r="I5" s="6"/>
      <c r="J5" s="6"/>
      <c r="K5" s="6"/>
      <c r="L5" s="10"/>
      <c r="M5" s="11"/>
      <c r="N5" s="392">
        <v>42041.66302777778</v>
      </c>
      <c r="O5" s="392"/>
      <c r="P5" s="392"/>
    </row>
    <row r="6" spans="1:16" s="12" customFormat="1" ht="18.75" customHeight="1" x14ac:dyDescent="0.2">
      <c r="A6" s="379" t="s">
        <v>11</v>
      </c>
      <c r="B6" s="380" t="s">
        <v>136</v>
      </c>
      <c r="C6" s="382" t="s">
        <v>161</v>
      </c>
      <c r="D6" s="386" t="s">
        <v>13</v>
      </c>
      <c r="E6" s="386" t="s">
        <v>38</v>
      </c>
      <c r="F6" s="386" t="s">
        <v>14</v>
      </c>
      <c r="G6" s="387" t="s">
        <v>24</v>
      </c>
      <c r="I6" s="365" t="s">
        <v>15</v>
      </c>
      <c r="J6" s="369"/>
      <c r="K6" s="369"/>
      <c r="L6" s="369"/>
      <c r="M6" s="369"/>
      <c r="N6" s="369"/>
      <c r="O6" s="369"/>
      <c r="P6" s="375"/>
    </row>
    <row r="7" spans="1:16" ht="26.25" customHeight="1" x14ac:dyDescent="0.2">
      <c r="A7" s="379"/>
      <c r="B7" s="381"/>
      <c r="C7" s="382"/>
      <c r="D7" s="386"/>
      <c r="E7" s="386"/>
      <c r="F7" s="386"/>
      <c r="G7" s="388"/>
      <c r="H7" s="13"/>
      <c r="I7" s="48" t="s">
        <v>249</v>
      </c>
      <c r="J7" s="48" t="s">
        <v>137</v>
      </c>
      <c r="K7" s="48" t="s">
        <v>136</v>
      </c>
      <c r="L7" s="122" t="s">
        <v>12</v>
      </c>
      <c r="M7" s="123" t="s">
        <v>13</v>
      </c>
      <c r="N7" s="123" t="s">
        <v>38</v>
      </c>
      <c r="O7" s="48" t="s">
        <v>14</v>
      </c>
      <c r="P7" s="48" t="s">
        <v>24</v>
      </c>
    </row>
    <row r="8" spans="1:16" s="12" customFormat="1" ht="29.25" customHeight="1" x14ac:dyDescent="0.2">
      <c r="A8" s="15">
        <v>1</v>
      </c>
      <c r="B8" s="76">
        <v>369</v>
      </c>
      <c r="C8" s="120">
        <v>36562</v>
      </c>
      <c r="D8" s="160" t="s">
        <v>324</v>
      </c>
      <c r="E8" s="161" t="s">
        <v>282</v>
      </c>
      <c r="F8" s="121">
        <v>5274</v>
      </c>
      <c r="G8" s="77"/>
      <c r="H8" s="19"/>
      <c r="I8" s="20">
        <v>1</v>
      </c>
      <c r="J8" s="21" t="s">
        <v>42</v>
      </c>
      <c r="K8" s="22" t="s">
        <v>322</v>
      </c>
      <c r="L8" s="23" t="s">
        <v>322</v>
      </c>
      <c r="M8" s="49" t="s">
        <v>322</v>
      </c>
      <c r="N8" s="49" t="s">
        <v>322</v>
      </c>
      <c r="O8" s="24"/>
      <c r="P8" s="22"/>
    </row>
    <row r="9" spans="1:16" s="12" customFormat="1" ht="29.25" customHeight="1" x14ac:dyDescent="0.2">
      <c r="A9" s="15">
        <v>2</v>
      </c>
      <c r="B9" s="76">
        <v>411</v>
      </c>
      <c r="C9" s="120">
        <v>36613</v>
      </c>
      <c r="D9" s="160" t="s">
        <v>266</v>
      </c>
      <c r="E9" s="161" t="s">
        <v>267</v>
      </c>
      <c r="F9" s="121">
        <v>5340</v>
      </c>
      <c r="G9" s="77"/>
      <c r="H9" s="19"/>
      <c r="I9" s="20">
        <v>2</v>
      </c>
      <c r="J9" s="21" t="s">
        <v>44</v>
      </c>
      <c r="K9" s="22">
        <v>411</v>
      </c>
      <c r="L9" s="23">
        <v>36613</v>
      </c>
      <c r="M9" s="49" t="s">
        <v>266</v>
      </c>
      <c r="N9" s="49" t="s">
        <v>267</v>
      </c>
      <c r="O9" s="24">
        <v>5340</v>
      </c>
      <c r="P9" s="22">
        <v>2</v>
      </c>
    </row>
    <row r="10" spans="1:16" s="12" customFormat="1" ht="29.25" customHeight="1" x14ac:dyDescent="0.2">
      <c r="A10" s="15">
        <v>3</v>
      </c>
      <c r="B10" s="76">
        <v>395</v>
      </c>
      <c r="C10" s="120">
        <v>36921</v>
      </c>
      <c r="D10" s="160" t="s">
        <v>264</v>
      </c>
      <c r="E10" s="161" t="s">
        <v>265</v>
      </c>
      <c r="F10" s="121">
        <v>5429</v>
      </c>
      <c r="G10" s="77"/>
      <c r="H10" s="19"/>
      <c r="I10" s="20">
        <v>3</v>
      </c>
      <c r="J10" s="21" t="s">
        <v>45</v>
      </c>
      <c r="K10" s="22">
        <v>395</v>
      </c>
      <c r="L10" s="23">
        <v>36921</v>
      </c>
      <c r="M10" s="49" t="s">
        <v>264</v>
      </c>
      <c r="N10" s="49" t="s">
        <v>265</v>
      </c>
      <c r="O10" s="24">
        <v>5429</v>
      </c>
      <c r="P10" s="22">
        <v>3</v>
      </c>
    </row>
    <row r="11" spans="1:16" s="12" customFormat="1" ht="29.25" customHeight="1" x14ac:dyDescent="0.2">
      <c r="A11" s="15">
        <v>4</v>
      </c>
      <c r="B11" s="76">
        <v>378</v>
      </c>
      <c r="C11" s="120">
        <v>37135</v>
      </c>
      <c r="D11" s="160" t="s">
        <v>260</v>
      </c>
      <c r="E11" s="161" t="s">
        <v>261</v>
      </c>
      <c r="F11" s="121">
        <v>5799</v>
      </c>
      <c r="G11" s="77"/>
      <c r="H11" s="19"/>
      <c r="I11" s="20">
        <v>4</v>
      </c>
      <c r="J11" s="21" t="s">
        <v>46</v>
      </c>
      <c r="K11" s="22">
        <v>378</v>
      </c>
      <c r="L11" s="23">
        <v>37135</v>
      </c>
      <c r="M11" s="49" t="s">
        <v>260</v>
      </c>
      <c r="N11" s="49" t="s">
        <v>261</v>
      </c>
      <c r="O11" s="24">
        <v>5799</v>
      </c>
      <c r="P11" s="22">
        <v>4</v>
      </c>
    </row>
    <row r="12" spans="1:16" s="12" customFormat="1" ht="29.25" customHeight="1" x14ac:dyDescent="0.2">
      <c r="A12" s="15" t="s">
        <v>235</v>
      </c>
      <c r="B12" s="76">
        <v>384</v>
      </c>
      <c r="C12" s="120">
        <v>36597</v>
      </c>
      <c r="D12" s="160" t="s">
        <v>262</v>
      </c>
      <c r="E12" s="161" t="s">
        <v>263</v>
      </c>
      <c r="F12" s="121" t="s">
        <v>325</v>
      </c>
      <c r="G12" s="77"/>
      <c r="H12" s="19"/>
      <c r="I12" s="20">
        <v>5</v>
      </c>
      <c r="J12" s="21" t="s">
        <v>47</v>
      </c>
      <c r="K12" s="22">
        <v>384</v>
      </c>
      <c r="L12" s="23">
        <v>36597</v>
      </c>
      <c r="M12" s="49" t="s">
        <v>262</v>
      </c>
      <c r="N12" s="49" t="s">
        <v>263</v>
      </c>
      <c r="O12" s="24" t="s">
        <v>325</v>
      </c>
      <c r="P12" s="22" t="s">
        <v>235</v>
      </c>
    </row>
    <row r="13" spans="1:16" s="12" customFormat="1" ht="29.25" customHeight="1" x14ac:dyDescent="0.2">
      <c r="A13" s="15"/>
      <c r="B13" s="76"/>
      <c r="C13" s="120"/>
      <c r="D13" s="160"/>
      <c r="E13" s="161"/>
      <c r="F13" s="121"/>
      <c r="G13" s="77"/>
      <c r="H13" s="19"/>
      <c r="I13" s="20">
        <v>6</v>
      </c>
      <c r="J13" s="21" t="s">
        <v>48</v>
      </c>
      <c r="K13" s="22">
        <v>369</v>
      </c>
      <c r="L13" s="23">
        <v>36562</v>
      </c>
      <c r="M13" s="49" t="s">
        <v>324</v>
      </c>
      <c r="N13" s="49" t="s">
        <v>282</v>
      </c>
      <c r="O13" s="24">
        <v>5274</v>
      </c>
      <c r="P13" s="22">
        <v>1</v>
      </c>
    </row>
    <row r="14" spans="1:16" s="12" customFormat="1" ht="29.25" customHeight="1" x14ac:dyDescent="0.2">
      <c r="A14" s="15"/>
      <c r="B14" s="76"/>
      <c r="C14" s="120"/>
      <c r="D14" s="160"/>
      <c r="E14" s="161"/>
      <c r="F14" s="121"/>
      <c r="G14" s="77"/>
      <c r="H14" s="19"/>
      <c r="I14" s="365" t="s">
        <v>16</v>
      </c>
      <c r="J14" s="369"/>
      <c r="K14" s="369"/>
      <c r="L14" s="369"/>
      <c r="M14" s="369"/>
      <c r="N14" s="369"/>
      <c r="O14" s="369"/>
      <c r="P14" s="375"/>
    </row>
    <row r="15" spans="1:16" s="12" customFormat="1" ht="29.25" customHeight="1" x14ac:dyDescent="0.2">
      <c r="A15" s="15"/>
      <c r="B15" s="76"/>
      <c r="C15" s="120"/>
      <c r="D15" s="160"/>
      <c r="E15" s="161"/>
      <c r="F15" s="121"/>
      <c r="G15" s="77"/>
      <c r="H15" s="19"/>
      <c r="I15" s="48" t="s">
        <v>249</v>
      </c>
      <c r="J15" s="48" t="s">
        <v>137</v>
      </c>
      <c r="K15" s="48" t="s">
        <v>136</v>
      </c>
      <c r="L15" s="122" t="s">
        <v>12</v>
      </c>
      <c r="M15" s="123" t="s">
        <v>13</v>
      </c>
      <c r="N15" s="123" t="s">
        <v>38</v>
      </c>
      <c r="O15" s="48" t="s">
        <v>14</v>
      </c>
      <c r="P15" s="48" t="s">
        <v>24</v>
      </c>
    </row>
    <row r="16" spans="1:16" s="12" customFormat="1" ht="29.25" customHeight="1" x14ac:dyDescent="0.2">
      <c r="A16" s="15"/>
      <c r="B16" s="76"/>
      <c r="C16" s="120"/>
      <c r="D16" s="160"/>
      <c r="E16" s="161"/>
      <c r="F16" s="121"/>
      <c r="G16" s="77"/>
      <c r="H16" s="19"/>
      <c r="I16" s="20">
        <v>1</v>
      </c>
      <c r="J16" s="21" t="s">
        <v>49</v>
      </c>
      <c r="K16" s="22" t="s">
        <v>322</v>
      </c>
      <c r="L16" s="23" t="s">
        <v>322</v>
      </c>
      <c r="M16" s="49" t="s">
        <v>322</v>
      </c>
      <c r="N16" s="49" t="s">
        <v>322</v>
      </c>
      <c r="O16" s="24"/>
      <c r="P16" s="22"/>
    </row>
    <row r="17" spans="1:17" s="12" customFormat="1" ht="29.25" customHeight="1" x14ac:dyDescent="0.2">
      <c r="A17" s="15"/>
      <c r="B17" s="76"/>
      <c r="C17" s="120"/>
      <c r="D17" s="160"/>
      <c r="E17" s="161"/>
      <c r="F17" s="121"/>
      <c r="G17" s="77"/>
      <c r="H17" s="19"/>
      <c r="I17" s="20">
        <v>2</v>
      </c>
      <c r="J17" s="21" t="s">
        <v>43</v>
      </c>
      <c r="K17" s="22" t="s">
        <v>322</v>
      </c>
      <c r="L17" s="23" t="s">
        <v>322</v>
      </c>
      <c r="M17" s="49" t="s">
        <v>322</v>
      </c>
      <c r="N17" s="49" t="s">
        <v>322</v>
      </c>
      <c r="O17" s="24"/>
      <c r="P17" s="22"/>
    </row>
    <row r="18" spans="1:17" s="12" customFormat="1" ht="29.25" customHeight="1" x14ac:dyDescent="0.2">
      <c r="A18" s="15"/>
      <c r="B18" s="76"/>
      <c r="C18" s="120"/>
      <c r="D18" s="160"/>
      <c r="E18" s="161"/>
      <c r="F18" s="121"/>
      <c r="G18" s="77"/>
      <c r="H18" s="19"/>
      <c r="I18" s="20">
        <v>3</v>
      </c>
      <c r="J18" s="21" t="s">
        <v>50</v>
      </c>
      <c r="K18" s="22" t="s">
        <v>322</v>
      </c>
      <c r="L18" s="23" t="s">
        <v>322</v>
      </c>
      <c r="M18" s="49" t="s">
        <v>322</v>
      </c>
      <c r="N18" s="49" t="s">
        <v>322</v>
      </c>
      <c r="O18" s="24"/>
      <c r="P18" s="22"/>
    </row>
    <row r="19" spans="1:17" s="12" customFormat="1" ht="29.25" customHeight="1" x14ac:dyDescent="0.2">
      <c r="A19" s="15"/>
      <c r="B19" s="76"/>
      <c r="C19" s="120"/>
      <c r="D19" s="160"/>
      <c r="E19" s="161"/>
      <c r="F19" s="121"/>
      <c r="G19" s="77"/>
      <c r="H19" s="19"/>
      <c r="I19" s="20">
        <v>4</v>
      </c>
      <c r="J19" s="21" t="s">
        <v>51</v>
      </c>
      <c r="K19" s="22" t="s">
        <v>322</v>
      </c>
      <c r="L19" s="23" t="s">
        <v>322</v>
      </c>
      <c r="M19" s="49" t="s">
        <v>322</v>
      </c>
      <c r="N19" s="49" t="s">
        <v>322</v>
      </c>
      <c r="O19" s="24"/>
      <c r="P19" s="22"/>
    </row>
    <row r="20" spans="1:17" s="12" customFormat="1" ht="29.25" customHeight="1" x14ac:dyDescent="0.2">
      <c r="A20" s="15"/>
      <c r="B20" s="76"/>
      <c r="C20" s="120"/>
      <c r="D20" s="160"/>
      <c r="E20" s="161"/>
      <c r="F20" s="121"/>
      <c r="G20" s="77"/>
      <c r="H20" s="19"/>
      <c r="I20" s="20">
        <v>5</v>
      </c>
      <c r="J20" s="21" t="s">
        <v>52</v>
      </c>
      <c r="K20" s="22" t="s">
        <v>322</v>
      </c>
      <c r="L20" s="23" t="s">
        <v>322</v>
      </c>
      <c r="M20" s="49" t="s">
        <v>322</v>
      </c>
      <c r="N20" s="49" t="s">
        <v>322</v>
      </c>
      <c r="O20" s="24"/>
      <c r="P20" s="22"/>
    </row>
    <row r="21" spans="1:17" s="12" customFormat="1" ht="29.25" customHeight="1" x14ac:dyDescent="0.2">
      <c r="A21" s="15"/>
      <c r="B21" s="76"/>
      <c r="C21" s="120"/>
      <c r="D21" s="160"/>
      <c r="E21" s="161"/>
      <c r="F21" s="121"/>
      <c r="G21" s="77"/>
      <c r="H21" s="19"/>
      <c r="I21" s="20">
        <v>6</v>
      </c>
      <c r="J21" s="21" t="s">
        <v>53</v>
      </c>
      <c r="K21" s="22" t="s">
        <v>322</v>
      </c>
      <c r="L21" s="23" t="s">
        <v>322</v>
      </c>
      <c r="M21" s="49" t="s">
        <v>322</v>
      </c>
      <c r="N21" s="49" t="s">
        <v>322</v>
      </c>
      <c r="O21" s="24"/>
      <c r="P21" s="22"/>
    </row>
    <row r="22" spans="1:17" ht="7.5" customHeight="1" x14ac:dyDescent="0.2">
      <c r="A22" s="34"/>
      <c r="B22" s="34"/>
      <c r="C22" s="35"/>
      <c r="D22" s="57"/>
      <c r="E22" s="36"/>
      <c r="F22" s="37"/>
      <c r="G22" s="38"/>
      <c r="I22" s="39"/>
      <c r="J22" s="40"/>
      <c r="K22" s="41"/>
      <c r="L22" s="42"/>
      <c r="M22" s="53"/>
      <c r="N22" s="53"/>
      <c r="O22" s="43"/>
      <c r="P22" s="41"/>
    </row>
    <row r="23" spans="1:17" ht="14.25" customHeight="1" x14ac:dyDescent="0.2">
      <c r="A23" s="28" t="s">
        <v>18</v>
      </c>
      <c r="B23" s="28"/>
      <c r="C23" s="28"/>
      <c r="D23" s="58"/>
      <c r="E23" s="51" t="s">
        <v>0</v>
      </c>
      <c r="F23" s="44" t="s">
        <v>1</v>
      </c>
      <c r="G23" s="25"/>
      <c r="H23" s="29" t="s">
        <v>2</v>
      </c>
      <c r="I23" s="29"/>
      <c r="J23" s="29"/>
      <c r="K23" s="29"/>
      <c r="M23" s="54" t="s">
        <v>3</v>
      </c>
      <c r="N23" s="55" t="s">
        <v>3</v>
      </c>
      <c r="O23" s="25" t="s">
        <v>3</v>
      </c>
      <c r="P23" s="28"/>
      <c r="Q23" s="30"/>
    </row>
  </sheetData>
  <autoFilter ref="B6:G7">
    <sortState ref="B9:G12">
      <sortCondition ref="F6:F7"/>
    </sortState>
  </autoFilter>
  <mergeCells count="19">
    <mergeCell ref="G6:G7"/>
    <mergeCell ref="I6:P6"/>
    <mergeCell ref="I14:P14"/>
    <mergeCell ref="F6:F7"/>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s>
  <conditionalFormatting sqref="F8:F21">
    <cfRule type="duplicateValues" dxfId="0"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9</vt:i4>
      </vt:variant>
    </vt:vector>
  </HeadingPairs>
  <TitlesOfParts>
    <vt:vector size="19" baseType="lpstr">
      <vt:lpstr>YARIŞMA BİLGİLERİ</vt:lpstr>
      <vt:lpstr>YARIŞMA PROGRAMI</vt:lpstr>
      <vt:lpstr>KAYIT LİSTESİ</vt:lpstr>
      <vt:lpstr>1.Gün Start Listeleri</vt:lpstr>
      <vt:lpstr>60M.Seçme</vt:lpstr>
      <vt:lpstr>1500m</vt:lpstr>
      <vt:lpstr>YÜKSEK</vt:lpstr>
      <vt:lpstr>60M.Final</vt:lpstr>
      <vt:lpstr>400m</vt:lpstr>
      <vt:lpstr>60M.Eng.Yarı Final</vt:lpstr>
      <vt:lpstr>'1.Gün Start Listeleri'!Yazdırma_Alanı</vt:lpstr>
      <vt:lpstr>'1500m'!Yazdırma_Alanı</vt:lpstr>
      <vt:lpstr>'400m'!Yazdırma_Alanı</vt:lpstr>
      <vt:lpstr>'60M.Eng.Yarı Final'!Yazdırma_Alanı</vt:lpstr>
      <vt:lpstr>'60M.Final'!Yazdırma_Alanı</vt:lpstr>
      <vt:lpstr>'60M.Seçme'!Yazdırma_Alanı</vt:lpstr>
      <vt:lpstr>'KAYIT LİSTESİ'!Yazdırma_Alanı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2015-02-06T13:41:03Z</cp:lastPrinted>
  <dcterms:created xsi:type="dcterms:W3CDTF">2004-05-10T13:01:28Z</dcterms:created>
  <dcterms:modified xsi:type="dcterms:W3CDTF">2015-02-06T15:04:03Z</dcterms:modified>
</cp:coreProperties>
</file>