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2430" windowWidth="15480" windowHeight="9225" tabRatio="939"/>
  </bookViews>
  <sheets>
    <sheet name="YARIŞMA BİLGİLERİ" sheetId="68" r:id="rId1"/>
    <sheet name="YARIŞMA PROGRAMI" sheetId="150" r:id="rId2"/>
    <sheet name="1.Gün Start Listeleri" sheetId="304" r:id="rId3"/>
    <sheet name="KAYIT LİSTESİ" sheetId="262" r:id="rId4"/>
    <sheet name="UZUN" sheetId="288" r:id="rId5"/>
    <sheet name="60M.Seçme" sheetId="236" state="hidden" r:id="rId6"/>
    <sheet name="1500m" sheetId="284" r:id="rId7"/>
    <sheet name="YÜKSEK" sheetId="287" r:id="rId8"/>
    <sheet name="400m" sheetId="283" r:id="rId9"/>
    <sheet name="60M.Final" sheetId="285" r:id="rId10"/>
    <sheet name="60M.Eng.Yarı Final " sheetId="286" state="hidden" r:id="rId11"/>
    <sheet name="60M.Eng.Yarı Final" sheetId="291" state="hidden" r:id="rId12"/>
    <sheet name="800M" sheetId="289" state="hidden" r:id="rId13"/>
  </sheets>
  <definedNames>
    <definedName name="_xlnm._FilterDatabase" localSheetId="6" hidden="1">'1500m'!$B$6:$G$7</definedName>
    <definedName name="_xlnm._FilterDatabase" localSheetId="8" hidden="1">'400m'!$B$6:$G$7</definedName>
    <definedName name="_xlnm._FilterDatabase" localSheetId="10" hidden="1">'60M.Eng.Yarı Final '!$B$6:$G$7</definedName>
    <definedName name="_xlnm._FilterDatabase" localSheetId="9" hidden="1">'60M.Final'!$B$6:$G$7</definedName>
    <definedName name="_xlnm._FilterDatabase" localSheetId="3" hidden="1">'KAYIT LİSTESİ'!$A$3:$M$3</definedName>
    <definedName name="_xlnm._FilterDatabase" localSheetId="4" hidden="1">UZUN!$B$6:$O$7</definedName>
    <definedName name="_xlnm._FilterDatabase" localSheetId="7" hidden="1">YÜKSEK!$B$6:$BQ$7</definedName>
    <definedName name="Excel_BuiltIn__FilterDatabase_3" localSheetId="2">#REF!</definedName>
    <definedName name="Excel_BuiltIn__FilterDatabase_3" localSheetId="3">#REF!</definedName>
    <definedName name="Excel_BuiltIn__FilterDatabase_3">#REF!</definedName>
    <definedName name="Excel_BuiltIn_Print_Area_11" localSheetId="11">#REF!</definedName>
    <definedName name="Excel_BuiltIn_Print_Area_11" localSheetId="12">#REF!</definedName>
    <definedName name="Excel_BuiltIn_Print_Area_12" localSheetId="11">#REF!</definedName>
    <definedName name="Excel_BuiltIn_Print_Area_12" localSheetId="12">#REF!</definedName>
    <definedName name="Excel_BuiltIn_Print_Area_13" localSheetId="11">#REF!</definedName>
    <definedName name="Excel_BuiltIn_Print_Area_13" localSheetId="12">#REF!</definedName>
    <definedName name="Excel_BuiltIn_Print_Area_16" localSheetId="11">#REF!</definedName>
    <definedName name="Excel_BuiltIn_Print_Area_16" localSheetId="12">#REF!</definedName>
    <definedName name="Excel_BuiltIn_Print_Area_19" localSheetId="11">#REF!</definedName>
    <definedName name="Excel_BuiltIn_Print_Area_19" localSheetId="12">#REF!</definedName>
    <definedName name="Excel_BuiltIn_Print_Area_20" localSheetId="11">#REF!</definedName>
    <definedName name="Excel_BuiltIn_Print_Area_20" localSheetId="12">#REF!</definedName>
    <definedName name="Excel_BuiltIn_Print_Area_21" localSheetId="11">#REF!</definedName>
    <definedName name="Excel_BuiltIn_Print_Area_21" localSheetId="12">#REF!</definedName>
    <definedName name="Excel_BuiltIn_Print_Area_4" localSheetId="11">#REF!</definedName>
    <definedName name="Excel_BuiltIn_Print_Area_4" localSheetId="12">#REF!</definedName>
    <definedName name="Excel_BuiltIn_Print_Area_5" localSheetId="11">#REF!</definedName>
    <definedName name="Excel_BuiltIn_Print_Area_5" localSheetId="12">#REF!</definedName>
    <definedName name="Excel_BuiltIn_Print_Area_9" localSheetId="11">#REF!</definedName>
    <definedName name="Excel_BuiltIn_Print_Area_9" localSheetId="12">#REF!</definedName>
    <definedName name="_xlnm.Print_Area" localSheetId="6">'1500m'!$A$1:$P$63</definedName>
    <definedName name="_xlnm.Print_Area" localSheetId="8">'400m'!$A$1:$P$23</definedName>
    <definedName name="_xlnm.Print_Area" localSheetId="11">'60M.Eng.Yarı Final'!$A$1:$P$47</definedName>
    <definedName name="_xlnm.Print_Area" localSheetId="10">'60M.Eng.Yarı Final '!$A$1:$P$37</definedName>
    <definedName name="_xlnm.Print_Area" localSheetId="9">'60M.Final'!$A$1:$P$17</definedName>
    <definedName name="_xlnm.Print_Area" localSheetId="5">'60M.Seçme'!$A$1:$P$67</definedName>
    <definedName name="_xlnm.Print_Area" localSheetId="12">'800M'!$A$1:$P$71</definedName>
    <definedName name="_xlnm.Print_Area" localSheetId="3">'KAYIT LİSTESİ'!$A$1:$M$57</definedName>
    <definedName name="_xlnm.Print_Area" localSheetId="4">UZUN!$A$1:$O$49</definedName>
    <definedName name="_xlnm.Print_Area" localSheetId="7">YÜKSEK!$A$1:$BQ$20</definedName>
    <definedName name="_xlnm.Print_Titles" localSheetId="3">'KAYIT LİSTESİ'!$1:$3</definedName>
  </definedNames>
  <calcPr calcId="144525"/>
</workbook>
</file>

<file path=xl/calcChain.xml><?xml version="1.0" encoding="utf-8"?>
<calcChain xmlns="http://schemas.openxmlformats.org/spreadsheetml/2006/main">
  <c r="O4" i="286" l="1"/>
  <c r="D3" i="286"/>
  <c r="N4" i="286" l="1"/>
  <c r="N5" i="289"/>
  <c r="N5" i="291"/>
  <c r="N5" i="286"/>
  <c r="N5" i="236"/>
  <c r="N4" i="291"/>
  <c r="N3" i="291"/>
  <c r="I3" i="291"/>
  <c r="D3" i="291"/>
  <c r="D4" i="291"/>
  <c r="A2" i="291"/>
  <c r="A1" i="291"/>
  <c r="D3" i="289"/>
  <c r="N4" i="289"/>
  <c r="N3" i="289"/>
  <c r="I3" i="289"/>
  <c r="D4" i="289"/>
  <c r="A2" i="289"/>
  <c r="A1" i="289"/>
  <c r="N3" i="286"/>
  <c r="I3" i="286"/>
  <c r="D4" i="286"/>
  <c r="A2" i="286"/>
  <c r="A1" i="286"/>
  <c r="D4" i="236"/>
  <c r="I3" i="236"/>
  <c r="A2" i="236"/>
  <c r="N3" i="236"/>
  <c r="A1" i="236"/>
  <c r="D3" i="236"/>
  <c r="N4" i="236"/>
  <c r="L51" i="236" l="1"/>
  <c r="M34" i="236"/>
  <c r="L33" i="236"/>
  <c r="N23" i="236"/>
  <c r="L8" i="236"/>
  <c r="N64" i="289"/>
  <c r="M27" i="289"/>
  <c r="N28" i="236"/>
  <c r="L62" i="236"/>
  <c r="N43" i="236"/>
  <c r="L61" i="236"/>
  <c r="N27" i="289"/>
  <c r="K24" i="236"/>
  <c r="K33" i="236"/>
  <c r="M29" i="286"/>
  <c r="N40" i="236"/>
  <c r="N49" i="289"/>
  <c r="N41" i="236"/>
  <c r="N66" i="289"/>
  <c r="K25" i="289"/>
  <c r="N32" i="286"/>
  <c r="L37" i="289"/>
  <c r="K36" i="289"/>
  <c r="K18" i="286"/>
  <c r="M16" i="289"/>
  <c r="K53" i="289"/>
  <c r="L43" i="236"/>
  <c r="N44" i="289"/>
  <c r="L44" i="236"/>
  <c r="K29" i="286"/>
  <c r="N69" i="289"/>
  <c r="L42" i="236"/>
  <c r="K44" i="236"/>
  <c r="M52" i="289"/>
  <c r="M56" i="289"/>
  <c r="N29" i="289"/>
  <c r="M35" i="289"/>
  <c r="L43" i="289"/>
  <c r="K9" i="289"/>
  <c r="M69" i="289"/>
  <c r="M25" i="236"/>
  <c r="K21" i="289"/>
  <c r="K21" i="286"/>
  <c r="L64" i="236"/>
  <c r="M10" i="236"/>
  <c r="M34" i="289"/>
  <c r="N13" i="236"/>
  <c r="K45" i="236"/>
  <c r="M59" i="289"/>
  <c r="M43" i="289"/>
  <c r="N22" i="236"/>
  <c r="M8" i="236"/>
  <c r="L25" i="236"/>
  <c r="N34" i="289"/>
  <c r="L31" i="236"/>
  <c r="N9" i="289"/>
  <c r="K35" i="286"/>
  <c r="N60" i="289"/>
  <c r="M14" i="236"/>
  <c r="K45" i="289"/>
  <c r="N19" i="286"/>
  <c r="M61" i="236"/>
  <c r="N48" i="289"/>
  <c r="K29" i="289"/>
  <c r="K60" i="289"/>
  <c r="L24" i="236"/>
  <c r="N51" i="236"/>
  <c r="N28" i="289"/>
  <c r="K48" i="289"/>
  <c r="K30" i="286"/>
  <c r="K41" i="236"/>
  <c r="L19" i="289"/>
  <c r="M18" i="289"/>
  <c r="L29" i="236"/>
  <c r="K24" i="289"/>
  <c r="L13" i="289"/>
  <c r="N10" i="236"/>
  <c r="M32" i="289"/>
  <c r="L33" i="286"/>
  <c r="N53" i="236"/>
  <c r="K33" i="286"/>
  <c r="N67" i="289"/>
  <c r="K48" i="236"/>
  <c r="L12" i="236"/>
  <c r="K11" i="289"/>
  <c r="L50" i="236"/>
  <c r="L35" i="286"/>
  <c r="M23" i="236"/>
  <c r="N30" i="286"/>
  <c r="K60" i="236"/>
  <c r="L10" i="236"/>
  <c r="K52" i="236"/>
  <c r="N15" i="236"/>
  <c r="K29" i="236"/>
  <c r="N48" i="236"/>
  <c r="L58" i="236"/>
  <c r="M21" i="289"/>
  <c r="L57" i="289"/>
  <c r="N61" i="289"/>
  <c r="M10" i="289"/>
  <c r="L59" i="289"/>
  <c r="K28" i="289"/>
  <c r="K26" i="289"/>
  <c r="L60" i="236"/>
  <c r="M25" i="289"/>
  <c r="K25" i="236"/>
  <c r="K31" i="286"/>
  <c r="N9" i="236"/>
  <c r="K67" i="289"/>
  <c r="L32" i="286"/>
  <c r="N60" i="236"/>
  <c r="L44" i="289"/>
  <c r="M13" i="236"/>
  <c r="M23" i="286"/>
  <c r="K10" i="236"/>
  <c r="L48" i="289"/>
  <c r="L14" i="236"/>
  <c r="M9" i="289"/>
  <c r="M62" i="236"/>
  <c r="K56" i="289"/>
  <c r="M25" i="286"/>
  <c r="K35" i="236"/>
  <c r="M57" i="289"/>
  <c r="N33" i="236"/>
  <c r="N56" i="289"/>
  <c r="L50" i="289"/>
  <c r="N54" i="236"/>
  <c r="L16" i="289"/>
  <c r="L29" i="286"/>
  <c r="M18" i="286"/>
  <c r="L36" i="289"/>
  <c r="N34" i="286"/>
  <c r="L38" i="236"/>
  <c r="L18" i="236"/>
  <c r="M9" i="236"/>
  <c r="M51" i="289"/>
  <c r="N43" i="289"/>
  <c r="N31" i="236"/>
  <c r="L61" i="289"/>
  <c r="M42" i="289"/>
  <c r="M26" i="289"/>
  <c r="M24" i="289"/>
  <c r="L25" i="286"/>
  <c r="K59" i="236"/>
  <c r="L66" i="289"/>
  <c r="N35" i="236"/>
  <c r="M28" i="236"/>
  <c r="M55" i="236"/>
  <c r="L31" i="286"/>
  <c r="M65" i="289"/>
  <c r="M60" i="289"/>
  <c r="N12" i="236"/>
  <c r="M68" i="289"/>
  <c r="N8" i="289"/>
  <c r="K12" i="289"/>
  <c r="M61" i="289"/>
  <c r="K44" i="289"/>
  <c r="M29" i="236"/>
  <c r="K40" i="236"/>
  <c r="M59" i="236"/>
  <c r="K32" i="286"/>
  <c r="K69" i="289"/>
  <c r="L55" i="236"/>
  <c r="K65" i="236"/>
  <c r="K27" i="289"/>
  <c r="K59" i="289"/>
  <c r="L28" i="289"/>
  <c r="K52" i="289"/>
  <c r="M20" i="286"/>
  <c r="K51" i="236"/>
  <c r="M28" i="289"/>
  <c r="L19" i="286"/>
  <c r="K55" i="236"/>
  <c r="M17" i="289"/>
  <c r="N58" i="289"/>
  <c r="K32" i="289"/>
  <c r="K43" i="236"/>
  <c r="N35" i="289"/>
  <c r="M21" i="286"/>
  <c r="M49" i="289"/>
  <c r="N18" i="236"/>
  <c r="K37" i="289"/>
  <c r="L28" i="286"/>
  <c r="N19" i="236"/>
  <c r="M28" i="286"/>
  <c r="N30" i="236"/>
  <c r="K62" i="236"/>
  <c r="K18" i="289"/>
  <c r="N42" i="289"/>
  <c r="M11" i="236"/>
  <c r="M13" i="289"/>
  <c r="N45" i="289"/>
  <c r="L25" i="289"/>
  <c r="L11" i="236"/>
  <c r="N41" i="289"/>
  <c r="K68" i="289"/>
  <c r="L41" i="236"/>
  <c r="L32" i="289"/>
  <c r="M35" i="236"/>
  <c r="K32" i="236"/>
  <c r="N19" i="289"/>
  <c r="N26" i="289"/>
  <c r="L20" i="236"/>
  <c r="K8" i="236"/>
  <c r="L54" i="236"/>
  <c r="L45" i="236"/>
  <c r="N20" i="286"/>
  <c r="N49" i="236"/>
  <c r="L29" i="289"/>
  <c r="M33" i="289"/>
  <c r="M30" i="286"/>
  <c r="N22" i="286"/>
  <c r="M50" i="236"/>
  <c r="N10" i="289"/>
  <c r="M49" i="236"/>
  <c r="K63" i="236"/>
  <c r="K54" i="236"/>
  <c r="L30" i="286"/>
  <c r="M43" i="236"/>
  <c r="L52" i="236"/>
  <c r="L28" i="236"/>
  <c r="M32" i="236"/>
  <c r="L40" i="289"/>
  <c r="K20" i="286"/>
  <c r="M32" i="286"/>
  <c r="N13" i="289"/>
  <c r="K41" i="289"/>
  <c r="M31" i="286"/>
  <c r="K23" i="236"/>
  <c r="K11" i="236"/>
  <c r="M35" i="286"/>
  <c r="N65" i="236"/>
  <c r="N23" i="286"/>
  <c r="L21" i="286"/>
  <c r="M52" i="236"/>
  <c r="N20" i="236"/>
  <c r="N11" i="289"/>
  <c r="M11" i="289"/>
  <c r="N45" i="236"/>
  <c r="L63" i="236"/>
  <c r="K38" i="236"/>
  <c r="N24" i="289"/>
  <c r="L19" i="236"/>
  <c r="L65" i="289"/>
  <c r="K65" i="289"/>
  <c r="L53" i="236"/>
  <c r="K39" i="236"/>
  <c r="M53" i="236"/>
  <c r="K13" i="289"/>
  <c r="M33" i="286"/>
  <c r="K22" i="286"/>
  <c r="M31" i="236"/>
  <c r="N29" i="286"/>
  <c r="K57" i="289"/>
  <c r="M44" i="236"/>
  <c r="M42" i="236"/>
  <c r="N40" i="289"/>
  <c r="L15" i="236"/>
  <c r="K13" i="236"/>
  <c r="M22" i="286"/>
  <c r="M33" i="236"/>
  <c r="N24" i="286"/>
  <c r="K19" i="289"/>
  <c r="K31" i="236"/>
  <c r="M38" i="236"/>
  <c r="L8" i="289"/>
  <c r="K42" i="289"/>
  <c r="N61" i="236"/>
  <c r="L58" i="289"/>
  <c r="N14" i="236"/>
  <c r="L22" i="286"/>
  <c r="N44" i="236"/>
  <c r="M48" i="236"/>
  <c r="K35" i="289"/>
  <c r="L48" i="236"/>
  <c r="M19" i="289"/>
  <c r="M41" i="289"/>
  <c r="N18" i="289"/>
  <c r="K66" i="289"/>
  <c r="N39" i="236"/>
  <c r="N52" i="236"/>
  <c r="N68" i="289"/>
  <c r="M53" i="289"/>
  <c r="K12" i="236"/>
  <c r="M40" i="236"/>
  <c r="K10" i="289"/>
  <c r="N24" i="236"/>
  <c r="L20" i="289"/>
  <c r="L65" i="236"/>
  <c r="K58" i="289"/>
  <c r="M20" i="289"/>
  <c r="L52" i="289"/>
  <c r="M66" i="289"/>
  <c r="M12" i="236"/>
  <c r="L39" i="236"/>
  <c r="N8" i="236"/>
  <c r="M30" i="236"/>
  <c r="M39" i="236"/>
  <c r="M36" i="289"/>
  <c r="N64" i="236"/>
  <c r="L30" i="236"/>
  <c r="K49" i="236"/>
  <c r="L21" i="289"/>
  <c r="L34" i="289"/>
  <c r="L40" i="236"/>
  <c r="M51" i="236"/>
  <c r="M12" i="289"/>
  <c r="N62" i="236"/>
  <c r="K20" i="289"/>
  <c r="M19" i="286"/>
  <c r="M8" i="289"/>
  <c r="N29" i="236"/>
  <c r="N25" i="289"/>
  <c r="K51" i="289"/>
  <c r="L18" i="286"/>
  <c r="K50" i="236"/>
  <c r="M63" i="236"/>
  <c r="L24" i="286"/>
  <c r="K34" i="289"/>
  <c r="N63" i="236"/>
  <c r="M67" i="289"/>
  <c r="K18" i="236"/>
  <c r="K64" i="236"/>
  <c r="N25" i="236"/>
  <c r="N53" i="289"/>
  <c r="K53" i="236"/>
  <c r="N32" i="289"/>
  <c r="K25" i="286"/>
  <c r="M37" i="289"/>
  <c r="N16" i="289"/>
  <c r="K23" i="286"/>
  <c r="M64" i="289"/>
  <c r="K50" i="289"/>
  <c r="M40" i="289"/>
  <c r="N21" i="289"/>
  <c r="M22" i="236"/>
  <c r="M45" i="236"/>
  <c r="L45" i="289"/>
  <c r="L49" i="236"/>
  <c r="M15" i="236"/>
  <c r="N31" i="286"/>
  <c r="L51" i="289"/>
  <c r="L24" i="289"/>
  <c r="L21" i="236"/>
  <c r="M60" i="236"/>
  <c r="M58" i="289"/>
  <c r="N50" i="289"/>
  <c r="L26" i="289"/>
  <c r="L10" i="289"/>
  <c r="L34" i="236"/>
  <c r="N35" i="286"/>
  <c r="L20" i="286"/>
  <c r="L23" i="236"/>
  <c r="K15" i="236"/>
  <c r="K16" i="289"/>
  <c r="N25" i="286"/>
  <c r="L49" i="289"/>
  <c r="K9" i="236"/>
  <c r="L35" i="236"/>
  <c r="N59" i="289"/>
  <c r="L9" i="236"/>
  <c r="N58" i="236"/>
  <c r="L22" i="236"/>
  <c r="L27" i="289"/>
  <c r="K61" i="236"/>
  <c r="L34" i="286"/>
  <c r="N28" i="286"/>
  <c r="L33" i="289"/>
  <c r="L11" i="289"/>
  <c r="M19" i="236"/>
  <c r="M45" i="289"/>
  <c r="N38" i="236"/>
  <c r="K30" i="236"/>
  <c r="L69" i="289"/>
  <c r="L67" i="289"/>
  <c r="N17" i="289"/>
  <c r="N55" i="236"/>
  <c r="N52" i="289"/>
  <c r="K42" i="236"/>
  <c r="M64" i="236"/>
  <c r="L53" i="289"/>
  <c r="N18" i="286"/>
  <c r="L17" i="289"/>
  <c r="N34" i="236"/>
  <c r="L56" i="289"/>
  <c r="N59" i="236"/>
  <c r="K22" i="236"/>
  <c r="M41" i="236"/>
  <c r="K19" i="236"/>
  <c r="K24" i="286"/>
  <c r="L68" i="289"/>
  <c r="M29" i="289"/>
  <c r="K33" i="289"/>
  <c r="K64" i="289"/>
  <c r="M18" i="236"/>
  <c r="L59" i="236"/>
  <c r="K34" i="286"/>
  <c r="L13" i="236"/>
  <c r="M34" i="286"/>
  <c r="L18" i="289"/>
  <c r="L60" i="289"/>
  <c r="K28" i="236"/>
  <c r="M54" i="236"/>
  <c r="M20" i="236"/>
  <c r="L64" i="289"/>
  <c r="M24" i="286"/>
  <c r="K34" i="236"/>
  <c r="N37" i="289"/>
  <c r="N21" i="236"/>
  <c r="M58" i="236"/>
  <c r="K14" i="236"/>
  <c r="K17" i="289"/>
  <c r="M48" i="289"/>
  <c r="L41" i="289"/>
  <c r="K43" i="289"/>
  <c r="L9" i="289"/>
  <c r="N57" i="289"/>
  <c r="N50" i="236"/>
  <c r="K61" i="289"/>
  <c r="M50" i="289"/>
  <c r="M21" i="236"/>
  <c r="L35" i="289"/>
  <c r="K28" i="286"/>
  <c r="M44" i="289"/>
  <c r="N51" i="289"/>
  <c r="N65" i="289"/>
  <c r="K49" i="289"/>
  <c r="N36" i="289"/>
  <c r="K19" i="286"/>
  <c r="L32" i="236"/>
  <c r="N33" i="286"/>
  <c r="K8" i="289"/>
  <c r="L12" i="289"/>
  <c r="K21" i="236"/>
  <c r="N11" i="236"/>
  <c r="K58" i="236"/>
  <c r="L23" i="286"/>
  <c r="M65" i="236"/>
  <c r="N32" i="236"/>
  <c r="L42" i="289"/>
  <c r="N20" i="289"/>
  <c r="N42" i="236"/>
  <c r="N33" i="289"/>
  <c r="M24" i="236"/>
  <c r="K20" i="236"/>
  <c r="K40" i="289"/>
  <c r="N12" i="289"/>
  <c r="N21" i="286"/>
</calcChain>
</file>

<file path=xl/sharedStrings.xml><?xml version="1.0" encoding="utf-8"?>
<sst xmlns="http://schemas.openxmlformats.org/spreadsheetml/2006/main" count="2001" uniqueCount="525">
  <si>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</si>
  <si>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</si>
  <si>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</si>
  <si>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</si>
  <si>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</si>
  <si>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</si>
  <si>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</si>
  <si>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</si>
  <si>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</si>
  <si>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</si>
  <si>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</si>
  <si>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</si>
  <si>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</si>
  <si>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</si>
  <si>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</si>
  <si>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</si>
  <si>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</si>
  <si>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</si>
  <si>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</si>
  <si>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</si>
  <si>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İli-Kulübü</t>
  </si>
  <si>
    <t>YARIŞMA PROGRAMI</t>
  </si>
  <si>
    <t>DOĞUM TARİHİ</t>
  </si>
  <si>
    <t>A  T  L  A  M  A  L  A  R</t>
  </si>
  <si>
    <t>Müsabaka Direktörü</t>
  </si>
  <si>
    <t>S.N.</t>
  </si>
  <si>
    <t>Seri Geliş</t>
  </si>
  <si>
    <t>SIRIK-1</t>
  </si>
  <si>
    <t>SIRIK-2</t>
  </si>
  <si>
    <t>SIRIK-3</t>
  </si>
  <si>
    <t>SIRIK-4</t>
  </si>
  <si>
    <t>SERİ-KULVAR FORMÜLÜ</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</si>
  <si>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</si>
  <si>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</si>
  <si>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</si>
  <si>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</si>
  <si>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</si>
  <si>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</si>
  <si>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</si>
  <si>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</si>
  <si>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</si>
  <si>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</si>
  <si>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</si>
  <si>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</si>
  <si>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</si>
  <si>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</si>
  <si>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</si>
  <si>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EN İYİ DERECESİ</t>
  </si>
  <si>
    <t>400M-1-1</t>
  </si>
  <si>
    <t>400M-2-2</t>
  </si>
  <si>
    <t>400M-1-2</t>
  </si>
  <si>
    <t>400M-1-3</t>
  </si>
  <si>
    <t>400M-1-4</t>
  </si>
  <si>
    <t>400M-1-5</t>
  </si>
  <si>
    <t>400M-1-6</t>
  </si>
  <si>
    <t>400M-2-1</t>
  </si>
  <si>
    <t>400M-2-3</t>
  </si>
  <si>
    <t>400M-2-4</t>
  </si>
  <si>
    <t>400M-2-5</t>
  </si>
  <si>
    <t>400M-2-6</t>
  </si>
  <si>
    <t>UZUN</t>
  </si>
  <si>
    <t>YÜKSEK</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</si>
  <si>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</si>
  <si>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</si>
  <si>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</si>
  <si>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</si>
  <si>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</si>
  <si>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</si>
  <si>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</si>
  <si>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</si>
  <si>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</si>
  <si>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</si>
  <si>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</si>
  <si>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</si>
  <si>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</si>
  <si>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</si>
  <si>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</si>
  <si>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</si>
  <si>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</si>
  <si>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</si>
  <si>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</si>
  <si>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</si>
  <si>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</si>
  <si>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</si>
  <si>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</si>
  <si>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</si>
  <si>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</si>
  <si>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</si>
  <si>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</si>
  <si>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</si>
  <si>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</si>
  <si>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</si>
  <si>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</si>
  <si>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</si>
  <si>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</si>
  <si>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</si>
  <si>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</si>
  <si>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</si>
  <si>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</si>
  <si>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</si>
  <si>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</si>
  <si>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</si>
  <si>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</si>
  <si>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</si>
  <si>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</si>
  <si>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</si>
  <si>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</si>
  <si>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</si>
  <si>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</si>
  <si>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</si>
  <si>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</si>
  <si>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</si>
  <si>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</si>
  <si>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</si>
  <si>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</si>
  <si>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</si>
  <si>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</si>
  <si>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</si>
  <si>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</si>
  <si>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</si>
  <si>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</si>
  <si>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</si>
  <si>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</si>
  <si>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</si>
  <si>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</si>
  <si>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</si>
  <si>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</si>
  <si>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</si>
  <si>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</si>
  <si>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</si>
  <si>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</si>
  <si>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</si>
  <si>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</si>
  <si>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</si>
  <si>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</si>
  <si>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</si>
  <si>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</si>
  <si>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</si>
  <si>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</si>
  <si>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</si>
  <si>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</si>
  <si>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</si>
  <si>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</si>
  <si>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</si>
  <si>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</si>
  <si>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</si>
  <si>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</si>
  <si>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</si>
  <si>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</si>
  <si>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</si>
  <si>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</si>
  <si>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</si>
  <si>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</si>
  <si>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</si>
  <si>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</si>
  <si>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</si>
  <si>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</si>
  <si>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</si>
  <si>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</si>
  <si>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</si>
  <si>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</si>
  <si>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</si>
  <si>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</si>
  <si>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</si>
  <si>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</si>
  <si>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</si>
  <si>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</si>
  <si>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</si>
  <si>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</si>
  <si>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</si>
  <si>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</si>
  <si>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</si>
  <si>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</si>
  <si>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</si>
  <si>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</si>
  <si>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</si>
  <si>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</si>
  <si>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</si>
  <si>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</si>
  <si>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60 Metre Seçme</t>
  </si>
  <si>
    <t>400 Metre</t>
  </si>
  <si>
    <t>1500 Metre</t>
  </si>
  <si>
    <t>60 Metre Final</t>
  </si>
  <si>
    <t>Yüksek  Atlama</t>
  </si>
  <si>
    <t xml:space="preserve">60 Metre Engelli Seçme </t>
  </si>
  <si>
    <t>Üç Adım Atlama</t>
  </si>
  <si>
    <t>800 Metre</t>
  </si>
  <si>
    <t>60 Metre Engelli Final</t>
  </si>
  <si>
    <t>60 Metre Yarı Final</t>
  </si>
  <si>
    <t>60 Metre Engelli Yarı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</si>
  <si>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</si>
  <si>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</si>
  <si>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</si>
  <si>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</si>
  <si>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</si>
  <si>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</si>
  <si>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</si>
  <si>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</si>
  <si>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</si>
  <si>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</si>
  <si>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</si>
  <si>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</si>
  <si>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</si>
  <si>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</si>
  <si>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</si>
  <si>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</si>
  <si>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</si>
  <si>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</si>
  <si>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</si>
  <si>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</si>
  <si>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</si>
  <si>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</si>
  <si>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</si>
  <si>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</si>
  <si>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</si>
  <si>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</si>
  <si>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</si>
  <si>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</si>
  <si>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</si>
  <si>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</si>
  <si>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</si>
  <si>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</si>
  <si>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</si>
  <si>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</si>
  <si>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</si>
  <si>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</si>
  <si>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</si>
  <si>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</si>
  <si>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</si>
  <si>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</si>
  <si>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</si>
  <si>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</si>
  <si>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</si>
  <si>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</si>
  <si>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</si>
  <si>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</si>
  <si>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</si>
  <si>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</si>
  <si>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</si>
  <si>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</si>
  <si>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</si>
  <si>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</si>
  <si>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</si>
  <si>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</si>
  <si>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ÜÇADIM</t>
  </si>
  <si>
    <t>TC NO</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</si>
  <si>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</si>
  <si>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</si>
  <si>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</si>
  <si>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</si>
  <si>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</si>
  <si>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</si>
  <si>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</si>
  <si>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</si>
  <si>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</si>
  <si>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</si>
  <si>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</si>
  <si>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</si>
  <si>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</si>
  <si>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</si>
  <si>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</si>
  <si>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</si>
  <si>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</si>
  <si>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</si>
  <si>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</si>
  <si>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</si>
  <si>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</si>
  <si>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</si>
  <si>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</si>
  <si>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</si>
  <si>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</si>
  <si>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</si>
  <si>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</si>
  <si>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</si>
  <si>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</si>
  <si>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</si>
  <si>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</si>
  <si>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</si>
  <si>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Yüksek-1</t>
  </si>
  <si>
    <t>Yüksek-2</t>
  </si>
  <si>
    <t>Yüksek-3</t>
  </si>
  <si>
    <t>Yüksek-4</t>
  </si>
  <si>
    <t>Yüksek-5</t>
  </si>
  <si>
    <t>Yüksek-6</t>
  </si>
  <si>
    <t>Yüksek-7</t>
  </si>
  <si>
    <t>Yüksek-8</t>
  </si>
  <si>
    <t>Yüksek-9</t>
  </si>
  <si>
    <t>Yüksek-10</t>
  </si>
  <si>
    <t>800M-6-1</t>
  </si>
  <si>
    <t>800M-6-2</t>
  </si>
  <si>
    <t>800M-6-3</t>
  </si>
  <si>
    <t>800M-6-4</t>
  </si>
  <si>
    <t>800M-6-5</t>
  </si>
  <si>
    <t>800M-6-6</t>
  </si>
  <si>
    <t>800M-7-1</t>
  </si>
  <si>
    <t>800M-7-2</t>
  </si>
  <si>
    <t>800M-7-3</t>
  </si>
  <si>
    <t>800M-7-4</t>
  </si>
  <si>
    <t>800M-7-5</t>
  </si>
  <si>
    <t>800M-7-6</t>
  </si>
  <si>
    <t>800M-8-1</t>
  </si>
  <si>
    <t>800M-8-2</t>
  </si>
  <si>
    <t>800M-8-3</t>
  </si>
  <si>
    <t>800M-8-4</t>
  </si>
  <si>
    <t>800M-8-5</t>
  </si>
  <si>
    <t>800M-8-6</t>
  </si>
  <si>
    <t>400M</t>
  </si>
  <si>
    <t>1500M</t>
  </si>
  <si>
    <t>800M</t>
  </si>
  <si>
    <t>KATEGORİ</t>
  </si>
  <si>
    <t>SERİ</t>
  </si>
  <si>
    <t>KULVAR</t>
  </si>
  <si>
    <t>ATMA-ATLAMA SIRASI</t>
  </si>
  <si>
    <t>YARIŞACAĞI 
BRANŞ</t>
  </si>
  <si>
    <t>PUAN</t>
  </si>
  <si>
    <t>Uzun Atlama-B</t>
  </si>
  <si>
    <t>800M-1-7</t>
  </si>
  <si>
    <t>800M-1-8</t>
  </si>
  <si>
    <t>TARİH</t>
  </si>
  <si>
    <t>Rekor:</t>
  </si>
  <si>
    <t>SIRA</t>
  </si>
  <si>
    <t>Yıldız Erkekler</t>
  </si>
  <si>
    <t>200 Metre</t>
  </si>
  <si>
    <t>200M-1-4</t>
  </si>
  <si>
    <t>200M-1-5</t>
  </si>
  <si>
    <t>200M-1-6</t>
  </si>
  <si>
    <t>200M-2-3</t>
  </si>
  <si>
    <t>200M-2-4</t>
  </si>
  <si>
    <t>200M-2-5</t>
  </si>
  <si>
    <t>200M-2-6</t>
  </si>
  <si>
    <t>13.00</t>
  </si>
  <si>
    <t>ARA DERECE</t>
  </si>
  <si>
    <t>FİNAL</t>
  </si>
  <si>
    <t>Aykut AY  6.92</t>
  </si>
  <si>
    <t>Batuhan ALTINTAŞ  21.97</t>
  </si>
  <si>
    <t>Batuhan ALTINTAŞ  48.63</t>
  </si>
  <si>
    <t>Sercan BASIM  1:54.67</t>
  </si>
  <si>
    <t>Süleyman BEKMEZCİ  3:53.01</t>
  </si>
  <si>
    <t>Yiğitcan KAYA  8.04</t>
  </si>
  <si>
    <t>Alperen ACET  2.12</t>
  </si>
  <si>
    <t>Mustafa TİLKİ  4.80</t>
  </si>
  <si>
    <t>Toros PİLİKOĞLU  7.11</t>
  </si>
  <si>
    <t>Musa TÜZEN  14.98</t>
  </si>
  <si>
    <t>Osman Can ÖZDEVECİ  18.36</t>
  </si>
  <si>
    <t>60M</t>
  </si>
  <si>
    <t>200M</t>
  </si>
  <si>
    <t>60M.ENG</t>
  </si>
  <si>
    <t>60M.ENG-1-4</t>
  </si>
  <si>
    <t>60M.ENG-1-5</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</si>
  <si>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</si>
  <si>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</si>
  <si>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</si>
  <si>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</si>
  <si>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</si>
  <si>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</si>
  <si>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</si>
  <si>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</si>
  <si>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</si>
  <si>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</si>
  <si>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</si>
  <si>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</si>
  <si>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</si>
  <si>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</si>
  <si>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</si>
  <si>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</si>
  <si>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YILDIZ ERKEK</t>
  </si>
  <si>
    <t>GTR : Türkiye Gençler Rekoru</t>
  </si>
  <si>
    <t>YTR : Türkiye Yıldızlar Rekoru</t>
  </si>
  <si>
    <t>200 Metre Final</t>
  </si>
  <si>
    <t>Kulvar</t>
  </si>
  <si>
    <t xml:space="preserve"> </t>
  </si>
  <si>
    <t>ALPER ÜNİVAR</t>
  </si>
  <si>
    <t>ANKARA</t>
  </si>
  <si>
    <t>İBRAHİM ATA ŞAHİN</t>
  </si>
  <si>
    <t>İSAHAK MERT ŞEN</t>
  </si>
  <si>
    <t>UĞUR ERİM</t>
  </si>
  <si>
    <t>HÜSEYİN ALİ AKAN</t>
  </si>
  <si>
    <t>EDİRNE</t>
  </si>
  <si>
    <t>YENER ARAS</t>
  </si>
  <si>
    <t>KOCAELİ</t>
  </si>
  <si>
    <t>DOĞUKAN UYSAK</t>
  </si>
  <si>
    <t>ADANA</t>
  </si>
  <si>
    <t>ENES TALHA ŞENSES</t>
  </si>
  <si>
    <t>MAHSUM KORMAZ</t>
  </si>
  <si>
    <t>AYDIN</t>
  </si>
  <si>
    <t>SİNAN ÖREN</t>
  </si>
  <si>
    <t>MERSİN</t>
  </si>
  <si>
    <t>23.60</t>
  </si>
  <si>
    <t>23.36</t>
  </si>
  <si>
    <t>23.00</t>
  </si>
  <si>
    <t>23.30</t>
  </si>
  <si>
    <t>22.48</t>
  </si>
  <si>
    <t>OĞUZHAN BENLİ</t>
  </si>
  <si>
    <t>NEVŞEHİR</t>
  </si>
  <si>
    <t>BEKİR SAMET TAN</t>
  </si>
  <si>
    <t>SİVAS</t>
  </si>
  <si>
    <t>ŞİYAR MUZUR GÜVEN</t>
  </si>
  <si>
    <t>TUNCELİ</t>
  </si>
  <si>
    <t>MUSTAFA KIZMAZ</t>
  </si>
  <si>
    <t>AĞRI</t>
  </si>
  <si>
    <t>MÜCAHİT BULUT</t>
  </si>
  <si>
    <t>YAKUP GÜNDÜZ</t>
  </si>
  <si>
    <t>ABDULLAH ÖZDEMİR</t>
  </si>
  <si>
    <t>ERZİNCAN</t>
  </si>
  <si>
    <t>MAHMUT ÇİLOĞLU</t>
  </si>
  <si>
    <t>GAZİANTEP</t>
  </si>
  <si>
    <t>BEKİRHAN KABADAYI</t>
  </si>
  <si>
    <t>KÜTAHYA</t>
  </si>
  <si>
    <t>2,00,00</t>
  </si>
  <si>
    <t>1,59,00</t>
  </si>
  <si>
    <t>1,56,00</t>
  </si>
  <si>
    <t>NURKAN DAĞTEKİN</t>
  </si>
  <si>
    <t>EMRAH GÜNEN</t>
  </si>
  <si>
    <t>ERZURUM</t>
  </si>
  <si>
    <t>4,23,00</t>
  </si>
  <si>
    <t>4,07,00</t>
  </si>
  <si>
    <t>4,05,00</t>
  </si>
  <si>
    <t>4,01,00</t>
  </si>
  <si>
    <t>ATAKAN YAHYAOĞLU</t>
  </si>
  <si>
    <t>KASTAMONU</t>
  </si>
  <si>
    <t>FURKAN AKTAŞ</t>
  </si>
  <si>
    <t>SAMSUN</t>
  </si>
  <si>
    <t>RAMAZAN ŞENKAL</t>
  </si>
  <si>
    <t>SERKAN ALTUN</t>
  </si>
  <si>
    <t>EYMAN KAĞAN TAŞPINAR</t>
  </si>
  <si>
    <t>MAHMUT BERK ÖZAÇAN</t>
  </si>
  <si>
    <t>BURSA</t>
  </si>
  <si>
    <t>ENES CAN BAYRAKTAROĞLU</t>
  </si>
  <si>
    <t>HÜSEYİN ALPER GÜRSES</t>
  </si>
  <si>
    <t>BURDUR</t>
  </si>
  <si>
    <t>MUSTAFA BERKAY GÜRMERİÇ</t>
  </si>
  <si>
    <t>MUSTAFA KARACA</t>
  </si>
  <si>
    <t>MÜSLÜM DEĞİRMENCİ</t>
  </si>
  <si>
    <t>YİĞİT YEŞİLÇİÇEK</t>
  </si>
  <si>
    <t>İZMİR</t>
  </si>
  <si>
    <t>13.45</t>
  </si>
  <si>
    <t>14.15</t>
  </si>
  <si>
    <t>14.35</t>
  </si>
  <si>
    <t>Uzun Atlama</t>
  </si>
  <si>
    <t>14.40</t>
  </si>
  <si>
    <t>1</t>
  </si>
  <si>
    <t>4</t>
  </si>
  <si>
    <t>5</t>
  </si>
  <si>
    <t>3</t>
  </si>
  <si>
    <t>6</t>
  </si>
  <si>
    <t>2</t>
  </si>
  <si>
    <t>7</t>
  </si>
  <si>
    <t>8</t>
  </si>
  <si>
    <t>Spor Toto-Turkcell 2020 Olimpik Eğitim Kamp Sporcuları Test Yarışması</t>
  </si>
  <si>
    <t>START LİSTESİ</t>
  </si>
  <si>
    <t>60 METRE-FİNAL</t>
  </si>
  <si>
    <t>CALL ROOM CONTROL</t>
  </si>
  <si>
    <t>400 METRE-FİNAL</t>
  </si>
  <si>
    <t>400M-1-7</t>
  </si>
  <si>
    <t>400M-1-8</t>
  </si>
  <si>
    <t>1500 METRE-FİNAL</t>
  </si>
  <si>
    <t>UZUN ATLAMA</t>
  </si>
  <si>
    <t>Uzun-1</t>
  </si>
  <si>
    <t>Uzun-2</t>
  </si>
  <si>
    <t>Uzun-3</t>
  </si>
  <si>
    <t>Uzun-4</t>
  </si>
  <si>
    <t>Uzun-5</t>
  </si>
  <si>
    <t>Uzun-6</t>
  </si>
  <si>
    <t>Uzun-7</t>
  </si>
  <si>
    <t>Uzun-8</t>
  </si>
  <si>
    <t>YÜKSEK ATLAMA</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</si>
  <si>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</si>
  <si>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</si>
  <si>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</si>
  <si>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</si>
  <si>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</si>
  <si>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</si>
  <si>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</si>
  <si>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</si>
  <si>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</si>
  <si>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</si>
  <si>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</si>
  <si>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</si>
  <si>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</si>
  <si>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</si>
  <si>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</si>
  <si>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</si>
  <si>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</si>
  <si>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</si>
  <si>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</si>
  <si>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</si>
  <si>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</si>
  <si>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</si>
  <si>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</si>
  <si>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</si>
  <si>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</si>
  <si>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</si>
  <si>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</si>
  <si>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</si>
  <si>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</si>
  <si>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</si>
  <si>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</si>
  <si>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</si>
  <si>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</si>
  <si>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</si>
  <si>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</si>
  <si>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</si>
  <si>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</si>
  <si>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</si>
  <si>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</si>
  <si>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</si>
  <si>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06-07 Şubat 2015</t>
  </si>
  <si>
    <t>Turkcell - Spor Toto 2020 Olimpik Eğitim Kamp Sporcuları Test Yarışması</t>
  </si>
  <si>
    <t>MUHAMMET HANİFİ TANRIKULU</t>
  </si>
  <si>
    <t>-</t>
  </si>
  <si>
    <t>O</t>
  </si>
  <si>
    <t>X</t>
  </si>
  <si>
    <t>DNS</t>
  </si>
  <si>
    <t>DQ (162.7)</t>
  </si>
  <si>
    <t>x</t>
  </si>
  <si>
    <t/>
  </si>
  <si>
    <t>400M--</t>
  </si>
  <si>
    <t>ÜÇADIM-4</t>
  </si>
  <si>
    <t>ÜÇADIM-1</t>
  </si>
  <si>
    <t>ÜÇADIM-2</t>
  </si>
  <si>
    <t>ÜÇADIM-3</t>
  </si>
  <si>
    <t>YÜKSEK-1</t>
  </si>
  <si>
    <t>YÜKSEK-3</t>
  </si>
  <si>
    <t>YÜKSEK-2</t>
  </si>
  <si>
    <t>GÜLLE-1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</si>
</sst>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41F]d\ mmmm\ yyyy;@"/>
    <numFmt numFmtId="165" formatCode="[$-41F]d\ mmmm\ yyyy\ h:mm;@"/>
    <numFmt numFmtId="166" formatCode="hh:mm;@"/>
    <numFmt numFmtId="167" formatCode="00\.00"/>
    <numFmt numFmtId="168" formatCode="0\:00\.00"/>
    <numFmt numFmtId="169" formatCode="0\.00"/>
  </numFmts>
  <fonts count="106"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b/>
      <sz val="12"/>
      <color theme="1"/>
      <name val="Cambria"/>
      <family val="1"/>
      <charset val="162"/>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10"/>
      <color rgb="FF002060"/>
      <name val="Cambria"/>
      <family val="1"/>
      <charset val="162"/>
    </font>
    <font>
      <b/>
      <sz val="18"/>
      <color theme="1"/>
      <name val="Cambria"/>
      <family val="1"/>
      <charset val="162"/>
    </font>
    <font>
      <sz val="20"/>
      <color rgb="FFFF000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u/>
      <sz val="12"/>
      <color rgb="FFFF0000"/>
      <name val="Arial"/>
      <family val="2"/>
      <charset val="162"/>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6"/>
      <color rgb="FF00206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s>
  <borders count="43">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42">
    <xf numFmtId="0" fontId="0" fillId="0" borderId="0" xfId="0"/>
    <xf numFmtId="0" fontId="23"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5" fillId="0" borderId="0" xfId="36" applyFont="1" applyAlignment="1" applyProtection="1">
      <alignment wrapText="1"/>
      <protection locked="0"/>
    </xf>
    <xf numFmtId="0" fontId="46" fillId="25" borderId="10" xfId="36" applyFont="1" applyFill="1" applyBorder="1" applyAlignment="1" applyProtection="1">
      <alignment vertical="center" wrapText="1"/>
      <protection locked="0"/>
    </xf>
    <xf numFmtId="14" fontId="46" fillId="25" borderId="10" xfId="36" applyNumberFormat="1" applyFont="1" applyFill="1" applyBorder="1" applyAlignment="1" applyProtection="1">
      <alignment vertical="center" wrapText="1"/>
      <protection locked="0"/>
    </xf>
    <xf numFmtId="0" fontId="45" fillId="0" borderId="0" xfId="36" applyFont="1" applyAlignment="1" applyProtection="1">
      <alignment vertical="center" wrapText="1"/>
      <protection locked="0"/>
    </xf>
    <xf numFmtId="0" fontId="45" fillId="24" borderId="0" xfId="36" applyFont="1" applyFill="1" applyBorder="1" applyAlignment="1" applyProtection="1">
      <alignment horizontal="left" vertical="center" wrapText="1"/>
      <protection locked="0"/>
    </xf>
    <xf numFmtId="0" fontId="47" fillId="24" borderId="0" xfId="36" applyFont="1" applyFill="1" applyBorder="1" applyAlignment="1" applyProtection="1">
      <alignment vertical="center" wrapText="1"/>
      <protection locked="0"/>
    </xf>
    <xf numFmtId="0" fontId="45" fillId="24" borderId="0" xfId="36" applyFont="1" applyFill="1" applyBorder="1" applyAlignment="1" applyProtection="1">
      <alignment wrapText="1"/>
      <protection locked="0"/>
    </xf>
    <xf numFmtId="0" fontId="45" fillId="24" borderId="0" xfId="36" applyFont="1" applyFill="1" applyBorder="1" applyAlignment="1" applyProtection="1">
      <alignment horizontal="left" wrapText="1"/>
      <protection locked="0"/>
    </xf>
    <xf numFmtId="14" fontId="45" fillId="24" borderId="0" xfId="36" applyNumberFormat="1" applyFont="1" applyFill="1" applyBorder="1" applyAlignment="1" applyProtection="1">
      <alignment horizontal="left" vertical="center" wrapText="1"/>
      <protection locked="0"/>
    </xf>
    <xf numFmtId="0" fontId="47" fillId="24" borderId="0" xfId="36" applyNumberFormat="1" applyFont="1" applyFill="1" applyBorder="1" applyAlignment="1" applyProtection="1">
      <alignment horizontal="right" vertical="center" wrapText="1"/>
      <protection locked="0"/>
    </xf>
    <xf numFmtId="0" fontId="48" fillId="0" borderId="0" xfId="36" applyFont="1" applyFill="1" applyAlignment="1">
      <alignment vertical="center"/>
    </xf>
    <xf numFmtId="0" fontId="48" fillId="0" borderId="0" xfId="36" applyFont="1" applyFill="1" applyAlignment="1">
      <alignment horizontal="center" vertical="center"/>
    </xf>
    <xf numFmtId="0" fontId="48" fillId="0" borderId="0" xfId="36" applyFont="1" applyFill="1"/>
    <xf numFmtId="0" fontId="48" fillId="0" borderId="11" xfId="36" applyFont="1" applyFill="1" applyBorder="1" applyAlignment="1">
      <alignment horizontal="center" vertical="center"/>
    </xf>
    <xf numFmtId="14" fontId="48" fillId="0" borderId="11" xfId="36" applyNumberFormat="1" applyFont="1" applyFill="1" applyBorder="1" applyAlignment="1">
      <alignment horizontal="center" vertical="center"/>
    </xf>
    <xf numFmtId="167" fontId="48" fillId="0" borderId="11" xfId="36" applyNumberFormat="1" applyFont="1" applyFill="1" applyBorder="1" applyAlignment="1">
      <alignment horizontal="center" vertical="center"/>
    </xf>
    <xf numFmtId="1" fontId="48" fillId="0" borderId="11" xfId="36" applyNumberFormat="1" applyFont="1" applyFill="1" applyBorder="1" applyAlignment="1">
      <alignment horizontal="center" vertical="center"/>
    </xf>
    <xf numFmtId="0" fontId="50" fillId="0" borderId="0" xfId="36" applyFont="1" applyFill="1" applyAlignment="1">
      <alignment vertical="center"/>
    </xf>
    <xf numFmtId="0" fontId="51" fillId="0" borderId="11" xfId="36" applyFont="1" applyFill="1" applyBorder="1" applyAlignment="1">
      <alignment horizontal="center" vertical="center"/>
    </xf>
    <xf numFmtId="0" fontId="52" fillId="0" borderId="11" xfId="36" applyFont="1" applyFill="1" applyBorder="1" applyAlignment="1">
      <alignment horizontal="center" vertical="center"/>
    </xf>
    <xf numFmtId="1" fontId="51" fillId="0" borderId="11" xfId="36" applyNumberFormat="1" applyFont="1" applyFill="1" applyBorder="1" applyAlignment="1">
      <alignment horizontal="center" vertical="center"/>
    </xf>
    <xf numFmtId="14" fontId="51" fillId="0" borderId="11" xfId="36" applyNumberFormat="1" applyFont="1" applyFill="1" applyBorder="1" applyAlignment="1">
      <alignment horizontal="center" vertical="center"/>
    </xf>
    <xf numFmtId="167" fontId="51" fillId="0" borderId="11" xfId="36" applyNumberFormat="1" applyFont="1" applyFill="1" applyBorder="1" applyAlignment="1">
      <alignment horizontal="center" vertical="center"/>
    </xf>
    <xf numFmtId="0" fontId="48" fillId="0" borderId="0" xfId="36" applyFont="1" applyFill="1" applyAlignment="1">
      <alignment horizontal="center"/>
    </xf>
    <xf numFmtId="0" fontId="45" fillId="0" borderId="0" xfId="36" applyFont="1" applyFill="1" applyAlignment="1">
      <alignment horizontal="center"/>
    </xf>
    <xf numFmtId="14" fontId="48" fillId="0" borderId="0" xfId="36" applyNumberFormat="1" applyFont="1" applyFill="1"/>
    <xf numFmtId="0" fontId="48" fillId="0" borderId="0" xfId="36" applyFont="1" applyFill="1" applyBorder="1" applyAlignment="1"/>
    <xf numFmtId="0" fontId="48" fillId="0" borderId="0" xfId="36" applyFont="1" applyFill="1" applyAlignment="1"/>
    <xf numFmtId="2" fontId="48" fillId="0" borderId="0" xfId="36" applyNumberFormat="1" applyFont="1" applyFill="1" applyBorder="1" applyAlignment="1">
      <alignment horizontal="center"/>
    </xf>
    <xf numFmtId="0" fontId="47" fillId="29" borderId="12" xfId="36" applyFont="1" applyFill="1" applyBorder="1" applyAlignment="1" applyProtection="1">
      <alignment vertical="center" wrapText="1"/>
      <protection locked="0"/>
    </xf>
    <xf numFmtId="14" fontId="47"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48" fillId="0" borderId="0" xfId="36" applyFont="1" applyFill="1" applyBorder="1" applyAlignment="1">
      <alignment horizontal="center" vertical="center"/>
    </xf>
    <xf numFmtId="14" fontId="48" fillId="0" borderId="0" xfId="36" applyNumberFormat="1" applyFont="1" applyFill="1" applyBorder="1" applyAlignment="1">
      <alignment horizontal="center" vertical="center"/>
    </xf>
    <xf numFmtId="0" fontId="49" fillId="0" borderId="0" xfId="36" applyFont="1" applyFill="1" applyBorder="1" applyAlignment="1">
      <alignment horizontal="center" vertical="center" wrapText="1"/>
    </xf>
    <xf numFmtId="167" fontId="48" fillId="0" borderId="0" xfId="36" applyNumberFormat="1" applyFont="1" applyFill="1" applyBorder="1" applyAlignment="1">
      <alignment horizontal="center" vertical="center"/>
    </xf>
    <xf numFmtId="1" fontId="48"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xf>
    <xf numFmtId="0" fontId="52" fillId="0" borderId="0" xfId="36" applyFont="1" applyFill="1" applyBorder="1" applyAlignment="1">
      <alignment horizontal="center" vertical="center"/>
    </xf>
    <xf numFmtId="1" fontId="51" fillId="0" borderId="0" xfId="36" applyNumberFormat="1" applyFont="1" applyFill="1" applyBorder="1" applyAlignment="1">
      <alignment horizontal="center" vertical="center"/>
    </xf>
    <xf numFmtId="14" fontId="51" fillId="0" borderId="0" xfId="36" applyNumberFormat="1" applyFont="1" applyFill="1" applyBorder="1" applyAlignment="1">
      <alignment horizontal="center" vertical="center"/>
    </xf>
    <xf numFmtId="167" fontId="51" fillId="0" borderId="0" xfId="36" applyNumberFormat="1" applyFont="1" applyFill="1" applyBorder="1" applyAlignment="1">
      <alignment horizontal="center" vertical="center"/>
    </xf>
    <xf numFmtId="0" fontId="48" fillId="0" borderId="0" xfId="36" applyFont="1" applyFill="1" applyAlignment="1">
      <alignment horizontal="left"/>
    </xf>
    <xf numFmtId="0" fontId="53" fillId="29" borderId="11" xfId="36" applyFont="1" applyFill="1" applyBorder="1" applyAlignment="1">
      <alignment horizontal="center" vertical="center" wrapText="1"/>
    </xf>
    <xf numFmtId="14" fontId="53" fillId="29" borderId="11" xfId="36" applyNumberFormat="1" applyFont="1" applyFill="1" applyBorder="1" applyAlignment="1">
      <alignment horizontal="center" vertical="center" wrapText="1"/>
    </xf>
    <xf numFmtId="0" fontId="53" fillId="29" borderId="11" xfId="36" applyNumberFormat="1" applyFont="1" applyFill="1" applyBorder="1" applyAlignment="1">
      <alignment horizontal="center" vertical="center" wrapText="1"/>
    </xf>
    <xf numFmtId="0" fontId="54" fillId="29" borderId="11" xfId="36" applyFont="1" applyFill="1" applyBorder="1" applyAlignment="1">
      <alignment horizontal="center" vertical="center" wrapText="1"/>
    </xf>
    <xf numFmtId="0" fontId="51" fillId="0" borderId="11" xfId="36" applyNumberFormat="1" applyFont="1" applyFill="1" applyBorder="1" applyAlignment="1">
      <alignment horizontal="left" vertical="center" wrapText="1"/>
    </xf>
    <xf numFmtId="167" fontId="48" fillId="0" borderId="0" xfId="36" applyNumberFormat="1" applyFont="1" applyFill="1" applyBorder="1" applyAlignment="1">
      <alignment horizontal="center" vertical="center" wrapText="1"/>
    </xf>
    <xf numFmtId="0" fontId="48" fillId="0" borderId="0" xfId="36" applyFont="1" applyFill="1" applyAlignment="1">
      <alignment horizontal="left" wrapText="1"/>
    </xf>
    <xf numFmtId="0" fontId="48" fillId="0" borderId="0" xfId="36" applyFont="1" applyFill="1" applyAlignment="1">
      <alignment wrapText="1"/>
    </xf>
    <xf numFmtId="0" fontId="51" fillId="0" borderId="0" xfId="36" applyNumberFormat="1" applyFont="1" applyFill="1" applyBorder="1" applyAlignment="1">
      <alignment horizontal="left" vertical="center" wrapText="1"/>
    </xf>
    <xf numFmtId="0" fontId="48" fillId="0" borderId="0" xfId="36" applyNumberFormat="1" applyFont="1" applyFill="1" applyBorder="1" applyAlignment="1">
      <alignment horizontal="center" wrapText="1"/>
    </xf>
    <xf numFmtId="0" fontId="48" fillId="0" borderId="0" xfId="36" applyNumberFormat="1" applyFont="1" applyFill="1" applyBorder="1" applyAlignment="1">
      <alignment horizontal="left" wrapText="1"/>
    </xf>
    <xf numFmtId="0" fontId="48" fillId="0" borderId="0" xfId="36" applyNumberFormat="1" applyFont="1" applyFill="1" applyAlignment="1">
      <alignment horizontal="center" wrapText="1"/>
    </xf>
    <xf numFmtId="0" fontId="48" fillId="0" borderId="0" xfId="36" applyFont="1" applyFill="1" applyBorder="1" applyAlignment="1">
      <alignment horizontal="center" vertical="center" wrapText="1"/>
    </xf>
    <xf numFmtId="0" fontId="48" fillId="0" borderId="0" xfId="36" applyFont="1" applyFill="1" applyBorder="1" applyAlignment="1">
      <alignment wrapText="1"/>
    </xf>
    <xf numFmtId="0" fontId="45" fillId="0" borderId="0" xfId="36" applyFont="1" applyFill="1"/>
    <xf numFmtId="14" fontId="55" fillId="0" borderId="11" xfId="36" applyNumberFormat="1" applyFont="1" applyFill="1" applyBorder="1" applyAlignment="1">
      <alignment horizontal="center" vertical="center" wrapText="1"/>
    </xf>
    <xf numFmtId="14" fontId="45" fillId="0" borderId="0" xfId="36" applyNumberFormat="1" applyFont="1" applyFill="1" applyAlignment="1">
      <alignment horizontal="center"/>
    </xf>
    <xf numFmtId="49" fontId="45" fillId="0" borderId="0" xfId="36" applyNumberFormat="1" applyFont="1" applyFill="1" applyAlignment="1">
      <alignment horizontal="center"/>
    </xf>
    <xf numFmtId="0" fontId="47" fillId="0" borderId="0" xfId="36" applyFont="1" applyFill="1" applyAlignment="1">
      <alignment horizontal="center"/>
    </xf>
    <xf numFmtId="0" fontId="45" fillId="30" borderId="0" xfId="36" applyFont="1" applyFill="1" applyBorder="1" applyAlignment="1" applyProtection="1">
      <alignment horizontal="left" vertical="center" wrapText="1"/>
      <protection locked="0"/>
    </xf>
    <xf numFmtId="14" fontId="45" fillId="30" borderId="0" xfId="36" applyNumberFormat="1" applyFont="1" applyFill="1" applyBorder="1" applyAlignment="1" applyProtection="1">
      <alignment horizontal="left" vertical="center" wrapText="1"/>
      <protection locked="0"/>
    </xf>
    <xf numFmtId="0" fontId="47" fillId="30" borderId="0" xfId="36" applyFont="1" applyFill="1" applyBorder="1" applyAlignment="1" applyProtection="1">
      <alignment horizontal="center" vertical="center" wrapText="1"/>
      <protection locked="0"/>
    </xf>
    <xf numFmtId="0" fontId="45" fillId="30" borderId="0" xfId="36" applyFont="1" applyFill="1" applyBorder="1" applyAlignment="1" applyProtection="1">
      <alignment horizontal="center" wrapText="1"/>
      <protection locked="0"/>
    </xf>
    <xf numFmtId="0" fontId="45" fillId="30" borderId="0" xfId="36" applyFont="1" applyFill="1" applyBorder="1" applyAlignment="1" applyProtection="1">
      <alignment horizontal="left" wrapText="1"/>
      <protection locked="0"/>
    </xf>
    <xf numFmtId="0" fontId="45" fillId="30" borderId="0" xfId="36" applyFont="1" applyFill="1" applyAlignment="1" applyProtection="1">
      <alignment wrapText="1"/>
      <protection locked="0"/>
    </xf>
    <xf numFmtId="1" fontId="55" fillId="0" borderId="11" xfId="36" applyNumberFormat="1" applyFont="1" applyFill="1" applyBorder="1" applyAlignment="1">
      <alignment horizontal="center" vertical="center" wrapText="1"/>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2" xfId="36" applyFont="1" applyFill="1" applyBorder="1" applyAlignment="1" applyProtection="1">
      <alignment vertical="center" wrapText="1"/>
      <protection locked="0"/>
    </xf>
    <xf numFmtId="0" fontId="58" fillId="0" borderId="11" xfId="36" applyFont="1" applyFill="1" applyBorder="1" applyAlignment="1">
      <alignment horizontal="center" vertical="center"/>
    </xf>
    <xf numFmtId="1" fontId="58" fillId="0" borderId="11" xfId="36" applyNumberFormat="1" applyFont="1" applyFill="1" applyBorder="1" applyAlignment="1">
      <alignment horizontal="center" vertical="center"/>
    </xf>
    <xf numFmtId="0" fontId="55" fillId="0" borderId="11" xfId="36" applyFont="1" applyFill="1" applyBorder="1" applyAlignment="1">
      <alignment horizontal="left" vertical="center" wrapText="1"/>
    </xf>
    <xf numFmtId="0" fontId="59" fillId="0" borderId="11" xfId="36" applyFont="1" applyFill="1" applyBorder="1" applyAlignment="1">
      <alignment horizontal="center" vertical="center"/>
    </xf>
    <xf numFmtId="0" fontId="60" fillId="0" borderId="0" xfId="36" applyFont="1" applyFill="1" applyAlignment="1">
      <alignment horizontal="left"/>
    </xf>
    <xf numFmtId="14" fontId="60" fillId="0" borderId="0" xfId="36" applyNumberFormat="1" applyFont="1" applyFill="1" applyAlignment="1">
      <alignment horizontal="center"/>
    </xf>
    <xf numFmtId="0" fontId="61" fillId="0" borderId="0" xfId="36" applyFont="1" applyFill="1" applyBorder="1" applyAlignment="1">
      <alignment horizontal="center" vertical="center" wrapText="1"/>
    </xf>
    <xf numFmtId="0" fontId="60" fillId="0" borderId="0" xfId="36" applyFont="1" applyFill="1" applyAlignment="1">
      <alignment horizontal="center"/>
    </xf>
    <xf numFmtId="0" fontId="60" fillId="0" borderId="0" xfId="36" applyFont="1" applyFill="1"/>
    <xf numFmtId="49" fontId="60" fillId="0" borderId="0" xfId="36" applyNumberFormat="1" applyFont="1" applyFill="1" applyAlignment="1">
      <alignment horizontal="center"/>
    </xf>
    <xf numFmtId="0" fontId="62" fillId="25" borderId="10" xfId="36" applyNumberFormat="1" applyFont="1" applyFill="1" applyBorder="1" applyAlignment="1" applyProtection="1">
      <alignment horizontal="right" vertical="center" wrapText="1"/>
      <protection locked="0"/>
    </xf>
    <xf numFmtId="0" fontId="63" fillId="29" borderId="12" xfId="36" applyNumberFormat="1" applyFont="1" applyFill="1" applyBorder="1" applyAlignment="1" applyProtection="1">
      <alignment horizontal="right" vertical="center" wrapText="1"/>
      <protection locked="0"/>
    </xf>
    <xf numFmtId="0" fontId="62"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4"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5"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6" fillId="0" borderId="0" xfId="0" applyFont="1"/>
    <xf numFmtId="0" fontId="67"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7" fillId="0" borderId="0" xfId="0" applyFont="1" applyAlignment="1">
      <alignment wrapText="1"/>
    </xf>
    <xf numFmtId="0" fontId="68" fillId="0" borderId="11" xfId="0" applyFont="1" applyBorder="1" applyAlignment="1">
      <alignment vertical="center" wrapText="1"/>
    </xf>
    <xf numFmtId="0" fontId="68" fillId="0" borderId="0" xfId="0" applyFont="1" applyAlignment="1">
      <alignment vertical="center" wrapText="1"/>
    </xf>
    <xf numFmtId="0" fontId="69" fillId="27" borderId="0" xfId="0" applyFont="1" applyFill="1" applyAlignment="1">
      <alignment horizontal="center" vertical="center"/>
    </xf>
    <xf numFmtId="0" fontId="70" fillId="32" borderId="11" xfId="31" applyFont="1" applyFill="1" applyBorder="1" applyAlignment="1" applyProtection="1">
      <alignment horizontal="center" vertical="center" wrapText="1"/>
    </xf>
    <xf numFmtId="0" fontId="69" fillId="0" borderId="0" xfId="0" applyFont="1" applyAlignment="1">
      <alignment horizontal="center" vertical="center"/>
    </xf>
    <xf numFmtId="0" fontId="47" fillId="0" borderId="0" xfId="0" applyFont="1" applyFill="1" applyBorder="1" applyAlignment="1">
      <alignment vertical="center" wrapText="1"/>
    </xf>
    <xf numFmtId="0" fontId="51" fillId="27" borderId="0" xfId="0" applyFont="1" applyFill="1" applyAlignment="1">
      <alignment horizontal="center" vertical="center"/>
    </xf>
    <xf numFmtId="0" fontId="51" fillId="0" borderId="0" xfId="0" applyFont="1" applyAlignment="1">
      <alignment horizontal="center" vertical="center"/>
    </xf>
    <xf numFmtId="0" fontId="51" fillId="0" borderId="0" xfId="0" applyFont="1" applyFill="1" applyBorder="1" applyAlignment="1">
      <alignment horizontal="center" vertical="center" wrapText="1"/>
    </xf>
    <xf numFmtId="0" fontId="71" fillId="0" borderId="0" xfId="0" applyFont="1" applyFill="1" applyBorder="1" applyAlignment="1">
      <alignment horizontal="left" vertical="center" wrapText="1"/>
    </xf>
    <xf numFmtId="0" fontId="67" fillId="0" borderId="0" xfId="0" applyFont="1" applyAlignment="1">
      <alignment horizontal="center" vertical="center" wrapText="1"/>
    </xf>
    <xf numFmtId="0" fontId="69"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2" fillId="29" borderId="11" xfId="0" applyFont="1" applyFill="1" applyBorder="1" applyAlignment="1">
      <alignment horizontal="left" vertical="center" wrapText="1"/>
    </xf>
    <xf numFmtId="0" fontId="72" fillId="29" borderId="11" xfId="0" applyFont="1" applyFill="1" applyBorder="1" applyAlignment="1">
      <alignment vertical="center" wrapText="1"/>
    </xf>
    <xf numFmtId="0" fontId="73" fillId="33" borderId="11" xfId="0" applyFont="1" applyFill="1" applyBorder="1" applyAlignment="1">
      <alignment horizontal="center" vertical="center" wrapText="1"/>
    </xf>
    <xf numFmtId="14" fontId="58" fillId="0" borderId="11" xfId="36" applyNumberFormat="1" applyFont="1" applyFill="1" applyBorder="1" applyAlignment="1">
      <alignment horizontal="center" vertical="center"/>
    </xf>
    <xf numFmtId="167" fontId="58" fillId="0" borderId="11" xfId="36" applyNumberFormat="1" applyFont="1" applyFill="1" applyBorder="1" applyAlignment="1">
      <alignment horizontal="center" vertical="center"/>
    </xf>
    <xf numFmtId="14" fontId="54" fillId="29" borderId="11" xfId="36" applyNumberFormat="1" applyFont="1" applyFill="1" applyBorder="1" applyAlignment="1">
      <alignment horizontal="center" vertical="center" wrapText="1"/>
    </xf>
    <xf numFmtId="0" fontId="54"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4"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4" fillId="0" borderId="11" xfId="36" applyFont="1" applyFill="1" applyBorder="1" applyAlignment="1" applyProtection="1">
      <alignment horizontal="center" vertical="center" wrapText="1"/>
      <protection hidden="1"/>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2" fillId="32" borderId="11" xfId="31" applyFont="1" applyFill="1" applyBorder="1" applyAlignment="1" applyProtection="1">
      <alignment horizontal="left" vertical="center" wrapText="1"/>
    </xf>
    <xf numFmtId="0" fontId="72" fillId="32" borderId="11" xfId="31" applyFont="1" applyFill="1" applyBorder="1" applyAlignment="1" applyProtection="1">
      <alignment horizontal="left" vertical="center"/>
    </xf>
    <xf numFmtId="0" fontId="75" fillId="28" borderId="11" xfId="0"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77" fillId="36" borderId="19" xfId="0" applyNumberFormat="1" applyFont="1" applyFill="1" applyBorder="1" applyAlignment="1">
      <alignment vertical="center" wrapText="1"/>
    </xf>
    <xf numFmtId="164" fontId="77"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8" fillId="34" borderId="11" xfId="36" applyFont="1" applyFill="1" applyBorder="1" applyAlignment="1" applyProtection="1">
      <alignment horizontal="center" vertical="center" wrapText="1"/>
      <protection locked="0"/>
    </xf>
    <xf numFmtId="0" fontId="79" fillId="0" borderId="11" xfId="36" applyFont="1" applyFill="1" applyBorder="1" applyAlignment="1" applyProtection="1">
      <alignment horizontal="center" vertical="center" wrapText="1"/>
      <protection locked="0"/>
    </xf>
    <xf numFmtId="0" fontId="76" fillId="0" borderId="0" xfId="36" applyFont="1" applyFill="1" applyAlignment="1" applyProtection="1">
      <alignment horizontal="center" wrapText="1"/>
      <protection locked="0"/>
    </xf>
    <xf numFmtId="1" fontId="80" fillId="0" borderId="0" xfId="36" applyNumberFormat="1" applyFont="1" applyFill="1" applyAlignment="1" applyProtection="1">
      <alignment horizontal="center" wrapText="1"/>
      <protection locked="0"/>
    </xf>
    <xf numFmtId="0" fontId="81"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58" fillId="0" borderId="11" xfId="36" applyFont="1" applyFill="1" applyBorder="1" applyAlignment="1">
      <alignment horizontal="left" vertical="center" wrapText="1"/>
    </xf>
    <xf numFmtId="0" fontId="82" fillId="0" borderId="11" xfId="36" applyFont="1" applyFill="1" applyBorder="1" applyAlignment="1">
      <alignment horizontal="left" vertical="center" wrapText="1"/>
    </xf>
    <xf numFmtId="0" fontId="48" fillId="0" borderId="11" xfId="36" applyFont="1" applyFill="1" applyBorder="1" applyAlignment="1">
      <alignment horizontal="left" vertical="center" wrapText="1"/>
    </xf>
    <xf numFmtId="0" fontId="49"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8" fontId="54" fillId="29" borderId="11" xfId="36" applyNumberFormat="1" applyFont="1" applyFill="1" applyBorder="1" applyAlignment="1">
      <alignment horizontal="center" vertical="center" wrapText="1"/>
    </xf>
    <xf numFmtId="168" fontId="5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48" fillId="0" borderId="0" xfId="36" applyNumberFormat="1" applyFont="1" applyFill="1" applyAlignment="1">
      <alignment horizontal="center"/>
    </xf>
    <xf numFmtId="168" fontId="48" fillId="0" borderId="0" xfId="36" applyNumberFormat="1" applyFont="1" applyFill="1"/>
    <xf numFmtId="168" fontId="47" fillId="29" borderId="12" xfId="36" applyNumberFormat="1" applyFont="1" applyFill="1" applyBorder="1" applyAlignment="1" applyProtection="1">
      <alignment vertical="center" wrapText="1"/>
      <protection locked="0"/>
    </xf>
    <xf numFmtId="168" fontId="45" fillId="24" borderId="0" xfId="36" applyNumberFormat="1" applyFont="1" applyFill="1" applyBorder="1" applyAlignment="1" applyProtection="1">
      <alignment horizontal="left" wrapText="1"/>
      <protection locked="0"/>
    </xf>
    <xf numFmtId="168" fontId="58" fillId="0" borderId="11" xfId="36" applyNumberFormat="1" applyFont="1" applyFill="1" applyBorder="1" applyAlignment="1">
      <alignment horizontal="center" vertical="center"/>
    </xf>
    <xf numFmtId="168" fontId="48" fillId="0" borderId="0" xfId="36" applyNumberFormat="1" applyFont="1" applyFill="1" applyBorder="1" applyAlignment="1">
      <alignment horizontal="center" vertical="center"/>
    </xf>
    <xf numFmtId="168" fontId="48"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6" fontId="58" fillId="27" borderId="0" xfId="0" applyNumberFormat="1" applyFont="1" applyFill="1" applyAlignment="1">
      <alignment horizontal="left" vertical="center"/>
    </xf>
    <xf numFmtId="166" fontId="75" fillId="28" borderId="11"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5" fillId="28" borderId="11"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83" fillId="29" borderId="12" xfId="36" applyNumberFormat="1" applyFont="1" applyFill="1" applyBorder="1" applyAlignment="1" applyProtection="1">
      <alignment vertical="center" wrapText="1"/>
      <protection locked="0"/>
    </xf>
    <xf numFmtId="14" fontId="83" fillId="29" borderId="12" xfId="36" applyNumberFormat="1" applyFont="1" applyFill="1" applyBorder="1" applyAlignment="1" applyProtection="1">
      <alignment vertical="center" wrapText="1"/>
      <protection locked="0"/>
    </xf>
    <xf numFmtId="166" fontId="83" fillId="29" borderId="12" xfId="36" applyNumberFormat="1" applyFont="1" applyFill="1" applyBorder="1" applyAlignment="1" applyProtection="1">
      <alignment vertical="center" wrapText="1"/>
      <protection locked="0"/>
    </xf>
    <xf numFmtId="165" fontId="84" fillId="29" borderId="12" xfId="36" applyNumberFormat="1" applyFont="1" applyFill="1" applyBorder="1" applyAlignment="1" applyProtection="1">
      <alignment vertical="center" wrapText="1"/>
      <protection locked="0"/>
    </xf>
    <xf numFmtId="0" fontId="69" fillId="27" borderId="0" xfId="0" applyFont="1" applyFill="1" applyAlignment="1">
      <alignment horizontal="center" vertical="center"/>
    </xf>
    <xf numFmtId="14" fontId="85" fillId="34" borderId="11" xfId="0" applyNumberFormat="1" applyFont="1" applyFill="1" applyBorder="1" applyAlignment="1">
      <alignment horizontal="center" vertical="center" wrapText="1"/>
    </xf>
    <xf numFmtId="166" fontId="85" fillId="34" borderId="11" xfId="0" applyNumberFormat="1" applyFont="1" applyFill="1" applyBorder="1" applyAlignment="1">
      <alignment horizontal="center" vertical="center" wrapText="1"/>
    </xf>
    <xf numFmtId="49" fontId="86" fillId="0" borderId="11" xfId="36" applyNumberFormat="1" applyFont="1" applyFill="1" applyBorder="1" applyAlignment="1">
      <alignment horizontal="center" vertical="center"/>
    </xf>
    <xf numFmtId="49" fontId="86" fillId="0" borderId="11" xfId="36" applyNumberFormat="1" applyFont="1" applyFill="1" applyBorder="1" applyAlignment="1" applyProtection="1">
      <alignment horizontal="center" vertical="center"/>
      <protection locked="0" hidden="1"/>
    </xf>
    <xf numFmtId="49" fontId="86" fillId="0" borderId="11" xfId="36" applyNumberFormat="1" applyFont="1" applyFill="1" applyBorder="1" applyAlignment="1">
      <alignment vertical="center"/>
    </xf>
    <xf numFmtId="49" fontId="86" fillId="37" borderId="11" xfId="36" applyNumberFormat="1" applyFont="1" applyFill="1" applyBorder="1" applyAlignment="1" applyProtection="1">
      <alignment horizontal="center" vertical="center"/>
      <protection locked="0" hidden="1"/>
    </xf>
    <xf numFmtId="49" fontId="86" fillId="37" borderId="11" xfId="36" applyNumberFormat="1" applyFont="1" applyFill="1" applyBorder="1" applyAlignment="1">
      <alignment horizontal="center" vertical="center"/>
    </xf>
    <xf numFmtId="49" fontId="86" fillId="37" borderId="11" xfId="36" applyNumberFormat="1" applyFont="1" applyFill="1" applyBorder="1" applyAlignment="1">
      <alignment vertical="center"/>
    </xf>
    <xf numFmtId="169" fontId="86" fillId="0" borderId="11" xfId="36" applyNumberFormat="1" applyFont="1" applyFill="1" applyBorder="1" applyAlignment="1">
      <alignment horizontal="center" vertical="center"/>
    </xf>
    <xf numFmtId="166" fontId="63" fillId="24" borderId="24"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horizontal="center" vertical="center" wrapText="1"/>
      <protection locked="0"/>
    </xf>
    <xf numFmtId="0" fontId="87" fillId="31" borderId="11" xfId="36" applyFont="1" applyFill="1" applyBorder="1" applyAlignment="1" applyProtection="1">
      <alignment horizontal="center" vertical="center" wrapText="1"/>
      <protection locked="0"/>
    </xf>
    <xf numFmtId="0" fontId="80"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0" fontId="64" fillId="31" borderId="11" xfId="36" applyFont="1" applyFill="1" applyBorder="1" applyAlignment="1" applyProtection="1">
      <alignment horizontal="center" vertical="center" wrapText="1"/>
      <protection locked="0"/>
    </xf>
    <xf numFmtId="0" fontId="62" fillId="25" borderId="10" xfId="36" applyNumberFormat="1" applyFont="1" applyFill="1" applyBorder="1" applyAlignment="1" applyProtection="1">
      <alignment horizontal="right" vertical="center" wrapText="1"/>
      <protection locked="0"/>
    </xf>
    <xf numFmtId="0" fontId="88" fillId="36" borderId="25" xfId="0" applyNumberFormat="1" applyFont="1" applyFill="1" applyBorder="1" applyAlignment="1">
      <alignment horizontal="center" vertical="center" wrapText="1"/>
    </xf>
    <xf numFmtId="49" fontId="85" fillId="32" borderId="11" xfId="31" applyNumberFormat="1" applyFont="1" applyFill="1" applyBorder="1" applyAlignment="1" applyProtection="1">
      <alignment horizontal="center" vertical="center" wrapText="1"/>
    </xf>
    <xf numFmtId="169" fontId="42" fillId="0" borderId="11" xfId="36" applyNumberFormat="1" applyFont="1" applyFill="1" applyBorder="1" applyAlignment="1" applyProtection="1">
      <alignment horizontal="center" vertical="center" wrapText="1"/>
      <protection hidden="1"/>
    </xf>
    <xf numFmtId="169" fontId="43" fillId="0" borderId="11" xfId="36" applyNumberFormat="1" applyFont="1" applyFill="1" applyBorder="1" applyAlignment="1" applyProtection="1">
      <alignment horizontal="center" vertical="center" wrapText="1"/>
      <protection locked="0"/>
    </xf>
    <xf numFmtId="169" fontId="51" fillId="0" borderId="11" xfId="36" applyNumberFormat="1" applyFont="1" applyFill="1" applyBorder="1" applyAlignment="1">
      <alignment horizontal="center" vertical="center"/>
    </xf>
    <xf numFmtId="14" fontId="79" fillId="0" borderId="11" xfId="36" applyNumberFormat="1" applyFont="1" applyFill="1" applyBorder="1" applyAlignment="1" applyProtection="1">
      <alignment horizontal="center" vertical="center" wrapText="1"/>
      <protection locked="0"/>
    </xf>
    <xf numFmtId="0" fontId="79" fillId="0" borderId="11" xfId="36" applyFont="1" applyFill="1" applyBorder="1" applyAlignment="1" applyProtection="1">
      <alignment vertical="center" wrapText="1"/>
      <protection locked="0"/>
    </xf>
    <xf numFmtId="167" fontId="79" fillId="0" borderId="11" xfId="36" applyNumberFormat="1" applyFont="1" applyFill="1" applyBorder="1" applyAlignment="1" applyProtection="1">
      <alignment horizontal="center" vertical="center" wrapText="1"/>
      <protection locked="0"/>
    </xf>
    <xf numFmtId="49" fontId="79" fillId="0" borderId="11" xfId="36" applyNumberFormat="1" applyFont="1" applyFill="1" applyBorder="1" applyAlignment="1" applyProtection="1">
      <alignment horizontal="center" vertical="center" wrapText="1"/>
      <protection locked="0"/>
    </xf>
    <xf numFmtId="1" fontId="79" fillId="0" borderId="11" xfId="36" applyNumberFormat="1" applyFont="1" applyFill="1" applyBorder="1" applyAlignment="1" applyProtection="1">
      <alignment horizontal="center" vertical="center" wrapText="1"/>
      <protection locked="0"/>
    </xf>
    <xf numFmtId="0" fontId="84" fillId="29" borderId="12" xfId="36" applyNumberFormat="1" applyFont="1" applyFill="1" applyBorder="1" applyAlignment="1" applyProtection="1">
      <alignment vertical="center" wrapText="1"/>
      <protection locked="0"/>
    </xf>
    <xf numFmtId="0" fontId="86" fillId="0" borderId="11" xfId="36" applyNumberFormat="1" applyFont="1" applyFill="1" applyBorder="1" applyAlignment="1">
      <alignment horizontal="center" vertical="center"/>
    </xf>
    <xf numFmtId="0" fontId="45" fillId="0" borderId="0" xfId="36" applyNumberFormat="1" applyFont="1" applyFill="1" applyAlignment="1">
      <alignment horizontal="center"/>
    </xf>
    <xf numFmtId="0" fontId="60" fillId="0" borderId="0" xfId="36" applyNumberFormat="1" applyFont="1" applyFill="1" applyAlignment="1">
      <alignment horizontal="center"/>
    </xf>
    <xf numFmtId="49" fontId="23" fillId="0" borderId="11" xfId="36" applyNumberFormat="1" applyFont="1" applyFill="1" applyBorder="1" applyAlignment="1" applyProtection="1">
      <alignment horizontal="center" vertical="center" wrapText="1"/>
      <protection locked="0"/>
    </xf>
    <xf numFmtId="0" fontId="23" fillId="0" borderId="37" xfId="36" applyFont="1" applyFill="1" applyBorder="1" applyAlignment="1" applyProtection="1">
      <alignment horizontal="center" vertical="center" wrapText="1"/>
      <protection locked="0"/>
    </xf>
    <xf numFmtId="0" fontId="74" fillId="0" borderId="37" xfId="36" applyFont="1" applyFill="1" applyBorder="1" applyAlignment="1" applyProtection="1">
      <alignment horizontal="center" vertical="center" wrapText="1"/>
      <protection hidden="1"/>
    </xf>
    <xf numFmtId="14" fontId="79" fillId="0" borderId="37" xfId="36" applyNumberFormat="1" applyFont="1" applyFill="1" applyBorder="1" applyAlignment="1" applyProtection="1">
      <alignment horizontal="center" vertical="center" wrapText="1"/>
      <protection locked="0"/>
    </xf>
    <xf numFmtId="0" fontId="79" fillId="0" borderId="37" xfId="36" applyFont="1" applyFill="1" applyBorder="1" applyAlignment="1" applyProtection="1">
      <alignment vertical="center" wrapText="1"/>
      <protection locked="0"/>
    </xf>
    <xf numFmtId="0" fontId="79" fillId="0" borderId="37" xfId="36" applyFont="1" applyFill="1" applyBorder="1" applyAlignment="1" applyProtection="1">
      <alignment horizontal="center" vertical="center" wrapText="1"/>
      <protection locked="0"/>
    </xf>
    <xf numFmtId="167" fontId="79" fillId="0" borderId="37" xfId="36" applyNumberFormat="1" applyFont="1" applyFill="1" applyBorder="1" applyAlignment="1" applyProtection="1">
      <alignment horizontal="center" vertical="center" wrapText="1"/>
      <protection locked="0"/>
    </xf>
    <xf numFmtId="49" fontId="79" fillId="0" borderId="37" xfId="36" applyNumberFormat="1" applyFont="1" applyFill="1" applyBorder="1" applyAlignment="1" applyProtection="1">
      <alignment horizontal="center" vertical="center" wrapText="1"/>
      <protection locked="0"/>
    </xf>
    <xf numFmtId="1" fontId="79" fillId="0" borderId="37" xfId="36" applyNumberFormat="1" applyFont="1" applyFill="1" applyBorder="1" applyAlignment="1" applyProtection="1">
      <alignment horizontal="center" vertical="center" wrapText="1"/>
      <protection locked="0"/>
    </xf>
    <xf numFmtId="0" fontId="23" fillId="0" borderId="41" xfId="36" applyFont="1" applyFill="1" applyBorder="1" applyAlignment="1" applyProtection="1">
      <alignment horizontal="center" vertical="center" wrapText="1"/>
      <protection locked="0"/>
    </xf>
    <xf numFmtId="0" fontId="74" fillId="0" borderId="41" xfId="36" applyFont="1" applyFill="1" applyBorder="1" applyAlignment="1" applyProtection="1">
      <alignment horizontal="center" vertical="center" wrapText="1"/>
      <protection hidden="1"/>
    </xf>
    <xf numFmtId="14" fontId="79" fillId="0" borderId="41" xfId="36" applyNumberFormat="1" applyFont="1" applyFill="1" applyBorder="1" applyAlignment="1" applyProtection="1">
      <alignment horizontal="center" vertical="center" wrapText="1"/>
      <protection locked="0"/>
    </xf>
    <xf numFmtId="0" fontId="79" fillId="0" borderId="41" xfId="36" applyFont="1" applyFill="1" applyBorder="1" applyAlignment="1" applyProtection="1">
      <alignment vertical="center" wrapText="1"/>
      <protection locked="0"/>
    </xf>
    <xf numFmtId="0" fontId="79" fillId="0" borderId="41" xfId="36" applyFont="1" applyFill="1" applyBorder="1" applyAlignment="1" applyProtection="1">
      <alignment horizontal="center" vertical="center" wrapText="1"/>
      <protection locked="0"/>
    </xf>
    <xf numFmtId="167" fontId="79" fillId="0" borderId="41" xfId="36" applyNumberFormat="1" applyFont="1" applyFill="1" applyBorder="1" applyAlignment="1" applyProtection="1">
      <alignment horizontal="center" vertical="center" wrapText="1"/>
      <protection locked="0"/>
    </xf>
    <xf numFmtId="49" fontId="79" fillId="0" borderId="41" xfId="36" applyNumberFormat="1" applyFont="1" applyFill="1" applyBorder="1" applyAlignment="1" applyProtection="1">
      <alignment horizontal="center" vertical="center" wrapText="1"/>
      <protection locked="0"/>
    </xf>
    <xf numFmtId="1" fontId="79" fillId="0" borderId="41" xfId="36" applyNumberFormat="1" applyFont="1" applyFill="1" applyBorder="1" applyAlignment="1" applyProtection="1">
      <alignment horizontal="center" vertical="center" wrapText="1"/>
      <protection locked="0"/>
    </xf>
    <xf numFmtId="0" fontId="23" fillId="0" borderId="42" xfId="36" applyFont="1" applyFill="1" applyBorder="1" applyAlignment="1" applyProtection="1">
      <alignment horizontal="center" vertical="center" wrapText="1"/>
      <protection locked="0"/>
    </xf>
    <xf numFmtId="0" fontId="74" fillId="0" borderId="42" xfId="36" applyFont="1" applyFill="1" applyBorder="1" applyAlignment="1" applyProtection="1">
      <alignment horizontal="center" vertical="center" wrapText="1"/>
      <protection hidden="1"/>
    </xf>
    <xf numFmtId="14" fontId="79" fillId="0" borderId="42" xfId="36" applyNumberFormat="1" applyFont="1" applyFill="1" applyBorder="1" applyAlignment="1" applyProtection="1">
      <alignment horizontal="center" vertical="center" wrapText="1"/>
      <protection locked="0"/>
    </xf>
    <xf numFmtId="0" fontId="79" fillId="0" borderId="42" xfId="36" applyFont="1" applyFill="1" applyBorder="1" applyAlignment="1" applyProtection="1">
      <alignment vertical="center" wrapText="1"/>
      <protection locked="0"/>
    </xf>
    <xf numFmtId="0" fontId="79" fillId="0" borderId="42" xfId="36" applyFont="1" applyFill="1" applyBorder="1" applyAlignment="1" applyProtection="1">
      <alignment horizontal="center" vertical="center" wrapText="1"/>
      <protection locked="0"/>
    </xf>
    <xf numFmtId="167" fontId="79" fillId="0" borderId="42" xfId="36" applyNumberFormat="1" applyFont="1" applyFill="1" applyBorder="1" applyAlignment="1" applyProtection="1">
      <alignment horizontal="center" vertical="center" wrapText="1"/>
      <protection locked="0"/>
    </xf>
    <xf numFmtId="49" fontId="79" fillId="0" borderId="42" xfId="36" applyNumberFormat="1" applyFont="1" applyFill="1" applyBorder="1" applyAlignment="1" applyProtection="1">
      <alignment horizontal="center" vertical="center" wrapText="1"/>
      <protection locked="0"/>
    </xf>
    <xf numFmtId="1" fontId="79" fillId="0" borderId="42" xfId="36" applyNumberFormat="1" applyFont="1" applyFill="1" applyBorder="1" applyAlignment="1" applyProtection="1">
      <alignment horizontal="center" vertical="center" wrapText="1"/>
      <protection locked="0"/>
    </xf>
    <xf numFmtId="0" fontId="23" fillId="38" borderId="42" xfId="36" applyFont="1" applyFill="1" applyBorder="1" applyAlignment="1" applyProtection="1">
      <alignment horizontal="center" vertical="center" wrapText="1"/>
      <protection locked="0"/>
    </xf>
    <xf numFmtId="0" fontId="74" fillId="38" borderId="42" xfId="36" applyFont="1" applyFill="1" applyBorder="1" applyAlignment="1" applyProtection="1">
      <alignment horizontal="center" vertical="center" wrapText="1"/>
      <protection hidden="1"/>
    </xf>
    <xf numFmtId="14" fontId="79" fillId="38" borderId="42" xfId="36" applyNumberFormat="1" applyFont="1" applyFill="1" applyBorder="1" applyAlignment="1" applyProtection="1">
      <alignment horizontal="center" vertical="center" wrapText="1"/>
      <protection locked="0"/>
    </xf>
    <xf numFmtId="0" fontId="79" fillId="38" borderId="42" xfId="36" applyFont="1" applyFill="1" applyBorder="1" applyAlignment="1" applyProtection="1">
      <alignment vertical="center" wrapText="1"/>
      <protection locked="0"/>
    </xf>
    <xf numFmtId="0" fontId="79" fillId="38" borderId="42" xfId="36" applyFont="1" applyFill="1" applyBorder="1" applyAlignment="1" applyProtection="1">
      <alignment horizontal="center" vertical="center" wrapText="1"/>
      <protection locked="0"/>
    </xf>
    <xf numFmtId="167" fontId="79" fillId="38" borderId="42" xfId="36" applyNumberFormat="1" applyFont="1" applyFill="1" applyBorder="1" applyAlignment="1" applyProtection="1">
      <alignment horizontal="center" vertical="center" wrapText="1"/>
      <protection locked="0"/>
    </xf>
    <xf numFmtId="49" fontId="79" fillId="38" borderId="42" xfId="36" applyNumberFormat="1" applyFont="1" applyFill="1" applyBorder="1" applyAlignment="1" applyProtection="1">
      <alignment horizontal="center" vertical="center" wrapText="1"/>
      <protection locked="0"/>
    </xf>
    <xf numFmtId="1" fontId="79" fillId="38" borderId="42" xfId="36" applyNumberFormat="1" applyFont="1" applyFill="1" applyBorder="1" applyAlignment="1" applyProtection="1">
      <alignment horizontal="center" vertical="center" wrapText="1"/>
      <protection locked="0"/>
    </xf>
    <xf numFmtId="0" fontId="23" fillId="38" borderId="11" xfId="36" applyFont="1" applyFill="1" applyBorder="1" applyAlignment="1" applyProtection="1">
      <alignment horizontal="center" vertical="center" wrapText="1"/>
      <protection locked="0"/>
    </xf>
    <xf numFmtId="0" fontId="74" fillId="38" borderId="11" xfId="36" applyFont="1" applyFill="1" applyBorder="1" applyAlignment="1" applyProtection="1">
      <alignment horizontal="center" vertical="center" wrapText="1"/>
      <protection hidden="1"/>
    </xf>
    <xf numFmtId="14" fontId="79" fillId="38" borderId="11" xfId="36" applyNumberFormat="1" applyFont="1" applyFill="1" applyBorder="1" applyAlignment="1" applyProtection="1">
      <alignment horizontal="center" vertical="center" wrapText="1"/>
      <protection locked="0"/>
    </xf>
    <xf numFmtId="0" fontId="79" fillId="38" borderId="11" xfId="36" applyFont="1" applyFill="1" applyBorder="1" applyAlignment="1" applyProtection="1">
      <alignment vertical="center" wrapText="1"/>
      <protection locked="0"/>
    </xf>
    <xf numFmtId="0" fontId="79" fillId="38" borderId="11" xfId="36" applyFont="1" applyFill="1" applyBorder="1" applyAlignment="1" applyProtection="1">
      <alignment horizontal="center" vertical="center" wrapText="1"/>
      <protection locked="0"/>
    </xf>
    <xf numFmtId="167" fontId="79" fillId="38" borderId="11" xfId="36" applyNumberFormat="1" applyFont="1" applyFill="1" applyBorder="1" applyAlignment="1" applyProtection="1">
      <alignment horizontal="center" vertical="center" wrapText="1"/>
      <protection locked="0"/>
    </xf>
    <xf numFmtId="49" fontId="79" fillId="38" borderId="11" xfId="36" applyNumberFormat="1" applyFont="1" applyFill="1" applyBorder="1" applyAlignment="1" applyProtection="1">
      <alignment horizontal="center" vertical="center" wrapText="1"/>
      <protection locked="0"/>
    </xf>
    <xf numFmtId="1" fontId="79" fillId="38" borderId="11" xfId="36" applyNumberFormat="1" applyFont="1" applyFill="1" applyBorder="1" applyAlignment="1" applyProtection="1">
      <alignment horizontal="center" vertical="center" wrapText="1"/>
      <protection locked="0"/>
    </xf>
    <xf numFmtId="0" fontId="23" fillId="38" borderId="41" xfId="36" applyFont="1" applyFill="1" applyBorder="1" applyAlignment="1" applyProtection="1">
      <alignment horizontal="center" vertical="center" wrapText="1"/>
      <protection locked="0"/>
    </xf>
    <xf numFmtId="0" fontId="74" fillId="38" borderId="41" xfId="36" applyFont="1" applyFill="1" applyBorder="1" applyAlignment="1" applyProtection="1">
      <alignment horizontal="center" vertical="center" wrapText="1"/>
      <protection hidden="1"/>
    </xf>
    <xf numFmtId="14" fontId="79" fillId="38" borderId="41" xfId="36" applyNumberFormat="1" applyFont="1" applyFill="1" applyBorder="1" applyAlignment="1" applyProtection="1">
      <alignment horizontal="center" vertical="center" wrapText="1"/>
      <protection locked="0"/>
    </xf>
    <xf numFmtId="0" fontId="79" fillId="38" borderId="41" xfId="36" applyFont="1" applyFill="1" applyBorder="1" applyAlignment="1" applyProtection="1">
      <alignment vertical="center" wrapText="1"/>
      <protection locked="0"/>
    </xf>
    <xf numFmtId="0" fontId="79" fillId="38" borderId="41" xfId="36" applyFont="1" applyFill="1" applyBorder="1" applyAlignment="1" applyProtection="1">
      <alignment horizontal="center" vertical="center" wrapText="1"/>
      <protection locked="0"/>
    </xf>
    <xf numFmtId="167" fontId="79" fillId="38" borderId="41" xfId="36" applyNumberFormat="1" applyFont="1" applyFill="1" applyBorder="1" applyAlignment="1" applyProtection="1">
      <alignment horizontal="center" vertical="center" wrapText="1"/>
      <protection locked="0"/>
    </xf>
    <xf numFmtId="49" fontId="79" fillId="38" borderId="41" xfId="36" applyNumberFormat="1" applyFont="1" applyFill="1" applyBorder="1" applyAlignment="1" applyProtection="1">
      <alignment horizontal="center" vertical="center" wrapText="1"/>
      <protection locked="0"/>
    </xf>
    <xf numFmtId="1" fontId="79" fillId="38" borderId="41" xfId="36" applyNumberFormat="1" applyFont="1" applyFill="1" applyBorder="1" applyAlignment="1" applyProtection="1">
      <alignment horizontal="center" vertical="center" wrapText="1"/>
      <protection locked="0"/>
    </xf>
    <xf numFmtId="49" fontId="23" fillId="38" borderId="11" xfId="36" applyNumberFormat="1" applyFont="1" applyFill="1" applyBorder="1" applyAlignment="1" applyProtection="1">
      <alignment horizontal="center" vertical="center" wrapText="1"/>
      <protection locked="0"/>
    </xf>
    <xf numFmtId="49" fontId="23" fillId="0" borderId="37" xfId="36" applyNumberFormat="1" applyFont="1" applyFill="1" applyBorder="1" applyAlignment="1" applyProtection="1">
      <alignment horizontal="center" vertical="center" wrapText="1"/>
      <protection locked="0"/>
    </xf>
    <xf numFmtId="49" fontId="23" fillId="38" borderId="41" xfId="36" applyNumberFormat="1" applyFont="1" applyFill="1" applyBorder="1" applyAlignment="1" applyProtection="1">
      <alignment horizontal="center" vertical="center" wrapText="1"/>
      <protection locked="0"/>
    </xf>
    <xf numFmtId="49" fontId="23" fillId="0" borderId="41" xfId="36" applyNumberFormat="1" applyFont="1" applyFill="1" applyBorder="1" applyAlignment="1" applyProtection="1">
      <alignment horizontal="center" vertical="center" wrapText="1"/>
      <protection locked="0"/>
    </xf>
    <xf numFmtId="0" fontId="74" fillId="0" borderId="36" xfId="36" applyFont="1" applyFill="1" applyBorder="1" applyAlignment="1" applyProtection="1">
      <alignment horizontal="center" vertical="center" wrapText="1"/>
      <protection hidden="1"/>
    </xf>
    <xf numFmtId="14" fontId="79" fillId="0" borderId="36" xfId="36" applyNumberFormat="1" applyFont="1" applyFill="1" applyBorder="1" applyAlignment="1" applyProtection="1">
      <alignment horizontal="center" vertical="center" wrapText="1"/>
      <protection locked="0"/>
    </xf>
    <xf numFmtId="0" fontId="79" fillId="0" borderId="36" xfId="36" applyFont="1" applyFill="1" applyBorder="1" applyAlignment="1" applyProtection="1">
      <alignment vertical="center" wrapText="1"/>
      <protection locked="0"/>
    </xf>
    <xf numFmtId="0" fontId="79" fillId="0" borderId="36" xfId="36" applyFont="1" applyFill="1" applyBorder="1" applyAlignment="1" applyProtection="1">
      <alignment horizontal="center" vertical="center" wrapText="1"/>
      <protection locked="0"/>
    </xf>
    <xf numFmtId="167" fontId="79" fillId="0" borderId="36" xfId="36" applyNumberFormat="1" applyFont="1" applyFill="1" applyBorder="1" applyAlignment="1" applyProtection="1">
      <alignment horizontal="center" vertical="center" wrapText="1"/>
      <protection locked="0"/>
    </xf>
    <xf numFmtId="49" fontId="79" fillId="0" borderId="36" xfId="36" applyNumberFormat="1" applyFont="1" applyFill="1" applyBorder="1" applyAlignment="1" applyProtection="1">
      <alignment horizontal="center" vertical="center" wrapText="1"/>
      <protection locked="0"/>
    </xf>
    <xf numFmtId="1" fontId="79" fillId="0" borderId="36" xfId="36" applyNumberFormat="1" applyFont="1" applyFill="1" applyBorder="1" applyAlignment="1" applyProtection="1">
      <alignment horizontal="center" vertical="center" wrapText="1"/>
      <protection locked="0"/>
    </xf>
    <xf numFmtId="0" fontId="21" fillId="0" borderId="0" xfId="36"/>
    <xf numFmtId="0" fontId="102" fillId="0" borderId="0" xfId="36" applyFont="1" applyBorder="1" applyAlignment="1">
      <alignment horizontal="center" vertical="center"/>
    </xf>
    <xf numFmtId="0" fontId="21" fillId="0" borderId="0" xfId="36" applyBorder="1"/>
    <xf numFmtId="169" fontId="51"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wrapText="1"/>
    </xf>
    <xf numFmtId="0" fontId="53" fillId="0" borderId="0" xfId="36" applyFont="1" applyFill="1" applyBorder="1" applyAlignment="1">
      <alignment horizontal="center" vertical="center" wrapText="1"/>
    </xf>
    <xf numFmtId="14" fontId="53" fillId="0" borderId="0" xfId="36" applyNumberFormat="1" applyFont="1" applyFill="1" applyBorder="1" applyAlignment="1">
      <alignment horizontal="center" vertical="center" wrapText="1"/>
    </xf>
    <xf numFmtId="0" fontId="53" fillId="0" borderId="0" xfId="36" applyNumberFormat="1" applyFont="1" applyFill="1" applyBorder="1" applyAlignment="1">
      <alignment horizontal="center" vertical="center" wrapText="1"/>
    </xf>
    <xf numFmtId="0" fontId="23" fillId="38" borderId="36" xfId="36" applyFont="1" applyFill="1" applyBorder="1" applyAlignment="1" applyProtection="1">
      <alignment horizontal="center" vertical="center" wrapText="1"/>
      <protection locked="0"/>
    </xf>
    <xf numFmtId="0" fontId="74" fillId="38" borderId="36" xfId="36" applyFont="1" applyFill="1" applyBorder="1" applyAlignment="1" applyProtection="1">
      <alignment horizontal="center" vertical="center" wrapText="1"/>
      <protection hidden="1"/>
    </xf>
    <xf numFmtId="14" fontId="79" fillId="38" borderId="36" xfId="36" applyNumberFormat="1" applyFont="1" applyFill="1" applyBorder="1" applyAlignment="1" applyProtection="1">
      <alignment horizontal="center" vertical="center" wrapText="1"/>
      <protection locked="0"/>
    </xf>
    <xf numFmtId="0" fontId="79" fillId="38" borderId="36" xfId="36" applyFont="1" applyFill="1" applyBorder="1" applyAlignment="1" applyProtection="1">
      <alignment vertical="center" wrapText="1"/>
      <protection locked="0"/>
    </xf>
    <xf numFmtId="0" fontId="79" fillId="38" borderId="36" xfId="36" applyFont="1" applyFill="1" applyBorder="1" applyAlignment="1" applyProtection="1">
      <alignment horizontal="center" vertical="center" wrapText="1"/>
      <protection locked="0"/>
    </xf>
    <xf numFmtId="167" fontId="79" fillId="38" borderId="36" xfId="36" applyNumberFormat="1" applyFont="1" applyFill="1" applyBorder="1" applyAlignment="1" applyProtection="1">
      <alignment horizontal="center" vertical="center" wrapText="1"/>
      <protection locked="0"/>
    </xf>
    <xf numFmtId="49" fontId="79" fillId="38" borderId="36" xfId="36" applyNumberFormat="1" applyFont="1" applyFill="1" applyBorder="1" applyAlignment="1" applyProtection="1">
      <alignment horizontal="center" vertical="center" wrapText="1"/>
      <protection locked="0"/>
    </xf>
    <xf numFmtId="1" fontId="79" fillId="38" borderId="36" xfId="36" applyNumberFormat="1" applyFont="1" applyFill="1" applyBorder="1" applyAlignment="1" applyProtection="1">
      <alignment horizontal="center" vertical="center" wrapText="1"/>
      <protection locked="0"/>
    </xf>
    <xf numFmtId="0" fontId="90" fillId="36" borderId="17" xfId="0" applyFont="1" applyFill="1" applyBorder="1" applyAlignment="1">
      <alignment horizontal="center" vertical="center" wrapText="1"/>
    </xf>
    <xf numFmtId="0" fontId="90" fillId="36" borderId="0" xfId="0" applyFont="1" applyFill="1" applyBorder="1" applyAlignment="1">
      <alignment horizontal="center" vertical="center" wrapText="1"/>
    </xf>
    <xf numFmtId="0" fontId="90"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91" fillId="36" borderId="17" xfId="0" applyNumberFormat="1" applyFont="1" applyFill="1" applyBorder="1" applyAlignment="1">
      <alignment horizontal="center" vertical="center" wrapText="1"/>
    </xf>
    <xf numFmtId="0" fontId="91" fillId="36" borderId="0" xfId="0" applyFont="1" applyFill="1" applyBorder="1" applyAlignment="1">
      <alignment horizontal="center" vertical="center" wrapText="1"/>
    </xf>
    <xf numFmtId="0" fontId="91" fillId="36" borderId="18" xfId="0" applyFont="1" applyFill="1" applyBorder="1" applyAlignment="1">
      <alignment horizontal="center" vertical="center" wrapText="1"/>
    </xf>
    <xf numFmtId="164" fontId="80" fillId="36" borderId="17" xfId="0" applyNumberFormat="1" applyFont="1" applyFill="1" applyBorder="1" applyAlignment="1">
      <alignment horizontal="right"/>
    </xf>
    <xf numFmtId="164" fontId="80" fillId="36" borderId="0" xfId="0" applyNumberFormat="1" applyFont="1" applyFill="1" applyBorder="1" applyAlignment="1">
      <alignment horizontal="right"/>
    </xf>
    <xf numFmtId="164" fontId="77" fillId="36" borderId="25" xfId="0" applyNumberFormat="1" applyFont="1" applyFill="1" applyBorder="1" applyAlignment="1">
      <alignment horizontal="left" vertical="center" wrapText="1"/>
    </xf>
    <xf numFmtId="164" fontId="77" fillId="36" borderId="19" xfId="0" applyNumberFormat="1" applyFont="1" applyFill="1" applyBorder="1" applyAlignment="1">
      <alignment horizontal="left" vertical="center" wrapText="1"/>
    </xf>
    <xf numFmtId="164" fontId="77" fillId="36" borderId="20" xfId="0" applyNumberFormat="1" applyFont="1" applyFill="1" applyBorder="1" applyAlignment="1">
      <alignment horizontal="left" vertical="center" wrapText="1"/>
    </xf>
    <xf numFmtId="164" fontId="92" fillId="29" borderId="26" xfId="0" applyNumberFormat="1" applyFont="1" applyFill="1" applyBorder="1" applyAlignment="1">
      <alignment horizontal="center" vertical="center"/>
    </xf>
    <xf numFmtId="164" fontId="92" fillId="29" borderId="27" xfId="0" applyNumberFormat="1" applyFont="1" applyFill="1" applyBorder="1" applyAlignment="1">
      <alignment horizontal="center" vertical="center"/>
    </xf>
    <xf numFmtId="164" fontId="92"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90" fillId="36" borderId="29" xfId="0" applyNumberFormat="1" applyFont="1" applyFill="1" applyBorder="1" applyAlignment="1">
      <alignment horizontal="right" vertical="center"/>
    </xf>
    <xf numFmtId="164" fontId="90" fillId="36" borderId="30" xfId="0" applyNumberFormat="1" applyFont="1" applyFill="1" applyBorder="1" applyAlignment="1">
      <alignment horizontal="right" vertical="center"/>
    </xf>
    <xf numFmtId="164" fontId="90" fillId="36" borderId="31" xfId="0" applyNumberFormat="1" applyFont="1" applyFill="1" applyBorder="1" applyAlignment="1">
      <alignment horizontal="right" vertical="center"/>
    </xf>
    <xf numFmtId="164" fontId="90" fillId="36" borderId="17" xfId="0" applyNumberFormat="1" applyFont="1" applyFill="1" applyBorder="1" applyAlignment="1">
      <alignment horizontal="right" vertical="center"/>
    </xf>
    <xf numFmtId="164" fontId="90" fillId="36" borderId="0" xfId="0" applyNumberFormat="1" applyFont="1" applyFill="1" applyBorder="1" applyAlignment="1">
      <alignment horizontal="right" vertical="center"/>
    </xf>
    <xf numFmtId="164" fontId="90" fillId="36" borderId="32" xfId="0" applyNumberFormat="1" applyFont="1" applyFill="1" applyBorder="1" applyAlignment="1">
      <alignment horizontal="right" vertical="center"/>
    </xf>
    <xf numFmtId="164" fontId="90" fillId="36" borderId="33" xfId="0" applyNumberFormat="1" applyFont="1" applyFill="1" applyBorder="1" applyAlignment="1">
      <alignment horizontal="right" vertical="center"/>
    </xf>
    <xf numFmtId="164" fontId="90" fillId="36" borderId="34" xfId="0" applyNumberFormat="1" applyFont="1" applyFill="1" applyBorder="1" applyAlignment="1">
      <alignment horizontal="right" vertical="center"/>
    </xf>
    <xf numFmtId="164" fontId="90" fillId="36" borderId="35" xfId="0" applyNumberFormat="1" applyFont="1" applyFill="1" applyBorder="1" applyAlignment="1">
      <alignment horizontal="right" vertical="center"/>
    </xf>
    <xf numFmtId="0" fontId="93" fillId="33" borderId="11" xfId="0" applyFont="1" applyFill="1" applyBorder="1" applyAlignment="1">
      <alignment horizontal="center" vertical="center" wrapText="1"/>
    </xf>
    <xf numFmtId="0" fontId="89" fillId="33" borderId="11" xfId="0" applyFont="1" applyFill="1" applyBorder="1" applyAlignment="1">
      <alignment horizontal="center" vertical="center" wrapText="1"/>
    </xf>
    <xf numFmtId="0" fontId="94" fillId="29" borderId="21" xfId="0" applyFont="1" applyFill="1" applyBorder="1" applyAlignment="1">
      <alignment horizontal="right" vertical="center" wrapText="1"/>
    </xf>
    <xf numFmtId="0" fontId="94" fillId="29" borderId="13" xfId="0" applyFont="1" applyFill="1" applyBorder="1" applyAlignment="1">
      <alignment horizontal="right" vertical="center" wrapText="1"/>
    </xf>
    <xf numFmtId="0" fontId="94" fillId="29" borderId="13" xfId="0" applyFont="1" applyFill="1" applyBorder="1" applyAlignment="1">
      <alignment horizontal="left" vertical="center" wrapText="1"/>
    </xf>
    <xf numFmtId="0" fontId="94" fillId="29" borderId="22" xfId="0" applyFont="1" applyFill="1" applyBorder="1" applyAlignment="1">
      <alignment horizontal="left" vertical="center" wrapText="1"/>
    </xf>
    <xf numFmtId="0" fontId="60" fillId="28" borderId="17" xfId="0" applyFont="1" applyFill="1" applyBorder="1" applyAlignment="1">
      <alignment horizontal="center" vertical="center" wrapText="1"/>
    </xf>
    <xf numFmtId="0" fontId="60" fillId="28" borderId="0" xfId="0" applyFont="1" applyFill="1" applyBorder="1" applyAlignment="1">
      <alignment horizontal="center" vertical="center" wrapText="1"/>
    </xf>
    <xf numFmtId="0" fontId="60" fillId="28" borderId="18"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15" xfId="0" applyFont="1" applyFill="1" applyBorder="1" applyAlignment="1">
      <alignment horizontal="center" vertical="center" wrapText="1"/>
    </xf>
    <xf numFmtId="0" fontId="95" fillId="26" borderId="16" xfId="0" applyFont="1" applyFill="1" applyBorder="1" applyAlignment="1">
      <alignment horizontal="center" vertical="center" wrapText="1"/>
    </xf>
    <xf numFmtId="0" fontId="47" fillId="35" borderId="17" xfId="0" applyFont="1" applyFill="1" applyBorder="1" applyAlignment="1">
      <alignment horizontal="center" vertical="center" wrapText="1"/>
    </xf>
    <xf numFmtId="0" fontId="47" fillId="35" borderId="0" xfId="0" applyFont="1" applyFill="1" applyBorder="1" applyAlignment="1">
      <alignment horizontal="center" vertical="center" wrapText="1"/>
    </xf>
    <xf numFmtId="0" fontId="47" fillId="35" borderId="18" xfId="0" applyFont="1" applyFill="1" applyBorder="1" applyAlignment="1">
      <alignment horizontal="center" vertical="center" wrapText="1"/>
    </xf>
    <xf numFmtId="0" fontId="102" fillId="39" borderId="13" xfId="36" applyFont="1" applyFill="1" applyBorder="1" applyAlignment="1">
      <alignment horizontal="center" vertical="center"/>
    </xf>
    <xf numFmtId="0" fontId="102" fillId="0" borderId="0" xfId="36" applyFont="1" applyFill="1" applyBorder="1" applyAlignment="1">
      <alignment horizontal="center" vertical="center"/>
    </xf>
    <xf numFmtId="0" fontId="97" fillId="29" borderId="0" xfId="36" applyFont="1" applyFill="1" applyBorder="1" applyAlignment="1" applyProtection="1">
      <alignment horizontal="center" vertical="center" wrapText="1"/>
      <protection locked="0"/>
    </xf>
    <xf numFmtId="0" fontId="98" fillId="31" borderId="38" xfId="36" applyFont="1" applyFill="1" applyBorder="1" applyAlignment="1" applyProtection="1">
      <alignment horizontal="center" vertical="center" wrapText="1"/>
      <protection locked="0"/>
    </xf>
    <xf numFmtId="0" fontId="102" fillId="0" borderId="10" xfId="36" applyFont="1" applyBorder="1" applyAlignment="1">
      <alignment horizontal="center" vertical="center"/>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2" fontId="87" fillId="31" borderId="36" xfId="36" applyNumberFormat="1" applyFont="1" applyFill="1" applyBorder="1" applyAlignment="1" applyProtection="1">
      <alignment horizontal="center" vertical="center" wrapText="1"/>
      <protection locked="0"/>
    </xf>
    <xf numFmtId="2" fontId="87" fillId="31" borderId="37"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87" fillId="31" borderId="11" xfId="36" applyFont="1" applyFill="1" applyBorder="1" applyAlignment="1" applyProtection="1">
      <alignment horizontal="center" vertical="center" wrapText="1"/>
      <protection locked="0"/>
    </xf>
    <xf numFmtId="14" fontId="87" fillId="31" borderId="11"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96" fillId="29" borderId="10" xfId="31" applyNumberFormat="1" applyFont="1" applyFill="1" applyBorder="1" applyAlignment="1" applyProtection="1">
      <alignment horizontal="left" vertical="center" wrapText="1"/>
      <protection locked="0"/>
    </xf>
    <xf numFmtId="0" fontId="96" fillId="29" borderId="10" xfId="31" applyFont="1" applyFill="1" applyBorder="1" applyAlignment="1" applyProtection="1">
      <alignment horizontal="left" vertical="center" wrapText="1"/>
      <protection locked="0"/>
    </xf>
    <xf numFmtId="0" fontId="80" fillId="29" borderId="10" xfId="36" applyFont="1" applyFill="1" applyBorder="1" applyAlignment="1" applyProtection="1">
      <alignment horizontal="left" vertical="center" wrapText="1"/>
      <protection locked="0"/>
    </xf>
    <xf numFmtId="0" fontId="80" fillId="29" borderId="10" xfId="36"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32" fillId="29" borderId="12" xfId="36" applyFont="1" applyFill="1" applyBorder="1" applyAlignment="1" applyProtection="1">
      <alignment horizontal="left" vertical="center" wrapText="1"/>
      <protection locked="0"/>
    </xf>
    <xf numFmtId="0" fontId="64" fillId="31" borderId="11" xfId="36" applyFont="1" applyFill="1" applyBorder="1" applyAlignment="1" applyProtection="1">
      <alignment horizontal="center" vertical="center" wrapText="1"/>
      <protection locked="0"/>
    </xf>
    <xf numFmtId="0" fontId="53" fillId="33" borderId="11" xfId="36" applyFont="1" applyFill="1" applyBorder="1" applyAlignment="1">
      <alignment horizontal="center" vertical="center" wrapText="1"/>
    </xf>
    <xf numFmtId="0" fontId="72" fillId="33" borderId="39" xfId="36" applyFont="1" applyFill="1" applyBorder="1" applyAlignment="1">
      <alignment horizontal="center" vertical="center"/>
    </xf>
    <xf numFmtId="0" fontId="72" fillId="33" borderId="23" xfId="36" applyFont="1" applyFill="1" applyBorder="1" applyAlignment="1">
      <alignment horizontal="center" vertical="center"/>
    </xf>
    <xf numFmtId="0" fontId="72" fillId="33" borderId="40" xfId="36" applyFont="1" applyFill="1" applyBorder="1" applyAlignment="1">
      <alignment horizontal="center" vertical="center"/>
    </xf>
    <xf numFmtId="0" fontId="63" fillId="25" borderId="10" xfId="36" applyFont="1" applyFill="1" applyBorder="1" applyAlignment="1" applyProtection="1">
      <alignment horizontal="right" vertical="center" wrapText="1"/>
      <protection locked="0"/>
    </xf>
    <xf numFmtId="0" fontId="83" fillId="29" borderId="12" xfId="36" applyFont="1" applyFill="1" applyBorder="1" applyAlignment="1" applyProtection="1">
      <alignment horizontal="left" vertical="center" wrapText="1"/>
      <protection locked="0"/>
    </xf>
    <xf numFmtId="0" fontId="99" fillId="25" borderId="10" xfId="31" applyFont="1" applyFill="1" applyBorder="1" applyAlignment="1" applyProtection="1">
      <alignment horizontal="left" vertical="center" wrapText="1"/>
      <protection locked="0"/>
    </xf>
    <xf numFmtId="0" fontId="54" fillId="33" borderId="11" xfId="36" applyFont="1" applyFill="1" applyBorder="1" applyAlignment="1">
      <alignment horizontal="center" textRotation="90" wrapText="1"/>
    </xf>
    <xf numFmtId="0" fontId="54" fillId="33" borderId="36" xfId="36" applyFont="1" applyFill="1" applyBorder="1" applyAlignment="1">
      <alignment horizontal="center" textRotation="90" wrapText="1"/>
    </xf>
    <xf numFmtId="0" fontId="54" fillId="33" borderId="37" xfId="36" applyFont="1" applyFill="1" applyBorder="1" applyAlignment="1">
      <alignment horizontal="center" textRotation="90" wrapText="1"/>
    </xf>
    <xf numFmtId="0" fontId="53" fillId="33" borderId="11" xfId="36" applyFont="1" applyFill="1" applyBorder="1" applyAlignment="1" applyProtection="1">
      <alignment horizontal="center" vertical="center" wrapText="1"/>
      <protection locked="0"/>
    </xf>
    <xf numFmtId="0" fontId="63" fillId="29" borderId="12" xfId="36" applyFont="1" applyFill="1" applyBorder="1" applyAlignment="1" applyProtection="1">
      <alignment horizontal="right" vertical="center" wrapText="1"/>
      <protection locked="0"/>
    </xf>
    <xf numFmtId="0" fontId="53" fillId="33" borderId="36" xfId="36" applyFont="1" applyFill="1" applyBorder="1" applyAlignment="1">
      <alignment horizontal="center" vertical="center" wrapText="1"/>
    </xf>
    <xf numFmtId="0" fontId="53" fillId="33" borderId="37" xfId="36" applyFont="1" applyFill="1" applyBorder="1" applyAlignment="1">
      <alignment horizontal="center" vertical="center" wrapText="1"/>
    </xf>
    <xf numFmtId="0" fontId="46" fillId="25" borderId="10" xfId="36" applyFont="1" applyFill="1" applyBorder="1" applyAlignment="1" applyProtection="1">
      <alignment horizontal="left" vertical="center" wrapText="1"/>
      <protection locked="0"/>
    </xf>
    <xf numFmtId="166" fontId="45" fillId="24" borderId="24" xfId="36" applyNumberFormat="1" applyFont="1" applyFill="1" applyBorder="1" applyAlignment="1" applyProtection="1">
      <alignment horizontal="center" vertical="center" wrapText="1"/>
      <protection locked="0"/>
    </xf>
    <xf numFmtId="0" fontId="62" fillId="25" borderId="10" xfId="36" applyNumberFormat="1" applyFont="1" applyFill="1" applyBorder="1" applyAlignment="1" applyProtection="1">
      <alignment horizontal="right" vertical="center" wrapText="1"/>
      <protection locked="0"/>
    </xf>
    <xf numFmtId="0" fontId="83" fillId="25" borderId="10" xfId="36" applyNumberFormat="1" applyFont="1" applyFill="1" applyBorder="1" applyAlignment="1" applyProtection="1">
      <alignment horizontal="left" vertical="center" wrapText="1"/>
      <protection locked="0"/>
    </xf>
    <xf numFmtId="0" fontId="83" fillId="29" borderId="12" xfId="36" applyNumberFormat="1" applyFont="1" applyFill="1" applyBorder="1" applyAlignment="1" applyProtection="1">
      <alignment horizontal="left" vertical="center" wrapText="1"/>
      <protection locked="0"/>
    </xf>
    <xf numFmtId="168" fontId="53" fillId="33" borderId="11" xfId="36" applyNumberFormat="1" applyFont="1" applyFill="1" applyBorder="1" applyAlignment="1">
      <alignment horizontal="center" vertical="center" wrapText="1"/>
    </xf>
    <xf numFmtId="166" fontId="63" fillId="24" borderId="24" xfId="36" applyNumberFormat="1" applyFont="1" applyFill="1" applyBorder="1" applyAlignment="1" applyProtection="1">
      <alignment horizontal="center" vertical="center" wrapText="1"/>
      <protection locked="0"/>
    </xf>
    <xf numFmtId="0" fontId="98" fillId="33" borderId="38" xfId="36" applyFont="1" applyFill="1" applyBorder="1" applyAlignment="1" applyProtection="1">
      <alignment horizontal="center" vertical="center" wrapText="1"/>
      <protection locked="0"/>
    </xf>
    <xf numFmtId="0" fontId="62" fillId="25" borderId="10" xfId="36" applyNumberFormat="1" applyFont="1" applyFill="1" applyBorder="1" applyAlignment="1" applyProtection="1">
      <alignment horizontal="center" vertical="center" wrapText="1"/>
      <protection locked="0"/>
    </xf>
    <xf numFmtId="0" fontId="57" fillId="29" borderId="12" xfId="36" applyFont="1" applyFill="1" applyBorder="1" applyAlignment="1" applyProtection="1">
      <alignment horizontal="right" vertical="center" wrapText="1"/>
      <protection locked="0"/>
    </xf>
    <xf numFmtId="0" fontId="56" fillId="29" borderId="12" xfId="36" applyFont="1" applyFill="1" applyBorder="1" applyAlignment="1" applyProtection="1">
      <alignment horizontal="left" vertical="center" wrapText="1"/>
      <protection locked="0"/>
    </xf>
    <xf numFmtId="166" fontId="102" fillId="24" borderId="24" xfId="36" applyNumberFormat="1" applyFont="1" applyFill="1" applyBorder="1" applyAlignment="1" applyProtection="1">
      <alignment horizontal="center" vertical="center" wrapText="1"/>
      <protection locked="0"/>
    </xf>
    <xf numFmtId="14" fontId="84" fillId="29" borderId="12" xfId="36" applyNumberFormat="1" applyFont="1" applyFill="1" applyBorder="1" applyAlignment="1" applyProtection="1">
      <alignment horizontal="center" vertical="center" wrapText="1"/>
      <protection locked="0"/>
    </xf>
    <xf numFmtId="166" fontId="84" fillId="29" borderId="12" xfId="36" applyNumberFormat="1" applyFont="1" applyFill="1" applyBorder="1" applyAlignment="1" applyProtection="1">
      <alignment horizontal="center" vertical="center" wrapText="1"/>
      <protection locked="0"/>
    </xf>
    <xf numFmtId="0" fontId="75" fillId="33" borderId="36" xfId="36" applyFont="1" applyFill="1" applyBorder="1" applyAlignment="1">
      <alignment horizontal="center" vertical="center" wrapText="1"/>
    </xf>
    <xf numFmtId="0" fontId="75" fillId="33" borderId="37" xfId="36" applyFont="1" applyFill="1" applyBorder="1" applyAlignment="1">
      <alignment horizontal="center" vertical="center" wrapText="1"/>
    </xf>
    <xf numFmtId="169" fontId="101" fillId="33" borderId="11" xfId="36" applyNumberFormat="1" applyFont="1" applyFill="1" applyBorder="1" applyAlignment="1">
      <alignment horizontal="center" vertical="center"/>
    </xf>
    <xf numFmtId="0" fontId="75" fillId="33" borderId="11" xfId="36" applyFont="1" applyFill="1" applyBorder="1" applyAlignment="1">
      <alignment horizontal="center" vertical="center"/>
    </xf>
    <xf numFmtId="0" fontId="100" fillId="33" borderId="11" xfId="36" applyNumberFormat="1" applyFont="1" applyFill="1" applyBorder="1" applyAlignment="1">
      <alignment horizontal="center" vertical="center" textRotation="90" wrapText="1"/>
    </xf>
    <xf numFmtId="0" fontId="75" fillId="33" borderId="11" xfId="36" applyFont="1" applyFill="1" applyBorder="1" applyAlignment="1">
      <alignment horizontal="center" textRotation="90"/>
    </xf>
    <xf numFmtId="49" fontId="100" fillId="33" borderId="11" xfId="36" applyNumberFormat="1" applyFont="1" applyFill="1" applyBorder="1" applyAlignment="1">
      <alignment horizontal="center" vertical="center" textRotation="90" wrapText="1"/>
    </xf>
    <xf numFmtId="2" fontId="100" fillId="33" borderId="11" xfId="36" applyNumberFormat="1" applyFont="1" applyFill="1" applyBorder="1" applyAlignment="1">
      <alignment horizontal="center" vertical="center" textRotation="90" wrapText="1"/>
    </xf>
    <xf numFmtId="0" fontId="102" fillId="29" borderId="0" xfId="36" applyFont="1" applyFill="1" applyBorder="1" applyAlignment="1" applyProtection="1">
      <alignment horizontal="center" vertical="center" wrapText="1"/>
      <protection locked="0"/>
    </xf>
    <xf numFmtId="0" fontId="103" fillId="31" borderId="38"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04" fillId="29" borderId="10" xfId="31" applyFont="1" applyFill="1" applyBorder="1" applyAlignment="1" applyProtection="1">
      <alignment horizontal="left" vertical="center" wrapText="1"/>
      <protection locked="0"/>
    </xf>
    <xf numFmtId="0" fontId="105" fillId="29" borderId="10" xfId="36" applyFont="1" applyFill="1" applyBorder="1" applyAlignment="1" applyProtection="1">
      <alignment horizontal="center" vertical="center" wrapText="1"/>
      <protection locked="0"/>
    </xf>
    <xf numFmtId="0" fontId="84" fillId="29" borderId="10" xfId="36" applyFont="1" applyFill="1" applyBorder="1" applyAlignment="1" applyProtection="1">
      <alignment horizontal="left" vertical="center" wrapText="1"/>
      <protection locked="0"/>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8436"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844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843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209550</xdr:colOff>
      <xdr:row>11</xdr:row>
      <xdr:rowOff>447675</xdr:rowOff>
    </xdr:from>
    <xdr:to>
      <xdr:col>8</xdr:col>
      <xdr:colOff>9525</xdr:colOff>
      <xdr:row>12</xdr:row>
      <xdr:rowOff>419100</xdr:rowOff>
    </xdr:to>
    <xdr:pic>
      <xdr:nvPicPr>
        <xdr:cNvPr id="188438"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66925" y="356235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152400</xdr:colOff>
      <xdr:row>0</xdr:row>
      <xdr:rowOff>76200</xdr:rowOff>
    </xdr:from>
    <xdr:to>
      <xdr:col>3</xdr:col>
      <xdr:colOff>85725</xdr:colOff>
      <xdr:row>1</xdr:row>
      <xdr:rowOff>285750</xdr:rowOff>
    </xdr:to>
    <xdr:pic>
      <xdr:nvPicPr>
        <xdr:cNvPr id="169219"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76200"/>
          <a:ext cx="819150" cy="82867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209550</xdr:colOff>
      <xdr:row>0</xdr:row>
      <xdr:rowOff>28575</xdr:rowOff>
    </xdr:from>
    <xdr:to>
      <xdr:col>3</xdr:col>
      <xdr:colOff>114300</xdr:colOff>
      <xdr:row>1</xdr:row>
      <xdr:rowOff>314325</xdr:rowOff>
    </xdr:to>
    <xdr:pic>
      <xdr:nvPicPr>
        <xdr:cNvPr id="167173"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8575"/>
          <a:ext cx="876300" cy="78105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0</xdr:row>
      <xdr:rowOff>28575</xdr:rowOff>
    </xdr:from>
    <xdr:to>
      <xdr:col>4</xdr:col>
      <xdr:colOff>209550</xdr:colOff>
      <xdr:row>3</xdr:row>
      <xdr:rowOff>85725</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28575"/>
          <a:ext cx="169545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857250</xdr:colOff>
      <xdr:row>0</xdr:row>
      <xdr:rowOff>371475</xdr:rowOff>
    </xdr:from>
    <xdr:to>
      <xdr:col>14</xdr:col>
      <xdr:colOff>135731</xdr:colOff>
      <xdr:row>2</xdr:row>
      <xdr:rowOff>285750</xdr:rowOff>
    </xdr:to>
    <xdr:pic>
      <xdr:nvPicPr>
        <xdr:cNvPr id="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86900" y="371475"/>
          <a:ext cx="2116931"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790575</xdr:colOff>
      <xdr:row>0</xdr:row>
      <xdr:rowOff>85725</xdr:rowOff>
    </xdr:from>
    <xdr:to>
      <xdr:col>4</xdr:col>
      <xdr:colOff>828675</xdr:colOff>
      <xdr:row>2</xdr:row>
      <xdr:rowOff>47625</xdr:rowOff>
    </xdr:to>
    <xdr:pic>
      <xdr:nvPicPr>
        <xdr:cNvPr id="16617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7350" y="857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752475</xdr:colOff>
      <xdr:row>0</xdr:row>
      <xdr:rowOff>266700</xdr:rowOff>
    </xdr:from>
    <xdr:to>
      <xdr:col>13</xdr:col>
      <xdr:colOff>38100</xdr:colOff>
      <xdr:row>1</xdr:row>
      <xdr:rowOff>266700</xdr:rowOff>
    </xdr:to>
    <xdr:pic>
      <xdr:nvPicPr>
        <xdr:cNvPr id="16617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29625" y="266700"/>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285750</xdr:colOff>
      <xdr:row>0</xdr:row>
      <xdr:rowOff>38100</xdr:rowOff>
    </xdr:from>
    <xdr:to>
      <xdr:col>3</xdr:col>
      <xdr:colOff>257175</xdr:colOff>
      <xdr:row>1</xdr:row>
      <xdr:rowOff>276225</xdr:rowOff>
    </xdr:to>
    <xdr:pic>
      <xdr:nvPicPr>
        <xdr:cNvPr id="11128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38100"/>
          <a:ext cx="933450" cy="80962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733425</xdr:colOff>
      <xdr:row>0</xdr:row>
      <xdr:rowOff>0</xdr:rowOff>
    </xdr:from>
    <xdr:to>
      <xdr:col>4</xdr:col>
      <xdr:colOff>57150</xdr:colOff>
      <xdr:row>2</xdr:row>
      <xdr:rowOff>152400</xdr:rowOff>
    </xdr:to>
    <xdr:pic>
      <xdr:nvPicPr>
        <xdr:cNvPr id="16208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343150" y="0"/>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485775</xdr:colOff>
      <xdr:row>0</xdr:row>
      <xdr:rowOff>161925</xdr:rowOff>
    </xdr:from>
    <xdr:to>
      <xdr:col>14</xdr:col>
      <xdr:colOff>485775</xdr:colOff>
      <xdr:row>1</xdr:row>
      <xdr:rowOff>285750</xdr:rowOff>
    </xdr:to>
    <xdr:pic>
      <xdr:nvPicPr>
        <xdr:cNvPr id="16208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20025" y="16192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200025</xdr:colOff>
      <xdr:row>0</xdr:row>
      <xdr:rowOff>0</xdr:rowOff>
    </xdr:from>
    <xdr:to>
      <xdr:col>14</xdr:col>
      <xdr:colOff>0</xdr:colOff>
      <xdr:row>2</xdr:row>
      <xdr:rowOff>152400</xdr:rowOff>
    </xdr:to>
    <xdr:pic>
      <xdr:nvPicPr>
        <xdr:cNvPr id="16520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48500" y="0"/>
          <a:ext cx="10572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44</xdr:col>
      <xdr:colOff>285750</xdr:colOff>
      <xdr:row>0</xdr:row>
      <xdr:rowOff>342900</xdr:rowOff>
    </xdr:from>
    <xdr:to>
      <xdr:col>52</xdr:col>
      <xdr:colOff>247651</xdr:colOff>
      <xdr:row>1</xdr:row>
      <xdr:rowOff>342900</xdr:rowOff>
    </xdr:to>
    <xdr:pic>
      <xdr:nvPicPr>
        <xdr:cNvPr id="16520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821275" y="342900"/>
          <a:ext cx="24765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609600</xdr:colOff>
      <xdr:row>0</xdr:row>
      <xdr:rowOff>0</xdr:rowOff>
    </xdr:from>
    <xdr:to>
      <xdr:col>3</xdr:col>
      <xdr:colOff>1400175</xdr:colOff>
      <xdr:row>2</xdr:row>
      <xdr:rowOff>114300</xdr:rowOff>
    </xdr:to>
    <xdr:pic>
      <xdr:nvPicPr>
        <xdr:cNvPr id="16105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09800"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533400</xdr:colOff>
      <xdr:row>0</xdr:row>
      <xdr:rowOff>133350</xdr:rowOff>
    </xdr:from>
    <xdr:to>
      <xdr:col>14</xdr:col>
      <xdr:colOff>533401</xdr:colOff>
      <xdr:row>1</xdr:row>
      <xdr:rowOff>257175</xdr:rowOff>
    </xdr:to>
    <xdr:pic>
      <xdr:nvPicPr>
        <xdr:cNvPr id="16105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00975" y="133350"/>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161925</xdr:colOff>
      <xdr:row>0</xdr:row>
      <xdr:rowOff>0</xdr:rowOff>
    </xdr:from>
    <xdr:to>
      <xdr:col>3</xdr:col>
      <xdr:colOff>1133475</xdr:colOff>
      <xdr:row>2</xdr:row>
      <xdr:rowOff>0</xdr:rowOff>
    </xdr:to>
    <xdr:pic>
      <xdr:nvPicPr>
        <xdr:cNvPr id="16310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71650" y="0"/>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495300</xdr:colOff>
      <xdr:row>0</xdr:row>
      <xdr:rowOff>180975</xdr:rowOff>
    </xdr:from>
    <xdr:to>
      <xdr:col>14</xdr:col>
      <xdr:colOff>495299</xdr:colOff>
      <xdr:row>1</xdr:row>
      <xdr:rowOff>238125</xdr:rowOff>
    </xdr:to>
    <xdr:pic>
      <xdr:nvPicPr>
        <xdr:cNvPr id="16310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77175" y="1809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400050</xdr:colOff>
      <xdr:row>0</xdr:row>
      <xdr:rowOff>47625</xdr:rowOff>
    </xdr:from>
    <xdr:to>
      <xdr:col>3</xdr:col>
      <xdr:colOff>1190625</xdr:colOff>
      <xdr:row>2</xdr:row>
      <xdr:rowOff>57150</xdr:rowOff>
    </xdr:to>
    <xdr:pic>
      <xdr:nvPicPr>
        <xdr:cNvPr id="16412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33575" y="47625"/>
          <a:ext cx="7905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400050</xdr:colOff>
      <xdr:row>0</xdr:row>
      <xdr:rowOff>257175</xdr:rowOff>
    </xdr:from>
    <xdr:to>
      <xdr:col>14</xdr:col>
      <xdr:colOff>400049</xdr:colOff>
      <xdr:row>1</xdr:row>
      <xdr:rowOff>257175</xdr:rowOff>
    </xdr:to>
    <xdr:pic>
      <xdr:nvPicPr>
        <xdr:cNvPr id="16412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0" y="2571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Normal="100" zoomScaleSheetLayoutView="112"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54"/>
      <c r="B1" s="155"/>
      <c r="C1" s="155"/>
      <c r="D1" s="155"/>
      <c r="E1" s="155"/>
      <c r="F1" s="155"/>
      <c r="G1" s="155"/>
      <c r="H1" s="155"/>
      <c r="I1" s="155"/>
      <c r="J1" s="155"/>
      <c r="K1" s="156"/>
    </row>
    <row r="2" spans="1:11" ht="116.25" customHeight="1" x14ac:dyDescent="0.2">
      <c r="A2" s="314" t="s">
        <v>190</v>
      </c>
      <c r="B2" s="315"/>
      <c r="C2" s="315"/>
      <c r="D2" s="315"/>
      <c r="E2" s="315"/>
      <c r="F2" s="315"/>
      <c r="G2" s="315"/>
      <c r="H2" s="315"/>
      <c r="I2" s="315"/>
      <c r="J2" s="315"/>
      <c r="K2" s="316"/>
    </row>
    <row r="3" spans="1:11" ht="14.25" x14ac:dyDescent="0.2">
      <c r="A3" s="157"/>
      <c r="B3" s="158"/>
      <c r="C3" s="158"/>
      <c r="D3" s="158"/>
      <c r="E3" s="158"/>
      <c r="F3" s="158"/>
      <c r="G3" s="158"/>
      <c r="H3" s="158"/>
      <c r="I3" s="158"/>
      <c r="J3" s="158"/>
      <c r="K3" s="159"/>
    </row>
    <row r="4" spans="1:11" x14ac:dyDescent="0.2">
      <c r="A4" s="160"/>
      <c r="B4" s="161"/>
      <c r="C4" s="161"/>
      <c r="D4" s="161"/>
      <c r="E4" s="161"/>
      <c r="F4" s="161"/>
      <c r="G4" s="161"/>
      <c r="H4" s="161"/>
      <c r="I4" s="161"/>
      <c r="J4" s="161"/>
      <c r="K4" s="162"/>
    </row>
    <row r="5" spans="1:11" x14ac:dyDescent="0.2">
      <c r="A5" s="160"/>
      <c r="B5" s="161"/>
      <c r="C5" s="161"/>
      <c r="D5" s="161"/>
      <c r="E5" s="161"/>
      <c r="F5" s="161"/>
      <c r="G5" s="161"/>
      <c r="H5" s="161"/>
      <c r="I5" s="161"/>
      <c r="J5" s="161"/>
      <c r="K5" s="162"/>
    </row>
    <row r="6" spans="1:11" x14ac:dyDescent="0.2">
      <c r="A6" s="160"/>
      <c r="B6" s="161"/>
      <c r="C6" s="161"/>
      <c r="D6" s="161"/>
      <c r="E6" s="161"/>
      <c r="F6" s="161"/>
      <c r="G6" s="161"/>
      <c r="H6" s="161"/>
      <c r="I6" s="161"/>
      <c r="J6" s="161"/>
      <c r="K6" s="162"/>
    </row>
    <row r="7" spans="1:11" x14ac:dyDescent="0.2">
      <c r="A7" s="160"/>
      <c r="B7" s="161"/>
      <c r="C7" s="161"/>
      <c r="D7" s="161"/>
      <c r="E7" s="161"/>
      <c r="F7" s="161"/>
      <c r="G7" s="161"/>
      <c r="H7" s="161"/>
      <c r="I7" s="161"/>
      <c r="J7" s="161"/>
      <c r="K7" s="162"/>
    </row>
    <row r="8" spans="1:11" x14ac:dyDescent="0.2">
      <c r="A8" s="160"/>
      <c r="B8" s="161"/>
      <c r="C8" s="161"/>
      <c r="D8" s="161"/>
      <c r="E8" s="161"/>
      <c r="F8" s="161"/>
      <c r="G8" s="161"/>
      <c r="H8" s="161"/>
      <c r="I8" s="161"/>
      <c r="J8" s="161"/>
      <c r="K8" s="162"/>
    </row>
    <row r="9" spans="1:11" x14ac:dyDescent="0.2">
      <c r="A9" s="160"/>
      <c r="B9" s="161"/>
      <c r="C9" s="161"/>
      <c r="D9" s="161"/>
      <c r="E9" s="161"/>
      <c r="F9" s="161"/>
      <c r="G9" s="161"/>
      <c r="H9" s="161"/>
      <c r="I9" s="161"/>
      <c r="J9" s="161"/>
      <c r="K9" s="162"/>
    </row>
    <row r="10" spans="1:11" x14ac:dyDescent="0.2">
      <c r="A10" s="160"/>
      <c r="B10" s="161"/>
      <c r="C10" s="161"/>
      <c r="D10" s="161"/>
      <c r="E10" s="161"/>
      <c r="F10" s="161"/>
      <c r="G10" s="161"/>
      <c r="H10" s="161"/>
      <c r="I10" s="161"/>
      <c r="J10" s="161"/>
      <c r="K10" s="162"/>
    </row>
    <row r="11" spans="1:11" x14ac:dyDescent="0.2">
      <c r="A11" s="160"/>
      <c r="B11" s="161"/>
      <c r="C11" s="161"/>
      <c r="D11" s="161"/>
      <c r="E11" s="161"/>
      <c r="F11" s="161"/>
      <c r="G11" s="161"/>
      <c r="H11" s="161"/>
      <c r="I11" s="161"/>
      <c r="J11" s="161"/>
      <c r="K11" s="162"/>
    </row>
    <row r="12" spans="1:11" ht="51.75" customHeight="1" x14ac:dyDescent="0.35">
      <c r="A12" s="334"/>
      <c r="B12" s="335"/>
      <c r="C12" s="335"/>
      <c r="D12" s="335"/>
      <c r="E12" s="335"/>
      <c r="F12" s="335"/>
      <c r="G12" s="335"/>
      <c r="H12" s="335"/>
      <c r="I12" s="335"/>
      <c r="J12" s="335"/>
      <c r="K12" s="336"/>
    </row>
    <row r="13" spans="1:11" ht="71.25" customHeight="1" x14ac:dyDescent="0.2">
      <c r="A13" s="317"/>
      <c r="B13" s="318"/>
      <c r="C13" s="318"/>
      <c r="D13" s="318"/>
      <c r="E13" s="318"/>
      <c r="F13" s="318"/>
      <c r="G13" s="318"/>
      <c r="H13" s="318"/>
      <c r="I13" s="318"/>
      <c r="J13" s="318"/>
      <c r="K13" s="319"/>
    </row>
    <row r="14" spans="1:11" ht="72" customHeight="1" x14ac:dyDescent="0.2">
      <c r="A14" s="323" t="s">
        <v>507</v>
      </c>
      <c r="B14" s="324"/>
      <c r="C14" s="324"/>
      <c r="D14" s="324"/>
      <c r="E14" s="324"/>
      <c r="F14" s="324"/>
      <c r="G14" s="324"/>
      <c r="H14" s="324"/>
      <c r="I14" s="324"/>
      <c r="J14" s="324"/>
      <c r="K14" s="325"/>
    </row>
    <row r="15" spans="1:11" ht="51.75" customHeight="1" x14ac:dyDescent="0.2">
      <c r="A15" s="320"/>
      <c r="B15" s="321"/>
      <c r="C15" s="321"/>
      <c r="D15" s="321"/>
      <c r="E15" s="321"/>
      <c r="F15" s="321"/>
      <c r="G15" s="321"/>
      <c r="H15" s="321"/>
      <c r="I15" s="321"/>
      <c r="J15" s="321"/>
      <c r="K15" s="322"/>
    </row>
    <row r="16" spans="1:11" x14ac:dyDescent="0.2">
      <c r="A16" s="160"/>
      <c r="B16" s="161"/>
      <c r="C16" s="161"/>
      <c r="D16" s="161"/>
      <c r="E16" s="161"/>
      <c r="F16" s="161"/>
      <c r="G16" s="161"/>
      <c r="H16" s="161"/>
      <c r="I16" s="161"/>
      <c r="J16" s="161"/>
      <c r="K16" s="162"/>
    </row>
    <row r="17" spans="1:11" ht="25.5" x14ac:dyDescent="0.35">
      <c r="A17" s="337"/>
      <c r="B17" s="338"/>
      <c r="C17" s="338"/>
      <c r="D17" s="338"/>
      <c r="E17" s="338"/>
      <c r="F17" s="338"/>
      <c r="G17" s="338"/>
      <c r="H17" s="338"/>
      <c r="I17" s="338"/>
      <c r="J17" s="338"/>
      <c r="K17" s="339"/>
    </row>
    <row r="18" spans="1:11" ht="24.75" customHeight="1" x14ac:dyDescent="0.2">
      <c r="A18" s="331" t="s">
        <v>203</v>
      </c>
      <c r="B18" s="332"/>
      <c r="C18" s="332"/>
      <c r="D18" s="332"/>
      <c r="E18" s="332"/>
      <c r="F18" s="332"/>
      <c r="G18" s="332"/>
      <c r="H18" s="332"/>
      <c r="I18" s="332"/>
      <c r="J18" s="332"/>
      <c r="K18" s="333"/>
    </row>
    <row r="19" spans="1:11" s="40" customFormat="1" ht="35.25" customHeight="1" x14ac:dyDescent="0.2">
      <c r="A19" s="348" t="s">
        <v>199</v>
      </c>
      <c r="B19" s="349"/>
      <c r="C19" s="349"/>
      <c r="D19" s="349"/>
      <c r="E19" s="350"/>
      <c r="F19" s="328" t="s">
        <v>507</v>
      </c>
      <c r="G19" s="329"/>
      <c r="H19" s="329"/>
      <c r="I19" s="329"/>
      <c r="J19" s="329"/>
      <c r="K19" s="330"/>
    </row>
    <row r="20" spans="1:11" s="40" customFormat="1" ht="35.25" customHeight="1" x14ac:dyDescent="0.2">
      <c r="A20" s="351" t="s">
        <v>200</v>
      </c>
      <c r="B20" s="352"/>
      <c r="C20" s="352"/>
      <c r="D20" s="352"/>
      <c r="E20" s="353"/>
      <c r="F20" s="328" t="s">
        <v>205</v>
      </c>
      <c r="G20" s="329"/>
      <c r="H20" s="329"/>
      <c r="I20" s="329"/>
      <c r="J20" s="329"/>
      <c r="K20" s="330"/>
    </row>
    <row r="21" spans="1:11" s="40" customFormat="1" ht="35.25" customHeight="1" x14ac:dyDescent="0.2">
      <c r="A21" s="351" t="s">
        <v>201</v>
      </c>
      <c r="B21" s="352"/>
      <c r="C21" s="352"/>
      <c r="D21" s="352"/>
      <c r="E21" s="353"/>
      <c r="F21" s="328" t="s">
        <v>321</v>
      </c>
      <c r="G21" s="329"/>
      <c r="H21" s="329"/>
      <c r="I21" s="329"/>
      <c r="J21" s="329"/>
      <c r="K21" s="330"/>
    </row>
    <row r="22" spans="1:11" s="40" customFormat="1" ht="35.25" customHeight="1" x14ac:dyDescent="0.2">
      <c r="A22" s="351" t="s">
        <v>202</v>
      </c>
      <c r="B22" s="352"/>
      <c r="C22" s="352"/>
      <c r="D22" s="352"/>
      <c r="E22" s="353"/>
      <c r="F22" s="328" t="s">
        <v>506</v>
      </c>
      <c r="G22" s="329"/>
      <c r="H22" s="329"/>
      <c r="I22" s="329"/>
      <c r="J22" s="329"/>
      <c r="K22" s="330"/>
    </row>
    <row r="23" spans="1:11" s="40" customFormat="1" ht="35.25" customHeight="1" x14ac:dyDescent="0.2">
      <c r="A23" s="354" t="s">
        <v>204</v>
      </c>
      <c r="B23" s="355"/>
      <c r="C23" s="355"/>
      <c r="D23" s="355"/>
      <c r="E23" s="356"/>
      <c r="F23" s="224">
        <v>53</v>
      </c>
      <c r="G23" s="163"/>
      <c r="H23" s="163"/>
      <c r="I23" s="163"/>
      <c r="J23" s="163"/>
      <c r="K23" s="164"/>
    </row>
    <row r="24" spans="1:11" ht="15.75" x14ac:dyDescent="0.25">
      <c r="A24" s="326"/>
      <c r="B24" s="327"/>
      <c r="C24" s="327"/>
      <c r="D24" s="327"/>
      <c r="E24" s="327"/>
      <c r="F24" s="340"/>
      <c r="G24" s="340"/>
      <c r="H24" s="340"/>
      <c r="I24" s="340"/>
      <c r="J24" s="340"/>
      <c r="K24" s="341"/>
    </row>
    <row r="25" spans="1:11" ht="20.25" x14ac:dyDescent="0.3">
      <c r="A25" s="345"/>
      <c r="B25" s="346"/>
      <c r="C25" s="346"/>
      <c r="D25" s="346"/>
      <c r="E25" s="346"/>
      <c r="F25" s="346"/>
      <c r="G25" s="346"/>
      <c r="H25" s="346"/>
      <c r="I25" s="346"/>
      <c r="J25" s="346"/>
      <c r="K25" s="347"/>
    </row>
    <row r="26" spans="1:11" x14ac:dyDescent="0.2">
      <c r="A26" s="160"/>
      <c r="B26" s="161"/>
      <c r="C26" s="161"/>
      <c r="D26" s="161"/>
      <c r="E26" s="161"/>
      <c r="F26" s="161"/>
      <c r="G26" s="161"/>
      <c r="H26" s="161"/>
      <c r="I26" s="161"/>
      <c r="J26" s="161"/>
      <c r="K26" s="162"/>
    </row>
    <row r="27" spans="1:11" ht="20.25" x14ac:dyDescent="0.3">
      <c r="A27" s="342"/>
      <c r="B27" s="343"/>
      <c r="C27" s="343"/>
      <c r="D27" s="343"/>
      <c r="E27" s="343"/>
      <c r="F27" s="343"/>
      <c r="G27" s="343"/>
      <c r="H27" s="343"/>
      <c r="I27" s="343"/>
      <c r="J27" s="343"/>
      <c r="K27" s="344"/>
    </row>
    <row r="28" spans="1:11" x14ac:dyDescent="0.2">
      <c r="A28" s="160"/>
      <c r="B28" s="161"/>
      <c r="C28" s="161"/>
      <c r="D28" s="161"/>
      <c r="E28" s="161"/>
      <c r="F28" s="161"/>
      <c r="G28" s="161"/>
      <c r="H28" s="161"/>
      <c r="I28" s="161"/>
      <c r="J28" s="161"/>
      <c r="K28" s="162"/>
    </row>
    <row r="29" spans="1:11" x14ac:dyDescent="0.2">
      <c r="A29" s="160"/>
      <c r="B29" s="161"/>
      <c r="C29" s="161"/>
      <c r="D29" s="161"/>
      <c r="E29" s="161"/>
      <c r="F29" s="161"/>
      <c r="G29" s="161"/>
      <c r="H29" s="161"/>
      <c r="I29" s="161"/>
      <c r="J29" s="161"/>
      <c r="K29" s="162"/>
    </row>
    <row r="30" spans="1:11" x14ac:dyDescent="0.2">
      <c r="A30" s="165"/>
      <c r="B30" s="166"/>
      <c r="C30" s="166"/>
      <c r="D30" s="166"/>
      <c r="E30" s="166"/>
      <c r="F30" s="166"/>
      <c r="G30" s="166"/>
      <c r="H30" s="166"/>
      <c r="I30" s="166"/>
      <c r="J30" s="166"/>
      <c r="K30" s="167"/>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17"/>
  <sheetViews>
    <sheetView view="pageBreakPreview" zoomScale="80" zoomScaleNormal="100" zoomScaleSheetLayoutView="80" workbookViewId="0">
      <selection sqref="A1:P1"/>
    </sheetView>
  </sheetViews>
  <sheetFormatPr defaultRowHeight="12.75" x14ac:dyDescent="0.2"/>
  <cols>
    <col min="1" max="2" width="4.85546875" style="32" customWidth="1"/>
    <col min="3" max="3" width="14.42578125" style="21" customWidth="1"/>
    <col min="4" max="4" width="20.85546875" style="59" customWidth="1"/>
    <col min="5" max="5" width="18.28515625" style="59" customWidth="1"/>
    <col min="6" max="6" width="14" style="21" customWidth="1"/>
    <col min="7" max="7" width="5.7109375" style="33" customWidth="1"/>
    <col min="8" max="8" width="2.140625" style="21" customWidth="1"/>
    <col min="9" max="9" width="6.42578125" style="32" customWidth="1"/>
    <col min="10" max="10" width="14.28515625" style="32" hidden="1" customWidth="1"/>
    <col min="11" max="11" width="6.5703125" style="32" customWidth="1"/>
    <col min="12" max="12" width="12.7109375" style="34" customWidth="1"/>
    <col min="13" max="13" width="23.7109375" style="63" customWidth="1"/>
    <col min="14" max="14" width="14.7109375" style="63" customWidth="1"/>
    <col min="15" max="15" width="12" style="21" customWidth="1"/>
    <col min="16" max="16" width="7.7109375" style="21" customWidth="1"/>
    <col min="17" max="17" width="5.7109375" style="21" customWidth="1"/>
    <col min="18" max="16384" width="9.140625" style="21"/>
  </cols>
  <sheetData>
    <row r="1" spans="1:16" s="9" customFormat="1" ht="44.25" customHeight="1" x14ac:dyDescent="0.2">
      <c r="A1" s="374" t="s">
        <v>190</v>
      </c>
      <c r="B1" s="374"/>
      <c r="C1" s="374"/>
      <c r="D1" s="374"/>
      <c r="E1" s="374"/>
      <c r="F1" s="374"/>
      <c r="G1" s="374"/>
      <c r="H1" s="374"/>
      <c r="I1" s="374"/>
      <c r="J1" s="374"/>
      <c r="K1" s="374"/>
      <c r="L1" s="374"/>
      <c r="M1" s="374"/>
      <c r="N1" s="374"/>
      <c r="O1" s="374"/>
      <c r="P1" s="374"/>
    </row>
    <row r="2" spans="1:16" s="9" customFormat="1" ht="24.75" customHeight="1" x14ac:dyDescent="0.2">
      <c r="A2" s="421" t="s">
        <v>507</v>
      </c>
      <c r="B2" s="421"/>
      <c r="C2" s="421"/>
      <c r="D2" s="421"/>
      <c r="E2" s="421"/>
      <c r="F2" s="421"/>
      <c r="G2" s="421"/>
      <c r="H2" s="421"/>
      <c r="I2" s="421"/>
      <c r="J2" s="421"/>
      <c r="K2" s="421"/>
      <c r="L2" s="421"/>
      <c r="M2" s="421"/>
      <c r="N2" s="421"/>
      <c r="O2" s="421"/>
      <c r="P2" s="421"/>
    </row>
    <row r="3" spans="1:16" s="12" customFormat="1" ht="24.75" customHeight="1" x14ac:dyDescent="0.2">
      <c r="A3" s="404" t="s">
        <v>225</v>
      </c>
      <c r="B3" s="404"/>
      <c r="C3" s="404"/>
      <c r="D3" s="406" t="s">
        <v>182</v>
      </c>
      <c r="E3" s="406"/>
      <c r="F3" s="422" t="s">
        <v>45</v>
      </c>
      <c r="G3" s="422"/>
      <c r="H3" s="10" t="s">
        <v>196</v>
      </c>
      <c r="I3" s="414">
        <v>0</v>
      </c>
      <c r="J3" s="414"/>
      <c r="K3" s="414"/>
      <c r="L3" s="414"/>
      <c r="M3" s="92" t="s">
        <v>223</v>
      </c>
      <c r="N3" s="417" t="s">
        <v>333</v>
      </c>
      <c r="O3" s="417"/>
      <c r="P3" s="417"/>
    </row>
    <row r="4" spans="1:16" s="12" customFormat="1" ht="17.25" customHeight="1" x14ac:dyDescent="0.2">
      <c r="A4" s="411" t="s">
        <v>201</v>
      </c>
      <c r="B4" s="411"/>
      <c r="C4" s="411"/>
      <c r="D4" s="405" t="s">
        <v>321</v>
      </c>
      <c r="E4" s="405"/>
      <c r="F4" s="38"/>
      <c r="G4" s="38"/>
      <c r="H4" s="38"/>
      <c r="I4" s="38"/>
      <c r="J4" s="38"/>
      <c r="K4" s="38"/>
      <c r="L4" s="39"/>
      <c r="M4" s="93" t="s">
        <v>222</v>
      </c>
      <c r="N4" s="204">
        <v>42041</v>
      </c>
      <c r="O4" s="205" t="s">
        <v>437</v>
      </c>
      <c r="P4" s="204"/>
    </row>
    <row r="5" spans="1:16" s="9" customFormat="1" ht="19.5" customHeight="1" x14ac:dyDescent="0.2">
      <c r="A5" s="13"/>
      <c r="B5" s="13"/>
      <c r="C5" s="14"/>
      <c r="D5" s="15"/>
      <c r="E5" s="16"/>
      <c r="F5" s="16"/>
      <c r="G5" s="16"/>
      <c r="H5" s="16"/>
      <c r="I5" s="13"/>
      <c r="J5" s="13"/>
      <c r="K5" s="13"/>
      <c r="L5" s="17"/>
      <c r="M5" s="18"/>
      <c r="N5" s="415">
        <v>42041.66126828704</v>
      </c>
      <c r="O5" s="415"/>
      <c r="P5" s="415"/>
    </row>
    <row r="6" spans="1:16" s="19" customFormat="1" ht="40.5" customHeight="1" x14ac:dyDescent="0.2">
      <c r="A6" s="407" t="s">
        <v>12</v>
      </c>
      <c r="B6" s="408" t="s">
        <v>194</v>
      </c>
      <c r="C6" s="410" t="s">
        <v>219</v>
      </c>
      <c r="D6" s="400" t="s">
        <v>14</v>
      </c>
      <c r="E6" s="400" t="s">
        <v>43</v>
      </c>
      <c r="F6" s="400" t="s">
        <v>15</v>
      </c>
      <c r="G6" s="412" t="s">
        <v>26</v>
      </c>
      <c r="I6" s="401" t="s">
        <v>332</v>
      </c>
      <c r="J6" s="402"/>
      <c r="K6" s="402"/>
      <c r="L6" s="402"/>
      <c r="M6" s="402"/>
      <c r="N6" s="402"/>
      <c r="O6" s="402"/>
      <c r="P6" s="403"/>
    </row>
    <row r="7" spans="1:16" ht="40.5" customHeight="1" x14ac:dyDescent="0.2">
      <c r="A7" s="407"/>
      <c r="B7" s="409"/>
      <c r="C7" s="410"/>
      <c r="D7" s="400"/>
      <c r="E7" s="400"/>
      <c r="F7" s="400"/>
      <c r="G7" s="413"/>
      <c r="H7" s="20"/>
      <c r="I7" s="55" t="s">
        <v>369</v>
      </c>
      <c r="J7" s="52" t="s">
        <v>195</v>
      </c>
      <c r="K7" s="52" t="s">
        <v>194</v>
      </c>
      <c r="L7" s="53" t="s">
        <v>13</v>
      </c>
      <c r="M7" s="54" t="s">
        <v>14</v>
      </c>
      <c r="N7" s="54" t="s">
        <v>43</v>
      </c>
      <c r="O7" s="52" t="s">
        <v>15</v>
      </c>
      <c r="P7" s="52" t="s">
        <v>26</v>
      </c>
    </row>
    <row r="8" spans="1:16" s="19" customFormat="1" ht="60" customHeight="1" x14ac:dyDescent="0.2">
      <c r="A8" s="22">
        <v>1</v>
      </c>
      <c r="B8" s="22">
        <v>399</v>
      </c>
      <c r="C8" s="23">
        <v>36161</v>
      </c>
      <c r="D8" s="179" t="s">
        <v>374</v>
      </c>
      <c r="E8" s="180" t="s">
        <v>205</v>
      </c>
      <c r="F8" s="228">
        <v>722</v>
      </c>
      <c r="G8" s="25"/>
      <c r="H8" s="26"/>
      <c r="I8" s="27">
        <v>1</v>
      </c>
      <c r="J8" s="28" t="s">
        <v>63</v>
      </c>
      <c r="K8" s="29" t="s">
        <v>515</v>
      </c>
      <c r="L8" s="30" t="s">
        <v>515</v>
      </c>
      <c r="M8" s="56" t="s">
        <v>515</v>
      </c>
      <c r="N8" s="56" t="s">
        <v>515</v>
      </c>
      <c r="O8" s="228"/>
      <c r="P8" s="29"/>
    </row>
    <row r="9" spans="1:16" s="19" customFormat="1" ht="60" customHeight="1" x14ac:dyDescent="0.2">
      <c r="A9" s="22">
        <v>2</v>
      </c>
      <c r="B9" s="22">
        <v>402</v>
      </c>
      <c r="C9" s="23">
        <v>36351</v>
      </c>
      <c r="D9" s="179" t="s">
        <v>375</v>
      </c>
      <c r="E9" s="180" t="s">
        <v>205</v>
      </c>
      <c r="F9" s="228">
        <v>735</v>
      </c>
      <c r="G9" s="25"/>
      <c r="H9" s="26"/>
      <c r="I9" s="27">
        <v>2</v>
      </c>
      <c r="J9" s="28" t="s">
        <v>64</v>
      </c>
      <c r="K9" s="29">
        <v>391</v>
      </c>
      <c r="L9" s="30">
        <v>36219</v>
      </c>
      <c r="M9" s="56" t="s">
        <v>376</v>
      </c>
      <c r="N9" s="56" t="s">
        <v>377</v>
      </c>
      <c r="O9" s="228" t="s">
        <v>512</v>
      </c>
      <c r="P9" s="29" t="s">
        <v>509</v>
      </c>
    </row>
    <row r="10" spans="1:16" s="19" customFormat="1" ht="60" customHeight="1" x14ac:dyDescent="0.2">
      <c r="A10" s="22" t="s">
        <v>509</v>
      </c>
      <c r="B10" s="22">
        <v>383</v>
      </c>
      <c r="C10" s="23">
        <v>36010</v>
      </c>
      <c r="D10" s="179" t="s">
        <v>373</v>
      </c>
      <c r="E10" s="180" t="s">
        <v>372</v>
      </c>
      <c r="F10" s="24" t="s">
        <v>513</v>
      </c>
      <c r="G10" s="25"/>
      <c r="H10" s="26"/>
      <c r="I10" s="27">
        <v>3</v>
      </c>
      <c r="J10" s="28" t="s">
        <v>65</v>
      </c>
      <c r="K10" s="29">
        <v>383</v>
      </c>
      <c r="L10" s="30">
        <v>36010</v>
      </c>
      <c r="M10" s="56" t="s">
        <v>373</v>
      </c>
      <c r="N10" s="56" t="s">
        <v>372</v>
      </c>
      <c r="O10" s="228" t="s">
        <v>513</v>
      </c>
      <c r="P10" s="29" t="s">
        <v>509</v>
      </c>
    </row>
    <row r="11" spans="1:16" s="19" customFormat="1" ht="60" customHeight="1" x14ac:dyDescent="0.2">
      <c r="A11" s="22" t="s">
        <v>509</v>
      </c>
      <c r="B11" s="22">
        <v>391</v>
      </c>
      <c r="C11" s="23">
        <v>36219</v>
      </c>
      <c r="D11" s="179" t="s">
        <v>376</v>
      </c>
      <c r="E11" s="180" t="s">
        <v>377</v>
      </c>
      <c r="F11" s="24" t="s">
        <v>512</v>
      </c>
      <c r="G11" s="25"/>
      <c r="H11" s="26"/>
      <c r="I11" s="27">
        <v>4</v>
      </c>
      <c r="J11" s="28" t="s">
        <v>66</v>
      </c>
      <c r="K11" s="29">
        <v>399</v>
      </c>
      <c r="L11" s="30">
        <v>36161</v>
      </c>
      <c r="M11" s="56" t="s">
        <v>374</v>
      </c>
      <c r="N11" s="56" t="s">
        <v>205</v>
      </c>
      <c r="O11" s="228">
        <v>722</v>
      </c>
      <c r="P11" s="29">
        <v>1</v>
      </c>
    </row>
    <row r="12" spans="1:16" s="19" customFormat="1" ht="60" customHeight="1" x14ac:dyDescent="0.2">
      <c r="A12" s="22" t="s">
        <v>509</v>
      </c>
      <c r="B12" s="22">
        <v>380</v>
      </c>
      <c r="C12" s="23">
        <v>35935</v>
      </c>
      <c r="D12" s="179" t="s">
        <v>371</v>
      </c>
      <c r="E12" s="180" t="s">
        <v>372</v>
      </c>
      <c r="F12" s="24" t="s">
        <v>512</v>
      </c>
      <c r="G12" s="25"/>
      <c r="H12" s="26"/>
      <c r="I12" s="27">
        <v>5</v>
      </c>
      <c r="J12" s="28" t="s">
        <v>67</v>
      </c>
      <c r="K12" s="29">
        <v>380</v>
      </c>
      <c r="L12" s="30">
        <v>35935</v>
      </c>
      <c r="M12" s="56" t="s">
        <v>371</v>
      </c>
      <c r="N12" s="56" t="s">
        <v>372</v>
      </c>
      <c r="O12" s="228" t="s">
        <v>512</v>
      </c>
      <c r="P12" s="29" t="s">
        <v>509</v>
      </c>
    </row>
    <row r="13" spans="1:16" s="19" customFormat="1" ht="60" customHeight="1" x14ac:dyDescent="0.2">
      <c r="A13" s="22" t="s">
        <v>509</v>
      </c>
      <c r="B13" s="22">
        <v>412</v>
      </c>
      <c r="C13" s="23">
        <v>36398</v>
      </c>
      <c r="D13" s="179" t="s">
        <v>378</v>
      </c>
      <c r="E13" s="180" t="s">
        <v>379</v>
      </c>
      <c r="F13" s="24" t="s">
        <v>512</v>
      </c>
      <c r="G13" s="25"/>
      <c r="H13" s="26"/>
      <c r="I13" s="27">
        <v>6</v>
      </c>
      <c r="J13" s="28" t="s">
        <v>68</v>
      </c>
      <c r="K13" s="29">
        <v>402</v>
      </c>
      <c r="L13" s="30">
        <v>36351</v>
      </c>
      <c r="M13" s="56" t="s">
        <v>375</v>
      </c>
      <c r="N13" s="56" t="s">
        <v>205</v>
      </c>
      <c r="O13" s="228">
        <v>735</v>
      </c>
      <c r="P13" s="29">
        <v>2</v>
      </c>
    </row>
    <row r="14" spans="1:16" s="19" customFormat="1" ht="60" customHeight="1" x14ac:dyDescent="0.2">
      <c r="A14" s="22"/>
      <c r="B14" s="22"/>
      <c r="C14" s="23"/>
      <c r="D14" s="179"/>
      <c r="E14" s="180"/>
      <c r="F14" s="24"/>
      <c r="G14" s="25"/>
      <c r="H14" s="26"/>
      <c r="I14" s="27">
        <v>7</v>
      </c>
      <c r="J14" s="28" t="s">
        <v>191</v>
      </c>
      <c r="K14" s="29">
        <v>412</v>
      </c>
      <c r="L14" s="30">
        <v>36398</v>
      </c>
      <c r="M14" s="56" t="s">
        <v>378</v>
      </c>
      <c r="N14" s="56" t="s">
        <v>379</v>
      </c>
      <c r="O14" s="228" t="s">
        <v>512</v>
      </c>
      <c r="P14" s="29" t="s">
        <v>509</v>
      </c>
    </row>
    <row r="15" spans="1:16" s="19" customFormat="1" ht="60" customHeight="1" x14ac:dyDescent="0.2">
      <c r="A15" s="22"/>
      <c r="B15" s="22"/>
      <c r="C15" s="23"/>
      <c r="D15" s="179"/>
      <c r="E15" s="180"/>
      <c r="F15" s="24"/>
      <c r="G15" s="25"/>
      <c r="H15" s="26"/>
      <c r="I15" s="27">
        <v>8</v>
      </c>
      <c r="J15" s="28" t="s">
        <v>192</v>
      </c>
      <c r="K15" s="29" t="s">
        <v>515</v>
      </c>
      <c r="L15" s="30" t="s">
        <v>515</v>
      </c>
      <c r="M15" s="56" t="s">
        <v>515</v>
      </c>
      <c r="N15" s="56" t="s">
        <v>515</v>
      </c>
      <c r="O15" s="228"/>
      <c r="P15" s="29"/>
    </row>
    <row r="16" spans="1:16" ht="13.5" customHeight="1" x14ac:dyDescent="0.2">
      <c r="A16" s="41"/>
      <c r="B16" s="41"/>
      <c r="C16" s="42"/>
      <c r="D16" s="64"/>
      <c r="E16" s="43"/>
      <c r="F16" s="44"/>
      <c r="G16" s="45"/>
      <c r="I16" s="46"/>
      <c r="J16" s="47"/>
      <c r="K16" s="48"/>
      <c r="L16" s="49"/>
      <c r="M16" s="60"/>
      <c r="N16" s="60"/>
      <c r="O16" s="50"/>
      <c r="P16" s="48"/>
    </row>
    <row r="17" spans="1:17" ht="14.25" customHeight="1" x14ac:dyDescent="0.2">
      <c r="A17" s="35" t="s">
        <v>19</v>
      </c>
      <c r="B17" s="35"/>
      <c r="C17" s="35"/>
      <c r="D17" s="65"/>
      <c r="E17" s="58" t="s">
        <v>0</v>
      </c>
      <c r="F17" s="51" t="s">
        <v>1</v>
      </c>
      <c r="G17" s="32"/>
      <c r="H17" s="36" t="s">
        <v>2</v>
      </c>
      <c r="I17" s="36"/>
      <c r="J17" s="36"/>
      <c r="K17" s="36"/>
      <c r="M17" s="61" t="s">
        <v>3</v>
      </c>
      <c r="N17" s="62" t="s">
        <v>3</v>
      </c>
      <c r="O17" s="32" t="s">
        <v>3</v>
      </c>
      <c r="P17" s="35"/>
      <c r="Q17" s="37"/>
    </row>
  </sheetData>
  <autoFilter ref="B6:G7">
    <sortState ref="B9:G15">
      <sortCondition ref="F6:F7"/>
    </sortState>
  </autoFilter>
  <sortState ref="A10:F13">
    <sortCondition descending="1" ref="F10:F13"/>
  </sortState>
  <mergeCells count="18">
    <mergeCell ref="N5:P5"/>
    <mergeCell ref="N3:P3"/>
    <mergeCell ref="I6:P6"/>
    <mergeCell ref="I3:L3"/>
    <mergeCell ref="D4:E4"/>
    <mergeCell ref="E6:E7"/>
    <mergeCell ref="G6:G7"/>
    <mergeCell ref="C6:C7"/>
    <mergeCell ref="D6:D7"/>
    <mergeCell ref="F6:F7"/>
    <mergeCell ref="A4:C4"/>
    <mergeCell ref="B6:B7"/>
    <mergeCell ref="A6:A7"/>
    <mergeCell ref="A1:P1"/>
    <mergeCell ref="A2:P2"/>
    <mergeCell ref="A3:C3"/>
    <mergeCell ref="D3:E3"/>
    <mergeCell ref="F3:G3"/>
  </mergeCells>
  <conditionalFormatting sqref="F10:F15">
    <cfRule type="duplicateValues" dxfId="1"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6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7"/>
  <sheetViews>
    <sheetView view="pageBreakPreview" topLeftCell="A13" zoomScale="90" zoomScaleNormal="100" zoomScaleSheetLayoutView="90" workbookViewId="0">
      <selection activeCell="J7" sqref="J1:J1048576"/>
    </sheetView>
  </sheetViews>
  <sheetFormatPr defaultRowHeight="12.75" x14ac:dyDescent="0.2"/>
  <cols>
    <col min="1" max="2" width="4.85546875" style="32" customWidth="1"/>
    <col min="3" max="3" width="13.28515625" style="21" bestFit="1" customWidth="1"/>
    <col min="4" max="4" width="20.85546875" style="59" customWidth="1"/>
    <col min="5" max="5" width="18.28515625" style="59" customWidth="1"/>
    <col min="6" max="6" width="13.140625" style="21" customWidth="1"/>
    <col min="7" max="7" width="7.5703125" style="33" customWidth="1"/>
    <col min="8" max="8" width="2.140625" style="21" customWidth="1"/>
    <col min="9" max="9" width="6.5703125" style="32" customWidth="1"/>
    <col min="10" max="10" width="13.42578125" style="32" hidden="1" customWidth="1"/>
    <col min="11" max="11" width="7.7109375" style="32" customWidth="1"/>
    <col min="12" max="12" width="12.42578125" style="34" customWidth="1"/>
    <col min="13" max="13" width="23.7109375" style="63" customWidth="1"/>
    <col min="14" max="14" width="14.7109375" style="63" customWidth="1"/>
    <col min="15" max="15" width="13.85546875" style="21" customWidth="1"/>
    <col min="16" max="16" width="7.7109375" style="21" customWidth="1"/>
    <col min="17" max="17" width="5.7109375" style="21" customWidth="1"/>
    <col min="18" max="16384" width="9.140625" style="21"/>
  </cols>
  <sheetData>
    <row r="1" spans="1:16" s="9" customFormat="1" ht="48.75" customHeight="1" x14ac:dyDescent="0.2">
      <c r="A1" s="374" t="str">
        <f>('YARIŞMA BİLGİLERİ'!A2)</f>
        <v>Türkiye Atletizm Federasyonu
İstanbul Atletizm İl Temsilciliği</v>
      </c>
      <c r="B1" s="374"/>
      <c r="C1" s="374"/>
      <c r="D1" s="374"/>
      <c r="E1" s="374"/>
      <c r="F1" s="374"/>
      <c r="G1" s="374"/>
      <c r="H1" s="374"/>
      <c r="I1" s="374"/>
      <c r="J1" s="374"/>
      <c r="K1" s="374"/>
      <c r="L1" s="374"/>
      <c r="M1" s="374"/>
      <c r="N1" s="374"/>
      <c r="O1" s="374"/>
      <c r="P1" s="374"/>
    </row>
    <row r="2" spans="1:16" s="9" customFormat="1" ht="24.75" customHeight="1" x14ac:dyDescent="0.2">
      <c r="A2" s="421" t="str">
        <f>'YARIŞMA BİLGİLERİ'!F19</f>
        <v>Turkcell - Spor Toto 2020 Olimpik Eğitim Kamp Sporcuları Test Yarışması</v>
      </c>
      <c r="B2" s="421"/>
      <c r="C2" s="421"/>
      <c r="D2" s="421"/>
      <c r="E2" s="421"/>
      <c r="F2" s="421"/>
      <c r="G2" s="421"/>
      <c r="H2" s="421"/>
      <c r="I2" s="421"/>
      <c r="J2" s="421"/>
      <c r="K2" s="421"/>
      <c r="L2" s="421"/>
      <c r="M2" s="421"/>
      <c r="N2" s="421"/>
      <c r="O2" s="421"/>
      <c r="P2" s="421"/>
    </row>
    <row r="3" spans="1:16" s="12" customFormat="1" ht="21" customHeight="1" x14ac:dyDescent="0.2">
      <c r="A3" s="404" t="s">
        <v>225</v>
      </c>
      <c r="B3" s="404"/>
      <c r="C3" s="404"/>
      <c r="D3" s="406" t="str">
        <f>'YARIŞMA PROGRAMI'!D19</f>
        <v>60 Metre Engelli Final</v>
      </c>
      <c r="E3" s="406"/>
      <c r="F3" s="422" t="s">
        <v>45</v>
      </c>
      <c r="G3" s="422"/>
      <c r="H3" s="10" t="s">
        <v>196</v>
      </c>
      <c r="I3" s="414">
        <f>'YARIŞMA PROGRAMI'!E17</f>
        <v>0</v>
      </c>
      <c r="J3" s="414"/>
      <c r="K3" s="414"/>
      <c r="L3" s="414"/>
      <c r="M3" s="94" t="s">
        <v>223</v>
      </c>
      <c r="N3" s="417" t="str">
        <f>'YARIŞMA PROGRAMI'!F17</f>
        <v>Yiğitcan KAYA  8.04</v>
      </c>
      <c r="O3" s="417"/>
      <c r="P3" s="417"/>
    </row>
    <row r="4" spans="1:16" s="12" customFormat="1" ht="17.25" customHeight="1" x14ac:dyDescent="0.2">
      <c r="A4" s="411" t="s">
        <v>201</v>
      </c>
      <c r="B4" s="411"/>
      <c r="C4" s="411"/>
      <c r="D4" s="405" t="str">
        <f>'YARIŞMA BİLGİLERİ'!F21</f>
        <v>Yıldız Erkekler</v>
      </c>
      <c r="E4" s="405"/>
      <c r="F4" s="38"/>
      <c r="G4" s="38"/>
      <c r="H4" s="38"/>
      <c r="I4" s="38"/>
      <c r="J4" s="38"/>
      <c r="K4" s="38"/>
      <c r="L4" s="39"/>
      <c r="M4" s="93" t="s">
        <v>222</v>
      </c>
      <c r="N4" s="204">
        <f>'YARIŞMA PROGRAMI'!B18</f>
        <v>42042</v>
      </c>
      <c r="O4" s="205">
        <f>'YARIŞMA PROGRAMI'!C19</f>
        <v>0</v>
      </c>
      <c r="P4" s="203"/>
    </row>
    <row r="5" spans="1:16" s="9" customFormat="1" ht="15" customHeight="1" x14ac:dyDescent="0.2">
      <c r="A5" s="13"/>
      <c r="B5" s="13"/>
      <c r="C5" s="14"/>
      <c r="D5" s="15"/>
      <c r="E5" s="16"/>
      <c r="F5" s="16"/>
      <c r="G5" s="16"/>
      <c r="H5" s="16"/>
      <c r="I5" s="13"/>
      <c r="J5" s="13"/>
      <c r="K5" s="13"/>
      <c r="L5" s="17"/>
      <c r="M5" s="18"/>
      <c r="N5" s="420">
        <f ca="1">NOW()</f>
        <v>42041.703185416663</v>
      </c>
      <c r="O5" s="420"/>
      <c r="P5" s="420"/>
    </row>
    <row r="6" spans="1:16" s="19" customFormat="1" ht="24" customHeight="1" x14ac:dyDescent="0.2">
      <c r="A6" s="407" t="s">
        <v>12</v>
      </c>
      <c r="B6" s="408" t="s">
        <v>194</v>
      </c>
      <c r="C6" s="410" t="s">
        <v>219</v>
      </c>
      <c r="D6" s="400" t="s">
        <v>14</v>
      </c>
      <c r="E6" s="400" t="s">
        <v>43</v>
      </c>
      <c r="F6" s="400" t="s">
        <v>15</v>
      </c>
      <c r="G6" s="412" t="s">
        <v>26</v>
      </c>
      <c r="I6" s="401" t="s">
        <v>16</v>
      </c>
      <c r="J6" s="402"/>
      <c r="K6" s="402"/>
      <c r="L6" s="402"/>
      <c r="M6" s="402"/>
      <c r="N6" s="402"/>
      <c r="O6" s="402"/>
      <c r="P6" s="403"/>
    </row>
    <row r="7" spans="1:16" ht="24" customHeight="1" x14ac:dyDescent="0.2">
      <c r="A7" s="407"/>
      <c r="B7" s="409"/>
      <c r="C7" s="410"/>
      <c r="D7" s="400"/>
      <c r="E7" s="400"/>
      <c r="F7" s="400"/>
      <c r="G7" s="413"/>
      <c r="H7" s="20"/>
      <c r="I7" s="55" t="s">
        <v>369</v>
      </c>
      <c r="J7" s="52" t="s">
        <v>195</v>
      </c>
      <c r="K7" s="52" t="s">
        <v>194</v>
      </c>
      <c r="L7" s="53" t="s">
        <v>13</v>
      </c>
      <c r="M7" s="54" t="s">
        <v>14</v>
      </c>
      <c r="N7" s="54" t="s">
        <v>43</v>
      </c>
      <c r="O7" s="52" t="s">
        <v>15</v>
      </c>
      <c r="P7" s="52" t="s">
        <v>26</v>
      </c>
    </row>
    <row r="8" spans="1:16" s="19" customFormat="1" ht="30.75" customHeight="1" x14ac:dyDescent="0.2">
      <c r="A8" s="22">
        <v>1</v>
      </c>
      <c r="B8" s="22"/>
      <c r="C8" s="23"/>
      <c r="D8" s="179"/>
      <c r="E8" s="180"/>
      <c r="F8" s="24"/>
      <c r="G8" s="25"/>
      <c r="H8" s="26"/>
      <c r="I8" s="27">
        <v>1</v>
      </c>
      <c r="J8" s="28"/>
      <c r="K8" s="29"/>
      <c r="L8" s="30"/>
      <c r="M8" s="56"/>
      <c r="N8" s="56"/>
      <c r="O8" s="31"/>
      <c r="P8" s="29"/>
    </row>
    <row r="9" spans="1:16" s="19" customFormat="1" ht="30.75" customHeight="1" x14ac:dyDescent="0.2">
      <c r="A9" s="22">
        <v>2</v>
      </c>
      <c r="B9" s="22"/>
      <c r="C9" s="23"/>
      <c r="D9" s="179"/>
      <c r="E9" s="180"/>
      <c r="F9" s="24"/>
      <c r="G9" s="25"/>
      <c r="H9" s="26"/>
      <c r="I9" s="27">
        <v>2</v>
      </c>
      <c r="J9" s="28"/>
      <c r="K9" s="29"/>
      <c r="L9" s="30"/>
      <c r="M9" s="56"/>
      <c r="N9" s="56"/>
      <c r="O9" s="31"/>
      <c r="P9" s="29"/>
    </row>
    <row r="10" spans="1:16" s="19" customFormat="1" ht="30.75" customHeight="1" x14ac:dyDescent="0.2">
      <c r="A10" s="22">
        <v>3</v>
      </c>
      <c r="B10" s="22"/>
      <c r="C10" s="23"/>
      <c r="D10" s="179"/>
      <c r="E10" s="180"/>
      <c r="F10" s="24"/>
      <c r="G10" s="25"/>
      <c r="H10" s="26"/>
      <c r="I10" s="27">
        <v>3</v>
      </c>
      <c r="J10" s="28"/>
      <c r="K10" s="29"/>
      <c r="L10" s="30"/>
      <c r="M10" s="56"/>
      <c r="N10" s="56"/>
      <c r="O10" s="31"/>
      <c r="P10" s="29"/>
    </row>
    <row r="11" spans="1:16" s="19" customFormat="1" ht="30.75" customHeight="1" x14ac:dyDescent="0.2">
      <c r="A11" s="22">
        <v>4</v>
      </c>
      <c r="B11" s="22"/>
      <c r="C11" s="23"/>
      <c r="D11" s="179"/>
      <c r="E11" s="180"/>
      <c r="F11" s="24"/>
      <c r="G11" s="25"/>
      <c r="H11" s="26"/>
      <c r="I11" s="27">
        <v>4</v>
      </c>
      <c r="J11" s="28"/>
      <c r="K11" s="29"/>
      <c r="L11" s="30"/>
      <c r="M11" s="56"/>
      <c r="N11" s="56"/>
      <c r="O11" s="31"/>
      <c r="P11" s="29"/>
    </row>
    <row r="12" spans="1:16" s="19" customFormat="1" ht="30.75" customHeight="1" x14ac:dyDescent="0.2">
      <c r="A12" s="22">
        <v>5</v>
      </c>
      <c r="B12" s="22"/>
      <c r="C12" s="23"/>
      <c r="D12" s="179"/>
      <c r="E12" s="180"/>
      <c r="F12" s="24"/>
      <c r="G12" s="25"/>
      <c r="H12" s="26"/>
      <c r="I12" s="27">
        <v>5</v>
      </c>
      <c r="J12" s="28"/>
      <c r="K12" s="29"/>
      <c r="L12" s="30"/>
      <c r="M12" s="56"/>
      <c r="N12" s="56"/>
      <c r="O12" s="31"/>
      <c r="P12" s="29"/>
    </row>
    <row r="13" spans="1:16" s="19" customFormat="1" ht="30.75" customHeight="1" x14ac:dyDescent="0.2">
      <c r="A13" s="22">
        <v>6</v>
      </c>
      <c r="B13" s="22"/>
      <c r="C13" s="23"/>
      <c r="D13" s="179"/>
      <c r="E13" s="180"/>
      <c r="F13" s="24"/>
      <c r="G13" s="25"/>
      <c r="H13" s="26"/>
      <c r="I13" s="27">
        <v>6</v>
      </c>
      <c r="J13" s="28"/>
      <c r="K13" s="29"/>
      <c r="L13" s="30"/>
      <c r="M13" s="56"/>
      <c r="N13" s="56"/>
      <c r="O13" s="31"/>
      <c r="P13" s="29"/>
    </row>
    <row r="14" spans="1:16" s="19" customFormat="1" ht="30.75" customHeight="1" x14ac:dyDescent="0.2">
      <c r="A14" s="22">
        <v>7</v>
      </c>
      <c r="B14" s="22"/>
      <c r="C14" s="23"/>
      <c r="D14" s="179"/>
      <c r="E14" s="180"/>
      <c r="F14" s="24"/>
      <c r="G14" s="25"/>
      <c r="H14" s="26"/>
      <c r="I14" s="27">
        <v>7</v>
      </c>
      <c r="J14" s="28"/>
      <c r="K14" s="29"/>
      <c r="L14" s="30"/>
      <c r="M14" s="56"/>
      <c r="N14" s="56"/>
      <c r="O14" s="31"/>
      <c r="P14" s="29"/>
    </row>
    <row r="15" spans="1:16" s="19" customFormat="1" ht="30.75" customHeight="1" x14ac:dyDescent="0.2">
      <c r="A15" s="22">
        <v>8</v>
      </c>
      <c r="B15" s="22"/>
      <c r="C15" s="23"/>
      <c r="D15" s="179"/>
      <c r="E15" s="180"/>
      <c r="F15" s="24"/>
      <c r="G15" s="25"/>
      <c r="H15" s="26"/>
      <c r="I15" s="27">
        <v>8</v>
      </c>
      <c r="J15" s="28"/>
      <c r="K15" s="29"/>
      <c r="L15" s="30"/>
      <c r="M15" s="56"/>
      <c r="N15" s="56"/>
      <c r="O15" s="31"/>
      <c r="P15" s="29"/>
    </row>
    <row r="16" spans="1:16" s="19" customFormat="1" ht="30.75" customHeight="1" x14ac:dyDescent="0.2">
      <c r="A16" s="22">
        <v>9</v>
      </c>
      <c r="B16" s="22"/>
      <c r="C16" s="23"/>
      <c r="D16" s="179"/>
      <c r="E16" s="180"/>
      <c r="F16" s="24"/>
      <c r="G16" s="25"/>
      <c r="H16" s="26"/>
      <c r="I16" s="401" t="s">
        <v>17</v>
      </c>
      <c r="J16" s="402"/>
      <c r="K16" s="402"/>
      <c r="L16" s="402"/>
      <c r="M16" s="402"/>
      <c r="N16" s="402"/>
      <c r="O16" s="402"/>
      <c r="P16" s="403"/>
    </row>
    <row r="17" spans="1:16" s="19" customFormat="1" ht="30.75" customHeight="1" x14ac:dyDescent="0.2">
      <c r="A17" s="22">
        <v>10</v>
      </c>
      <c r="B17" s="22"/>
      <c r="C17" s="23"/>
      <c r="D17" s="179"/>
      <c r="E17" s="180"/>
      <c r="F17" s="24"/>
      <c r="G17" s="25"/>
      <c r="H17" s="26"/>
      <c r="I17" s="55" t="s">
        <v>369</v>
      </c>
      <c r="J17" s="52" t="s">
        <v>195</v>
      </c>
      <c r="K17" s="52" t="s">
        <v>194</v>
      </c>
      <c r="L17" s="53" t="s">
        <v>13</v>
      </c>
      <c r="M17" s="54" t="s">
        <v>14</v>
      </c>
      <c r="N17" s="54" t="s">
        <v>43</v>
      </c>
      <c r="O17" s="52" t="s">
        <v>15</v>
      </c>
      <c r="P17" s="52" t="s">
        <v>26</v>
      </c>
    </row>
    <row r="18" spans="1:16" s="19" customFormat="1" ht="30.75" customHeight="1" x14ac:dyDescent="0.2">
      <c r="A18" s="22">
        <v>11</v>
      </c>
      <c r="B18" s="22"/>
      <c r="C18" s="23"/>
      <c r="D18" s="179"/>
      <c r="E18" s="180"/>
      <c r="F18" s="24"/>
      <c r="G18" s="25"/>
      <c r="H18" s="26"/>
      <c r="I18" s="27">
        <v>1</v>
      </c>
      <c r="J18" s="28" t="s">
        <v>349</v>
      </c>
      <c r="K18" s="29" t="str">
        <f>IF(ISERROR(VLOOKUP(J18,'KAYIT LİSTESİ'!$B$4:$I$367,2,0)),"",(VLOOKUP(J18,'KAYIT LİSTESİ'!$B$4:$I$367,2,0)))</f>
        <v/>
      </c>
      <c r="L18" s="30" t="str">
        <f>IF(ISERROR(VLOOKUP(J18,'KAYIT LİSTESİ'!$B$4:$I$367,4,0)),"",(VLOOKUP(J18,'KAYIT LİSTESİ'!$B$4:$I$367,4,0)))</f>
        <v/>
      </c>
      <c r="M18" s="56" t="str">
        <f>IF(ISERROR(VLOOKUP(J18,'KAYIT LİSTESİ'!$B$4:$I$367,5,0)),"",(VLOOKUP(J18,'KAYIT LİSTESİ'!$B$4:$I$367,5,0)))</f>
        <v/>
      </c>
      <c r="N18" s="56" t="str">
        <f>IF(ISERROR(VLOOKUP(J18,'KAYIT LİSTESİ'!$B$4:$I$367,6,0)),"",(VLOOKUP(J18,'KAYIT LİSTESİ'!$B$4:$I$367,6,0)))</f>
        <v/>
      </c>
      <c r="O18" s="31"/>
      <c r="P18" s="29"/>
    </row>
    <row r="19" spans="1:16" s="19" customFormat="1" ht="30.75" customHeight="1" x14ac:dyDescent="0.2">
      <c r="A19" s="22">
        <v>12</v>
      </c>
      <c r="B19" s="22"/>
      <c r="C19" s="23"/>
      <c r="D19" s="179"/>
      <c r="E19" s="180"/>
      <c r="F19" s="24"/>
      <c r="G19" s="25"/>
      <c r="H19" s="26"/>
      <c r="I19" s="27">
        <v>2</v>
      </c>
      <c r="J19" s="28" t="s">
        <v>350</v>
      </c>
      <c r="K19" s="29" t="str">
        <f>IF(ISERROR(VLOOKUP(J19,'KAYIT LİSTESİ'!$B$4:$I$367,2,0)),"",(VLOOKUP(J19,'KAYIT LİSTESİ'!$B$4:$I$367,2,0)))</f>
        <v/>
      </c>
      <c r="L19" s="30" t="str">
        <f>IF(ISERROR(VLOOKUP(J19,'KAYIT LİSTESİ'!$B$4:$I$367,4,0)),"",(VLOOKUP(J19,'KAYIT LİSTESİ'!$B$4:$I$367,4,0)))</f>
        <v/>
      </c>
      <c r="M19" s="56" t="str">
        <f>IF(ISERROR(VLOOKUP(J19,'KAYIT LİSTESİ'!$B$4:$I$367,5,0)),"",(VLOOKUP(J19,'KAYIT LİSTESİ'!$B$4:$I$367,5,0)))</f>
        <v/>
      </c>
      <c r="N19" s="56" t="str">
        <f>IF(ISERROR(VLOOKUP(J19,'KAYIT LİSTESİ'!$B$4:$I$367,6,0)),"",(VLOOKUP(J19,'KAYIT LİSTESİ'!$B$4:$I$367,6,0)))</f>
        <v/>
      </c>
      <c r="O19" s="31"/>
      <c r="P19" s="29"/>
    </row>
    <row r="20" spans="1:16" s="19" customFormat="1" ht="30.75" customHeight="1" x14ac:dyDescent="0.2">
      <c r="A20" s="22">
        <v>13</v>
      </c>
      <c r="B20" s="22"/>
      <c r="C20" s="23"/>
      <c r="D20" s="179"/>
      <c r="E20" s="180"/>
      <c r="F20" s="24"/>
      <c r="G20" s="25"/>
      <c r="H20" s="26"/>
      <c r="I20" s="27">
        <v>3</v>
      </c>
      <c r="J20" s="28" t="s">
        <v>351</v>
      </c>
      <c r="K20" s="29" t="str">
        <f>IF(ISERROR(VLOOKUP(J20,'KAYIT LİSTESİ'!$B$4:$I$367,2,0)),"",(VLOOKUP(J20,'KAYIT LİSTESİ'!$B$4:$I$367,2,0)))</f>
        <v/>
      </c>
      <c r="L20" s="30" t="str">
        <f>IF(ISERROR(VLOOKUP(J20,'KAYIT LİSTESİ'!$B$4:$I$367,4,0)),"",(VLOOKUP(J20,'KAYIT LİSTESİ'!$B$4:$I$367,4,0)))</f>
        <v/>
      </c>
      <c r="M20" s="56" t="str">
        <f>IF(ISERROR(VLOOKUP(J20,'KAYIT LİSTESİ'!$B$4:$I$367,5,0)),"",(VLOOKUP(J20,'KAYIT LİSTESİ'!$B$4:$I$367,5,0)))</f>
        <v/>
      </c>
      <c r="N20" s="56" t="str">
        <f>IF(ISERROR(VLOOKUP(J20,'KAYIT LİSTESİ'!$B$4:$I$367,6,0)),"",(VLOOKUP(J20,'KAYIT LİSTESİ'!$B$4:$I$367,6,0)))</f>
        <v/>
      </c>
      <c r="O20" s="31"/>
      <c r="P20" s="29"/>
    </row>
    <row r="21" spans="1:16" s="19" customFormat="1" ht="30.75" customHeight="1" x14ac:dyDescent="0.2">
      <c r="A21" s="22">
        <v>14</v>
      </c>
      <c r="B21" s="22"/>
      <c r="C21" s="23"/>
      <c r="D21" s="179"/>
      <c r="E21" s="180"/>
      <c r="F21" s="24"/>
      <c r="G21" s="25"/>
      <c r="H21" s="26"/>
      <c r="I21" s="27">
        <v>4</v>
      </c>
      <c r="J21" s="28" t="s">
        <v>352</v>
      </c>
      <c r="K21" s="29" t="str">
        <f>IF(ISERROR(VLOOKUP(J21,'KAYIT LİSTESİ'!$B$4:$I$367,2,0)),"",(VLOOKUP(J21,'KAYIT LİSTESİ'!$B$4:$I$367,2,0)))</f>
        <v/>
      </c>
      <c r="L21" s="30" t="str">
        <f>IF(ISERROR(VLOOKUP(J21,'KAYIT LİSTESİ'!$B$4:$I$367,4,0)),"",(VLOOKUP(J21,'KAYIT LİSTESİ'!$B$4:$I$367,4,0)))</f>
        <v/>
      </c>
      <c r="M21" s="56" t="str">
        <f>IF(ISERROR(VLOOKUP(J21,'KAYIT LİSTESİ'!$B$4:$I$367,5,0)),"",(VLOOKUP(J21,'KAYIT LİSTESİ'!$B$4:$I$367,5,0)))</f>
        <v/>
      </c>
      <c r="N21" s="56" t="str">
        <f>IF(ISERROR(VLOOKUP(J21,'KAYIT LİSTESİ'!$B$4:$I$367,6,0)),"",(VLOOKUP(J21,'KAYIT LİSTESİ'!$B$4:$I$367,6,0)))</f>
        <v/>
      </c>
      <c r="O21" s="31"/>
      <c r="P21" s="29"/>
    </row>
    <row r="22" spans="1:16" s="19" customFormat="1" ht="30.75" customHeight="1" x14ac:dyDescent="0.2">
      <c r="A22" s="22">
        <v>15</v>
      </c>
      <c r="B22" s="22"/>
      <c r="C22" s="23"/>
      <c r="D22" s="179"/>
      <c r="E22" s="180"/>
      <c r="F22" s="24"/>
      <c r="G22" s="25"/>
      <c r="H22" s="26"/>
      <c r="I22" s="27">
        <v>5</v>
      </c>
      <c r="J22" s="28" t="s">
        <v>353</v>
      </c>
      <c r="K22" s="29" t="str">
        <f>IF(ISERROR(VLOOKUP(J22,'KAYIT LİSTESİ'!$B$4:$I$367,2,0)),"",(VLOOKUP(J22,'KAYIT LİSTESİ'!$B$4:$I$367,2,0)))</f>
        <v/>
      </c>
      <c r="L22" s="30" t="str">
        <f>IF(ISERROR(VLOOKUP(J22,'KAYIT LİSTESİ'!$B$4:$I$367,4,0)),"",(VLOOKUP(J22,'KAYIT LİSTESİ'!$B$4:$I$367,4,0)))</f>
        <v/>
      </c>
      <c r="M22" s="56" t="str">
        <f>IF(ISERROR(VLOOKUP(J22,'KAYIT LİSTESİ'!$B$4:$I$367,5,0)),"",(VLOOKUP(J22,'KAYIT LİSTESİ'!$B$4:$I$367,5,0)))</f>
        <v/>
      </c>
      <c r="N22" s="56" t="str">
        <f>IF(ISERROR(VLOOKUP(J22,'KAYIT LİSTESİ'!$B$4:$I$367,6,0)),"",(VLOOKUP(J22,'KAYIT LİSTESİ'!$B$4:$I$367,6,0)))</f>
        <v/>
      </c>
      <c r="O22" s="31"/>
      <c r="P22" s="29"/>
    </row>
    <row r="23" spans="1:16" s="19" customFormat="1" ht="30.75" customHeight="1" x14ac:dyDescent="0.2">
      <c r="A23" s="22">
        <v>16</v>
      </c>
      <c r="B23" s="22"/>
      <c r="C23" s="23"/>
      <c r="D23" s="179"/>
      <c r="E23" s="180"/>
      <c r="F23" s="24"/>
      <c r="G23" s="25"/>
      <c r="H23" s="26"/>
      <c r="I23" s="27">
        <v>6</v>
      </c>
      <c r="J23" s="28" t="s">
        <v>354</v>
      </c>
      <c r="K23" s="29" t="str">
        <f>IF(ISERROR(VLOOKUP(J23,'KAYIT LİSTESİ'!$B$4:$I$367,2,0)),"",(VLOOKUP(J23,'KAYIT LİSTESİ'!$B$4:$I$367,2,0)))</f>
        <v/>
      </c>
      <c r="L23" s="30" t="str">
        <f>IF(ISERROR(VLOOKUP(J23,'KAYIT LİSTESİ'!$B$4:$I$367,4,0)),"",(VLOOKUP(J23,'KAYIT LİSTESİ'!$B$4:$I$367,4,0)))</f>
        <v/>
      </c>
      <c r="M23" s="56" t="str">
        <f>IF(ISERROR(VLOOKUP(J23,'KAYIT LİSTESİ'!$B$4:$I$367,5,0)),"",(VLOOKUP(J23,'KAYIT LİSTESİ'!$B$4:$I$367,5,0)))</f>
        <v/>
      </c>
      <c r="N23" s="56" t="str">
        <f>IF(ISERROR(VLOOKUP(J23,'KAYIT LİSTESİ'!$B$4:$I$367,6,0)),"",(VLOOKUP(J23,'KAYIT LİSTESİ'!$B$4:$I$367,6,0)))</f>
        <v/>
      </c>
      <c r="O23" s="31"/>
      <c r="P23" s="29"/>
    </row>
    <row r="24" spans="1:16" s="19" customFormat="1" ht="30.75" customHeight="1" x14ac:dyDescent="0.2">
      <c r="A24" s="22">
        <v>17</v>
      </c>
      <c r="B24" s="22"/>
      <c r="C24" s="23"/>
      <c r="D24" s="179"/>
      <c r="E24" s="180"/>
      <c r="F24" s="24"/>
      <c r="G24" s="25"/>
      <c r="H24" s="26"/>
      <c r="I24" s="27">
        <v>7</v>
      </c>
      <c r="J24" s="28" t="s">
        <v>355</v>
      </c>
      <c r="K24" s="29" t="str">
        <f>IF(ISERROR(VLOOKUP(J24,'KAYIT LİSTESİ'!$B$4:$I$367,2,0)),"",(VLOOKUP(J24,'KAYIT LİSTESİ'!$B$4:$I$367,2,0)))</f>
        <v/>
      </c>
      <c r="L24" s="30" t="str">
        <f>IF(ISERROR(VLOOKUP(J24,'KAYIT LİSTESİ'!$B$4:$I$367,4,0)),"",(VLOOKUP(J24,'KAYIT LİSTESİ'!$B$4:$I$367,4,0)))</f>
        <v/>
      </c>
      <c r="M24" s="56" t="str">
        <f>IF(ISERROR(VLOOKUP(J24,'KAYIT LİSTESİ'!$B$4:$I$367,5,0)),"",(VLOOKUP(J24,'KAYIT LİSTESİ'!$B$4:$I$367,5,0)))</f>
        <v/>
      </c>
      <c r="N24" s="56" t="str">
        <f>IF(ISERROR(VLOOKUP(J24,'KAYIT LİSTESİ'!$B$4:$I$367,6,0)),"",(VLOOKUP(J24,'KAYIT LİSTESİ'!$B$4:$I$367,6,0)))</f>
        <v/>
      </c>
      <c r="O24" s="31"/>
      <c r="P24" s="29"/>
    </row>
    <row r="25" spans="1:16" s="19" customFormat="1" ht="30.75" customHeight="1" x14ac:dyDescent="0.2">
      <c r="A25" s="22">
        <v>18</v>
      </c>
      <c r="B25" s="22"/>
      <c r="C25" s="23"/>
      <c r="D25" s="179"/>
      <c r="E25" s="180"/>
      <c r="F25" s="24"/>
      <c r="G25" s="25"/>
      <c r="H25" s="26"/>
      <c r="I25" s="27">
        <v>8</v>
      </c>
      <c r="J25" s="28" t="s">
        <v>356</v>
      </c>
      <c r="K25" s="29" t="str">
        <f>IF(ISERROR(VLOOKUP(J25,'KAYIT LİSTESİ'!$B$4:$I$367,2,0)),"",(VLOOKUP(J25,'KAYIT LİSTESİ'!$B$4:$I$367,2,0)))</f>
        <v/>
      </c>
      <c r="L25" s="30" t="str">
        <f>IF(ISERROR(VLOOKUP(J25,'KAYIT LİSTESİ'!$B$4:$I$367,4,0)),"",(VLOOKUP(J25,'KAYIT LİSTESİ'!$B$4:$I$367,4,0)))</f>
        <v/>
      </c>
      <c r="M25" s="56" t="str">
        <f>IF(ISERROR(VLOOKUP(J25,'KAYIT LİSTESİ'!$B$4:$I$367,5,0)),"",(VLOOKUP(J25,'KAYIT LİSTESİ'!$B$4:$I$367,5,0)))</f>
        <v/>
      </c>
      <c r="N25" s="56" t="str">
        <f>IF(ISERROR(VLOOKUP(J25,'KAYIT LİSTESİ'!$B$4:$I$367,6,0)),"",(VLOOKUP(J25,'KAYIT LİSTESİ'!$B$4:$I$367,6,0)))</f>
        <v/>
      </c>
      <c r="O25" s="31"/>
      <c r="P25" s="29"/>
    </row>
    <row r="26" spans="1:16" s="19" customFormat="1" ht="30.75" customHeight="1" x14ac:dyDescent="0.2">
      <c r="A26" s="22">
        <v>19</v>
      </c>
      <c r="B26" s="22"/>
      <c r="C26" s="23"/>
      <c r="D26" s="179"/>
      <c r="E26" s="180"/>
      <c r="F26" s="24"/>
      <c r="G26" s="25"/>
      <c r="H26" s="26"/>
      <c r="I26" s="401" t="s">
        <v>18</v>
      </c>
      <c r="J26" s="402"/>
      <c r="K26" s="402"/>
      <c r="L26" s="402"/>
      <c r="M26" s="402"/>
      <c r="N26" s="402"/>
      <c r="O26" s="402"/>
      <c r="P26" s="403"/>
    </row>
    <row r="27" spans="1:16" s="19" customFormat="1" ht="30.75" customHeight="1" x14ac:dyDescent="0.2">
      <c r="A27" s="22">
        <v>20</v>
      </c>
      <c r="B27" s="22"/>
      <c r="C27" s="23"/>
      <c r="D27" s="179"/>
      <c r="E27" s="180"/>
      <c r="F27" s="24"/>
      <c r="G27" s="25"/>
      <c r="H27" s="26"/>
      <c r="I27" s="55" t="s">
        <v>369</v>
      </c>
      <c r="J27" s="52" t="s">
        <v>195</v>
      </c>
      <c r="K27" s="52" t="s">
        <v>194</v>
      </c>
      <c r="L27" s="53" t="s">
        <v>13</v>
      </c>
      <c r="M27" s="54" t="s">
        <v>14</v>
      </c>
      <c r="N27" s="54" t="s">
        <v>43</v>
      </c>
      <c r="O27" s="52" t="s">
        <v>15</v>
      </c>
      <c r="P27" s="52" t="s">
        <v>26</v>
      </c>
    </row>
    <row r="28" spans="1:16" s="19" customFormat="1" ht="30.75" customHeight="1" x14ac:dyDescent="0.2">
      <c r="A28" s="22">
        <v>21</v>
      </c>
      <c r="B28" s="22"/>
      <c r="C28" s="23"/>
      <c r="D28" s="179"/>
      <c r="E28" s="180"/>
      <c r="F28" s="24"/>
      <c r="G28" s="25"/>
      <c r="H28" s="26"/>
      <c r="I28" s="27">
        <v>1</v>
      </c>
      <c r="J28" s="28" t="s">
        <v>357</v>
      </c>
      <c r="K28" s="29" t="str">
        <f>IF(ISERROR(VLOOKUP(J28,'KAYIT LİSTESİ'!$B$4:$I$367,2,0)),"",(VLOOKUP(J28,'KAYIT LİSTESİ'!$B$4:$I$367,2,0)))</f>
        <v/>
      </c>
      <c r="L28" s="30" t="str">
        <f>IF(ISERROR(VLOOKUP(J28,'KAYIT LİSTESİ'!$B$4:$I$367,4,0)),"",(VLOOKUP(J28,'KAYIT LİSTESİ'!$B$4:$I$367,4,0)))</f>
        <v/>
      </c>
      <c r="M28" s="56" t="str">
        <f>IF(ISERROR(VLOOKUP(J28,'KAYIT LİSTESİ'!$B$4:$I$367,5,0)),"",(VLOOKUP(J28,'KAYIT LİSTESİ'!$B$4:$I$367,5,0)))</f>
        <v/>
      </c>
      <c r="N28" s="56" t="str">
        <f>IF(ISERROR(VLOOKUP(J28,'KAYIT LİSTESİ'!$B$4:$I$367,6,0)),"",(VLOOKUP(J28,'KAYIT LİSTESİ'!$B$4:$I$367,6,0)))</f>
        <v/>
      </c>
      <c r="O28" s="31"/>
      <c r="P28" s="29"/>
    </row>
    <row r="29" spans="1:16" s="19" customFormat="1" ht="30.75" customHeight="1" x14ac:dyDescent="0.2">
      <c r="A29" s="22">
        <v>22</v>
      </c>
      <c r="B29" s="22"/>
      <c r="C29" s="23"/>
      <c r="D29" s="179"/>
      <c r="E29" s="180"/>
      <c r="F29" s="24"/>
      <c r="G29" s="25"/>
      <c r="H29" s="26"/>
      <c r="I29" s="27">
        <v>2</v>
      </c>
      <c r="J29" s="28" t="s">
        <v>358</v>
      </c>
      <c r="K29" s="29" t="str">
        <f>IF(ISERROR(VLOOKUP(J29,'KAYIT LİSTESİ'!$B$4:$I$367,2,0)),"",(VLOOKUP(J29,'KAYIT LİSTESİ'!$B$4:$I$367,2,0)))</f>
        <v/>
      </c>
      <c r="L29" s="30" t="str">
        <f>IF(ISERROR(VLOOKUP(J29,'KAYIT LİSTESİ'!$B$4:$I$367,4,0)),"",(VLOOKUP(J29,'KAYIT LİSTESİ'!$B$4:$I$367,4,0)))</f>
        <v/>
      </c>
      <c r="M29" s="56" t="str">
        <f>IF(ISERROR(VLOOKUP(J29,'KAYIT LİSTESİ'!$B$4:$I$367,5,0)),"",(VLOOKUP(J29,'KAYIT LİSTESİ'!$B$4:$I$367,5,0)))</f>
        <v/>
      </c>
      <c r="N29" s="56" t="str">
        <f>IF(ISERROR(VLOOKUP(J29,'KAYIT LİSTESİ'!$B$4:$I$367,6,0)),"",(VLOOKUP(J29,'KAYIT LİSTESİ'!$B$4:$I$367,6,0)))</f>
        <v/>
      </c>
      <c r="O29" s="31"/>
      <c r="P29" s="29"/>
    </row>
    <row r="30" spans="1:16" s="19" customFormat="1" ht="30.75" customHeight="1" x14ac:dyDescent="0.2">
      <c r="A30" s="22">
        <v>23</v>
      </c>
      <c r="B30" s="22"/>
      <c r="C30" s="23"/>
      <c r="D30" s="179"/>
      <c r="E30" s="180"/>
      <c r="F30" s="24"/>
      <c r="G30" s="25"/>
      <c r="H30" s="26"/>
      <c r="I30" s="27">
        <v>3</v>
      </c>
      <c r="J30" s="28" t="s">
        <v>359</v>
      </c>
      <c r="K30" s="29" t="str">
        <f>IF(ISERROR(VLOOKUP(J30,'KAYIT LİSTESİ'!$B$4:$I$367,2,0)),"",(VLOOKUP(J30,'KAYIT LİSTESİ'!$B$4:$I$367,2,0)))</f>
        <v/>
      </c>
      <c r="L30" s="30" t="str">
        <f>IF(ISERROR(VLOOKUP(J30,'KAYIT LİSTESİ'!$B$4:$I$367,4,0)),"",(VLOOKUP(J30,'KAYIT LİSTESİ'!$B$4:$I$367,4,0)))</f>
        <v/>
      </c>
      <c r="M30" s="56" t="str">
        <f>IF(ISERROR(VLOOKUP(J30,'KAYIT LİSTESİ'!$B$4:$I$367,5,0)),"",(VLOOKUP(J30,'KAYIT LİSTESİ'!$B$4:$I$367,5,0)))</f>
        <v/>
      </c>
      <c r="N30" s="56" t="str">
        <f>IF(ISERROR(VLOOKUP(J30,'KAYIT LİSTESİ'!$B$4:$I$367,6,0)),"",(VLOOKUP(J30,'KAYIT LİSTESİ'!$B$4:$I$367,6,0)))</f>
        <v/>
      </c>
      <c r="O30" s="31"/>
      <c r="P30" s="29"/>
    </row>
    <row r="31" spans="1:16" s="19" customFormat="1" ht="30.75" customHeight="1" x14ac:dyDescent="0.2">
      <c r="A31" s="22">
        <v>24</v>
      </c>
      <c r="B31" s="22"/>
      <c r="C31" s="23"/>
      <c r="D31" s="179"/>
      <c r="E31" s="180"/>
      <c r="F31" s="24"/>
      <c r="G31" s="25"/>
      <c r="H31" s="26"/>
      <c r="I31" s="27">
        <v>4</v>
      </c>
      <c r="J31" s="28" t="s">
        <v>360</v>
      </c>
      <c r="K31" s="29" t="str">
        <f>IF(ISERROR(VLOOKUP(J31,'KAYIT LİSTESİ'!$B$4:$I$367,2,0)),"",(VLOOKUP(J31,'KAYIT LİSTESİ'!$B$4:$I$367,2,0)))</f>
        <v/>
      </c>
      <c r="L31" s="30" t="str">
        <f>IF(ISERROR(VLOOKUP(J31,'KAYIT LİSTESİ'!$B$4:$I$367,4,0)),"",(VLOOKUP(J31,'KAYIT LİSTESİ'!$B$4:$I$367,4,0)))</f>
        <v/>
      </c>
      <c r="M31" s="56" t="str">
        <f>IF(ISERROR(VLOOKUP(J31,'KAYIT LİSTESİ'!$B$4:$I$367,5,0)),"",(VLOOKUP(J31,'KAYIT LİSTESİ'!$B$4:$I$367,5,0)))</f>
        <v/>
      </c>
      <c r="N31" s="56" t="str">
        <f>IF(ISERROR(VLOOKUP(J31,'KAYIT LİSTESİ'!$B$4:$I$367,6,0)),"",(VLOOKUP(J31,'KAYIT LİSTESİ'!$B$4:$I$367,6,0)))</f>
        <v/>
      </c>
      <c r="O31" s="31"/>
      <c r="P31" s="29"/>
    </row>
    <row r="32" spans="1:16" s="19" customFormat="1" ht="30.75" customHeight="1" x14ac:dyDescent="0.2">
      <c r="A32" s="22">
        <v>25</v>
      </c>
      <c r="B32" s="22"/>
      <c r="C32" s="23"/>
      <c r="D32" s="179"/>
      <c r="E32" s="180"/>
      <c r="F32" s="24"/>
      <c r="G32" s="25"/>
      <c r="H32" s="26"/>
      <c r="I32" s="27">
        <v>5</v>
      </c>
      <c r="J32" s="28" t="s">
        <v>361</v>
      </c>
      <c r="K32" s="29" t="str">
        <f>IF(ISERROR(VLOOKUP(J32,'KAYIT LİSTESİ'!$B$4:$I$367,2,0)),"",(VLOOKUP(J32,'KAYIT LİSTESİ'!$B$4:$I$367,2,0)))</f>
        <v/>
      </c>
      <c r="L32" s="30" t="str">
        <f>IF(ISERROR(VLOOKUP(J32,'KAYIT LİSTESİ'!$B$4:$I$367,4,0)),"",(VLOOKUP(J32,'KAYIT LİSTESİ'!$B$4:$I$367,4,0)))</f>
        <v/>
      </c>
      <c r="M32" s="56" t="str">
        <f>IF(ISERROR(VLOOKUP(J32,'KAYIT LİSTESİ'!$B$4:$I$367,5,0)),"",(VLOOKUP(J32,'KAYIT LİSTESİ'!$B$4:$I$367,5,0)))</f>
        <v/>
      </c>
      <c r="N32" s="56" t="str">
        <f>IF(ISERROR(VLOOKUP(J32,'KAYIT LİSTESİ'!$B$4:$I$367,6,0)),"",(VLOOKUP(J32,'KAYIT LİSTESİ'!$B$4:$I$367,6,0)))</f>
        <v/>
      </c>
      <c r="O32" s="31"/>
      <c r="P32" s="29"/>
    </row>
    <row r="33" spans="1:17" s="19" customFormat="1" ht="30.75" customHeight="1" x14ac:dyDescent="0.2">
      <c r="A33" s="22">
        <v>26</v>
      </c>
      <c r="B33" s="22"/>
      <c r="C33" s="23"/>
      <c r="D33" s="179"/>
      <c r="E33" s="180"/>
      <c r="F33" s="24"/>
      <c r="G33" s="25"/>
      <c r="H33" s="26"/>
      <c r="I33" s="27">
        <v>6</v>
      </c>
      <c r="J33" s="28" t="s">
        <v>362</v>
      </c>
      <c r="K33" s="29" t="str">
        <f>IF(ISERROR(VLOOKUP(J33,'KAYIT LİSTESİ'!$B$4:$I$367,2,0)),"",(VLOOKUP(J33,'KAYIT LİSTESİ'!$B$4:$I$367,2,0)))</f>
        <v/>
      </c>
      <c r="L33" s="30" t="str">
        <f>IF(ISERROR(VLOOKUP(J33,'KAYIT LİSTESİ'!$B$4:$I$367,4,0)),"",(VLOOKUP(J33,'KAYIT LİSTESİ'!$B$4:$I$367,4,0)))</f>
        <v/>
      </c>
      <c r="M33" s="56" t="str">
        <f>IF(ISERROR(VLOOKUP(J33,'KAYIT LİSTESİ'!$B$4:$I$367,5,0)),"",(VLOOKUP(J33,'KAYIT LİSTESİ'!$B$4:$I$367,5,0)))</f>
        <v/>
      </c>
      <c r="N33" s="56" t="str">
        <f>IF(ISERROR(VLOOKUP(J33,'KAYIT LİSTESİ'!$B$4:$I$367,6,0)),"",(VLOOKUP(J33,'KAYIT LİSTESİ'!$B$4:$I$367,6,0)))</f>
        <v/>
      </c>
      <c r="O33" s="31"/>
      <c r="P33" s="29"/>
    </row>
    <row r="34" spans="1:17" s="19" customFormat="1" ht="30.75" customHeight="1" x14ac:dyDescent="0.2">
      <c r="A34" s="22">
        <v>27</v>
      </c>
      <c r="B34" s="22"/>
      <c r="C34" s="23"/>
      <c r="D34" s="179"/>
      <c r="E34" s="180"/>
      <c r="F34" s="24"/>
      <c r="G34" s="25"/>
      <c r="H34" s="26"/>
      <c r="I34" s="27">
        <v>7</v>
      </c>
      <c r="J34" s="28" t="s">
        <v>363</v>
      </c>
      <c r="K34" s="29" t="str">
        <f>IF(ISERROR(VLOOKUP(J34,'KAYIT LİSTESİ'!$B$4:$I$367,2,0)),"",(VLOOKUP(J34,'KAYIT LİSTESİ'!$B$4:$I$367,2,0)))</f>
        <v/>
      </c>
      <c r="L34" s="30" t="str">
        <f>IF(ISERROR(VLOOKUP(J34,'KAYIT LİSTESİ'!$B$4:$I$367,4,0)),"",(VLOOKUP(J34,'KAYIT LİSTESİ'!$B$4:$I$367,4,0)))</f>
        <v/>
      </c>
      <c r="M34" s="56" t="str">
        <f>IF(ISERROR(VLOOKUP(J34,'KAYIT LİSTESİ'!$B$4:$I$367,5,0)),"",(VLOOKUP(J34,'KAYIT LİSTESİ'!$B$4:$I$367,5,0)))</f>
        <v/>
      </c>
      <c r="N34" s="56" t="str">
        <f>IF(ISERROR(VLOOKUP(J34,'KAYIT LİSTESİ'!$B$4:$I$367,6,0)),"",(VLOOKUP(J34,'KAYIT LİSTESİ'!$B$4:$I$367,6,0)))</f>
        <v/>
      </c>
      <c r="O34" s="31"/>
      <c r="P34" s="29"/>
    </row>
    <row r="35" spans="1:17" s="19" customFormat="1" ht="30.75" customHeight="1" x14ac:dyDescent="0.2">
      <c r="A35" s="22">
        <v>28</v>
      </c>
      <c r="B35" s="22"/>
      <c r="C35" s="23"/>
      <c r="D35" s="179"/>
      <c r="E35" s="180"/>
      <c r="F35" s="24"/>
      <c r="G35" s="25"/>
      <c r="H35" s="26"/>
      <c r="I35" s="27">
        <v>8</v>
      </c>
      <c r="J35" s="28" t="s">
        <v>364</v>
      </c>
      <c r="K35" s="29" t="str">
        <f>IF(ISERROR(VLOOKUP(J35,'KAYIT LİSTESİ'!$B$4:$I$367,2,0)),"",(VLOOKUP(J35,'KAYIT LİSTESİ'!$B$4:$I$367,2,0)))</f>
        <v/>
      </c>
      <c r="L35" s="30" t="str">
        <f>IF(ISERROR(VLOOKUP(J35,'KAYIT LİSTESİ'!$B$4:$I$367,4,0)),"",(VLOOKUP(J35,'KAYIT LİSTESİ'!$B$4:$I$367,4,0)))</f>
        <v/>
      </c>
      <c r="M35" s="56" t="str">
        <f>IF(ISERROR(VLOOKUP(J35,'KAYIT LİSTESİ'!$B$4:$I$367,5,0)),"",(VLOOKUP(J35,'KAYIT LİSTESİ'!$B$4:$I$367,5,0)))</f>
        <v/>
      </c>
      <c r="N35" s="56" t="str">
        <f>IF(ISERROR(VLOOKUP(J35,'KAYIT LİSTESİ'!$B$4:$I$367,6,0)),"",(VLOOKUP(J35,'KAYIT LİSTESİ'!$B$4:$I$367,6,0)))</f>
        <v/>
      </c>
      <c r="O35" s="31"/>
      <c r="P35" s="29"/>
    </row>
    <row r="36" spans="1:17" ht="13.5" customHeight="1" x14ac:dyDescent="0.2">
      <c r="A36" s="41"/>
      <c r="B36" s="41"/>
      <c r="C36" s="42"/>
      <c r="D36" s="64"/>
      <c r="E36" s="43"/>
      <c r="F36" s="44"/>
      <c r="G36" s="45"/>
      <c r="I36" s="46"/>
      <c r="J36" s="47"/>
      <c r="K36" s="48"/>
      <c r="L36" s="49"/>
      <c r="M36" s="60"/>
      <c r="N36" s="60"/>
      <c r="O36" s="50"/>
      <c r="P36" s="48"/>
    </row>
    <row r="37" spans="1:17" ht="14.25" customHeight="1" x14ac:dyDescent="0.2">
      <c r="A37" s="35" t="s">
        <v>19</v>
      </c>
      <c r="B37" s="35"/>
      <c r="C37" s="35"/>
      <c r="D37" s="65"/>
      <c r="E37" s="58" t="s">
        <v>0</v>
      </c>
      <c r="F37" s="51" t="s">
        <v>1</v>
      </c>
      <c r="G37" s="32"/>
      <c r="H37" s="36" t="s">
        <v>2</v>
      </c>
      <c r="I37" s="36"/>
      <c r="J37" s="36"/>
      <c r="K37" s="36"/>
      <c r="M37" s="61" t="s">
        <v>3</v>
      </c>
      <c r="N37" s="62" t="s">
        <v>3</v>
      </c>
      <c r="O37" s="32" t="s">
        <v>3</v>
      </c>
      <c r="P37" s="35"/>
      <c r="Q37" s="37"/>
    </row>
  </sheetData>
  <autoFilter ref="B6:G7"/>
  <mergeCells count="20">
    <mergeCell ref="A1:P1"/>
    <mergeCell ref="A2:P2"/>
    <mergeCell ref="A3:C3"/>
    <mergeCell ref="D3:E3"/>
    <mergeCell ref="F3:G3"/>
    <mergeCell ref="N3:P3"/>
    <mergeCell ref="I3:L3"/>
    <mergeCell ref="I26:P26"/>
    <mergeCell ref="A4:C4"/>
    <mergeCell ref="D4:E4"/>
    <mergeCell ref="A6:A7"/>
    <mergeCell ref="B6:B7"/>
    <mergeCell ref="C6:C7"/>
    <mergeCell ref="D6:D7"/>
    <mergeCell ref="E6:E7"/>
    <mergeCell ref="F6:F7"/>
    <mergeCell ref="N5:P5"/>
    <mergeCell ref="G6:G7"/>
    <mergeCell ref="I6:P6"/>
    <mergeCell ref="I16:P16"/>
  </mergeCells>
  <conditionalFormatting sqref="F8:F35">
    <cfRule type="duplicateValues" dxfId="0" priority="3"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N4"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zoomScale="106" zoomScaleNormal="100" zoomScaleSheetLayoutView="106" workbookViewId="0">
      <selection activeCell="D10" sqref="D10"/>
    </sheetView>
  </sheetViews>
  <sheetFormatPr defaultRowHeight="12.75" x14ac:dyDescent="0.2"/>
  <cols>
    <col min="1" max="2" width="4.85546875" style="32" customWidth="1"/>
    <col min="3" max="3" width="13.28515625" style="21" bestFit="1" customWidth="1"/>
    <col min="4" max="4" width="20.85546875" style="59" customWidth="1"/>
    <col min="5" max="5" width="18.28515625" style="59" customWidth="1"/>
    <col min="6" max="6" width="9.28515625" style="21" customWidth="1"/>
    <col min="7" max="7" width="7.5703125" style="33" customWidth="1"/>
    <col min="8" max="8" width="2.140625" style="21" customWidth="1"/>
    <col min="9" max="9" width="4.42578125" style="32" customWidth="1"/>
    <col min="10" max="10" width="15.85546875" style="32" hidden="1" customWidth="1"/>
    <col min="11" max="11" width="6.5703125" style="32" customWidth="1"/>
    <col min="12" max="12" width="14.140625" style="34" customWidth="1"/>
    <col min="13" max="13" width="23.7109375" style="63" customWidth="1"/>
    <col min="14" max="14" width="14.7109375" style="63" customWidth="1"/>
    <col min="15" max="15" width="9.5703125" style="21" customWidth="1"/>
    <col min="16" max="16" width="7.7109375" style="21" customWidth="1"/>
    <col min="17" max="17" width="5.7109375" style="21" customWidth="1"/>
    <col min="18" max="16384" width="9.140625" style="21"/>
  </cols>
  <sheetData>
    <row r="1" spans="1:16" s="9" customFormat="1" ht="48.75" customHeight="1" x14ac:dyDescent="0.2">
      <c r="A1" s="374" t="str">
        <f>('YARIŞMA BİLGİLERİ'!A2)</f>
        <v>Türkiye Atletizm Federasyonu
İstanbul Atletizm İl Temsilciliği</v>
      </c>
      <c r="B1" s="374"/>
      <c r="C1" s="374"/>
      <c r="D1" s="374"/>
      <c r="E1" s="374"/>
      <c r="F1" s="374"/>
      <c r="G1" s="374"/>
      <c r="H1" s="374"/>
      <c r="I1" s="374"/>
      <c r="J1" s="374"/>
      <c r="K1" s="374"/>
      <c r="L1" s="374"/>
      <c r="M1" s="374"/>
      <c r="N1" s="374"/>
      <c r="O1" s="374"/>
      <c r="P1" s="374"/>
    </row>
    <row r="2" spans="1:16" s="9" customFormat="1" ht="24.75" customHeight="1" x14ac:dyDescent="0.2">
      <c r="A2" s="421" t="str">
        <f>'YARIŞMA BİLGİLERİ'!F19</f>
        <v>Turkcell - Spor Toto 2020 Olimpik Eğitim Kamp Sporcuları Test Yarışması</v>
      </c>
      <c r="B2" s="421"/>
      <c r="C2" s="421"/>
      <c r="D2" s="421"/>
      <c r="E2" s="421"/>
      <c r="F2" s="421"/>
      <c r="G2" s="421"/>
      <c r="H2" s="421"/>
      <c r="I2" s="421"/>
      <c r="J2" s="421"/>
      <c r="K2" s="421"/>
      <c r="L2" s="421"/>
      <c r="M2" s="421"/>
      <c r="N2" s="421"/>
      <c r="O2" s="421"/>
      <c r="P2" s="421"/>
    </row>
    <row r="3" spans="1:16" s="12" customFormat="1" ht="21.75" customHeight="1" x14ac:dyDescent="0.2">
      <c r="A3" s="404" t="s">
        <v>225</v>
      </c>
      <c r="B3" s="404"/>
      <c r="C3" s="404"/>
      <c r="D3" s="406" t="str">
        <f>'YARIŞMA PROGRAMI'!D18</f>
        <v>60 Metre Engelli Yarı Final</v>
      </c>
      <c r="E3" s="406"/>
      <c r="F3" s="422" t="s">
        <v>45</v>
      </c>
      <c r="G3" s="422"/>
      <c r="H3" s="10" t="s">
        <v>196</v>
      </c>
      <c r="I3" s="414">
        <f>'YARIŞMA PROGRAMI'!E18</f>
        <v>0</v>
      </c>
      <c r="J3" s="414"/>
      <c r="K3" s="414"/>
      <c r="L3" s="11"/>
      <c r="M3" s="94" t="s">
        <v>223</v>
      </c>
      <c r="N3" s="417" t="str">
        <f>'YARIŞMA PROGRAMI'!F18</f>
        <v>Yiğitcan KAYA  8.04</v>
      </c>
      <c r="O3" s="417"/>
      <c r="P3" s="417"/>
    </row>
    <row r="4" spans="1:16" s="12" customFormat="1" ht="17.25" customHeight="1" x14ac:dyDescent="0.2">
      <c r="A4" s="411" t="s">
        <v>201</v>
      </c>
      <c r="B4" s="411"/>
      <c r="C4" s="411"/>
      <c r="D4" s="405" t="str">
        <f>'YARIŞMA BİLGİLERİ'!F21</f>
        <v>Yıldız Erkekler</v>
      </c>
      <c r="E4" s="405"/>
      <c r="F4" s="38"/>
      <c r="G4" s="38"/>
      <c r="H4" s="38"/>
      <c r="I4" s="38"/>
      <c r="J4" s="38"/>
      <c r="K4" s="38"/>
      <c r="L4" s="39"/>
      <c r="M4" s="93" t="s">
        <v>222</v>
      </c>
      <c r="N4" s="418">
        <f>'YARIŞMA PROGRAMI'!B18</f>
        <v>42042</v>
      </c>
      <c r="O4" s="418"/>
      <c r="P4" s="418"/>
    </row>
    <row r="5" spans="1:16" s="9" customFormat="1" ht="15.75" customHeight="1" x14ac:dyDescent="0.2">
      <c r="A5" s="13"/>
      <c r="B5" s="13"/>
      <c r="C5" s="14"/>
      <c r="D5" s="15"/>
      <c r="E5" s="16"/>
      <c r="F5" s="16"/>
      <c r="G5" s="16"/>
      <c r="H5" s="16"/>
      <c r="I5" s="13"/>
      <c r="J5" s="13"/>
      <c r="K5" s="13"/>
      <c r="L5" s="17"/>
      <c r="M5" s="18"/>
      <c r="N5" s="420">
        <f ca="1">NOW()</f>
        <v>42041.703185416663</v>
      </c>
      <c r="O5" s="420"/>
      <c r="P5" s="420"/>
    </row>
    <row r="6" spans="1:16" s="19" customFormat="1" ht="24" customHeight="1" x14ac:dyDescent="0.2">
      <c r="A6" s="407" t="s">
        <v>12</v>
      </c>
      <c r="B6" s="408" t="s">
        <v>194</v>
      </c>
      <c r="C6" s="410" t="s">
        <v>219</v>
      </c>
      <c r="D6" s="400" t="s">
        <v>14</v>
      </c>
      <c r="E6" s="400" t="s">
        <v>43</v>
      </c>
      <c r="F6" s="400" t="s">
        <v>15</v>
      </c>
      <c r="G6" s="412" t="s">
        <v>26</v>
      </c>
      <c r="I6" s="401" t="s">
        <v>16</v>
      </c>
      <c r="J6" s="402"/>
      <c r="K6" s="402"/>
      <c r="L6" s="402"/>
      <c r="M6" s="402"/>
      <c r="N6" s="402"/>
      <c r="O6" s="402"/>
      <c r="P6" s="403"/>
    </row>
    <row r="7" spans="1:16" ht="24" customHeight="1" x14ac:dyDescent="0.2">
      <c r="A7" s="407"/>
      <c r="B7" s="409"/>
      <c r="C7" s="410"/>
      <c r="D7" s="400"/>
      <c r="E7" s="400"/>
      <c r="F7" s="400"/>
      <c r="G7" s="413"/>
      <c r="H7" s="20"/>
      <c r="I7" s="55" t="s">
        <v>12</v>
      </c>
      <c r="J7" s="52" t="s">
        <v>195</v>
      </c>
      <c r="K7" s="52" t="s">
        <v>194</v>
      </c>
      <c r="L7" s="53" t="s">
        <v>13</v>
      </c>
      <c r="M7" s="54" t="s">
        <v>14</v>
      </c>
      <c r="N7" s="54" t="s">
        <v>43</v>
      </c>
      <c r="O7" s="52" t="s">
        <v>15</v>
      </c>
      <c r="P7" s="52" t="s">
        <v>26</v>
      </c>
    </row>
    <row r="8" spans="1:16" s="19" customFormat="1" ht="27.75" customHeight="1" x14ac:dyDescent="0.2">
      <c r="A8" s="22">
        <v>1</v>
      </c>
      <c r="B8" s="22"/>
      <c r="C8" s="23"/>
      <c r="D8" s="179"/>
      <c r="E8" s="180"/>
      <c r="F8" s="24"/>
      <c r="G8" s="25"/>
      <c r="H8" s="26"/>
      <c r="I8" s="27">
        <v>1</v>
      </c>
      <c r="J8" s="28" t="s">
        <v>246</v>
      </c>
      <c r="K8" s="29"/>
      <c r="L8" s="30"/>
      <c r="M8" s="56"/>
      <c r="N8" s="56"/>
      <c r="O8" s="31"/>
      <c r="P8" s="29"/>
    </row>
    <row r="9" spans="1:16" s="19" customFormat="1" ht="27.75" customHeight="1" x14ac:dyDescent="0.2">
      <c r="A9" s="22">
        <v>2</v>
      </c>
      <c r="B9" s="22"/>
      <c r="C9" s="23"/>
      <c r="D9" s="179"/>
      <c r="E9" s="180"/>
      <c r="F9" s="24"/>
      <c r="G9" s="25"/>
      <c r="H9" s="26"/>
      <c r="I9" s="27">
        <v>2</v>
      </c>
      <c r="J9" s="28" t="s">
        <v>247</v>
      </c>
      <c r="K9" s="29"/>
      <c r="L9" s="30"/>
      <c r="M9" s="56"/>
      <c r="N9" s="56"/>
      <c r="O9" s="31"/>
      <c r="P9" s="29"/>
    </row>
    <row r="10" spans="1:16" s="19" customFormat="1" ht="27.75" customHeight="1" x14ac:dyDescent="0.2">
      <c r="A10" s="22">
        <v>3</v>
      </c>
      <c r="B10" s="22"/>
      <c r="C10" s="23"/>
      <c r="D10" s="179"/>
      <c r="E10" s="180"/>
      <c r="F10" s="24"/>
      <c r="G10" s="25"/>
      <c r="H10" s="26"/>
      <c r="I10" s="27">
        <v>3</v>
      </c>
      <c r="J10" s="28" t="s">
        <v>248</v>
      </c>
      <c r="K10" s="29"/>
      <c r="L10" s="30"/>
      <c r="M10" s="56"/>
      <c r="N10" s="56"/>
      <c r="O10" s="31"/>
      <c r="P10" s="29"/>
    </row>
    <row r="11" spans="1:16" s="19" customFormat="1" ht="27.75" customHeight="1" x14ac:dyDescent="0.2">
      <c r="A11" s="22">
        <v>4</v>
      </c>
      <c r="B11" s="22"/>
      <c r="C11" s="23"/>
      <c r="D11" s="179"/>
      <c r="E11" s="180"/>
      <c r="F11" s="24"/>
      <c r="G11" s="25"/>
      <c r="H11" s="26"/>
      <c r="I11" s="27">
        <v>4</v>
      </c>
      <c r="J11" s="28" t="s">
        <v>249</v>
      </c>
      <c r="K11" s="29"/>
      <c r="L11" s="30"/>
      <c r="M11" s="56"/>
      <c r="N11" s="56"/>
      <c r="O11" s="31"/>
      <c r="P11" s="29"/>
    </row>
    <row r="12" spans="1:16" s="19" customFormat="1" ht="27.75" customHeight="1" x14ac:dyDescent="0.2">
      <c r="A12" s="22">
        <v>5</v>
      </c>
      <c r="B12" s="22"/>
      <c r="C12" s="23"/>
      <c r="D12" s="179"/>
      <c r="E12" s="180"/>
      <c r="F12" s="24"/>
      <c r="G12" s="25"/>
      <c r="H12" s="26"/>
      <c r="I12" s="27">
        <v>5</v>
      </c>
      <c r="J12" s="28" t="s">
        <v>250</v>
      </c>
      <c r="K12" s="29"/>
      <c r="L12" s="30"/>
      <c r="M12" s="56"/>
      <c r="N12" s="56"/>
      <c r="O12" s="31"/>
      <c r="P12" s="29"/>
    </row>
    <row r="13" spans="1:16" s="19" customFormat="1" ht="27.75" customHeight="1" x14ac:dyDescent="0.2">
      <c r="A13" s="22">
        <v>6</v>
      </c>
      <c r="B13" s="22"/>
      <c r="C13" s="23"/>
      <c r="D13" s="179"/>
      <c r="E13" s="180"/>
      <c r="F13" s="24"/>
      <c r="G13" s="25"/>
      <c r="H13" s="26"/>
      <c r="I13" s="27">
        <v>6</v>
      </c>
      <c r="J13" s="28" t="s">
        <v>251</v>
      </c>
      <c r="K13" s="29"/>
      <c r="L13" s="30"/>
      <c r="M13" s="56"/>
      <c r="N13" s="56"/>
      <c r="O13" s="31"/>
      <c r="P13" s="29"/>
    </row>
    <row r="14" spans="1:16" s="19" customFormat="1" ht="27.75" customHeight="1" x14ac:dyDescent="0.2">
      <c r="A14" s="22">
        <v>7</v>
      </c>
      <c r="B14" s="22"/>
      <c r="C14" s="23"/>
      <c r="D14" s="179"/>
      <c r="E14" s="180"/>
      <c r="F14" s="24"/>
      <c r="G14" s="25"/>
      <c r="H14" s="26"/>
      <c r="I14" s="27">
        <v>7</v>
      </c>
      <c r="J14" s="28" t="s">
        <v>252</v>
      </c>
      <c r="K14" s="29"/>
      <c r="L14" s="30"/>
      <c r="M14" s="56"/>
      <c r="N14" s="56"/>
      <c r="O14" s="31"/>
      <c r="P14" s="29"/>
    </row>
    <row r="15" spans="1:16" s="19" customFormat="1" ht="27.75" customHeight="1" x14ac:dyDescent="0.2">
      <c r="A15" s="22">
        <v>8</v>
      </c>
      <c r="B15" s="22"/>
      <c r="C15" s="23"/>
      <c r="D15" s="179"/>
      <c r="E15" s="180"/>
      <c r="F15" s="24"/>
      <c r="G15" s="25"/>
      <c r="H15" s="26"/>
      <c r="I15" s="27">
        <v>8</v>
      </c>
      <c r="J15" s="28" t="s">
        <v>253</v>
      </c>
      <c r="K15" s="29"/>
      <c r="L15" s="30"/>
      <c r="M15" s="56"/>
      <c r="N15" s="56"/>
      <c r="O15" s="31"/>
      <c r="P15" s="29"/>
    </row>
    <row r="16" spans="1:16" s="19" customFormat="1" ht="27.75" customHeight="1" x14ac:dyDescent="0.2">
      <c r="A16" s="22">
        <v>9</v>
      </c>
      <c r="B16" s="22"/>
      <c r="C16" s="23"/>
      <c r="D16" s="179"/>
      <c r="E16" s="180"/>
      <c r="F16" s="24"/>
      <c r="G16" s="25"/>
      <c r="H16" s="26"/>
      <c r="I16" s="401" t="s">
        <v>17</v>
      </c>
      <c r="J16" s="402"/>
      <c r="K16" s="402"/>
      <c r="L16" s="402"/>
      <c r="M16" s="402"/>
      <c r="N16" s="402"/>
      <c r="O16" s="402"/>
      <c r="P16" s="403"/>
    </row>
    <row r="17" spans="1:16" s="19" customFormat="1" ht="27.75" customHeight="1" x14ac:dyDescent="0.2">
      <c r="A17" s="22">
        <v>10</v>
      </c>
      <c r="B17" s="22"/>
      <c r="C17" s="23"/>
      <c r="D17" s="179"/>
      <c r="E17" s="180"/>
      <c r="F17" s="24"/>
      <c r="G17" s="25"/>
      <c r="H17" s="26"/>
      <c r="I17" s="55" t="s">
        <v>12</v>
      </c>
      <c r="J17" s="52" t="s">
        <v>195</v>
      </c>
      <c r="K17" s="52" t="s">
        <v>194</v>
      </c>
      <c r="L17" s="53" t="s">
        <v>13</v>
      </c>
      <c r="M17" s="54" t="s">
        <v>14</v>
      </c>
      <c r="N17" s="54" t="s">
        <v>43</v>
      </c>
      <c r="O17" s="52" t="s">
        <v>15</v>
      </c>
      <c r="P17" s="52" t="s">
        <v>26</v>
      </c>
    </row>
    <row r="18" spans="1:16" s="19" customFormat="1" ht="27.75" customHeight="1" x14ac:dyDescent="0.2">
      <c r="A18" s="22">
        <v>11</v>
      </c>
      <c r="B18" s="22"/>
      <c r="C18" s="23"/>
      <c r="D18" s="179"/>
      <c r="E18" s="180"/>
      <c r="F18" s="24"/>
      <c r="G18" s="25"/>
      <c r="H18" s="26"/>
      <c r="I18" s="27">
        <v>1</v>
      </c>
      <c r="J18" s="28" t="s">
        <v>254</v>
      </c>
      <c r="K18" s="29"/>
      <c r="L18" s="30"/>
      <c r="M18" s="56"/>
      <c r="N18" s="56"/>
      <c r="O18" s="31"/>
      <c r="P18" s="29"/>
    </row>
    <row r="19" spans="1:16" s="19" customFormat="1" ht="27.75" customHeight="1" x14ac:dyDescent="0.2">
      <c r="A19" s="22">
        <v>12</v>
      </c>
      <c r="B19" s="22"/>
      <c r="C19" s="23"/>
      <c r="D19" s="179"/>
      <c r="E19" s="180"/>
      <c r="F19" s="24"/>
      <c r="G19" s="25"/>
      <c r="H19" s="26"/>
      <c r="I19" s="27">
        <v>2</v>
      </c>
      <c r="J19" s="28" t="s">
        <v>255</v>
      </c>
      <c r="K19" s="29"/>
      <c r="L19" s="30"/>
      <c r="M19" s="56"/>
      <c r="N19" s="56"/>
      <c r="O19" s="31"/>
      <c r="P19" s="29"/>
    </row>
    <row r="20" spans="1:16" s="19" customFormat="1" ht="27.75" customHeight="1" x14ac:dyDescent="0.2">
      <c r="A20" s="22">
        <v>13</v>
      </c>
      <c r="B20" s="22"/>
      <c r="C20" s="23"/>
      <c r="D20" s="179"/>
      <c r="E20" s="180"/>
      <c r="F20" s="24"/>
      <c r="G20" s="25"/>
      <c r="H20" s="26"/>
      <c r="I20" s="27">
        <v>3</v>
      </c>
      <c r="J20" s="28" t="s">
        <v>256</v>
      </c>
      <c r="K20" s="29"/>
      <c r="L20" s="30"/>
      <c r="M20" s="56"/>
      <c r="N20" s="56"/>
      <c r="O20" s="31"/>
      <c r="P20" s="29"/>
    </row>
    <row r="21" spans="1:16" s="19" customFormat="1" ht="27.75" customHeight="1" x14ac:dyDescent="0.2">
      <c r="A21" s="22">
        <v>14</v>
      </c>
      <c r="B21" s="22"/>
      <c r="C21" s="23"/>
      <c r="D21" s="179"/>
      <c r="E21" s="180"/>
      <c r="F21" s="24"/>
      <c r="G21" s="25"/>
      <c r="H21" s="26"/>
      <c r="I21" s="27">
        <v>4</v>
      </c>
      <c r="J21" s="28" t="s">
        <v>257</v>
      </c>
      <c r="K21" s="29"/>
      <c r="L21" s="30"/>
      <c r="M21" s="56"/>
      <c r="N21" s="56"/>
      <c r="O21" s="31"/>
      <c r="P21" s="29"/>
    </row>
    <row r="22" spans="1:16" s="19" customFormat="1" ht="27.75" customHeight="1" x14ac:dyDescent="0.2">
      <c r="A22" s="22">
        <v>15</v>
      </c>
      <c r="B22" s="22"/>
      <c r="C22" s="23"/>
      <c r="D22" s="179"/>
      <c r="E22" s="180"/>
      <c r="F22" s="24"/>
      <c r="G22" s="25"/>
      <c r="H22" s="26"/>
      <c r="I22" s="27">
        <v>5</v>
      </c>
      <c r="J22" s="28" t="s">
        <v>258</v>
      </c>
      <c r="K22" s="29"/>
      <c r="L22" s="30"/>
      <c r="M22" s="56"/>
      <c r="N22" s="56"/>
      <c r="O22" s="31"/>
      <c r="P22" s="29"/>
    </row>
    <row r="23" spans="1:16" s="19" customFormat="1" ht="27.75" customHeight="1" x14ac:dyDescent="0.2">
      <c r="A23" s="22">
        <v>16</v>
      </c>
      <c r="B23" s="22"/>
      <c r="C23" s="23"/>
      <c r="D23" s="179"/>
      <c r="E23" s="180"/>
      <c r="F23" s="24"/>
      <c r="G23" s="25"/>
      <c r="H23" s="26"/>
      <c r="I23" s="27">
        <v>6</v>
      </c>
      <c r="J23" s="28" t="s">
        <v>259</v>
      </c>
      <c r="K23" s="29"/>
      <c r="L23" s="30"/>
      <c r="M23" s="56"/>
      <c r="N23" s="56"/>
      <c r="O23" s="31"/>
      <c r="P23" s="29"/>
    </row>
    <row r="24" spans="1:16" s="19" customFormat="1" ht="27.75" customHeight="1" x14ac:dyDescent="0.2">
      <c r="A24" s="22">
        <v>17</v>
      </c>
      <c r="B24" s="22"/>
      <c r="C24" s="23"/>
      <c r="D24" s="179"/>
      <c r="E24" s="180"/>
      <c r="F24" s="24"/>
      <c r="G24" s="25"/>
      <c r="H24" s="26"/>
      <c r="I24" s="27">
        <v>7</v>
      </c>
      <c r="J24" s="28" t="s">
        <v>260</v>
      </c>
      <c r="K24" s="29"/>
      <c r="L24" s="30"/>
      <c r="M24" s="56"/>
      <c r="N24" s="56"/>
      <c r="O24" s="31"/>
      <c r="P24" s="29"/>
    </row>
    <row r="25" spans="1:16" s="19" customFormat="1" ht="27.75" customHeight="1" x14ac:dyDescent="0.2">
      <c r="A25" s="22">
        <v>18</v>
      </c>
      <c r="B25" s="22"/>
      <c r="C25" s="23"/>
      <c r="D25" s="179"/>
      <c r="E25" s="180"/>
      <c r="F25" s="24"/>
      <c r="G25" s="25"/>
      <c r="H25" s="26"/>
      <c r="I25" s="27">
        <v>8</v>
      </c>
      <c r="J25" s="28" t="s">
        <v>261</v>
      </c>
      <c r="K25" s="29"/>
      <c r="L25" s="30"/>
      <c r="M25" s="56"/>
      <c r="N25" s="56"/>
      <c r="O25" s="31"/>
      <c r="P25" s="29"/>
    </row>
    <row r="26" spans="1:16" s="19" customFormat="1" ht="27.75" customHeight="1" x14ac:dyDescent="0.2">
      <c r="A26" s="22">
        <v>19</v>
      </c>
      <c r="B26" s="22"/>
      <c r="C26" s="23"/>
      <c r="D26" s="179"/>
      <c r="E26" s="180"/>
      <c r="F26" s="24"/>
      <c r="G26" s="25"/>
      <c r="H26" s="26"/>
      <c r="I26" s="401" t="s">
        <v>18</v>
      </c>
      <c r="J26" s="402"/>
      <c r="K26" s="402"/>
      <c r="L26" s="402"/>
      <c r="M26" s="402"/>
      <c r="N26" s="402"/>
      <c r="O26" s="402"/>
      <c r="P26" s="403"/>
    </row>
    <row r="27" spans="1:16" s="19" customFormat="1" ht="27.75" customHeight="1" x14ac:dyDescent="0.2">
      <c r="A27" s="22">
        <v>20</v>
      </c>
      <c r="B27" s="22"/>
      <c r="C27" s="23"/>
      <c r="D27" s="179"/>
      <c r="E27" s="180"/>
      <c r="F27" s="24"/>
      <c r="G27" s="25"/>
      <c r="H27" s="26"/>
      <c r="I27" s="55" t="s">
        <v>12</v>
      </c>
      <c r="J27" s="52" t="s">
        <v>195</v>
      </c>
      <c r="K27" s="52" t="s">
        <v>194</v>
      </c>
      <c r="L27" s="53" t="s">
        <v>13</v>
      </c>
      <c r="M27" s="54" t="s">
        <v>14</v>
      </c>
      <c r="N27" s="54" t="s">
        <v>43</v>
      </c>
      <c r="O27" s="52" t="s">
        <v>15</v>
      </c>
      <c r="P27" s="52" t="s">
        <v>26</v>
      </c>
    </row>
    <row r="28" spans="1:16" s="19" customFormat="1" ht="27.75" customHeight="1" x14ac:dyDescent="0.2">
      <c r="A28" s="22">
        <v>21</v>
      </c>
      <c r="B28" s="22"/>
      <c r="C28" s="23"/>
      <c r="D28" s="179"/>
      <c r="E28" s="180"/>
      <c r="F28" s="24"/>
      <c r="G28" s="25"/>
      <c r="H28" s="26"/>
      <c r="I28" s="27">
        <v>1</v>
      </c>
      <c r="J28" s="28" t="s">
        <v>262</v>
      </c>
      <c r="K28" s="29"/>
      <c r="L28" s="30"/>
      <c r="M28" s="56"/>
      <c r="N28" s="56"/>
      <c r="O28" s="31"/>
      <c r="P28" s="29"/>
    </row>
    <row r="29" spans="1:16" s="19" customFormat="1" ht="27.75" customHeight="1" x14ac:dyDescent="0.2">
      <c r="A29" s="22">
        <v>22</v>
      </c>
      <c r="B29" s="22"/>
      <c r="C29" s="23"/>
      <c r="D29" s="179"/>
      <c r="E29" s="180"/>
      <c r="F29" s="24"/>
      <c r="G29" s="25"/>
      <c r="H29" s="26"/>
      <c r="I29" s="27">
        <v>2</v>
      </c>
      <c r="J29" s="28" t="s">
        <v>263</v>
      </c>
      <c r="K29" s="29"/>
      <c r="L29" s="30"/>
      <c r="M29" s="56"/>
      <c r="N29" s="56"/>
      <c r="O29" s="31"/>
      <c r="P29" s="29"/>
    </row>
    <row r="30" spans="1:16" s="19" customFormat="1" ht="27.75" customHeight="1" x14ac:dyDescent="0.2">
      <c r="A30" s="22">
        <v>23</v>
      </c>
      <c r="B30" s="22"/>
      <c r="C30" s="23"/>
      <c r="D30" s="179"/>
      <c r="E30" s="180"/>
      <c r="F30" s="24"/>
      <c r="G30" s="25"/>
      <c r="H30" s="26"/>
      <c r="I30" s="27">
        <v>3</v>
      </c>
      <c r="J30" s="28" t="s">
        <v>264</v>
      </c>
      <c r="K30" s="29"/>
      <c r="L30" s="30"/>
      <c r="M30" s="56"/>
      <c r="N30" s="56"/>
      <c r="O30" s="31"/>
      <c r="P30" s="29"/>
    </row>
    <row r="31" spans="1:16" s="19" customFormat="1" ht="27.75" customHeight="1" x14ac:dyDescent="0.2">
      <c r="A31" s="22">
        <v>24</v>
      </c>
      <c r="B31" s="22"/>
      <c r="C31" s="23"/>
      <c r="D31" s="179"/>
      <c r="E31" s="180"/>
      <c r="F31" s="24"/>
      <c r="G31" s="25"/>
      <c r="H31" s="26"/>
      <c r="I31" s="27">
        <v>4</v>
      </c>
      <c r="J31" s="28" t="s">
        <v>265</v>
      </c>
      <c r="K31" s="29"/>
      <c r="L31" s="30"/>
      <c r="M31" s="56"/>
      <c r="N31" s="56"/>
      <c r="O31" s="31"/>
      <c r="P31" s="29"/>
    </row>
    <row r="32" spans="1:16" s="19" customFormat="1" ht="27.75" customHeight="1" x14ac:dyDescent="0.2">
      <c r="A32" s="22">
        <v>25</v>
      </c>
      <c r="B32" s="22"/>
      <c r="C32" s="23"/>
      <c r="D32" s="179"/>
      <c r="E32" s="180"/>
      <c r="F32" s="24"/>
      <c r="G32" s="25"/>
      <c r="H32" s="26"/>
      <c r="I32" s="27">
        <v>5</v>
      </c>
      <c r="J32" s="28" t="s">
        <v>266</v>
      </c>
      <c r="K32" s="29"/>
      <c r="L32" s="30"/>
      <c r="M32" s="56"/>
      <c r="N32" s="56"/>
      <c r="O32" s="31"/>
      <c r="P32" s="29"/>
    </row>
    <row r="33" spans="1:17" s="19" customFormat="1" ht="27.75" customHeight="1" x14ac:dyDescent="0.2">
      <c r="A33" s="22">
        <v>26</v>
      </c>
      <c r="B33" s="22"/>
      <c r="C33" s="23"/>
      <c r="D33" s="179"/>
      <c r="E33" s="180"/>
      <c r="F33" s="24"/>
      <c r="G33" s="25"/>
      <c r="H33" s="26"/>
      <c r="I33" s="27">
        <v>6</v>
      </c>
      <c r="J33" s="28" t="s">
        <v>267</v>
      </c>
      <c r="K33" s="29"/>
      <c r="L33" s="30"/>
      <c r="M33" s="56"/>
      <c r="N33" s="56"/>
      <c r="O33" s="31"/>
      <c r="P33" s="29"/>
    </row>
    <row r="34" spans="1:17" s="19" customFormat="1" ht="27.75" customHeight="1" x14ac:dyDescent="0.2">
      <c r="A34" s="22">
        <v>27</v>
      </c>
      <c r="B34" s="22"/>
      <c r="C34" s="23"/>
      <c r="D34" s="179"/>
      <c r="E34" s="180"/>
      <c r="F34" s="24"/>
      <c r="G34" s="25"/>
      <c r="H34" s="26"/>
      <c r="I34" s="27">
        <v>7</v>
      </c>
      <c r="J34" s="28" t="s">
        <v>268</v>
      </c>
      <c r="K34" s="29"/>
      <c r="L34" s="30"/>
      <c r="M34" s="56"/>
      <c r="N34" s="56"/>
      <c r="O34" s="31"/>
      <c r="P34" s="29"/>
    </row>
    <row r="35" spans="1:17" s="19" customFormat="1" ht="27.75" customHeight="1" x14ac:dyDescent="0.2">
      <c r="A35" s="22">
        <v>28</v>
      </c>
      <c r="B35" s="22"/>
      <c r="C35" s="23"/>
      <c r="D35" s="179"/>
      <c r="E35" s="180"/>
      <c r="F35" s="24"/>
      <c r="G35" s="25"/>
      <c r="H35" s="26"/>
      <c r="I35" s="27">
        <v>8</v>
      </c>
      <c r="J35" s="28" t="s">
        <v>269</v>
      </c>
      <c r="K35" s="29"/>
      <c r="L35" s="30"/>
      <c r="M35" s="56"/>
      <c r="N35" s="56"/>
      <c r="O35" s="31"/>
      <c r="P35" s="29"/>
    </row>
    <row r="36" spans="1:17" s="19" customFormat="1" ht="27.75" customHeight="1" x14ac:dyDescent="0.2">
      <c r="A36" s="22">
        <v>29</v>
      </c>
      <c r="B36" s="22"/>
      <c r="C36" s="23"/>
      <c r="D36" s="179"/>
      <c r="E36" s="180"/>
      <c r="F36" s="24"/>
      <c r="G36" s="25"/>
      <c r="H36" s="26"/>
      <c r="I36" s="401" t="s">
        <v>40</v>
      </c>
      <c r="J36" s="402"/>
      <c r="K36" s="402"/>
      <c r="L36" s="402"/>
      <c r="M36" s="402"/>
      <c r="N36" s="402"/>
      <c r="O36" s="402"/>
      <c r="P36" s="403"/>
    </row>
    <row r="37" spans="1:17" s="19" customFormat="1" ht="27.75" customHeight="1" x14ac:dyDescent="0.2">
      <c r="A37" s="22">
        <v>30</v>
      </c>
      <c r="B37" s="22"/>
      <c r="C37" s="23"/>
      <c r="D37" s="179"/>
      <c r="E37" s="180"/>
      <c r="F37" s="24"/>
      <c r="G37" s="25"/>
      <c r="H37" s="26"/>
      <c r="I37" s="55" t="s">
        <v>12</v>
      </c>
      <c r="J37" s="52" t="s">
        <v>195</v>
      </c>
      <c r="K37" s="52" t="s">
        <v>194</v>
      </c>
      <c r="L37" s="53" t="s">
        <v>13</v>
      </c>
      <c r="M37" s="54" t="s">
        <v>14</v>
      </c>
      <c r="N37" s="54" t="s">
        <v>43</v>
      </c>
      <c r="O37" s="52" t="s">
        <v>15</v>
      </c>
      <c r="P37" s="52" t="s">
        <v>26</v>
      </c>
    </row>
    <row r="38" spans="1:17" s="19" customFormat="1" ht="27.75" customHeight="1" x14ac:dyDescent="0.2">
      <c r="A38" s="22">
        <v>31</v>
      </c>
      <c r="B38" s="22"/>
      <c r="C38" s="23"/>
      <c r="D38" s="179"/>
      <c r="E38" s="180"/>
      <c r="F38" s="24"/>
      <c r="G38" s="25"/>
      <c r="H38" s="26"/>
      <c r="I38" s="27">
        <v>1</v>
      </c>
      <c r="J38" s="28" t="s">
        <v>270</v>
      </c>
      <c r="K38" s="29"/>
      <c r="L38" s="30"/>
      <c r="M38" s="56"/>
      <c r="N38" s="56"/>
      <c r="O38" s="31"/>
      <c r="P38" s="29"/>
    </row>
    <row r="39" spans="1:17" s="19" customFormat="1" ht="27.75" customHeight="1" x14ac:dyDescent="0.2">
      <c r="A39" s="22">
        <v>32</v>
      </c>
      <c r="B39" s="22"/>
      <c r="C39" s="23"/>
      <c r="D39" s="179"/>
      <c r="E39" s="180"/>
      <c r="F39" s="24"/>
      <c r="G39" s="25"/>
      <c r="H39" s="26"/>
      <c r="I39" s="27">
        <v>2</v>
      </c>
      <c r="J39" s="28" t="s">
        <v>271</v>
      </c>
      <c r="K39" s="29"/>
      <c r="L39" s="30"/>
      <c r="M39" s="56"/>
      <c r="N39" s="56"/>
      <c r="O39" s="31"/>
      <c r="P39" s="29"/>
    </row>
    <row r="40" spans="1:17" s="19" customFormat="1" ht="27.75" customHeight="1" x14ac:dyDescent="0.2">
      <c r="A40" s="22">
        <v>33</v>
      </c>
      <c r="B40" s="22"/>
      <c r="C40" s="23"/>
      <c r="D40" s="179"/>
      <c r="E40" s="180"/>
      <c r="F40" s="24"/>
      <c r="G40" s="25"/>
      <c r="H40" s="26"/>
      <c r="I40" s="27">
        <v>3</v>
      </c>
      <c r="J40" s="28" t="s">
        <v>272</v>
      </c>
      <c r="K40" s="29"/>
      <c r="L40" s="30"/>
      <c r="M40" s="56"/>
      <c r="N40" s="56"/>
      <c r="O40" s="31"/>
      <c r="P40" s="29"/>
    </row>
    <row r="41" spans="1:17" s="19" customFormat="1" ht="27.75" customHeight="1" x14ac:dyDescent="0.2">
      <c r="A41" s="22">
        <v>34</v>
      </c>
      <c r="B41" s="22"/>
      <c r="C41" s="23"/>
      <c r="D41" s="179"/>
      <c r="E41" s="180"/>
      <c r="F41" s="24"/>
      <c r="G41" s="25"/>
      <c r="H41" s="26"/>
      <c r="I41" s="27">
        <v>4</v>
      </c>
      <c r="J41" s="28" t="s">
        <v>273</v>
      </c>
      <c r="K41" s="29"/>
      <c r="L41" s="30"/>
      <c r="M41" s="56"/>
      <c r="N41" s="56"/>
      <c r="O41" s="31"/>
      <c r="P41" s="29"/>
    </row>
    <row r="42" spans="1:17" s="19" customFormat="1" ht="27.75" customHeight="1" x14ac:dyDescent="0.2">
      <c r="A42" s="22">
        <v>35</v>
      </c>
      <c r="B42" s="22"/>
      <c r="C42" s="23"/>
      <c r="D42" s="179"/>
      <c r="E42" s="180"/>
      <c r="F42" s="24"/>
      <c r="G42" s="25"/>
      <c r="H42" s="26"/>
      <c r="I42" s="27">
        <v>5</v>
      </c>
      <c r="J42" s="28" t="s">
        <v>274</v>
      </c>
      <c r="K42" s="29"/>
      <c r="L42" s="30"/>
      <c r="M42" s="56"/>
      <c r="N42" s="56"/>
      <c r="O42" s="31"/>
      <c r="P42" s="29"/>
    </row>
    <row r="43" spans="1:17" s="19" customFormat="1" ht="27.75" customHeight="1" x14ac:dyDescent="0.2">
      <c r="A43" s="22">
        <v>36</v>
      </c>
      <c r="B43" s="22"/>
      <c r="C43" s="23"/>
      <c r="D43" s="179"/>
      <c r="E43" s="180"/>
      <c r="F43" s="24"/>
      <c r="G43" s="25"/>
      <c r="H43" s="26"/>
      <c r="I43" s="27">
        <v>6</v>
      </c>
      <c r="J43" s="28" t="s">
        <v>275</v>
      </c>
      <c r="K43" s="29"/>
      <c r="L43" s="30"/>
      <c r="M43" s="56"/>
      <c r="N43" s="56"/>
      <c r="O43" s="31"/>
      <c r="P43" s="29"/>
    </row>
    <row r="44" spans="1:17" s="19" customFormat="1" ht="27.75" customHeight="1" x14ac:dyDescent="0.2">
      <c r="A44" s="22">
        <v>37</v>
      </c>
      <c r="B44" s="22"/>
      <c r="C44" s="23"/>
      <c r="D44" s="179"/>
      <c r="E44" s="180"/>
      <c r="F44" s="24"/>
      <c r="G44" s="25"/>
      <c r="H44" s="26"/>
      <c r="I44" s="27">
        <v>7</v>
      </c>
      <c r="J44" s="28" t="s">
        <v>276</v>
      </c>
      <c r="K44" s="29"/>
      <c r="L44" s="30"/>
      <c r="M44" s="56"/>
      <c r="N44" s="56"/>
      <c r="O44" s="31"/>
      <c r="P44" s="29"/>
    </row>
    <row r="45" spans="1:17" s="19" customFormat="1" ht="27.75" customHeight="1" x14ac:dyDescent="0.2">
      <c r="A45" s="22">
        <v>38</v>
      </c>
      <c r="B45" s="22"/>
      <c r="C45" s="23"/>
      <c r="D45" s="179"/>
      <c r="E45" s="180"/>
      <c r="F45" s="24"/>
      <c r="G45" s="25"/>
      <c r="H45" s="26"/>
      <c r="I45" s="27">
        <v>8</v>
      </c>
      <c r="J45" s="28" t="s">
        <v>277</v>
      </c>
      <c r="K45" s="29"/>
      <c r="L45" s="30"/>
      <c r="M45" s="56"/>
      <c r="N45" s="56"/>
      <c r="O45" s="31"/>
      <c r="P45" s="29"/>
    </row>
    <row r="46" spans="1:17" ht="7.5" customHeight="1" x14ac:dyDescent="0.2">
      <c r="A46" s="41"/>
      <c r="B46" s="41"/>
      <c r="C46" s="42"/>
      <c r="D46" s="64"/>
      <c r="E46" s="43"/>
      <c r="F46" s="44"/>
      <c r="G46" s="45"/>
      <c r="I46" s="46"/>
      <c r="J46" s="47"/>
      <c r="K46" s="48"/>
      <c r="L46" s="49"/>
      <c r="M46" s="60"/>
      <c r="N46" s="60"/>
      <c r="O46" s="50"/>
      <c r="P46" s="48"/>
    </row>
    <row r="47" spans="1:17" ht="14.25" customHeight="1" x14ac:dyDescent="0.2">
      <c r="A47" s="35" t="s">
        <v>19</v>
      </c>
      <c r="B47" s="35"/>
      <c r="C47" s="35"/>
      <c r="D47" s="65"/>
      <c r="E47" s="58" t="s">
        <v>0</v>
      </c>
      <c r="F47" s="51" t="s">
        <v>1</v>
      </c>
      <c r="G47" s="32"/>
      <c r="H47" s="36" t="s">
        <v>2</v>
      </c>
      <c r="I47" s="36"/>
      <c r="J47" s="36"/>
      <c r="K47" s="36"/>
      <c r="M47" s="61" t="s">
        <v>3</v>
      </c>
      <c r="N47" s="62" t="s">
        <v>3</v>
      </c>
      <c r="O47" s="32" t="s">
        <v>3</v>
      </c>
      <c r="P47" s="35"/>
      <c r="Q47" s="37"/>
    </row>
  </sheetData>
  <mergeCells count="22">
    <mergeCell ref="A4:C4"/>
    <mergeCell ref="D4:E4"/>
    <mergeCell ref="A6:A7"/>
    <mergeCell ref="E6:E7"/>
    <mergeCell ref="A1:P1"/>
    <mergeCell ref="A2:P2"/>
    <mergeCell ref="A3:C3"/>
    <mergeCell ref="D3:E3"/>
    <mergeCell ref="F3:G3"/>
    <mergeCell ref="F6:F7"/>
    <mergeCell ref="B6:B7"/>
    <mergeCell ref="C6:C7"/>
    <mergeCell ref="D6:D7"/>
    <mergeCell ref="G6:G7"/>
    <mergeCell ref="I26:P26"/>
    <mergeCell ref="N5:P5"/>
    <mergeCell ref="I36:P36"/>
    <mergeCell ref="N3:P3"/>
    <mergeCell ref="I6:P6"/>
    <mergeCell ref="N4:P4"/>
    <mergeCell ref="I3:K3"/>
    <mergeCell ref="I16:P16"/>
  </mergeCells>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2" orientation="portrait" r:id="rId1"/>
  <headerFooter alignWithMargins="0"/>
  <ignoredErrors>
    <ignoredError sqref="D3:D4 I3 N3:N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106" zoomScaleNormal="100" zoomScaleSheetLayoutView="106" workbookViewId="0">
      <selection activeCell="D21" sqref="D21"/>
    </sheetView>
  </sheetViews>
  <sheetFormatPr defaultRowHeight="12.75" x14ac:dyDescent="0.2"/>
  <cols>
    <col min="1" max="2" width="4.85546875" style="32" customWidth="1"/>
    <col min="3" max="3" width="14.5703125" style="21" customWidth="1"/>
    <col min="4" max="4" width="22.140625" style="59" customWidth="1"/>
    <col min="5" max="5" width="17.140625" style="59" customWidth="1"/>
    <col min="6" max="6" width="9.28515625" style="186" customWidth="1"/>
    <col min="7" max="7" width="7.5703125" style="33" customWidth="1"/>
    <col min="8" max="8" width="2.140625" style="21" customWidth="1"/>
    <col min="9" max="9" width="4.42578125" style="32" customWidth="1"/>
    <col min="10" max="10" width="12.85546875" style="32" hidden="1" customWidth="1"/>
    <col min="11" max="11" width="6.5703125" style="32" customWidth="1"/>
    <col min="12" max="12" width="13" style="34" customWidth="1"/>
    <col min="13" max="13" width="23.7109375" style="63" customWidth="1"/>
    <col min="14" max="14" width="14.7109375" style="63" customWidth="1"/>
    <col min="15" max="15" width="9.5703125" style="186" customWidth="1"/>
    <col min="16" max="16" width="7.7109375" style="21" customWidth="1"/>
    <col min="17" max="17" width="5.7109375" style="21" customWidth="1"/>
    <col min="18" max="16384" width="9.140625" style="21"/>
  </cols>
  <sheetData>
    <row r="1" spans="1:16" s="9" customFormat="1" ht="39" customHeight="1" x14ac:dyDescent="0.2">
      <c r="A1" s="374" t="str">
        <f>('YARIŞMA BİLGİLERİ'!A2)</f>
        <v>Türkiye Atletizm Federasyonu
İstanbul Atletizm İl Temsilciliği</v>
      </c>
      <c r="B1" s="374"/>
      <c r="C1" s="374"/>
      <c r="D1" s="374"/>
      <c r="E1" s="374"/>
      <c r="F1" s="374"/>
      <c r="G1" s="374"/>
      <c r="H1" s="374"/>
      <c r="I1" s="374"/>
      <c r="J1" s="374"/>
      <c r="K1" s="374"/>
      <c r="L1" s="374"/>
      <c r="M1" s="374"/>
      <c r="N1" s="374"/>
      <c r="O1" s="374"/>
      <c r="P1" s="374"/>
    </row>
    <row r="2" spans="1:16" s="9" customFormat="1" ht="24.75" customHeight="1" x14ac:dyDescent="0.2">
      <c r="A2" s="421" t="str">
        <f>'YARIŞMA BİLGİLERİ'!F19</f>
        <v>Turkcell - Spor Toto 2020 Olimpik Eğitim Kamp Sporcuları Test Yarışması</v>
      </c>
      <c r="B2" s="421"/>
      <c r="C2" s="421"/>
      <c r="D2" s="421"/>
      <c r="E2" s="421"/>
      <c r="F2" s="421"/>
      <c r="G2" s="421"/>
      <c r="H2" s="421"/>
      <c r="I2" s="421"/>
      <c r="J2" s="421"/>
      <c r="K2" s="421"/>
      <c r="L2" s="421"/>
      <c r="M2" s="421"/>
      <c r="N2" s="421"/>
      <c r="O2" s="421"/>
      <c r="P2" s="421"/>
    </row>
    <row r="3" spans="1:16" s="12" customFormat="1" ht="21.75" customHeight="1" x14ac:dyDescent="0.2">
      <c r="A3" s="404" t="s">
        <v>225</v>
      </c>
      <c r="B3" s="404"/>
      <c r="C3" s="404"/>
      <c r="D3" s="406" t="str">
        <f>'YARIŞMA PROGRAMI'!D25</f>
        <v>800 Metre</v>
      </c>
      <c r="E3" s="406"/>
      <c r="F3" s="422" t="s">
        <v>45</v>
      </c>
      <c r="G3" s="422"/>
      <c r="H3" s="10" t="s">
        <v>196</v>
      </c>
      <c r="I3" s="414">
        <f>'YARIŞMA PROGRAMI'!E25</f>
        <v>0</v>
      </c>
      <c r="J3" s="414"/>
      <c r="K3" s="414"/>
      <c r="L3" s="414"/>
      <c r="M3" s="94" t="s">
        <v>197</v>
      </c>
      <c r="N3" s="417" t="e">
        <f>('YARIŞMA PROGRAMI'!#REF!)</f>
        <v>#REF!</v>
      </c>
      <c r="O3" s="417"/>
      <c r="P3" s="417"/>
    </row>
    <row r="4" spans="1:16" s="12" customFormat="1" ht="17.25" customHeight="1" x14ac:dyDescent="0.2">
      <c r="A4" s="411" t="s">
        <v>201</v>
      </c>
      <c r="B4" s="411"/>
      <c r="C4" s="411"/>
      <c r="D4" s="405" t="str">
        <f>'YARIŞMA BİLGİLERİ'!F21</f>
        <v>Yıldız Erkekler</v>
      </c>
      <c r="E4" s="405"/>
      <c r="F4" s="187"/>
      <c r="G4" s="38"/>
      <c r="H4" s="38"/>
      <c r="I4" s="38"/>
      <c r="J4" s="38"/>
      <c r="K4" s="38"/>
      <c r="L4" s="39"/>
      <c r="M4" s="93" t="s">
        <v>5</v>
      </c>
      <c r="N4" s="418">
        <f>'YARIŞMA PROGRAMI'!B25</f>
        <v>42042</v>
      </c>
      <c r="O4" s="418"/>
      <c r="P4" s="418"/>
    </row>
    <row r="5" spans="1:16" s="9" customFormat="1" ht="15.75" customHeight="1" x14ac:dyDescent="0.2">
      <c r="A5" s="13"/>
      <c r="B5" s="13"/>
      <c r="C5" s="14"/>
      <c r="D5" s="15"/>
      <c r="E5" s="16"/>
      <c r="F5" s="188"/>
      <c r="G5" s="16"/>
      <c r="H5" s="16"/>
      <c r="I5" s="13"/>
      <c r="J5" s="13"/>
      <c r="K5" s="13"/>
      <c r="L5" s="17"/>
      <c r="M5" s="18"/>
      <c r="N5" s="420">
        <f ca="1">NOW()</f>
        <v>42041.703185416663</v>
      </c>
      <c r="O5" s="420"/>
      <c r="P5" s="420"/>
    </row>
    <row r="6" spans="1:16" s="19" customFormat="1" ht="18.75" customHeight="1" x14ac:dyDescent="0.2">
      <c r="A6" s="407" t="s">
        <v>12</v>
      </c>
      <c r="B6" s="408" t="s">
        <v>194</v>
      </c>
      <c r="C6" s="410" t="s">
        <v>219</v>
      </c>
      <c r="D6" s="400" t="s">
        <v>14</v>
      </c>
      <c r="E6" s="400" t="s">
        <v>43</v>
      </c>
      <c r="F6" s="419" t="s">
        <v>15</v>
      </c>
      <c r="G6" s="412" t="s">
        <v>26</v>
      </c>
      <c r="I6" s="401" t="s">
        <v>16</v>
      </c>
      <c r="J6" s="402"/>
      <c r="K6" s="402"/>
      <c r="L6" s="402"/>
      <c r="M6" s="402"/>
      <c r="N6" s="402"/>
      <c r="O6" s="402"/>
      <c r="P6" s="403"/>
    </row>
    <row r="7" spans="1:16" ht="26.25" customHeight="1" x14ac:dyDescent="0.2">
      <c r="A7" s="407"/>
      <c r="B7" s="409"/>
      <c r="C7" s="410"/>
      <c r="D7" s="400"/>
      <c r="E7" s="400"/>
      <c r="F7" s="419"/>
      <c r="G7" s="413"/>
      <c r="H7" s="20"/>
      <c r="I7" s="55" t="s">
        <v>12</v>
      </c>
      <c r="J7" s="55" t="s">
        <v>195</v>
      </c>
      <c r="K7" s="55" t="s">
        <v>194</v>
      </c>
      <c r="L7" s="140" t="s">
        <v>13</v>
      </c>
      <c r="M7" s="141" t="s">
        <v>14</v>
      </c>
      <c r="N7" s="141" t="s">
        <v>43</v>
      </c>
      <c r="O7" s="182" t="s">
        <v>15</v>
      </c>
      <c r="P7" s="55" t="s">
        <v>26</v>
      </c>
    </row>
    <row r="8" spans="1:16" s="19" customFormat="1" ht="18.75" customHeight="1" x14ac:dyDescent="0.2">
      <c r="A8" s="22">
        <v>1</v>
      </c>
      <c r="B8" s="82"/>
      <c r="C8" s="138"/>
      <c r="D8" s="177"/>
      <c r="E8" s="178"/>
      <c r="F8" s="189"/>
      <c r="G8" s="83"/>
      <c r="H8" s="26"/>
      <c r="I8" s="27">
        <v>1</v>
      </c>
      <c r="J8" s="28" t="s">
        <v>148</v>
      </c>
      <c r="K8" s="29">
        <f>IF(ISERROR(VLOOKUP(J8,'KAYIT LİSTESİ'!$B$4:$I$367,2,0)),"",(VLOOKUP(J8,'KAYIT LİSTESİ'!$B$4:$I$367,2,0)))</f>
        <v>394</v>
      </c>
      <c r="L8" s="30">
        <f>IF(ISERROR(VLOOKUP(J8,'KAYIT LİSTESİ'!$B$4:$I$367,4,0)),"",(VLOOKUP(J8,'KAYIT LİSTESİ'!$B$4:$I$367,4,0)))</f>
        <v>35937</v>
      </c>
      <c r="M8" s="56" t="str">
        <f>IF(ISERROR(VLOOKUP(J8,'KAYIT LİSTESİ'!$B$4:$I$367,5,0)),"",(VLOOKUP(J8,'KAYIT LİSTESİ'!$B$4:$I$367,5,0)))</f>
        <v>MAHMUT ÇİLOĞLU</v>
      </c>
      <c r="N8" s="56" t="str">
        <f>IF(ISERROR(VLOOKUP(J8,'KAYIT LİSTESİ'!$B$4:$I$367,6,0)),"",(VLOOKUP(J8,'KAYIT LİSTESİ'!$B$4:$I$367,6,0)))</f>
        <v>GAZİANTEP</v>
      </c>
      <c r="O8" s="183"/>
      <c r="P8" s="29"/>
    </row>
    <row r="9" spans="1:16" s="19" customFormat="1" ht="18.75" customHeight="1" x14ac:dyDescent="0.2">
      <c r="A9" s="22">
        <v>2</v>
      </c>
      <c r="B9" s="82"/>
      <c r="C9" s="138"/>
      <c r="D9" s="177"/>
      <c r="E9" s="178"/>
      <c r="F9" s="189"/>
      <c r="G9" s="83"/>
      <c r="H9" s="26"/>
      <c r="I9" s="27">
        <v>2</v>
      </c>
      <c r="J9" s="28" t="s">
        <v>149</v>
      </c>
      <c r="K9" s="29">
        <f>IF(ISERROR(VLOOKUP(J9,'KAYIT LİSTESİ'!$B$4:$I$367,2,0)),"",(VLOOKUP(J9,'KAYIT LİSTESİ'!$B$4:$I$367,2,0)))</f>
        <v>379</v>
      </c>
      <c r="L9" s="30">
        <f>IF(ISERROR(VLOOKUP(J9,'KAYIT LİSTESİ'!$B$4:$I$367,4,0)),"",(VLOOKUP(J9,'KAYIT LİSTESİ'!$B$4:$I$367,4,0)))</f>
        <v>35856</v>
      </c>
      <c r="M9" s="56" t="str">
        <f>IF(ISERROR(VLOOKUP(J9,'KAYIT LİSTESİ'!$B$4:$I$367,5,0)),"",(VLOOKUP(J9,'KAYIT LİSTESİ'!$B$4:$I$367,5,0)))</f>
        <v>YAKUP GÜNDÜZ</v>
      </c>
      <c r="N9" s="56" t="str">
        <f>IF(ISERROR(VLOOKUP(J9,'KAYIT LİSTESİ'!$B$4:$I$367,6,0)),"",(VLOOKUP(J9,'KAYIT LİSTESİ'!$B$4:$I$367,6,0)))</f>
        <v>AĞRI</v>
      </c>
      <c r="O9" s="183"/>
      <c r="P9" s="29"/>
    </row>
    <row r="10" spans="1:16" s="19" customFormat="1" ht="18.75" customHeight="1" x14ac:dyDescent="0.2">
      <c r="A10" s="22">
        <v>3</v>
      </c>
      <c r="B10" s="82"/>
      <c r="C10" s="138"/>
      <c r="D10" s="177"/>
      <c r="E10" s="178"/>
      <c r="F10" s="189"/>
      <c r="G10" s="83"/>
      <c r="H10" s="26"/>
      <c r="I10" s="27">
        <v>3</v>
      </c>
      <c r="J10" s="28" t="s">
        <v>150</v>
      </c>
      <c r="K10" s="29">
        <f>IF(ISERROR(VLOOKUP(J10,'KAYIT LİSTESİ'!$B$4:$I$367,2,0)),"",(VLOOKUP(J10,'KAYIT LİSTESİ'!$B$4:$I$367,2,0)))</f>
        <v>412</v>
      </c>
      <c r="L10" s="30">
        <f>IF(ISERROR(VLOOKUP(J10,'KAYIT LİSTESİ'!$B$4:$I$367,4,0)),"",(VLOOKUP(J10,'KAYIT LİSTESİ'!$B$4:$I$367,4,0)))</f>
        <v>36398</v>
      </c>
      <c r="M10" s="56" t="str">
        <f>IF(ISERROR(VLOOKUP(J10,'KAYIT LİSTESİ'!$B$4:$I$367,5,0)),"",(VLOOKUP(J10,'KAYIT LİSTESİ'!$B$4:$I$367,5,0)))</f>
        <v>YENER ARAS</v>
      </c>
      <c r="N10" s="56" t="str">
        <f>IF(ISERROR(VLOOKUP(J10,'KAYIT LİSTESİ'!$B$4:$I$367,6,0)),"",(VLOOKUP(J10,'KAYIT LİSTESİ'!$B$4:$I$367,6,0)))</f>
        <v>KOCAELİ</v>
      </c>
      <c r="O10" s="183"/>
      <c r="P10" s="29"/>
    </row>
    <row r="11" spans="1:16" s="19" customFormat="1" ht="18.75" customHeight="1" x14ac:dyDescent="0.2">
      <c r="A11" s="22">
        <v>4</v>
      </c>
      <c r="B11" s="82"/>
      <c r="C11" s="138"/>
      <c r="D11" s="177"/>
      <c r="E11" s="178"/>
      <c r="F11" s="189"/>
      <c r="G11" s="83"/>
      <c r="H11" s="26"/>
      <c r="I11" s="27">
        <v>4</v>
      </c>
      <c r="J11" s="28" t="s">
        <v>151</v>
      </c>
      <c r="K11" s="29">
        <f>IF(ISERROR(VLOOKUP(J11,'KAYIT LİSTESİ'!$B$4:$I$367,2,0)),"",(VLOOKUP(J11,'KAYIT LİSTESİ'!$B$4:$I$367,2,0)))</f>
        <v>376</v>
      </c>
      <c r="L11" s="30">
        <f>IF(ISERROR(VLOOKUP(J11,'KAYIT LİSTESİ'!$B$4:$I$367,4,0)),"",(VLOOKUP(J11,'KAYIT LİSTESİ'!$B$4:$I$367,4,0)))</f>
        <v>36400</v>
      </c>
      <c r="M11" s="56" t="str">
        <f>IF(ISERROR(VLOOKUP(J11,'KAYIT LİSTESİ'!$B$4:$I$367,5,0)),"",(VLOOKUP(J11,'KAYIT LİSTESİ'!$B$4:$I$367,5,0)))</f>
        <v>MÜCAHİT BULUT</v>
      </c>
      <c r="N11" s="56" t="str">
        <f>IF(ISERROR(VLOOKUP(J11,'KAYIT LİSTESİ'!$B$4:$I$367,6,0)),"",(VLOOKUP(J11,'KAYIT LİSTESİ'!$B$4:$I$367,6,0)))</f>
        <v>AĞRI</v>
      </c>
      <c r="O11" s="183"/>
      <c r="P11" s="29"/>
    </row>
    <row r="12" spans="1:16" s="19" customFormat="1" ht="18.75" customHeight="1" x14ac:dyDescent="0.2">
      <c r="A12" s="22">
        <v>5</v>
      </c>
      <c r="B12" s="82"/>
      <c r="C12" s="138"/>
      <c r="D12" s="177"/>
      <c r="E12" s="178"/>
      <c r="F12" s="189"/>
      <c r="G12" s="83"/>
      <c r="H12" s="26"/>
      <c r="I12" s="27">
        <v>5</v>
      </c>
      <c r="J12" s="28" t="s">
        <v>152</v>
      </c>
      <c r="K12" s="29">
        <f>IF(ISERROR(VLOOKUP(J12,'KAYIT LİSTESİ'!$B$4:$I$367,2,0)),"",(VLOOKUP(J12,'KAYIT LİSTESİ'!$B$4:$I$367,2,0)))</f>
        <v>375</v>
      </c>
      <c r="L12" s="30">
        <f>IF(ISERROR(VLOOKUP(J12,'KAYIT LİSTESİ'!$B$4:$I$367,4,0)),"",(VLOOKUP(J12,'KAYIT LİSTESİ'!$B$4:$I$367,4,0)))</f>
        <v>36340</v>
      </c>
      <c r="M12" s="56" t="str">
        <f>IF(ISERROR(VLOOKUP(J12,'KAYIT LİSTESİ'!$B$4:$I$367,5,0)),"",(VLOOKUP(J12,'KAYIT LİSTESİ'!$B$4:$I$367,5,0)))</f>
        <v>MUSTAFA KIZMAZ</v>
      </c>
      <c r="N12" s="56" t="str">
        <f>IF(ISERROR(VLOOKUP(J12,'KAYIT LİSTESİ'!$B$4:$I$367,6,0)),"",(VLOOKUP(J12,'KAYIT LİSTESİ'!$B$4:$I$367,6,0)))</f>
        <v>AĞRI</v>
      </c>
      <c r="O12" s="183"/>
      <c r="P12" s="29"/>
    </row>
    <row r="13" spans="1:16" s="19" customFormat="1" ht="18.75" customHeight="1" x14ac:dyDescent="0.2">
      <c r="A13" s="22">
        <v>6</v>
      </c>
      <c r="B13" s="82"/>
      <c r="C13" s="138"/>
      <c r="D13" s="177"/>
      <c r="E13" s="178"/>
      <c r="F13" s="189"/>
      <c r="G13" s="83"/>
      <c r="H13" s="26"/>
      <c r="I13" s="27">
        <v>6</v>
      </c>
      <c r="J13" s="28" t="s">
        <v>153</v>
      </c>
      <c r="K13" s="29">
        <f>IF(ISERROR(VLOOKUP(J13,'KAYIT LİSTESİ'!$B$4:$I$367,2,0)),"",(VLOOKUP(J13,'KAYIT LİSTESİ'!$B$4:$I$367,2,0)))</f>
        <v>392</v>
      </c>
      <c r="L13" s="30">
        <f>IF(ISERROR(VLOOKUP(J13,'KAYIT LİSTESİ'!$B$4:$I$367,4,0)),"",(VLOOKUP(J13,'KAYIT LİSTESİ'!$B$4:$I$367,4,0)))</f>
        <v>36293</v>
      </c>
      <c r="M13" s="56" t="str">
        <f>IF(ISERROR(VLOOKUP(J13,'KAYIT LİSTESİ'!$B$4:$I$367,5,0)),"",(VLOOKUP(J13,'KAYIT LİSTESİ'!$B$4:$I$367,5,0)))</f>
        <v>ABDULLAH ÖZDEMİR</v>
      </c>
      <c r="N13" s="56" t="str">
        <f>IF(ISERROR(VLOOKUP(J13,'KAYIT LİSTESİ'!$B$4:$I$367,6,0)),"",(VLOOKUP(J13,'KAYIT LİSTESİ'!$B$4:$I$367,6,0)))</f>
        <v>ERZİNCAN</v>
      </c>
      <c r="O13" s="183"/>
      <c r="P13" s="29"/>
    </row>
    <row r="14" spans="1:16" s="19" customFormat="1" ht="18.75" customHeight="1" x14ac:dyDescent="0.2">
      <c r="A14" s="22">
        <v>7</v>
      </c>
      <c r="B14" s="82"/>
      <c r="C14" s="138"/>
      <c r="D14" s="177"/>
      <c r="E14" s="178"/>
      <c r="F14" s="189"/>
      <c r="G14" s="83"/>
      <c r="H14" s="26"/>
      <c r="I14" s="401" t="s">
        <v>17</v>
      </c>
      <c r="J14" s="402"/>
      <c r="K14" s="402"/>
      <c r="L14" s="402"/>
      <c r="M14" s="402"/>
      <c r="N14" s="402"/>
      <c r="O14" s="402"/>
      <c r="P14" s="403"/>
    </row>
    <row r="15" spans="1:16" s="19" customFormat="1" ht="24.75" customHeight="1" x14ac:dyDescent="0.2">
      <c r="A15" s="22">
        <v>8</v>
      </c>
      <c r="B15" s="82"/>
      <c r="C15" s="138"/>
      <c r="D15" s="177"/>
      <c r="E15" s="178"/>
      <c r="F15" s="189"/>
      <c r="G15" s="83"/>
      <c r="H15" s="26"/>
      <c r="I15" s="55" t="s">
        <v>12</v>
      </c>
      <c r="J15" s="55" t="s">
        <v>195</v>
      </c>
      <c r="K15" s="55" t="s">
        <v>194</v>
      </c>
      <c r="L15" s="140" t="s">
        <v>13</v>
      </c>
      <c r="M15" s="141" t="s">
        <v>14</v>
      </c>
      <c r="N15" s="141" t="s">
        <v>43</v>
      </c>
      <c r="O15" s="182" t="s">
        <v>15</v>
      </c>
      <c r="P15" s="55" t="s">
        <v>26</v>
      </c>
    </row>
    <row r="16" spans="1:16" s="19" customFormat="1" ht="18.75" customHeight="1" x14ac:dyDescent="0.2">
      <c r="A16" s="22">
        <v>9</v>
      </c>
      <c r="B16" s="82"/>
      <c r="C16" s="138"/>
      <c r="D16" s="177"/>
      <c r="E16" s="178"/>
      <c r="F16" s="189"/>
      <c r="G16" s="83"/>
      <c r="H16" s="26"/>
      <c r="I16" s="27">
        <v>1</v>
      </c>
      <c r="J16" s="28" t="s">
        <v>154</v>
      </c>
      <c r="K16" s="29" t="str">
        <f>IF(ISERROR(VLOOKUP(J16,'KAYIT LİSTESİ'!$B$4:$I$367,2,0)),"",(VLOOKUP(J16,'KAYIT LİSTESİ'!$B$4:$I$367,2,0)))</f>
        <v/>
      </c>
      <c r="L16" s="30" t="str">
        <f>IF(ISERROR(VLOOKUP(J16,'KAYIT LİSTESİ'!$B$4:$I$367,4,0)),"",(VLOOKUP(J16,'KAYIT LİSTESİ'!$B$4:$I$367,4,0)))</f>
        <v/>
      </c>
      <c r="M16" s="56" t="str">
        <f>IF(ISERROR(VLOOKUP(J16,'KAYIT LİSTESİ'!$B$4:$I$367,5,0)),"",(VLOOKUP(J16,'KAYIT LİSTESİ'!$B$4:$I$367,5,0)))</f>
        <v/>
      </c>
      <c r="N16" s="56" t="str">
        <f>IF(ISERROR(VLOOKUP(J16,'KAYIT LİSTESİ'!$B$4:$I$367,6,0)),"",(VLOOKUP(J16,'KAYIT LİSTESİ'!$B$4:$I$367,6,0)))</f>
        <v/>
      </c>
      <c r="O16" s="183"/>
      <c r="P16" s="29"/>
    </row>
    <row r="17" spans="1:16" s="19" customFormat="1" ht="18.75" customHeight="1" x14ac:dyDescent="0.2">
      <c r="A17" s="22">
        <v>10</v>
      </c>
      <c r="B17" s="82"/>
      <c r="C17" s="138"/>
      <c r="D17" s="177"/>
      <c r="E17" s="178"/>
      <c r="F17" s="189"/>
      <c r="G17" s="83"/>
      <c r="H17" s="26"/>
      <c r="I17" s="27">
        <v>2</v>
      </c>
      <c r="J17" s="28" t="s">
        <v>155</v>
      </c>
      <c r="K17" s="29" t="str">
        <f>IF(ISERROR(VLOOKUP(J17,'KAYIT LİSTESİ'!$B$4:$I$367,2,0)),"",(VLOOKUP(J17,'KAYIT LİSTESİ'!$B$4:$I$367,2,0)))</f>
        <v/>
      </c>
      <c r="L17" s="30" t="str">
        <f>IF(ISERROR(VLOOKUP(J17,'KAYIT LİSTESİ'!$B$4:$I$367,4,0)),"",(VLOOKUP(J17,'KAYIT LİSTESİ'!$B$4:$I$367,4,0)))</f>
        <v/>
      </c>
      <c r="M17" s="56" t="str">
        <f>IF(ISERROR(VLOOKUP(J17,'KAYIT LİSTESİ'!$B$4:$I$367,5,0)),"",(VLOOKUP(J17,'KAYIT LİSTESİ'!$B$4:$I$367,5,0)))</f>
        <v/>
      </c>
      <c r="N17" s="56" t="str">
        <f>IF(ISERROR(VLOOKUP(J17,'KAYIT LİSTESİ'!$B$4:$I$367,6,0)),"",(VLOOKUP(J17,'KAYIT LİSTESİ'!$B$4:$I$367,6,0)))</f>
        <v/>
      </c>
      <c r="O17" s="183"/>
      <c r="P17" s="29"/>
    </row>
    <row r="18" spans="1:16" s="19" customFormat="1" ht="18.75" customHeight="1" x14ac:dyDescent="0.2">
      <c r="A18" s="22">
        <v>11</v>
      </c>
      <c r="B18" s="82"/>
      <c r="C18" s="138"/>
      <c r="D18" s="177"/>
      <c r="E18" s="178"/>
      <c r="F18" s="189"/>
      <c r="G18" s="83"/>
      <c r="H18" s="26"/>
      <c r="I18" s="27">
        <v>3</v>
      </c>
      <c r="J18" s="28" t="s">
        <v>156</v>
      </c>
      <c r="K18" s="29" t="str">
        <f>IF(ISERROR(VLOOKUP(J18,'KAYIT LİSTESİ'!$B$4:$I$367,2,0)),"",(VLOOKUP(J18,'KAYIT LİSTESİ'!$B$4:$I$367,2,0)))</f>
        <v/>
      </c>
      <c r="L18" s="30" t="str">
        <f>IF(ISERROR(VLOOKUP(J18,'KAYIT LİSTESİ'!$B$4:$I$367,4,0)),"",(VLOOKUP(J18,'KAYIT LİSTESİ'!$B$4:$I$367,4,0)))</f>
        <v/>
      </c>
      <c r="M18" s="56" t="str">
        <f>IF(ISERROR(VLOOKUP(J18,'KAYIT LİSTESİ'!$B$4:$I$367,5,0)),"",(VLOOKUP(J18,'KAYIT LİSTESİ'!$B$4:$I$367,5,0)))</f>
        <v/>
      </c>
      <c r="N18" s="56" t="str">
        <f>IF(ISERROR(VLOOKUP(J18,'KAYIT LİSTESİ'!$B$4:$I$367,6,0)),"",(VLOOKUP(J18,'KAYIT LİSTESİ'!$B$4:$I$367,6,0)))</f>
        <v/>
      </c>
      <c r="O18" s="183"/>
      <c r="P18" s="29"/>
    </row>
    <row r="19" spans="1:16" s="19" customFormat="1" ht="18.75" customHeight="1" x14ac:dyDescent="0.2">
      <c r="A19" s="22">
        <v>12</v>
      </c>
      <c r="B19" s="82"/>
      <c r="C19" s="138"/>
      <c r="D19" s="177"/>
      <c r="E19" s="178"/>
      <c r="F19" s="189"/>
      <c r="G19" s="83"/>
      <c r="H19" s="26"/>
      <c r="I19" s="27">
        <v>4</v>
      </c>
      <c r="J19" s="28" t="s">
        <v>157</v>
      </c>
      <c r="K19" s="29" t="str">
        <f>IF(ISERROR(VLOOKUP(J19,'KAYIT LİSTESİ'!$B$4:$I$367,2,0)),"",(VLOOKUP(J19,'KAYIT LİSTESİ'!$B$4:$I$367,2,0)))</f>
        <v/>
      </c>
      <c r="L19" s="30" t="str">
        <f>IF(ISERROR(VLOOKUP(J19,'KAYIT LİSTESİ'!$B$4:$I$367,4,0)),"",(VLOOKUP(J19,'KAYIT LİSTESİ'!$B$4:$I$367,4,0)))</f>
        <v/>
      </c>
      <c r="M19" s="56" t="str">
        <f>IF(ISERROR(VLOOKUP(J19,'KAYIT LİSTESİ'!$B$4:$I$367,5,0)),"",(VLOOKUP(J19,'KAYIT LİSTESİ'!$B$4:$I$367,5,0)))</f>
        <v/>
      </c>
      <c r="N19" s="56" t="str">
        <f>IF(ISERROR(VLOOKUP(J19,'KAYIT LİSTESİ'!$B$4:$I$367,6,0)),"",(VLOOKUP(J19,'KAYIT LİSTESİ'!$B$4:$I$367,6,0)))</f>
        <v/>
      </c>
      <c r="O19" s="183"/>
      <c r="P19" s="29"/>
    </row>
    <row r="20" spans="1:16" s="19" customFormat="1" ht="18.75" customHeight="1" x14ac:dyDescent="0.2">
      <c r="A20" s="22">
        <v>13</v>
      </c>
      <c r="B20" s="82"/>
      <c r="C20" s="138"/>
      <c r="D20" s="177"/>
      <c r="E20" s="178"/>
      <c r="F20" s="189"/>
      <c r="G20" s="83"/>
      <c r="H20" s="26"/>
      <c r="I20" s="27">
        <v>5</v>
      </c>
      <c r="J20" s="28" t="s">
        <v>158</v>
      </c>
      <c r="K20" s="29" t="str">
        <f>IF(ISERROR(VLOOKUP(J20,'KAYIT LİSTESİ'!$B$4:$I$367,2,0)),"",(VLOOKUP(J20,'KAYIT LİSTESİ'!$B$4:$I$367,2,0)))</f>
        <v/>
      </c>
      <c r="L20" s="30" t="str">
        <f>IF(ISERROR(VLOOKUP(J20,'KAYIT LİSTESİ'!$B$4:$I$367,4,0)),"",(VLOOKUP(J20,'KAYIT LİSTESİ'!$B$4:$I$367,4,0)))</f>
        <v/>
      </c>
      <c r="M20" s="56" t="str">
        <f>IF(ISERROR(VLOOKUP(J20,'KAYIT LİSTESİ'!$B$4:$I$367,5,0)),"",(VLOOKUP(J20,'KAYIT LİSTESİ'!$B$4:$I$367,5,0)))</f>
        <v/>
      </c>
      <c r="N20" s="56" t="str">
        <f>IF(ISERROR(VLOOKUP(J20,'KAYIT LİSTESİ'!$B$4:$I$367,6,0)),"",(VLOOKUP(J20,'KAYIT LİSTESİ'!$B$4:$I$367,6,0)))</f>
        <v/>
      </c>
      <c r="O20" s="183"/>
      <c r="P20" s="29"/>
    </row>
    <row r="21" spans="1:16" s="19" customFormat="1" ht="18.75" customHeight="1" x14ac:dyDescent="0.2">
      <c r="A21" s="22">
        <v>14</v>
      </c>
      <c r="B21" s="82"/>
      <c r="C21" s="138"/>
      <c r="D21" s="177"/>
      <c r="E21" s="178"/>
      <c r="F21" s="189"/>
      <c r="G21" s="83"/>
      <c r="H21" s="26"/>
      <c r="I21" s="27">
        <v>6</v>
      </c>
      <c r="J21" s="28" t="s">
        <v>159</v>
      </c>
      <c r="K21" s="29" t="str">
        <f>IF(ISERROR(VLOOKUP(J21,'KAYIT LİSTESİ'!$B$4:$I$367,2,0)),"",(VLOOKUP(J21,'KAYIT LİSTESİ'!$B$4:$I$367,2,0)))</f>
        <v/>
      </c>
      <c r="L21" s="30" t="str">
        <f>IF(ISERROR(VLOOKUP(J21,'KAYIT LİSTESİ'!$B$4:$I$367,4,0)),"",(VLOOKUP(J21,'KAYIT LİSTESİ'!$B$4:$I$367,4,0)))</f>
        <v/>
      </c>
      <c r="M21" s="56" t="str">
        <f>IF(ISERROR(VLOOKUP(J21,'KAYIT LİSTESİ'!$B$4:$I$367,5,0)),"",(VLOOKUP(J21,'KAYIT LİSTESİ'!$B$4:$I$367,5,0)))</f>
        <v/>
      </c>
      <c r="N21" s="56" t="str">
        <f>IF(ISERROR(VLOOKUP(J21,'KAYIT LİSTESİ'!$B$4:$I$367,6,0)),"",(VLOOKUP(J21,'KAYIT LİSTESİ'!$B$4:$I$367,6,0)))</f>
        <v/>
      </c>
      <c r="O21" s="183"/>
      <c r="P21" s="29"/>
    </row>
    <row r="22" spans="1:16" s="19" customFormat="1" ht="18.75" customHeight="1" x14ac:dyDescent="0.2">
      <c r="A22" s="22">
        <v>15</v>
      </c>
      <c r="B22" s="82"/>
      <c r="C22" s="138"/>
      <c r="D22" s="177"/>
      <c r="E22" s="178"/>
      <c r="F22" s="189"/>
      <c r="G22" s="83"/>
      <c r="H22" s="26"/>
      <c r="I22" s="401" t="s">
        <v>18</v>
      </c>
      <c r="J22" s="402"/>
      <c r="K22" s="402"/>
      <c r="L22" s="402"/>
      <c r="M22" s="402"/>
      <c r="N22" s="402"/>
      <c r="O22" s="402"/>
      <c r="P22" s="403"/>
    </row>
    <row r="23" spans="1:16" s="19" customFormat="1" ht="26.25" customHeight="1" x14ac:dyDescent="0.2">
      <c r="A23" s="22">
        <v>16</v>
      </c>
      <c r="B23" s="82"/>
      <c r="C23" s="138"/>
      <c r="D23" s="177"/>
      <c r="E23" s="178"/>
      <c r="F23" s="189"/>
      <c r="G23" s="83"/>
      <c r="H23" s="26"/>
      <c r="I23" s="55" t="s">
        <v>12</v>
      </c>
      <c r="J23" s="55" t="s">
        <v>195</v>
      </c>
      <c r="K23" s="55" t="s">
        <v>194</v>
      </c>
      <c r="L23" s="140" t="s">
        <v>13</v>
      </c>
      <c r="M23" s="141" t="s">
        <v>14</v>
      </c>
      <c r="N23" s="141" t="s">
        <v>43</v>
      </c>
      <c r="O23" s="182" t="s">
        <v>15</v>
      </c>
      <c r="P23" s="55" t="s">
        <v>26</v>
      </c>
    </row>
    <row r="24" spans="1:16" s="19" customFormat="1" ht="18.75" customHeight="1" x14ac:dyDescent="0.2">
      <c r="A24" s="22">
        <v>17</v>
      </c>
      <c r="B24" s="82"/>
      <c r="C24" s="138"/>
      <c r="D24" s="177"/>
      <c r="E24" s="178"/>
      <c r="F24" s="189"/>
      <c r="G24" s="83"/>
      <c r="H24" s="26"/>
      <c r="I24" s="27">
        <v>1</v>
      </c>
      <c r="J24" s="28" t="s">
        <v>160</v>
      </c>
      <c r="K24" s="29" t="str">
        <f>IF(ISERROR(VLOOKUP(J24,'KAYIT LİSTESİ'!$B$4:$I$367,2,0)),"",(VLOOKUP(J24,'KAYIT LİSTESİ'!$B$4:$I$367,2,0)))</f>
        <v/>
      </c>
      <c r="L24" s="30" t="str">
        <f>IF(ISERROR(VLOOKUP(J24,'KAYIT LİSTESİ'!$B$4:$I$367,4,0)),"",(VLOOKUP(J24,'KAYIT LİSTESİ'!$B$4:$I$367,4,0)))</f>
        <v/>
      </c>
      <c r="M24" s="56" t="str">
        <f>IF(ISERROR(VLOOKUP(J24,'KAYIT LİSTESİ'!$B$4:$I$367,5,0)),"",(VLOOKUP(J24,'KAYIT LİSTESİ'!$B$4:$I$367,5,0)))</f>
        <v/>
      </c>
      <c r="N24" s="56" t="str">
        <f>IF(ISERROR(VLOOKUP(J24,'KAYIT LİSTESİ'!$B$4:$I$367,6,0)),"",(VLOOKUP(J24,'KAYIT LİSTESİ'!$B$4:$I$367,6,0)))</f>
        <v/>
      </c>
      <c r="O24" s="183"/>
      <c r="P24" s="29"/>
    </row>
    <row r="25" spans="1:16" s="19" customFormat="1" ht="18.75" customHeight="1" x14ac:dyDescent="0.2">
      <c r="A25" s="22">
        <v>18</v>
      </c>
      <c r="B25" s="82"/>
      <c r="C25" s="138"/>
      <c r="D25" s="177"/>
      <c r="E25" s="178"/>
      <c r="F25" s="189"/>
      <c r="G25" s="83"/>
      <c r="H25" s="26"/>
      <c r="I25" s="27">
        <v>2</v>
      </c>
      <c r="J25" s="28" t="s">
        <v>161</v>
      </c>
      <c r="K25" s="29" t="str">
        <f>IF(ISERROR(VLOOKUP(J25,'KAYIT LİSTESİ'!$B$4:$I$367,2,0)),"",(VLOOKUP(J25,'KAYIT LİSTESİ'!$B$4:$I$367,2,0)))</f>
        <v/>
      </c>
      <c r="L25" s="30" t="str">
        <f>IF(ISERROR(VLOOKUP(J25,'KAYIT LİSTESİ'!$B$4:$I$367,4,0)),"",(VLOOKUP(J25,'KAYIT LİSTESİ'!$B$4:$I$367,4,0)))</f>
        <v/>
      </c>
      <c r="M25" s="56" t="str">
        <f>IF(ISERROR(VLOOKUP(J25,'KAYIT LİSTESİ'!$B$4:$I$367,5,0)),"",(VLOOKUP(J25,'KAYIT LİSTESİ'!$B$4:$I$367,5,0)))</f>
        <v/>
      </c>
      <c r="N25" s="56" t="str">
        <f>IF(ISERROR(VLOOKUP(J25,'KAYIT LİSTESİ'!$B$4:$I$367,6,0)),"",(VLOOKUP(J25,'KAYIT LİSTESİ'!$B$4:$I$367,6,0)))</f>
        <v/>
      </c>
      <c r="O25" s="183"/>
      <c r="P25" s="29"/>
    </row>
    <row r="26" spans="1:16" s="19" customFormat="1" ht="18.75" customHeight="1" x14ac:dyDescent="0.2">
      <c r="A26" s="22">
        <v>19</v>
      </c>
      <c r="B26" s="82"/>
      <c r="C26" s="138"/>
      <c r="D26" s="177"/>
      <c r="E26" s="178"/>
      <c r="F26" s="189"/>
      <c r="G26" s="83"/>
      <c r="H26" s="26"/>
      <c r="I26" s="27">
        <v>3</v>
      </c>
      <c r="J26" s="28" t="s">
        <v>162</v>
      </c>
      <c r="K26" s="29" t="str">
        <f>IF(ISERROR(VLOOKUP(J26,'KAYIT LİSTESİ'!$B$4:$I$367,2,0)),"",(VLOOKUP(J26,'KAYIT LİSTESİ'!$B$4:$I$367,2,0)))</f>
        <v/>
      </c>
      <c r="L26" s="30" t="str">
        <f>IF(ISERROR(VLOOKUP(J26,'KAYIT LİSTESİ'!$B$4:$I$367,4,0)),"",(VLOOKUP(J26,'KAYIT LİSTESİ'!$B$4:$I$367,4,0)))</f>
        <v/>
      </c>
      <c r="M26" s="56" t="str">
        <f>IF(ISERROR(VLOOKUP(J26,'KAYIT LİSTESİ'!$B$4:$I$367,5,0)),"",(VLOOKUP(J26,'KAYIT LİSTESİ'!$B$4:$I$367,5,0)))</f>
        <v/>
      </c>
      <c r="N26" s="56" t="str">
        <f>IF(ISERROR(VLOOKUP(J26,'KAYIT LİSTESİ'!$B$4:$I$367,6,0)),"",(VLOOKUP(J26,'KAYIT LİSTESİ'!$B$4:$I$367,6,0)))</f>
        <v/>
      </c>
      <c r="O26" s="183"/>
      <c r="P26" s="29"/>
    </row>
    <row r="27" spans="1:16" s="19" customFormat="1" ht="18.75" customHeight="1" x14ac:dyDescent="0.2">
      <c r="A27" s="22">
        <v>20</v>
      </c>
      <c r="B27" s="82"/>
      <c r="C27" s="138"/>
      <c r="D27" s="177"/>
      <c r="E27" s="178"/>
      <c r="F27" s="189"/>
      <c r="G27" s="83"/>
      <c r="H27" s="26"/>
      <c r="I27" s="27">
        <v>4</v>
      </c>
      <c r="J27" s="28" t="s">
        <v>163</v>
      </c>
      <c r="K27" s="29" t="str">
        <f>IF(ISERROR(VLOOKUP(J27,'KAYIT LİSTESİ'!$B$4:$I$367,2,0)),"",(VLOOKUP(J27,'KAYIT LİSTESİ'!$B$4:$I$367,2,0)))</f>
        <v/>
      </c>
      <c r="L27" s="30" t="str">
        <f>IF(ISERROR(VLOOKUP(J27,'KAYIT LİSTESİ'!$B$4:$I$367,4,0)),"",(VLOOKUP(J27,'KAYIT LİSTESİ'!$B$4:$I$367,4,0)))</f>
        <v/>
      </c>
      <c r="M27" s="56" t="str">
        <f>IF(ISERROR(VLOOKUP(J27,'KAYIT LİSTESİ'!$B$4:$I$367,5,0)),"",(VLOOKUP(J27,'KAYIT LİSTESİ'!$B$4:$I$367,5,0)))</f>
        <v/>
      </c>
      <c r="N27" s="56" t="str">
        <f>IF(ISERROR(VLOOKUP(J27,'KAYIT LİSTESİ'!$B$4:$I$367,6,0)),"",(VLOOKUP(J27,'KAYIT LİSTESİ'!$B$4:$I$367,6,0)))</f>
        <v/>
      </c>
      <c r="O27" s="183"/>
      <c r="P27" s="29"/>
    </row>
    <row r="28" spans="1:16" s="19" customFormat="1" ht="18.75" customHeight="1" x14ac:dyDescent="0.2">
      <c r="A28" s="22">
        <v>21</v>
      </c>
      <c r="B28" s="82"/>
      <c r="C28" s="138"/>
      <c r="D28" s="177"/>
      <c r="E28" s="178"/>
      <c r="F28" s="189"/>
      <c r="G28" s="83"/>
      <c r="H28" s="26"/>
      <c r="I28" s="27">
        <v>5</v>
      </c>
      <c r="J28" s="28" t="s">
        <v>164</v>
      </c>
      <c r="K28" s="29" t="str">
        <f>IF(ISERROR(VLOOKUP(J28,'KAYIT LİSTESİ'!$B$4:$I$367,2,0)),"",(VLOOKUP(J28,'KAYIT LİSTESİ'!$B$4:$I$367,2,0)))</f>
        <v/>
      </c>
      <c r="L28" s="30" t="str">
        <f>IF(ISERROR(VLOOKUP(J28,'KAYIT LİSTESİ'!$B$4:$I$367,4,0)),"",(VLOOKUP(J28,'KAYIT LİSTESİ'!$B$4:$I$367,4,0)))</f>
        <v/>
      </c>
      <c r="M28" s="56" t="str">
        <f>IF(ISERROR(VLOOKUP(J28,'KAYIT LİSTESİ'!$B$4:$I$367,5,0)),"",(VLOOKUP(J28,'KAYIT LİSTESİ'!$B$4:$I$367,5,0)))</f>
        <v/>
      </c>
      <c r="N28" s="56" t="str">
        <f>IF(ISERROR(VLOOKUP(J28,'KAYIT LİSTESİ'!$B$4:$I$367,6,0)),"",(VLOOKUP(J28,'KAYIT LİSTESİ'!$B$4:$I$367,6,0)))</f>
        <v/>
      </c>
      <c r="O28" s="183"/>
      <c r="P28" s="29"/>
    </row>
    <row r="29" spans="1:16" s="19" customFormat="1" ht="18.75" customHeight="1" x14ac:dyDescent="0.2">
      <c r="A29" s="22">
        <v>22</v>
      </c>
      <c r="B29" s="82"/>
      <c r="C29" s="138"/>
      <c r="D29" s="177"/>
      <c r="E29" s="178"/>
      <c r="F29" s="189"/>
      <c r="G29" s="83"/>
      <c r="H29" s="26"/>
      <c r="I29" s="27">
        <v>6</v>
      </c>
      <c r="J29" s="28" t="s">
        <v>165</v>
      </c>
      <c r="K29" s="29" t="str">
        <f>IF(ISERROR(VLOOKUP(J29,'KAYIT LİSTESİ'!$B$4:$I$367,2,0)),"",(VLOOKUP(J29,'KAYIT LİSTESİ'!$B$4:$I$367,2,0)))</f>
        <v/>
      </c>
      <c r="L29" s="30" t="str">
        <f>IF(ISERROR(VLOOKUP(J29,'KAYIT LİSTESİ'!$B$4:$I$367,4,0)),"",(VLOOKUP(J29,'KAYIT LİSTESİ'!$B$4:$I$367,4,0)))</f>
        <v/>
      </c>
      <c r="M29" s="56" t="str">
        <f>IF(ISERROR(VLOOKUP(J29,'KAYIT LİSTESİ'!$B$4:$I$367,5,0)),"",(VLOOKUP(J29,'KAYIT LİSTESİ'!$B$4:$I$367,5,0)))</f>
        <v/>
      </c>
      <c r="N29" s="56" t="str">
        <f>IF(ISERROR(VLOOKUP(J29,'KAYIT LİSTESİ'!$B$4:$I$367,6,0)),"",(VLOOKUP(J29,'KAYIT LİSTESİ'!$B$4:$I$367,6,0)))</f>
        <v/>
      </c>
      <c r="O29" s="183"/>
      <c r="P29" s="29"/>
    </row>
    <row r="30" spans="1:16" s="19" customFormat="1" ht="18.75" customHeight="1" x14ac:dyDescent="0.2">
      <c r="A30" s="22">
        <v>23</v>
      </c>
      <c r="B30" s="82"/>
      <c r="C30" s="138"/>
      <c r="D30" s="177"/>
      <c r="E30" s="178"/>
      <c r="F30" s="189"/>
      <c r="G30" s="83"/>
      <c r="H30" s="26"/>
      <c r="I30" s="401" t="s">
        <v>40</v>
      </c>
      <c r="J30" s="402"/>
      <c r="K30" s="402"/>
      <c r="L30" s="402"/>
      <c r="M30" s="402"/>
      <c r="N30" s="402"/>
      <c r="O30" s="402"/>
      <c r="P30" s="403"/>
    </row>
    <row r="31" spans="1:16" s="19" customFormat="1" ht="24" customHeight="1" x14ac:dyDescent="0.2">
      <c r="A31" s="22">
        <v>24</v>
      </c>
      <c r="B31" s="82"/>
      <c r="C31" s="138"/>
      <c r="D31" s="177"/>
      <c r="E31" s="178"/>
      <c r="F31" s="189"/>
      <c r="G31" s="83"/>
      <c r="H31" s="26"/>
      <c r="I31" s="55" t="s">
        <v>12</v>
      </c>
      <c r="J31" s="55" t="s">
        <v>195</v>
      </c>
      <c r="K31" s="55" t="s">
        <v>194</v>
      </c>
      <c r="L31" s="140" t="s">
        <v>13</v>
      </c>
      <c r="M31" s="141" t="s">
        <v>14</v>
      </c>
      <c r="N31" s="141" t="s">
        <v>43</v>
      </c>
      <c r="O31" s="182" t="s">
        <v>15</v>
      </c>
      <c r="P31" s="55" t="s">
        <v>26</v>
      </c>
    </row>
    <row r="32" spans="1:16" s="19" customFormat="1" ht="18.75" customHeight="1" x14ac:dyDescent="0.2">
      <c r="A32" s="22">
        <v>25</v>
      </c>
      <c r="B32" s="82"/>
      <c r="C32" s="138"/>
      <c r="D32" s="177"/>
      <c r="E32" s="178"/>
      <c r="F32" s="189"/>
      <c r="G32" s="83"/>
      <c r="H32" s="26"/>
      <c r="I32" s="27">
        <v>1</v>
      </c>
      <c r="J32" s="28" t="s">
        <v>166</v>
      </c>
      <c r="K32" s="29" t="str">
        <f>IF(ISERROR(VLOOKUP(J32,'KAYIT LİSTESİ'!$B$4:$I$367,2,0)),"",(VLOOKUP(J32,'KAYIT LİSTESİ'!$B$4:$I$367,2,0)))</f>
        <v/>
      </c>
      <c r="L32" s="30" t="str">
        <f>IF(ISERROR(VLOOKUP(J32,'KAYIT LİSTESİ'!$B$4:$I$367,4,0)),"",(VLOOKUP(J32,'KAYIT LİSTESİ'!$B$4:$I$367,4,0)))</f>
        <v/>
      </c>
      <c r="M32" s="56" t="str">
        <f>IF(ISERROR(VLOOKUP(J32,'KAYIT LİSTESİ'!$B$4:$I$367,5,0)),"",(VLOOKUP(J32,'KAYIT LİSTESİ'!$B$4:$I$367,5,0)))</f>
        <v/>
      </c>
      <c r="N32" s="56" t="str">
        <f>IF(ISERROR(VLOOKUP(J32,'KAYIT LİSTESİ'!$B$4:$I$367,6,0)),"",(VLOOKUP(J32,'KAYIT LİSTESİ'!$B$4:$I$367,6,0)))</f>
        <v/>
      </c>
      <c r="O32" s="183"/>
      <c r="P32" s="29"/>
    </row>
    <row r="33" spans="1:16" s="19" customFormat="1" ht="18.75" customHeight="1" x14ac:dyDescent="0.2">
      <c r="A33" s="22">
        <v>26</v>
      </c>
      <c r="B33" s="82"/>
      <c r="C33" s="138"/>
      <c r="D33" s="177"/>
      <c r="E33" s="178"/>
      <c r="F33" s="189"/>
      <c r="G33" s="83"/>
      <c r="H33" s="26"/>
      <c r="I33" s="27">
        <v>2</v>
      </c>
      <c r="J33" s="28" t="s">
        <v>167</v>
      </c>
      <c r="K33" s="29" t="str">
        <f>IF(ISERROR(VLOOKUP(J33,'KAYIT LİSTESİ'!$B$4:$I$367,2,0)),"",(VLOOKUP(J33,'KAYIT LİSTESİ'!$B$4:$I$367,2,0)))</f>
        <v/>
      </c>
      <c r="L33" s="30" t="str">
        <f>IF(ISERROR(VLOOKUP(J33,'KAYIT LİSTESİ'!$B$4:$I$367,4,0)),"",(VLOOKUP(J33,'KAYIT LİSTESİ'!$B$4:$I$367,4,0)))</f>
        <v/>
      </c>
      <c r="M33" s="56" t="str">
        <f>IF(ISERROR(VLOOKUP(J33,'KAYIT LİSTESİ'!$B$4:$I$367,5,0)),"",(VLOOKUP(J33,'KAYIT LİSTESİ'!$B$4:$I$367,5,0)))</f>
        <v/>
      </c>
      <c r="N33" s="56" t="str">
        <f>IF(ISERROR(VLOOKUP(J33,'KAYIT LİSTESİ'!$B$4:$I$367,6,0)),"",(VLOOKUP(J33,'KAYIT LİSTESİ'!$B$4:$I$367,6,0)))</f>
        <v/>
      </c>
      <c r="O33" s="183"/>
      <c r="P33" s="29"/>
    </row>
    <row r="34" spans="1:16" s="19" customFormat="1" ht="18.75" customHeight="1" x14ac:dyDescent="0.2">
      <c r="A34" s="22">
        <v>27</v>
      </c>
      <c r="B34" s="82"/>
      <c r="C34" s="138"/>
      <c r="D34" s="177"/>
      <c r="E34" s="178"/>
      <c r="F34" s="189"/>
      <c r="G34" s="83"/>
      <c r="H34" s="26"/>
      <c r="I34" s="27">
        <v>3</v>
      </c>
      <c r="J34" s="28" t="s">
        <v>168</v>
      </c>
      <c r="K34" s="29" t="str">
        <f>IF(ISERROR(VLOOKUP(J34,'KAYIT LİSTESİ'!$B$4:$I$367,2,0)),"",(VLOOKUP(J34,'KAYIT LİSTESİ'!$B$4:$I$367,2,0)))</f>
        <v/>
      </c>
      <c r="L34" s="30" t="str">
        <f>IF(ISERROR(VLOOKUP(J34,'KAYIT LİSTESİ'!$B$4:$I$367,4,0)),"",(VLOOKUP(J34,'KAYIT LİSTESİ'!$B$4:$I$367,4,0)))</f>
        <v/>
      </c>
      <c r="M34" s="56" t="str">
        <f>IF(ISERROR(VLOOKUP(J34,'KAYIT LİSTESİ'!$B$4:$I$367,5,0)),"",(VLOOKUP(J34,'KAYIT LİSTESİ'!$B$4:$I$367,5,0)))</f>
        <v/>
      </c>
      <c r="N34" s="56" t="str">
        <f>IF(ISERROR(VLOOKUP(J34,'KAYIT LİSTESİ'!$B$4:$I$367,6,0)),"",(VLOOKUP(J34,'KAYIT LİSTESİ'!$B$4:$I$367,6,0)))</f>
        <v/>
      </c>
      <c r="O34" s="183"/>
      <c r="P34" s="29"/>
    </row>
    <row r="35" spans="1:16" s="19" customFormat="1" ht="18.75" customHeight="1" x14ac:dyDescent="0.2">
      <c r="A35" s="22">
        <v>28</v>
      </c>
      <c r="B35" s="82"/>
      <c r="C35" s="138"/>
      <c r="D35" s="177"/>
      <c r="E35" s="178"/>
      <c r="F35" s="189"/>
      <c r="G35" s="83"/>
      <c r="H35" s="26"/>
      <c r="I35" s="27">
        <v>4</v>
      </c>
      <c r="J35" s="28" t="s">
        <v>169</v>
      </c>
      <c r="K35" s="29" t="str">
        <f>IF(ISERROR(VLOOKUP(J35,'KAYIT LİSTESİ'!$B$4:$I$367,2,0)),"",(VLOOKUP(J35,'KAYIT LİSTESİ'!$B$4:$I$367,2,0)))</f>
        <v/>
      </c>
      <c r="L35" s="30" t="str">
        <f>IF(ISERROR(VLOOKUP(J35,'KAYIT LİSTESİ'!$B$4:$I$367,4,0)),"",(VLOOKUP(J35,'KAYIT LİSTESİ'!$B$4:$I$367,4,0)))</f>
        <v/>
      </c>
      <c r="M35" s="56" t="str">
        <f>IF(ISERROR(VLOOKUP(J35,'KAYIT LİSTESİ'!$B$4:$I$367,5,0)),"",(VLOOKUP(J35,'KAYIT LİSTESİ'!$B$4:$I$367,5,0)))</f>
        <v/>
      </c>
      <c r="N35" s="56" t="str">
        <f>IF(ISERROR(VLOOKUP(J35,'KAYIT LİSTESİ'!$B$4:$I$367,6,0)),"",(VLOOKUP(J35,'KAYIT LİSTESİ'!$B$4:$I$367,6,0)))</f>
        <v/>
      </c>
      <c r="O35" s="183"/>
      <c r="P35" s="29"/>
    </row>
    <row r="36" spans="1:16" s="19" customFormat="1" ht="18.75" customHeight="1" x14ac:dyDescent="0.2">
      <c r="A36" s="22">
        <v>29</v>
      </c>
      <c r="B36" s="82"/>
      <c r="C36" s="138"/>
      <c r="D36" s="177"/>
      <c r="E36" s="178"/>
      <c r="F36" s="189"/>
      <c r="G36" s="83"/>
      <c r="H36" s="26"/>
      <c r="I36" s="27">
        <v>5</v>
      </c>
      <c r="J36" s="28" t="s">
        <v>170</v>
      </c>
      <c r="K36" s="29" t="str">
        <f>IF(ISERROR(VLOOKUP(J36,'KAYIT LİSTESİ'!$B$4:$I$367,2,0)),"",(VLOOKUP(J36,'KAYIT LİSTESİ'!$B$4:$I$367,2,0)))</f>
        <v/>
      </c>
      <c r="L36" s="30" t="str">
        <f>IF(ISERROR(VLOOKUP(J36,'KAYIT LİSTESİ'!$B$4:$I$367,4,0)),"",(VLOOKUP(J36,'KAYIT LİSTESİ'!$B$4:$I$367,4,0)))</f>
        <v/>
      </c>
      <c r="M36" s="56" t="str">
        <f>IF(ISERROR(VLOOKUP(J36,'KAYIT LİSTESİ'!$B$4:$I$367,5,0)),"",(VLOOKUP(J36,'KAYIT LİSTESİ'!$B$4:$I$367,5,0)))</f>
        <v/>
      </c>
      <c r="N36" s="56" t="str">
        <f>IF(ISERROR(VLOOKUP(J36,'KAYIT LİSTESİ'!$B$4:$I$367,6,0)),"",(VLOOKUP(J36,'KAYIT LİSTESİ'!$B$4:$I$367,6,0)))</f>
        <v/>
      </c>
      <c r="O36" s="183"/>
      <c r="P36" s="29"/>
    </row>
    <row r="37" spans="1:16" s="19" customFormat="1" ht="18.75" customHeight="1" x14ac:dyDescent="0.2">
      <c r="A37" s="22">
        <v>30</v>
      </c>
      <c r="B37" s="82"/>
      <c r="C37" s="138"/>
      <c r="D37" s="177"/>
      <c r="E37" s="178"/>
      <c r="F37" s="189"/>
      <c r="G37" s="83"/>
      <c r="H37" s="26"/>
      <c r="I37" s="27">
        <v>6</v>
      </c>
      <c r="J37" s="28" t="s">
        <v>171</v>
      </c>
      <c r="K37" s="29" t="str">
        <f>IF(ISERROR(VLOOKUP(J37,'KAYIT LİSTESİ'!$B$4:$I$367,2,0)),"",(VLOOKUP(J37,'KAYIT LİSTESİ'!$B$4:$I$367,2,0)))</f>
        <v/>
      </c>
      <c r="L37" s="30" t="str">
        <f>IF(ISERROR(VLOOKUP(J37,'KAYIT LİSTESİ'!$B$4:$I$367,4,0)),"",(VLOOKUP(J37,'KAYIT LİSTESİ'!$B$4:$I$367,4,0)))</f>
        <v/>
      </c>
      <c r="M37" s="56" t="str">
        <f>IF(ISERROR(VLOOKUP(J37,'KAYIT LİSTESİ'!$B$4:$I$367,5,0)),"",(VLOOKUP(J37,'KAYIT LİSTESİ'!$B$4:$I$367,5,0)))</f>
        <v/>
      </c>
      <c r="N37" s="56" t="str">
        <f>IF(ISERROR(VLOOKUP(J37,'KAYIT LİSTESİ'!$B$4:$I$367,6,0)),"",(VLOOKUP(J37,'KAYIT LİSTESİ'!$B$4:$I$367,6,0)))</f>
        <v/>
      </c>
      <c r="O37" s="183"/>
      <c r="P37" s="29"/>
    </row>
    <row r="38" spans="1:16" s="19" customFormat="1" ht="18.75" customHeight="1" x14ac:dyDescent="0.2">
      <c r="A38" s="22">
        <v>31</v>
      </c>
      <c r="B38" s="82"/>
      <c r="C38" s="138"/>
      <c r="D38" s="177"/>
      <c r="E38" s="178"/>
      <c r="F38" s="189"/>
      <c r="G38" s="83"/>
      <c r="H38" s="26"/>
      <c r="I38" s="401" t="s">
        <v>41</v>
      </c>
      <c r="J38" s="402"/>
      <c r="K38" s="402"/>
      <c r="L38" s="402"/>
      <c r="M38" s="402"/>
      <c r="N38" s="402"/>
      <c r="O38" s="402"/>
      <c r="P38" s="403"/>
    </row>
    <row r="39" spans="1:16" s="19" customFormat="1" ht="24" customHeight="1" x14ac:dyDescent="0.2">
      <c r="A39" s="22">
        <v>32</v>
      </c>
      <c r="B39" s="82"/>
      <c r="C39" s="138"/>
      <c r="D39" s="177"/>
      <c r="E39" s="178"/>
      <c r="F39" s="189"/>
      <c r="G39" s="83"/>
      <c r="H39" s="26"/>
      <c r="I39" s="55" t="s">
        <v>12</v>
      </c>
      <c r="J39" s="55" t="s">
        <v>195</v>
      </c>
      <c r="K39" s="55" t="s">
        <v>194</v>
      </c>
      <c r="L39" s="140" t="s">
        <v>13</v>
      </c>
      <c r="M39" s="141" t="s">
        <v>14</v>
      </c>
      <c r="N39" s="141" t="s">
        <v>43</v>
      </c>
      <c r="O39" s="182" t="s">
        <v>15</v>
      </c>
      <c r="P39" s="55" t="s">
        <v>26</v>
      </c>
    </row>
    <row r="40" spans="1:16" s="19" customFormat="1" ht="18.75" customHeight="1" x14ac:dyDescent="0.2">
      <c r="A40" s="22">
        <v>33</v>
      </c>
      <c r="B40" s="82"/>
      <c r="C40" s="138"/>
      <c r="D40" s="177"/>
      <c r="E40" s="178"/>
      <c r="F40" s="189"/>
      <c r="G40" s="83"/>
      <c r="H40" s="26"/>
      <c r="I40" s="27">
        <v>1</v>
      </c>
      <c r="J40" s="28" t="s">
        <v>172</v>
      </c>
      <c r="K40" s="29" t="str">
        <f>IF(ISERROR(VLOOKUP(J40,'KAYIT LİSTESİ'!$B$4:$I$367,2,0)),"",(VLOOKUP(J40,'KAYIT LİSTESİ'!$B$4:$I$367,2,0)))</f>
        <v/>
      </c>
      <c r="L40" s="30" t="str">
        <f>IF(ISERROR(VLOOKUP(J40,'KAYIT LİSTESİ'!$B$4:$I$367,4,0)),"",(VLOOKUP(J40,'KAYIT LİSTESİ'!$B$4:$I$367,4,0)))</f>
        <v/>
      </c>
      <c r="M40" s="56" t="str">
        <f>IF(ISERROR(VLOOKUP(J40,'KAYIT LİSTESİ'!$B$4:$I$367,5,0)),"",(VLOOKUP(J40,'KAYIT LİSTESİ'!$B$4:$I$367,5,0)))</f>
        <v/>
      </c>
      <c r="N40" s="56" t="str">
        <f>IF(ISERROR(VLOOKUP(J40,'KAYIT LİSTESİ'!$B$4:$I$367,6,0)),"",(VLOOKUP(J40,'KAYIT LİSTESİ'!$B$4:$I$367,6,0)))</f>
        <v/>
      </c>
      <c r="O40" s="183"/>
      <c r="P40" s="29"/>
    </row>
    <row r="41" spans="1:16" s="19" customFormat="1" ht="18.75" customHeight="1" x14ac:dyDescent="0.2">
      <c r="A41" s="22">
        <v>34</v>
      </c>
      <c r="B41" s="82"/>
      <c r="C41" s="138"/>
      <c r="D41" s="177"/>
      <c r="E41" s="178"/>
      <c r="F41" s="189"/>
      <c r="G41" s="83"/>
      <c r="H41" s="26"/>
      <c r="I41" s="27">
        <v>2</v>
      </c>
      <c r="J41" s="28" t="s">
        <v>173</v>
      </c>
      <c r="K41" s="29" t="str">
        <f>IF(ISERROR(VLOOKUP(J41,'KAYIT LİSTESİ'!$B$4:$I$367,2,0)),"",(VLOOKUP(J41,'KAYIT LİSTESİ'!$B$4:$I$367,2,0)))</f>
        <v/>
      </c>
      <c r="L41" s="30" t="str">
        <f>IF(ISERROR(VLOOKUP(J41,'KAYIT LİSTESİ'!$B$4:$I$367,4,0)),"",(VLOOKUP(J41,'KAYIT LİSTESİ'!$B$4:$I$367,4,0)))</f>
        <v/>
      </c>
      <c r="M41" s="56" t="str">
        <f>IF(ISERROR(VLOOKUP(J41,'KAYIT LİSTESİ'!$B$4:$I$367,5,0)),"",(VLOOKUP(J41,'KAYIT LİSTESİ'!$B$4:$I$367,5,0)))</f>
        <v/>
      </c>
      <c r="N41" s="56" t="str">
        <f>IF(ISERROR(VLOOKUP(J41,'KAYIT LİSTESİ'!$B$4:$I$367,6,0)),"",(VLOOKUP(J41,'KAYIT LİSTESİ'!$B$4:$I$367,6,0)))</f>
        <v/>
      </c>
      <c r="O41" s="183"/>
      <c r="P41" s="29"/>
    </row>
    <row r="42" spans="1:16" s="19" customFormat="1" ht="18.75" customHeight="1" x14ac:dyDescent="0.2">
      <c r="A42" s="22">
        <v>35</v>
      </c>
      <c r="B42" s="82"/>
      <c r="C42" s="138"/>
      <c r="D42" s="177"/>
      <c r="E42" s="178"/>
      <c r="F42" s="189"/>
      <c r="G42" s="83"/>
      <c r="H42" s="26"/>
      <c r="I42" s="27">
        <v>3</v>
      </c>
      <c r="J42" s="28" t="s">
        <v>174</v>
      </c>
      <c r="K42" s="29" t="str">
        <f>IF(ISERROR(VLOOKUP(J42,'KAYIT LİSTESİ'!$B$4:$I$367,2,0)),"",(VLOOKUP(J42,'KAYIT LİSTESİ'!$B$4:$I$367,2,0)))</f>
        <v/>
      </c>
      <c r="L42" s="30" t="str">
        <f>IF(ISERROR(VLOOKUP(J42,'KAYIT LİSTESİ'!$B$4:$I$367,4,0)),"",(VLOOKUP(J42,'KAYIT LİSTESİ'!$B$4:$I$367,4,0)))</f>
        <v/>
      </c>
      <c r="M42" s="56" t="str">
        <f>IF(ISERROR(VLOOKUP(J42,'KAYIT LİSTESİ'!$B$4:$I$367,5,0)),"",(VLOOKUP(J42,'KAYIT LİSTESİ'!$B$4:$I$367,5,0)))</f>
        <v/>
      </c>
      <c r="N42" s="56" t="str">
        <f>IF(ISERROR(VLOOKUP(J42,'KAYIT LİSTESİ'!$B$4:$I$367,6,0)),"",(VLOOKUP(J42,'KAYIT LİSTESİ'!$B$4:$I$367,6,0)))</f>
        <v/>
      </c>
      <c r="O42" s="183"/>
      <c r="P42" s="29"/>
    </row>
    <row r="43" spans="1:16" s="19" customFormat="1" ht="18.75" customHeight="1" x14ac:dyDescent="0.2">
      <c r="A43" s="22">
        <v>36</v>
      </c>
      <c r="B43" s="82"/>
      <c r="C43" s="138"/>
      <c r="D43" s="177"/>
      <c r="E43" s="178"/>
      <c r="F43" s="189"/>
      <c r="G43" s="83"/>
      <c r="H43" s="26"/>
      <c r="I43" s="27">
        <v>4</v>
      </c>
      <c r="J43" s="28" t="s">
        <v>175</v>
      </c>
      <c r="K43" s="29" t="str">
        <f>IF(ISERROR(VLOOKUP(J43,'KAYIT LİSTESİ'!$B$4:$I$367,2,0)),"",(VLOOKUP(J43,'KAYIT LİSTESİ'!$B$4:$I$367,2,0)))</f>
        <v/>
      </c>
      <c r="L43" s="30" t="str">
        <f>IF(ISERROR(VLOOKUP(J43,'KAYIT LİSTESİ'!$B$4:$I$367,4,0)),"",(VLOOKUP(J43,'KAYIT LİSTESİ'!$B$4:$I$367,4,0)))</f>
        <v/>
      </c>
      <c r="M43" s="56" t="str">
        <f>IF(ISERROR(VLOOKUP(J43,'KAYIT LİSTESİ'!$B$4:$I$367,5,0)),"",(VLOOKUP(J43,'KAYIT LİSTESİ'!$B$4:$I$367,5,0)))</f>
        <v/>
      </c>
      <c r="N43" s="56" t="str">
        <f>IF(ISERROR(VLOOKUP(J43,'KAYIT LİSTESİ'!$B$4:$I$367,6,0)),"",(VLOOKUP(J43,'KAYIT LİSTESİ'!$B$4:$I$367,6,0)))</f>
        <v/>
      </c>
      <c r="O43" s="183"/>
      <c r="P43" s="29"/>
    </row>
    <row r="44" spans="1:16" s="19" customFormat="1" ht="18.75" customHeight="1" x14ac:dyDescent="0.2">
      <c r="A44" s="22">
        <v>37</v>
      </c>
      <c r="B44" s="82"/>
      <c r="C44" s="138"/>
      <c r="D44" s="177"/>
      <c r="E44" s="178"/>
      <c r="F44" s="189"/>
      <c r="G44" s="83"/>
      <c r="H44" s="26"/>
      <c r="I44" s="27">
        <v>5</v>
      </c>
      <c r="J44" s="28" t="s">
        <v>176</v>
      </c>
      <c r="K44" s="29" t="str">
        <f>IF(ISERROR(VLOOKUP(J44,'KAYIT LİSTESİ'!$B$4:$I$367,2,0)),"",(VLOOKUP(J44,'KAYIT LİSTESİ'!$B$4:$I$367,2,0)))</f>
        <v/>
      </c>
      <c r="L44" s="30" t="str">
        <f>IF(ISERROR(VLOOKUP(J44,'KAYIT LİSTESİ'!$B$4:$I$367,4,0)),"",(VLOOKUP(J44,'KAYIT LİSTESİ'!$B$4:$I$367,4,0)))</f>
        <v/>
      </c>
      <c r="M44" s="56" t="str">
        <f>IF(ISERROR(VLOOKUP(J44,'KAYIT LİSTESİ'!$B$4:$I$367,5,0)),"",(VLOOKUP(J44,'KAYIT LİSTESİ'!$B$4:$I$367,5,0)))</f>
        <v/>
      </c>
      <c r="N44" s="56" t="str">
        <f>IF(ISERROR(VLOOKUP(J44,'KAYIT LİSTESİ'!$B$4:$I$367,6,0)),"",(VLOOKUP(J44,'KAYIT LİSTESİ'!$B$4:$I$367,6,0)))</f>
        <v/>
      </c>
      <c r="O44" s="183"/>
      <c r="P44" s="29"/>
    </row>
    <row r="45" spans="1:16" s="19" customFormat="1" ht="18.75" customHeight="1" x14ac:dyDescent="0.2">
      <c r="A45" s="22">
        <v>38</v>
      </c>
      <c r="B45" s="82"/>
      <c r="C45" s="138"/>
      <c r="D45" s="177"/>
      <c r="E45" s="178"/>
      <c r="F45" s="189"/>
      <c r="G45" s="83"/>
      <c r="H45" s="26"/>
      <c r="I45" s="27">
        <v>6</v>
      </c>
      <c r="J45" s="28" t="s">
        <v>177</v>
      </c>
      <c r="K45" s="29" t="str">
        <f>IF(ISERROR(VLOOKUP(J45,'KAYIT LİSTESİ'!$B$4:$I$367,2,0)),"",(VLOOKUP(J45,'KAYIT LİSTESİ'!$B$4:$I$367,2,0)))</f>
        <v/>
      </c>
      <c r="L45" s="30" t="str">
        <f>IF(ISERROR(VLOOKUP(J45,'KAYIT LİSTESİ'!$B$4:$I$367,4,0)),"",(VLOOKUP(J45,'KAYIT LİSTESİ'!$B$4:$I$367,4,0)))</f>
        <v/>
      </c>
      <c r="M45" s="56" t="str">
        <f>IF(ISERROR(VLOOKUP(J45,'KAYIT LİSTESİ'!$B$4:$I$367,5,0)),"",(VLOOKUP(J45,'KAYIT LİSTESİ'!$B$4:$I$367,5,0)))</f>
        <v/>
      </c>
      <c r="N45" s="56" t="str">
        <f>IF(ISERROR(VLOOKUP(J45,'KAYIT LİSTESİ'!$B$4:$I$367,6,0)),"",(VLOOKUP(J45,'KAYIT LİSTESİ'!$B$4:$I$367,6,0)))</f>
        <v/>
      </c>
      <c r="O45" s="183"/>
      <c r="P45" s="29"/>
    </row>
    <row r="46" spans="1:16" s="19" customFormat="1" ht="18.75" customHeight="1" x14ac:dyDescent="0.2">
      <c r="A46" s="22">
        <v>39</v>
      </c>
      <c r="B46" s="82"/>
      <c r="C46" s="138"/>
      <c r="D46" s="177"/>
      <c r="E46" s="178"/>
      <c r="F46" s="189"/>
      <c r="G46" s="83"/>
      <c r="H46" s="26"/>
      <c r="I46" s="401" t="s">
        <v>42</v>
      </c>
      <c r="J46" s="402"/>
      <c r="K46" s="402"/>
      <c r="L46" s="402"/>
      <c r="M46" s="402"/>
      <c r="N46" s="402"/>
      <c r="O46" s="402"/>
      <c r="P46" s="403"/>
    </row>
    <row r="47" spans="1:16" s="19" customFormat="1" ht="24.75" customHeight="1" x14ac:dyDescent="0.2">
      <c r="A47" s="22">
        <v>40</v>
      </c>
      <c r="B47" s="82"/>
      <c r="C47" s="138"/>
      <c r="D47" s="177"/>
      <c r="E47" s="178"/>
      <c r="F47" s="189"/>
      <c r="G47" s="83"/>
      <c r="H47" s="26"/>
      <c r="I47" s="55" t="s">
        <v>12</v>
      </c>
      <c r="J47" s="55" t="s">
        <v>195</v>
      </c>
      <c r="K47" s="55" t="s">
        <v>194</v>
      </c>
      <c r="L47" s="140" t="s">
        <v>13</v>
      </c>
      <c r="M47" s="141" t="s">
        <v>14</v>
      </c>
      <c r="N47" s="141" t="s">
        <v>43</v>
      </c>
      <c r="O47" s="182" t="s">
        <v>15</v>
      </c>
      <c r="P47" s="55" t="s">
        <v>26</v>
      </c>
    </row>
    <row r="48" spans="1:16" s="19" customFormat="1" ht="18.75" customHeight="1" x14ac:dyDescent="0.2">
      <c r="A48" s="22">
        <v>41</v>
      </c>
      <c r="B48" s="82"/>
      <c r="C48" s="138"/>
      <c r="D48" s="177"/>
      <c r="E48" s="178"/>
      <c r="F48" s="189"/>
      <c r="G48" s="83"/>
      <c r="H48" s="26"/>
      <c r="I48" s="27">
        <v>1</v>
      </c>
      <c r="J48" s="28" t="s">
        <v>288</v>
      </c>
      <c r="K48" s="29" t="str">
        <f>IF(ISERROR(VLOOKUP(J48,'KAYIT LİSTESİ'!$B$4:$I$367,2,0)),"",(VLOOKUP(J48,'KAYIT LİSTESİ'!$B$4:$I$367,2,0)))</f>
        <v/>
      </c>
      <c r="L48" s="30" t="str">
        <f>IF(ISERROR(VLOOKUP(J48,'KAYIT LİSTESİ'!$B$4:$I$367,4,0)),"",(VLOOKUP(J48,'KAYIT LİSTESİ'!$B$4:$I$367,4,0)))</f>
        <v/>
      </c>
      <c r="M48" s="56" t="str">
        <f>IF(ISERROR(VLOOKUP(J48,'KAYIT LİSTESİ'!$B$4:$I$367,5,0)),"",(VLOOKUP(J48,'KAYIT LİSTESİ'!$B$4:$I$367,5,0)))</f>
        <v/>
      </c>
      <c r="N48" s="56" t="str">
        <f>IF(ISERROR(VLOOKUP(J48,'KAYIT LİSTESİ'!$B$4:$I$367,6,0)),"",(VLOOKUP(J48,'KAYIT LİSTESİ'!$B$4:$I$367,6,0)))</f>
        <v/>
      </c>
      <c r="O48" s="183"/>
      <c r="P48" s="29"/>
    </row>
    <row r="49" spans="1:16" s="19" customFormat="1" ht="18.75" customHeight="1" x14ac:dyDescent="0.2">
      <c r="A49" s="22">
        <v>42</v>
      </c>
      <c r="B49" s="82"/>
      <c r="C49" s="138"/>
      <c r="D49" s="177"/>
      <c r="E49" s="178"/>
      <c r="F49" s="189"/>
      <c r="G49" s="83"/>
      <c r="H49" s="26"/>
      <c r="I49" s="27">
        <v>2</v>
      </c>
      <c r="J49" s="28" t="s">
        <v>289</v>
      </c>
      <c r="K49" s="29" t="str">
        <f>IF(ISERROR(VLOOKUP(J49,'KAYIT LİSTESİ'!$B$4:$I$367,2,0)),"",(VLOOKUP(J49,'KAYIT LİSTESİ'!$B$4:$I$367,2,0)))</f>
        <v/>
      </c>
      <c r="L49" s="30" t="str">
        <f>IF(ISERROR(VLOOKUP(J49,'KAYIT LİSTESİ'!$B$4:$I$367,4,0)),"",(VLOOKUP(J49,'KAYIT LİSTESİ'!$B$4:$I$367,4,0)))</f>
        <v/>
      </c>
      <c r="M49" s="56" t="str">
        <f>IF(ISERROR(VLOOKUP(J49,'KAYIT LİSTESİ'!$B$4:$I$367,5,0)),"",(VLOOKUP(J49,'KAYIT LİSTESİ'!$B$4:$I$367,5,0)))</f>
        <v/>
      </c>
      <c r="N49" s="56" t="str">
        <f>IF(ISERROR(VLOOKUP(J49,'KAYIT LİSTESİ'!$B$4:$I$367,6,0)),"",(VLOOKUP(J49,'KAYIT LİSTESİ'!$B$4:$I$367,6,0)))</f>
        <v/>
      </c>
      <c r="O49" s="183"/>
      <c r="P49" s="29"/>
    </row>
    <row r="50" spans="1:16" s="19" customFormat="1" ht="18.75" customHeight="1" x14ac:dyDescent="0.2">
      <c r="A50" s="22">
        <v>43</v>
      </c>
      <c r="B50" s="82"/>
      <c r="C50" s="138"/>
      <c r="D50" s="177"/>
      <c r="E50" s="178"/>
      <c r="F50" s="189"/>
      <c r="G50" s="83"/>
      <c r="H50" s="26"/>
      <c r="I50" s="27">
        <v>3</v>
      </c>
      <c r="J50" s="28" t="s">
        <v>290</v>
      </c>
      <c r="K50" s="29" t="str">
        <f>IF(ISERROR(VLOOKUP(J50,'KAYIT LİSTESİ'!$B$4:$I$367,2,0)),"",(VLOOKUP(J50,'KAYIT LİSTESİ'!$B$4:$I$367,2,0)))</f>
        <v/>
      </c>
      <c r="L50" s="30" t="str">
        <f>IF(ISERROR(VLOOKUP(J50,'KAYIT LİSTESİ'!$B$4:$I$367,4,0)),"",(VLOOKUP(J50,'KAYIT LİSTESİ'!$B$4:$I$367,4,0)))</f>
        <v/>
      </c>
      <c r="M50" s="56" t="str">
        <f>IF(ISERROR(VLOOKUP(J50,'KAYIT LİSTESİ'!$B$4:$I$367,5,0)),"",(VLOOKUP(J50,'KAYIT LİSTESİ'!$B$4:$I$367,5,0)))</f>
        <v/>
      </c>
      <c r="N50" s="56" t="str">
        <f>IF(ISERROR(VLOOKUP(J50,'KAYIT LİSTESİ'!$B$4:$I$367,6,0)),"",(VLOOKUP(J50,'KAYIT LİSTESİ'!$B$4:$I$367,6,0)))</f>
        <v/>
      </c>
      <c r="O50" s="183"/>
      <c r="P50" s="29"/>
    </row>
    <row r="51" spans="1:16" s="19" customFormat="1" ht="18.75" customHeight="1" x14ac:dyDescent="0.2">
      <c r="A51" s="22">
        <v>44</v>
      </c>
      <c r="B51" s="82"/>
      <c r="C51" s="138"/>
      <c r="D51" s="177"/>
      <c r="E51" s="178"/>
      <c r="F51" s="189"/>
      <c r="G51" s="83"/>
      <c r="H51" s="26"/>
      <c r="I51" s="27">
        <v>4</v>
      </c>
      <c r="J51" s="28" t="s">
        <v>291</v>
      </c>
      <c r="K51" s="29" t="str">
        <f>IF(ISERROR(VLOOKUP(J51,'KAYIT LİSTESİ'!$B$4:$I$367,2,0)),"",(VLOOKUP(J51,'KAYIT LİSTESİ'!$B$4:$I$367,2,0)))</f>
        <v/>
      </c>
      <c r="L51" s="30" t="str">
        <f>IF(ISERROR(VLOOKUP(J51,'KAYIT LİSTESİ'!$B$4:$I$367,4,0)),"",(VLOOKUP(J51,'KAYIT LİSTESİ'!$B$4:$I$367,4,0)))</f>
        <v/>
      </c>
      <c r="M51" s="56" t="str">
        <f>IF(ISERROR(VLOOKUP(J51,'KAYIT LİSTESİ'!$B$4:$I$367,5,0)),"",(VLOOKUP(J51,'KAYIT LİSTESİ'!$B$4:$I$367,5,0)))</f>
        <v/>
      </c>
      <c r="N51" s="56" t="str">
        <f>IF(ISERROR(VLOOKUP(J51,'KAYIT LİSTESİ'!$B$4:$I$367,6,0)),"",(VLOOKUP(J51,'KAYIT LİSTESİ'!$B$4:$I$367,6,0)))</f>
        <v/>
      </c>
      <c r="O51" s="183"/>
      <c r="P51" s="29"/>
    </row>
    <row r="52" spans="1:16" s="19" customFormat="1" ht="18.75" customHeight="1" x14ac:dyDescent="0.2">
      <c r="A52" s="22">
        <v>45</v>
      </c>
      <c r="B52" s="82"/>
      <c r="C52" s="138"/>
      <c r="D52" s="177"/>
      <c r="E52" s="178"/>
      <c r="F52" s="189"/>
      <c r="G52" s="83"/>
      <c r="H52" s="26"/>
      <c r="I52" s="27">
        <v>5</v>
      </c>
      <c r="J52" s="28" t="s">
        <v>292</v>
      </c>
      <c r="K52" s="29" t="str">
        <f>IF(ISERROR(VLOOKUP(J52,'KAYIT LİSTESİ'!$B$4:$I$367,2,0)),"",(VLOOKUP(J52,'KAYIT LİSTESİ'!$B$4:$I$367,2,0)))</f>
        <v/>
      </c>
      <c r="L52" s="30" t="str">
        <f>IF(ISERROR(VLOOKUP(J52,'KAYIT LİSTESİ'!$B$4:$I$367,4,0)),"",(VLOOKUP(J52,'KAYIT LİSTESİ'!$B$4:$I$367,4,0)))</f>
        <v/>
      </c>
      <c r="M52" s="56" t="str">
        <f>IF(ISERROR(VLOOKUP(J52,'KAYIT LİSTESİ'!$B$4:$I$367,5,0)),"",(VLOOKUP(J52,'KAYIT LİSTESİ'!$B$4:$I$367,5,0)))</f>
        <v/>
      </c>
      <c r="N52" s="56" t="str">
        <f>IF(ISERROR(VLOOKUP(J52,'KAYIT LİSTESİ'!$B$4:$I$367,6,0)),"",(VLOOKUP(J52,'KAYIT LİSTESİ'!$B$4:$I$367,6,0)))</f>
        <v/>
      </c>
      <c r="O52" s="183"/>
      <c r="P52" s="29"/>
    </row>
    <row r="53" spans="1:16" s="19" customFormat="1" ht="18.75" customHeight="1" x14ac:dyDescent="0.2">
      <c r="A53" s="22">
        <v>46</v>
      </c>
      <c r="B53" s="82"/>
      <c r="C53" s="138"/>
      <c r="D53" s="177"/>
      <c r="E53" s="178"/>
      <c r="F53" s="189"/>
      <c r="G53" s="83"/>
      <c r="H53" s="26"/>
      <c r="I53" s="27">
        <v>6</v>
      </c>
      <c r="J53" s="28" t="s">
        <v>293</v>
      </c>
      <c r="K53" s="29" t="str">
        <f>IF(ISERROR(VLOOKUP(J53,'KAYIT LİSTESİ'!$B$4:$I$367,2,0)),"",(VLOOKUP(J53,'KAYIT LİSTESİ'!$B$4:$I$367,2,0)))</f>
        <v/>
      </c>
      <c r="L53" s="30" t="str">
        <f>IF(ISERROR(VLOOKUP(J53,'KAYIT LİSTESİ'!$B$4:$I$367,4,0)),"",(VLOOKUP(J53,'KAYIT LİSTESİ'!$B$4:$I$367,4,0)))</f>
        <v/>
      </c>
      <c r="M53" s="56" t="str">
        <f>IF(ISERROR(VLOOKUP(J53,'KAYIT LİSTESİ'!$B$4:$I$367,5,0)),"",(VLOOKUP(J53,'KAYIT LİSTESİ'!$B$4:$I$367,5,0)))</f>
        <v/>
      </c>
      <c r="N53" s="56" t="str">
        <f>IF(ISERROR(VLOOKUP(J53,'KAYIT LİSTESİ'!$B$4:$I$367,6,0)),"",(VLOOKUP(J53,'KAYIT LİSTESİ'!$B$4:$I$367,6,0)))</f>
        <v/>
      </c>
      <c r="O53" s="183"/>
      <c r="P53" s="29"/>
    </row>
    <row r="54" spans="1:16" s="19" customFormat="1" ht="18.75" customHeight="1" x14ac:dyDescent="0.2">
      <c r="A54" s="22">
        <v>47</v>
      </c>
      <c r="B54" s="82"/>
      <c r="C54" s="138"/>
      <c r="D54" s="177"/>
      <c r="E54" s="178"/>
      <c r="F54" s="189"/>
      <c r="G54" s="83"/>
      <c r="H54" s="26"/>
      <c r="I54" s="401" t="s">
        <v>44</v>
      </c>
      <c r="J54" s="402"/>
      <c r="K54" s="402"/>
      <c r="L54" s="402"/>
      <c r="M54" s="402"/>
      <c r="N54" s="402"/>
      <c r="O54" s="402"/>
      <c r="P54" s="403"/>
    </row>
    <row r="55" spans="1:16" s="19" customFormat="1" ht="24" customHeight="1" x14ac:dyDescent="0.2">
      <c r="A55" s="22">
        <v>48</v>
      </c>
      <c r="B55" s="82"/>
      <c r="C55" s="138"/>
      <c r="D55" s="177"/>
      <c r="E55" s="178"/>
      <c r="F55" s="189"/>
      <c r="G55" s="83"/>
      <c r="H55" s="26"/>
      <c r="I55" s="55" t="s">
        <v>12</v>
      </c>
      <c r="J55" s="55" t="s">
        <v>195</v>
      </c>
      <c r="K55" s="55" t="s">
        <v>194</v>
      </c>
      <c r="L55" s="140" t="s">
        <v>13</v>
      </c>
      <c r="M55" s="141" t="s">
        <v>14</v>
      </c>
      <c r="N55" s="141" t="s">
        <v>43</v>
      </c>
      <c r="O55" s="182" t="s">
        <v>15</v>
      </c>
      <c r="P55" s="55" t="s">
        <v>26</v>
      </c>
    </row>
    <row r="56" spans="1:16" s="19" customFormat="1" ht="18.75" customHeight="1" x14ac:dyDescent="0.2">
      <c r="A56" s="22">
        <v>49</v>
      </c>
      <c r="B56" s="82"/>
      <c r="C56" s="138"/>
      <c r="D56" s="177"/>
      <c r="E56" s="178"/>
      <c r="F56" s="189"/>
      <c r="G56" s="83"/>
      <c r="H56" s="26"/>
      <c r="I56" s="27">
        <v>1</v>
      </c>
      <c r="J56" s="28" t="s">
        <v>294</v>
      </c>
      <c r="K56" s="29" t="str">
        <f>IF(ISERROR(VLOOKUP(J56,'KAYIT LİSTESİ'!$B$4:$I$367,2,0)),"",(VLOOKUP(J56,'KAYIT LİSTESİ'!$B$4:$I$367,2,0)))</f>
        <v/>
      </c>
      <c r="L56" s="30" t="str">
        <f>IF(ISERROR(VLOOKUP(J56,'KAYIT LİSTESİ'!$B$4:$I$367,4,0)),"",(VLOOKUP(J56,'KAYIT LİSTESİ'!$B$4:$I$367,4,0)))</f>
        <v/>
      </c>
      <c r="M56" s="56" t="str">
        <f>IF(ISERROR(VLOOKUP(J56,'KAYIT LİSTESİ'!$B$4:$I$367,5,0)),"",(VLOOKUP(J56,'KAYIT LİSTESİ'!$B$4:$I$367,5,0)))</f>
        <v/>
      </c>
      <c r="N56" s="56" t="str">
        <f>IF(ISERROR(VLOOKUP(J56,'KAYIT LİSTESİ'!$B$4:$I$367,6,0)),"",(VLOOKUP(J56,'KAYIT LİSTESİ'!$B$4:$I$367,6,0)))</f>
        <v/>
      </c>
      <c r="O56" s="183"/>
      <c r="P56" s="29"/>
    </row>
    <row r="57" spans="1:16" s="19" customFormat="1" ht="18.75" customHeight="1" x14ac:dyDescent="0.2">
      <c r="A57" s="22">
        <v>50</v>
      </c>
      <c r="B57" s="82"/>
      <c r="C57" s="138"/>
      <c r="D57" s="177"/>
      <c r="E57" s="178"/>
      <c r="F57" s="189"/>
      <c r="G57" s="83"/>
      <c r="H57" s="26"/>
      <c r="I57" s="27">
        <v>2</v>
      </c>
      <c r="J57" s="28" t="s">
        <v>295</v>
      </c>
      <c r="K57" s="29" t="str">
        <f>IF(ISERROR(VLOOKUP(J57,'KAYIT LİSTESİ'!$B$4:$I$367,2,0)),"",(VLOOKUP(J57,'KAYIT LİSTESİ'!$B$4:$I$367,2,0)))</f>
        <v/>
      </c>
      <c r="L57" s="30" t="str">
        <f>IF(ISERROR(VLOOKUP(J57,'KAYIT LİSTESİ'!$B$4:$I$367,4,0)),"",(VLOOKUP(J57,'KAYIT LİSTESİ'!$B$4:$I$367,4,0)))</f>
        <v/>
      </c>
      <c r="M57" s="56" t="str">
        <f>IF(ISERROR(VLOOKUP(J57,'KAYIT LİSTESİ'!$B$4:$I$367,5,0)),"",(VLOOKUP(J57,'KAYIT LİSTESİ'!$B$4:$I$367,5,0)))</f>
        <v/>
      </c>
      <c r="N57" s="56" t="str">
        <f>IF(ISERROR(VLOOKUP(J57,'KAYIT LİSTESİ'!$B$4:$I$367,6,0)),"",(VLOOKUP(J57,'KAYIT LİSTESİ'!$B$4:$I$367,6,0)))</f>
        <v/>
      </c>
      <c r="O57" s="183"/>
      <c r="P57" s="29"/>
    </row>
    <row r="58" spans="1:16" s="19" customFormat="1" ht="18.75" customHeight="1" x14ac:dyDescent="0.2">
      <c r="A58" s="22">
        <v>51</v>
      </c>
      <c r="B58" s="82"/>
      <c r="C58" s="138"/>
      <c r="D58" s="177"/>
      <c r="E58" s="178"/>
      <c r="F58" s="189"/>
      <c r="G58" s="83"/>
      <c r="H58" s="26"/>
      <c r="I58" s="27">
        <v>3</v>
      </c>
      <c r="J58" s="28" t="s">
        <v>296</v>
      </c>
      <c r="K58" s="29" t="str">
        <f>IF(ISERROR(VLOOKUP(J58,'KAYIT LİSTESİ'!$B$4:$I$367,2,0)),"",(VLOOKUP(J58,'KAYIT LİSTESİ'!$B$4:$I$367,2,0)))</f>
        <v/>
      </c>
      <c r="L58" s="30" t="str">
        <f>IF(ISERROR(VLOOKUP(J58,'KAYIT LİSTESİ'!$B$4:$I$367,4,0)),"",(VLOOKUP(J58,'KAYIT LİSTESİ'!$B$4:$I$367,4,0)))</f>
        <v/>
      </c>
      <c r="M58" s="56" t="str">
        <f>IF(ISERROR(VLOOKUP(J58,'KAYIT LİSTESİ'!$B$4:$I$367,5,0)),"",(VLOOKUP(J58,'KAYIT LİSTESİ'!$B$4:$I$367,5,0)))</f>
        <v/>
      </c>
      <c r="N58" s="56" t="str">
        <f>IF(ISERROR(VLOOKUP(J58,'KAYIT LİSTESİ'!$B$4:$I$367,6,0)),"",(VLOOKUP(J58,'KAYIT LİSTESİ'!$B$4:$I$367,6,0)))</f>
        <v/>
      </c>
      <c r="O58" s="183"/>
      <c r="P58" s="29"/>
    </row>
    <row r="59" spans="1:16" s="19" customFormat="1" ht="18.75" customHeight="1" x14ac:dyDescent="0.2">
      <c r="A59" s="22">
        <v>52</v>
      </c>
      <c r="B59" s="82"/>
      <c r="C59" s="138"/>
      <c r="D59" s="177"/>
      <c r="E59" s="178"/>
      <c r="F59" s="189"/>
      <c r="G59" s="83"/>
      <c r="H59" s="26"/>
      <c r="I59" s="27">
        <v>4</v>
      </c>
      <c r="J59" s="28" t="s">
        <v>297</v>
      </c>
      <c r="K59" s="29" t="str">
        <f>IF(ISERROR(VLOOKUP(J59,'KAYIT LİSTESİ'!$B$4:$I$367,2,0)),"",(VLOOKUP(J59,'KAYIT LİSTESİ'!$B$4:$I$367,2,0)))</f>
        <v/>
      </c>
      <c r="L59" s="30" t="str">
        <f>IF(ISERROR(VLOOKUP(J59,'KAYIT LİSTESİ'!$B$4:$I$367,4,0)),"",(VLOOKUP(J59,'KAYIT LİSTESİ'!$B$4:$I$367,4,0)))</f>
        <v/>
      </c>
      <c r="M59" s="56" t="str">
        <f>IF(ISERROR(VLOOKUP(J59,'KAYIT LİSTESİ'!$B$4:$I$367,5,0)),"",(VLOOKUP(J59,'KAYIT LİSTESİ'!$B$4:$I$367,5,0)))</f>
        <v/>
      </c>
      <c r="N59" s="56" t="str">
        <f>IF(ISERROR(VLOOKUP(J59,'KAYIT LİSTESİ'!$B$4:$I$367,6,0)),"",(VLOOKUP(J59,'KAYIT LİSTESİ'!$B$4:$I$367,6,0)))</f>
        <v/>
      </c>
      <c r="O59" s="183"/>
      <c r="P59" s="29"/>
    </row>
    <row r="60" spans="1:16" s="19" customFormat="1" ht="18.75" customHeight="1" x14ac:dyDescent="0.2">
      <c r="A60" s="22">
        <v>53</v>
      </c>
      <c r="B60" s="82"/>
      <c r="C60" s="138"/>
      <c r="D60" s="177"/>
      <c r="E60" s="178"/>
      <c r="F60" s="189"/>
      <c r="G60" s="83"/>
      <c r="H60" s="26"/>
      <c r="I60" s="27">
        <v>5</v>
      </c>
      <c r="J60" s="28" t="s">
        <v>298</v>
      </c>
      <c r="K60" s="29" t="str">
        <f>IF(ISERROR(VLOOKUP(J60,'KAYIT LİSTESİ'!$B$4:$I$367,2,0)),"",(VLOOKUP(J60,'KAYIT LİSTESİ'!$B$4:$I$367,2,0)))</f>
        <v/>
      </c>
      <c r="L60" s="30" t="str">
        <f>IF(ISERROR(VLOOKUP(J60,'KAYIT LİSTESİ'!$B$4:$I$367,4,0)),"",(VLOOKUP(J60,'KAYIT LİSTESİ'!$B$4:$I$367,4,0)))</f>
        <v/>
      </c>
      <c r="M60" s="56" t="str">
        <f>IF(ISERROR(VLOOKUP(J60,'KAYIT LİSTESİ'!$B$4:$I$367,5,0)),"",(VLOOKUP(J60,'KAYIT LİSTESİ'!$B$4:$I$367,5,0)))</f>
        <v/>
      </c>
      <c r="N60" s="56" t="str">
        <f>IF(ISERROR(VLOOKUP(J60,'KAYIT LİSTESİ'!$B$4:$I$367,6,0)),"",(VLOOKUP(J60,'KAYIT LİSTESİ'!$B$4:$I$367,6,0)))</f>
        <v/>
      </c>
      <c r="O60" s="183"/>
      <c r="P60" s="29"/>
    </row>
    <row r="61" spans="1:16" s="19" customFormat="1" ht="18.75" customHeight="1" x14ac:dyDescent="0.2">
      <c r="A61" s="22">
        <v>54</v>
      </c>
      <c r="B61" s="82"/>
      <c r="C61" s="138"/>
      <c r="D61" s="177"/>
      <c r="E61" s="178"/>
      <c r="F61" s="189"/>
      <c r="G61" s="83"/>
      <c r="H61" s="26"/>
      <c r="I61" s="27">
        <v>6</v>
      </c>
      <c r="J61" s="28" t="s">
        <v>299</v>
      </c>
      <c r="K61" s="29" t="str">
        <f>IF(ISERROR(VLOOKUP(J61,'KAYIT LİSTESİ'!$B$4:$I$367,2,0)),"",(VLOOKUP(J61,'KAYIT LİSTESİ'!$B$4:$I$367,2,0)))</f>
        <v/>
      </c>
      <c r="L61" s="30" t="str">
        <f>IF(ISERROR(VLOOKUP(J61,'KAYIT LİSTESİ'!$B$4:$I$367,4,0)),"",(VLOOKUP(J61,'KAYIT LİSTESİ'!$B$4:$I$367,4,0)))</f>
        <v/>
      </c>
      <c r="M61" s="56" t="str">
        <f>IF(ISERROR(VLOOKUP(J61,'KAYIT LİSTESİ'!$B$4:$I$367,5,0)),"",(VLOOKUP(J61,'KAYIT LİSTESİ'!$B$4:$I$367,5,0)))</f>
        <v/>
      </c>
      <c r="N61" s="56" t="str">
        <f>IF(ISERROR(VLOOKUP(J61,'KAYIT LİSTESİ'!$B$4:$I$367,6,0)),"",(VLOOKUP(J61,'KAYIT LİSTESİ'!$B$4:$I$367,6,0)))</f>
        <v/>
      </c>
      <c r="O61" s="183"/>
      <c r="P61" s="29"/>
    </row>
    <row r="62" spans="1:16" s="19" customFormat="1" ht="18.75" customHeight="1" x14ac:dyDescent="0.2">
      <c r="A62" s="22">
        <v>55</v>
      </c>
      <c r="B62" s="82"/>
      <c r="C62" s="138"/>
      <c r="D62" s="177"/>
      <c r="E62" s="178"/>
      <c r="F62" s="189"/>
      <c r="G62" s="83"/>
      <c r="H62" s="26"/>
      <c r="I62" s="401" t="s">
        <v>220</v>
      </c>
      <c r="J62" s="402"/>
      <c r="K62" s="402"/>
      <c r="L62" s="402"/>
      <c r="M62" s="402"/>
      <c r="N62" s="402"/>
      <c r="O62" s="402"/>
      <c r="P62" s="403"/>
    </row>
    <row r="63" spans="1:16" s="19" customFormat="1" ht="24.75" customHeight="1" x14ac:dyDescent="0.2">
      <c r="A63" s="22">
        <v>56</v>
      </c>
      <c r="B63" s="82"/>
      <c r="C63" s="138"/>
      <c r="D63" s="177"/>
      <c r="E63" s="178"/>
      <c r="F63" s="189"/>
      <c r="G63" s="83"/>
      <c r="H63" s="26"/>
      <c r="I63" s="55" t="s">
        <v>12</v>
      </c>
      <c r="J63" s="55" t="s">
        <v>195</v>
      </c>
      <c r="K63" s="55" t="s">
        <v>194</v>
      </c>
      <c r="L63" s="140" t="s">
        <v>13</v>
      </c>
      <c r="M63" s="141" t="s">
        <v>14</v>
      </c>
      <c r="N63" s="141" t="s">
        <v>43</v>
      </c>
      <c r="O63" s="182" t="s">
        <v>15</v>
      </c>
      <c r="P63" s="55" t="s">
        <v>26</v>
      </c>
    </row>
    <row r="64" spans="1:16" s="19" customFormat="1" ht="18.75" customHeight="1" x14ac:dyDescent="0.2">
      <c r="A64" s="22">
        <v>57</v>
      </c>
      <c r="B64" s="82"/>
      <c r="C64" s="138"/>
      <c r="D64" s="177"/>
      <c r="E64" s="178"/>
      <c r="F64" s="189"/>
      <c r="G64" s="83"/>
      <c r="H64" s="26"/>
      <c r="I64" s="27">
        <v>1</v>
      </c>
      <c r="J64" s="28" t="s">
        <v>300</v>
      </c>
      <c r="K64" s="29" t="str">
        <f>IF(ISERROR(VLOOKUP(J64,'KAYIT LİSTESİ'!$B$4:$I$367,2,0)),"",(VLOOKUP(J64,'KAYIT LİSTESİ'!$B$4:$I$367,2,0)))</f>
        <v/>
      </c>
      <c r="L64" s="30" t="str">
        <f>IF(ISERROR(VLOOKUP(J64,'KAYIT LİSTESİ'!$B$4:$I$367,4,0)),"",(VLOOKUP(J64,'KAYIT LİSTESİ'!$B$4:$I$367,4,0)))</f>
        <v/>
      </c>
      <c r="M64" s="56" t="str">
        <f>IF(ISERROR(VLOOKUP(J64,'KAYIT LİSTESİ'!$B$4:$I$367,5,0)),"",(VLOOKUP(J64,'KAYIT LİSTESİ'!$B$4:$I$367,5,0)))</f>
        <v/>
      </c>
      <c r="N64" s="56" t="str">
        <f>IF(ISERROR(VLOOKUP(J64,'KAYIT LİSTESİ'!$B$4:$I$367,6,0)),"",(VLOOKUP(J64,'KAYIT LİSTESİ'!$B$4:$I$367,6,0)))</f>
        <v/>
      </c>
      <c r="O64" s="183"/>
      <c r="P64" s="29"/>
    </row>
    <row r="65" spans="1:17" s="19" customFormat="1" ht="18.75" customHeight="1" x14ac:dyDescent="0.2">
      <c r="A65" s="22">
        <v>58</v>
      </c>
      <c r="B65" s="82"/>
      <c r="C65" s="138"/>
      <c r="D65" s="177"/>
      <c r="E65" s="178"/>
      <c r="F65" s="189"/>
      <c r="G65" s="83"/>
      <c r="H65" s="26"/>
      <c r="I65" s="27">
        <v>2</v>
      </c>
      <c r="J65" s="28" t="s">
        <v>301</v>
      </c>
      <c r="K65" s="29" t="str">
        <f>IF(ISERROR(VLOOKUP(J65,'KAYIT LİSTESİ'!$B$4:$I$367,2,0)),"",(VLOOKUP(J65,'KAYIT LİSTESİ'!$B$4:$I$367,2,0)))</f>
        <v/>
      </c>
      <c r="L65" s="30" t="str">
        <f>IF(ISERROR(VLOOKUP(J65,'KAYIT LİSTESİ'!$B$4:$I$367,4,0)),"",(VLOOKUP(J65,'KAYIT LİSTESİ'!$B$4:$I$367,4,0)))</f>
        <v/>
      </c>
      <c r="M65" s="56" t="str">
        <f>IF(ISERROR(VLOOKUP(J65,'KAYIT LİSTESİ'!$B$4:$I$367,5,0)),"",(VLOOKUP(J65,'KAYIT LİSTESİ'!$B$4:$I$367,5,0)))</f>
        <v/>
      </c>
      <c r="N65" s="56" t="str">
        <f>IF(ISERROR(VLOOKUP(J65,'KAYIT LİSTESİ'!$B$4:$I$367,6,0)),"",(VLOOKUP(J65,'KAYIT LİSTESİ'!$B$4:$I$367,6,0)))</f>
        <v/>
      </c>
      <c r="O65" s="183"/>
      <c r="P65" s="29"/>
    </row>
    <row r="66" spans="1:17" s="19" customFormat="1" ht="18.75" customHeight="1" x14ac:dyDescent="0.2">
      <c r="A66" s="22">
        <v>59</v>
      </c>
      <c r="B66" s="82"/>
      <c r="C66" s="138"/>
      <c r="D66" s="177"/>
      <c r="E66" s="178"/>
      <c r="F66" s="189"/>
      <c r="G66" s="83"/>
      <c r="H66" s="26"/>
      <c r="I66" s="27">
        <v>3</v>
      </c>
      <c r="J66" s="28" t="s">
        <v>302</v>
      </c>
      <c r="K66" s="29" t="str">
        <f>IF(ISERROR(VLOOKUP(J66,'KAYIT LİSTESİ'!$B$4:$I$367,2,0)),"",(VLOOKUP(J66,'KAYIT LİSTESİ'!$B$4:$I$367,2,0)))</f>
        <v/>
      </c>
      <c r="L66" s="30" t="str">
        <f>IF(ISERROR(VLOOKUP(J66,'KAYIT LİSTESİ'!$B$4:$I$367,4,0)),"",(VLOOKUP(J66,'KAYIT LİSTESİ'!$B$4:$I$367,4,0)))</f>
        <v/>
      </c>
      <c r="M66" s="56" t="str">
        <f>IF(ISERROR(VLOOKUP(J66,'KAYIT LİSTESİ'!$B$4:$I$367,5,0)),"",(VLOOKUP(J66,'KAYIT LİSTESİ'!$B$4:$I$367,5,0)))</f>
        <v/>
      </c>
      <c r="N66" s="56" t="str">
        <f>IF(ISERROR(VLOOKUP(J66,'KAYIT LİSTESİ'!$B$4:$I$367,6,0)),"",(VLOOKUP(J66,'KAYIT LİSTESİ'!$B$4:$I$367,6,0)))</f>
        <v/>
      </c>
      <c r="O66" s="183"/>
      <c r="P66" s="29"/>
    </row>
    <row r="67" spans="1:17" s="19" customFormat="1" ht="18.75" customHeight="1" x14ac:dyDescent="0.2">
      <c r="A67" s="22">
        <v>60</v>
      </c>
      <c r="B67" s="82"/>
      <c r="C67" s="138"/>
      <c r="D67" s="177"/>
      <c r="E67" s="178"/>
      <c r="F67" s="189"/>
      <c r="G67" s="83"/>
      <c r="H67" s="26"/>
      <c r="I67" s="27">
        <v>4</v>
      </c>
      <c r="J67" s="28" t="s">
        <v>303</v>
      </c>
      <c r="K67" s="29" t="str">
        <f>IF(ISERROR(VLOOKUP(J67,'KAYIT LİSTESİ'!$B$4:$I$367,2,0)),"",(VLOOKUP(J67,'KAYIT LİSTESİ'!$B$4:$I$367,2,0)))</f>
        <v/>
      </c>
      <c r="L67" s="30" t="str">
        <f>IF(ISERROR(VLOOKUP(J67,'KAYIT LİSTESİ'!$B$4:$I$367,4,0)),"",(VLOOKUP(J67,'KAYIT LİSTESİ'!$B$4:$I$367,4,0)))</f>
        <v/>
      </c>
      <c r="M67" s="56" t="str">
        <f>IF(ISERROR(VLOOKUP(J67,'KAYIT LİSTESİ'!$B$4:$I$367,5,0)),"",(VLOOKUP(J67,'KAYIT LİSTESİ'!$B$4:$I$367,5,0)))</f>
        <v/>
      </c>
      <c r="N67" s="56" t="str">
        <f>IF(ISERROR(VLOOKUP(J67,'KAYIT LİSTESİ'!$B$4:$I$367,6,0)),"",(VLOOKUP(J67,'KAYIT LİSTESİ'!$B$4:$I$367,6,0)))</f>
        <v/>
      </c>
      <c r="O67" s="183"/>
      <c r="P67" s="29"/>
    </row>
    <row r="68" spans="1:17" s="19" customFormat="1" ht="18.75" customHeight="1" x14ac:dyDescent="0.2">
      <c r="A68" s="22">
        <v>61</v>
      </c>
      <c r="B68" s="82"/>
      <c r="C68" s="138"/>
      <c r="D68" s="177"/>
      <c r="E68" s="178"/>
      <c r="F68" s="189"/>
      <c r="G68" s="83"/>
      <c r="H68" s="26"/>
      <c r="I68" s="27">
        <v>5</v>
      </c>
      <c r="J68" s="28" t="s">
        <v>304</v>
      </c>
      <c r="K68" s="29" t="str">
        <f>IF(ISERROR(VLOOKUP(J68,'KAYIT LİSTESİ'!$B$4:$I$367,2,0)),"",(VLOOKUP(J68,'KAYIT LİSTESİ'!$B$4:$I$367,2,0)))</f>
        <v/>
      </c>
      <c r="L68" s="30" t="str">
        <f>IF(ISERROR(VLOOKUP(J68,'KAYIT LİSTESİ'!$B$4:$I$367,4,0)),"",(VLOOKUP(J68,'KAYIT LİSTESİ'!$B$4:$I$367,4,0)))</f>
        <v/>
      </c>
      <c r="M68" s="56" t="str">
        <f>IF(ISERROR(VLOOKUP(J68,'KAYIT LİSTESİ'!$B$4:$I$367,5,0)),"",(VLOOKUP(J68,'KAYIT LİSTESİ'!$B$4:$I$367,5,0)))</f>
        <v/>
      </c>
      <c r="N68" s="56" t="str">
        <f>IF(ISERROR(VLOOKUP(J68,'KAYIT LİSTESİ'!$B$4:$I$367,6,0)),"",(VLOOKUP(J68,'KAYIT LİSTESİ'!$B$4:$I$367,6,0)))</f>
        <v/>
      </c>
      <c r="O68" s="183"/>
      <c r="P68" s="29"/>
    </row>
    <row r="69" spans="1:17" s="19" customFormat="1" ht="18.75" customHeight="1" x14ac:dyDescent="0.2">
      <c r="A69" s="22">
        <v>62</v>
      </c>
      <c r="B69" s="82"/>
      <c r="C69" s="138"/>
      <c r="D69" s="177"/>
      <c r="E69" s="178"/>
      <c r="F69" s="189"/>
      <c r="G69" s="83"/>
      <c r="H69" s="26"/>
      <c r="I69" s="27">
        <v>6</v>
      </c>
      <c r="J69" s="28" t="s">
        <v>305</v>
      </c>
      <c r="K69" s="29" t="str">
        <f>IF(ISERROR(VLOOKUP(J69,'KAYIT LİSTESİ'!$B$4:$I$367,2,0)),"",(VLOOKUP(J69,'KAYIT LİSTESİ'!$B$4:$I$367,2,0)))</f>
        <v/>
      </c>
      <c r="L69" s="30" t="str">
        <f>IF(ISERROR(VLOOKUP(J69,'KAYIT LİSTESİ'!$B$4:$I$367,4,0)),"",(VLOOKUP(J69,'KAYIT LİSTESİ'!$B$4:$I$367,4,0)))</f>
        <v/>
      </c>
      <c r="M69" s="56" t="str">
        <f>IF(ISERROR(VLOOKUP(J69,'KAYIT LİSTESİ'!$B$4:$I$367,5,0)),"",(VLOOKUP(J69,'KAYIT LİSTESİ'!$B$4:$I$367,5,0)))</f>
        <v/>
      </c>
      <c r="N69" s="56" t="str">
        <f>IF(ISERROR(VLOOKUP(J69,'KAYIT LİSTESİ'!$B$4:$I$367,6,0)),"",(VLOOKUP(J69,'KAYIT LİSTESİ'!$B$4:$I$367,6,0)))</f>
        <v/>
      </c>
      <c r="O69" s="183"/>
      <c r="P69" s="29"/>
    </row>
    <row r="70" spans="1:17" ht="7.5" customHeight="1" x14ac:dyDescent="0.2">
      <c r="A70" s="41"/>
      <c r="B70" s="41"/>
      <c r="C70" s="42"/>
      <c r="D70" s="64"/>
      <c r="E70" s="43"/>
      <c r="F70" s="190"/>
      <c r="G70" s="45"/>
      <c r="I70" s="46"/>
      <c r="J70" s="47"/>
      <c r="K70" s="48"/>
      <c r="L70" s="49"/>
      <c r="M70" s="60"/>
      <c r="N70" s="60"/>
      <c r="O70" s="184"/>
      <c r="P70" s="48"/>
    </row>
    <row r="71" spans="1:17" ht="14.25" customHeight="1" x14ac:dyDescent="0.2">
      <c r="A71" s="35" t="s">
        <v>19</v>
      </c>
      <c r="B71" s="35"/>
      <c r="C71" s="35"/>
      <c r="D71" s="65"/>
      <c r="E71" s="58" t="s">
        <v>0</v>
      </c>
      <c r="F71" s="191" t="s">
        <v>1</v>
      </c>
      <c r="G71" s="32"/>
      <c r="H71" s="36" t="s">
        <v>2</v>
      </c>
      <c r="I71" s="36"/>
      <c r="J71" s="36"/>
      <c r="K71" s="36"/>
      <c r="M71" s="61" t="s">
        <v>3</v>
      </c>
      <c r="N71" s="62" t="s">
        <v>3</v>
      </c>
      <c r="O71" s="185" t="s">
        <v>3</v>
      </c>
      <c r="P71" s="35"/>
      <c r="Q71" s="37"/>
    </row>
  </sheetData>
  <mergeCells count="26">
    <mergeCell ref="A1:P1"/>
    <mergeCell ref="A2:P2"/>
    <mergeCell ref="A3:C3"/>
    <mergeCell ref="D3:E3"/>
    <mergeCell ref="F3:G3"/>
    <mergeCell ref="I3:L3"/>
    <mergeCell ref="N3:P3"/>
    <mergeCell ref="A4:C4"/>
    <mergeCell ref="D4:E4"/>
    <mergeCell ref="N4:P4"/>
    <mergeCell ref="A6:A7"/>
    <mergeCell ref="B6:B7"/>
    <mergeCell ref="C6:C7"/>
    <mergeCell ref="D6:D7"/>
    <mergeCell ref="E6:E7"/>
    <mergeCell ref="F6:F7"/>
    <mergeCell ref="N5:P5"/>
    <mergeCell ref="I46:P46"/>
    <mergeCell ref="I54:P54"/>
    <mergeCell ref="I62:P62"/>
    <mergeCell ref="G6:G7"/>
    <mergeCell ref="I6:P6"/>
    <mergeCell ref="I14:P14"/>
    <mergeCell ref="I22:P22"/>
    <mergeCell ref="I30:P30"/>
    <mergeCell ref="I38:P38"/>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topLeftCell="A9" zoomScale="78" zoomScaleNormal="78" workbookViewId="0">
      <selection activeCell="A18" sqref="A18:K18"/>
    </sheetView>
  </sheetViews>
  <sheetFormatPr defaultRowHeight="15.75" x14ac:dyDescent="0.2"/>
  <cols>
    <col min="1" max="1" width="2.5703125" style="118" customWidth="1"/>
    <col min="2" max="2" width="24.140625" style="202" bestFit="1" customWidth="1"/>
    <col min="3" max="3" width="13.28515625" style="197" customWidth="1"/>
    <col min="4" max="4" width="28.42578125" style="118" bestFit="1" customWidth="1"/>
    <col min="5" max="5" width="27" style="118" customWidth="1"/>
    <col min="6" max="6" width="36.28515625" style="118" customWidth="1"/>
    <col min="7" max="7" width="2.42578125" style="118" customWidth="1"/>
    <col min="8" max="8" width="2.5703125" style="118" customWidth="1"/>
    <col min="9" max="9" width="119.85546875" style="118" customWidth="1"/>
    <col min="10" max="16384" width="9.140625" style="118"/>
  </cols>
  <sheetData>
    <row r="1" spans="1:14" ht="12" customHeight="1" x14ac:dyDescent="0.2">
      <c r="A1" s="117"/>
      <c r="B1" s="198"/>
      <c r="C1" s="193"/>
      <c r="D1" s="117"/>
      <c r="E1" s="117"/>
      <c r="F1" s="117"/>
      <c r="G1" s="117"/>
      <c r="H1" s="115"/>
      <c r="I1" s="357" t="s">
        <v>242</v>
      </c>
    </row>
    <row r="2" spans="1:14" ht="51" customHeight="1" x14ac:dyDescent="0.2">
      <c r="A2" s="117"/>
      <c r="B2" s="366" t="s">
        <v>507</v>
      </c>
      <c r="C2" s="367"/>
      <c r="D2" s="367"/>
      <c r="E2" s="367"/>
      <c r="F2" s="368"/>
      <c r="G2" s="117"/>
      <c r="I2" s="358"/>
      <c r="J2" s="116"/>
      <c r="K2" s="116"/>
      <c r="L2" s="116"/>
      <c r="M2" s="116"/>
      <c r="N2" s="119"/>
    </row>
    <row r="3" spans="1:14" ht="20.25" customHeight="1" x14ac:dyDescent="0.2">
      <c r="A3" s="117"/>
      <c r="B3" s="363" t="s">
        <v>21</v>
      </c>
      <c r="C3" s="364"/>
      <c r="D3" s="364"/>
      <c r="E3" s="364"/>
      <c r="F3" s="365"/>
      <c r="G3" s="117"/>
      <c r="I3" s="358"/>
      <c r="J3" s="120"/>
      <c r="K3" s="120"/>
      <c r="L3" s="120"/>
      <c r="M3" s="120"/>
    </row>
    <row r="4" spans="1:14" ht="48" x14ac:dyDescent="0.2">
      <c r="A4" s="117"/>
      <c r="B4" s="369" t="s">
        <v>243</v>
      </c>
      <c r="C4" s="370"/>
      <c r="D4" s="370"/>
      <c r="E4" s="370"/>
      <c r="F4" s="371"/>
      <c r="G4" s="117"/>
      <c r="I4" s="121" t="s">
        <v>230</v>
      </c>
      <c r="J4" s="122"/>
      <c r="K4" s="122"/>
      <c r="L4" s="122"/>
      <c r="M4" s="122"/>
    </row>
    <row r="5" spans="1:14" ht="45" customHeight="1" x14ac:dyDescent="0.2">
      <c r="A5" s="117"/>
      <c r="B5" s="359" t="s">
        <v>321</v>
      </c>
      <c r="C5" s="360"/>
      <c r="D5" s="360"/>
      <c r="E5" s="361" t="s">
        <v>217</v>
      </c>
      <c r="F5" s="362"/>
      <c r="G5" s="117"/>
      <c r="I5" s="121" t="s">
        <v>231</v>
      </c>
      <c r="J5" s="122"/>
      <c r="K5" s="122"/>
      <c r="L5" s="122"/>
      <c r="M5" s="122"/>
    </row>
    <row r="6" spans="1:14" ht="39.75" customHeight="1" x14ac:dyDescent="0.2">
      <c r="A6" s="117"/>
      <c r="B6" s="199" t="s">
        <v>318</v>
      </c>
      <c r="C6" s="194" t="s">
        <v>10</v>
      </c>
      <c r="D6" s="153" t="s">
        <v>11</v>
      </c>
      <c r="E6" s="153" t="s">
        <v>46</v>
      </c>
      <c r="F6" s="153" t="s">
        <v>198</v>
      </c>
      <c r="G6" s="117"/>
      <c r="I6" s="121" t="s">
        <v>232</v>
      </c>
      <c r="J6" s="122"/>
      <c r="K6" s="122"/>
      <c r="L6" s="122"/>
      <c r="M6" s="122"/>
    </row>
    <row r="7" spans="1:14" s="125" customFormat="1" ht="41.25" hidden="1" customHeight="1" x14ac:dyDescent="0.2">
      <c r="A7" s="123"/>
      <c r="B7" s="208">
        <v>42031</v>
      </c>
      <c r="C7" s="209"/>
      <c r="D7" s="151" t="s">
        <v>179</v>
      </c>
      <c r="E7" s="225"/>
      <c r="F7" s="124" t="s">
        <v>333</v>
      </c>
      <c r="G7" s="123"/>
      <c r="I7" s="121" t="s">
        <v>233</v>
      </c>
      <c r="J7" s="122"/>
      <c r="K7" s="122"/>
      <c r="L7" s="122"/>
      <c r="M7" s="122"/>
    </row>
    <row r="8" spans="1:14" s="125" customFormat="1" ht="41.25" hidden="1" customHeight="1" x14ac:dyDescent="0.2">
      <c r="A8" s="123"/>
      <c r="B8" s="208">
        <v>42031</v>
      </c>
      <c r="C8" s="209"/>
      <c r="D8" s="151" t="s">
        <v>188</v>
      </c>
      <c r="E8" s="225"/>
      <c r="F8" s="124" t="s">
        <v>333</v>
      </c>
      <c r="G8" s="123"/>
      <c r="I8" s="121" t="s">
        <v>234</v>
      </c>
      <c r="J8" s="122"/>
      <c r="K8" s="122"/>
      <c r="L8" s="122"/>
      <c r="M8" s="122"/>
    </row>
    <row r="9" spans="1:14" s="125" customFormat="1" ht="41.25" customHeight="1" x14ac:dyDescent="0.2">
      <c r="A9" s="123"/>
      <c r="B9" s="208">
        <v>42041</v>
      </c>
      <c r="C9" s="209" t="s">
        <v>437</v>
      </c>
      <c r="D9" s="151" t="s">
        <v>182</v>
      </c>
      <c r="E9" s="225"/>
      <c r="F9" s="124" t="s">
        <v>333</v>
      </c>
      <c r="G9" s="123"/>
      <c r="I9" s="121" t="s">
        <v>235</v>
      </c>
      <c r="J9" s="122"/>
      <c r="K9" s="122"/>
      <c r="L9" s="122"/>
      <c r="M9" s="122"/>
    </row>
    <row r="10" spans="1:14" s="125" customFormat="1" ht="41.25" customHeight="1" x14ac:dyDescent="0.2">
      <c r="A10" s="123"/>
      <c r="B10" s="208">
        <v>42041</v>
      </c>
      <c r="C10" s="209" t="s">
        <v>439</v>
      </c>
      <c r="D10" s="151" t="s">
        <v>438</v>
      </c>
      <c r="E10" s="225"/>
      <c r="F10" s="124" t="s">
        <v>341</v>
      </c>
      <c r="G10" s="123"/>
      <c r="I10" s="121" t="s">
        <v>236</v>
      </c>
      <c r="J10" s="122"/>
      <c r="K10" s="122"/>
      <c r="L10" s="122"/>
      <c r="M10" s="122"/>
    </row>
    <row r="11" spans="1:14" s="125" customFormat="1" ht="41.25" hidden="1" customHeight="1" x14ac:dyDescent="0.2">
      <c r="A11" s="123"/>
      <c r="B11" s="208">
        <v>42041</v>
      </c>
      <c r="C11" s="209"/>
      <c r="D11" s="151" t="s">
        <v>315</v>
      </c>
      <c r="E11" s="225"/>
      <c r="F11" s="124" t="s">
        <v>341</v>
      </c>
      <c r="G11" s="123"/>
      <c r="I11" s="121" t="s">
        <v>237</v>
      </c>
      <c r="J11" s="122"/>
      <c r="K11" s="122"/>
      <c r="L11" s="122"/>
      <c r="M11" s="122"/>
    </row>
    <row r="12" spans="1:14" s="125" customFormat="1" ht="41.25" customHeight="1" x14ac:dyDescent="0.2">
      <c r="A12" s="123"/>
      <c r="B12" s="208">
        <v>42041</v>
      </c>
      <c r="C12" s="209" t="s">
        <v>330</v>
      </c>
      <c r="D12" s="151" t="s">
        <v>183</v>
      </c>
      <c r="E12" s="225"/>
      <c r="F12" s="124" t="s">
        <v>339</v>
      </c>
      <c r="G12" s="123"/>
      <c r="I12" s="121" t="s">
        <v>238</v>
      </c>
      <c r="J12" s="122"/>
      <c r="K12" s="122"/>
      <c r="L12" s="122"/>
      <c r="M12" s="122"/>
    </row>
    <row r="13" spans="1:14" s="125" customFormat="1" ht="41.25" customHeight="1" x14ac:dyDescent="0.2">
      <c r="A13" s="123"/>
      <c r="B13" s="208">
        <v>42041</v>
      </c>
      <c r="C13" s="209" t="s">
        <v>435</v>
      </c>
      <c r="D13" s="151" t="s">
        <v>180</v>
      </c>
      <c r="E13" s="225"/>
      <c r="F13" s="124" t="s">
        <v>335</v>
      </c>
      <c r="G13" s="123"/>
      <c r="I13" s="121" t="s">
        <v>239</v>
      </c>
      <c r="J13" s="122"/>
      <c r="K13" s="122"/>
      <c r="L13" s="122"/>
      <c r="M13" s="122"/>
    </row>
    <row r="14" spans="1:14" s="125" customFormat="1" ht="41.25" customHeight="1" x14ac:dyDescent="0.2">
      <c r="A14" s="123"/>
      <c r="B14" s="208">
        <v>42041</v>
      </c>
      <c r="C14" s="209" t="s">
        <v>436</v>
      </c>
      <c r="D14" s="152" t="s">
        <v>181</v>
      </c>
      <c r="E14" s="225"/>
      <c r="F14" s="124" t="s">
        <v>337</v>
      </c>
      <c r="G14" s="123"/>
      <c r="I14" s="121" t="s">
        <v>240</v>
      </c>
      <c r="J14" s="122"/>
      <c r="K14" s="122"/>
      <c r="L14" s="122"/>
      <c r="M14" s="122"/>
    </row>
    <row r="15" spans="1:14" s="125" customFormat="1" ht="42" customHeight="1" x14ac:dyDescent="0.2">
      <c r="A15" s="123"/>
      <c r="B15" s="359" t="s">
        <v>321</v>
      </c>
      <c r="C15" s="360"/>
      <c r="D15" s="360"/>
      <c r="E15" s="361" t="s">
        <v>218</v>
      </c>
      <c r="F15" s="362"/>
      <c r="G15" s="123"/>
      <c r="I15" s="121" t="s">
        <v>241</v>
      </c>
      <c r="J15" s="122"/>
      <c r="K15" s="122"/>
      <c r="L15" s="122"/>
      <c r="M15" s="122"/>
    </row>
    <row r="16" spans="1:14" s="125" customFormat="1" ht="43.5" customHeight="1" x14ac:dyDescent="0.2">
      <c r="A16" s="123"/>
      <c r="B16" s="199" t="s">
        <v>10</v>
      </c>
      <c r="C16" s="194" t="s">
        <v>10</v>
      </c>
      <c r="D16" s="153" t="s">
        <v>11</v>
      </c>
      <c r="E16" s="153" t="s">
        <v>46</v>
      </c>
      <c r="F16" s="153" t="s">
        <v>198</v>
      </c>
      <c r="G16" s="123"/>
      <c r="I16" s="137" t="s">
        <v>37</v>
      </c>
      <c r="J16" s="126"/>
      <c r="K16" s="126"/>
      <c r="L16" s="126"/>
      <c r="M16" s="126"/>
    </row>
    <row r="17" spans="1:13" s="125" customFormat="1" ht="43.5" hidden="1" customHeight="1" x14ac:dyDescent="0.2">
      <c r="A17" s="123"/>
      <c r="B17" s="208">
        <v>42042</v>
      </c>
      <c r="C17" s="209"/>
      <c r="D17" s="151" t="s">
        <v>184</v>
      </c>
      <c r="E17" s="225"/>
      <c r="F17" s="124" t="s">
        <v>338</v>
      </c>
      <c r="G17" s="123"/>
      <c r="I17" s="136" t="s">
        <v>33</v>
      </c>
      <c r="J17" s="126"/>
      <c r="K17" s="126"/>
      <c r="L17" s="126"/>
      <c r="M17" s="126"/>
    </row>
    <row r="18" spans="1:13" s="125" customFormat="1" ht="43.5" hidden="1" customHeight="1" x14ac:dyDescent="0.2">
      <c r="A18" s="123"/>
      <c r="B18" s="208">
        <v>42042</v>
      </c>
      <c r="C18" s="209"/>
      <c r="D18" s="151" t="s">
        <v>189</v>
      </c>
      <c r="E18" s="225"/>
      <c r="F18" s="124" t="s">
        <v>338</v>
      </c>
      <c r="G18" s="123"/>
      <c r="I18" s="136" t="s">
        <v>34</v>
      </c>
      <c r="J18" s="126"/>
      <c r="K18" s="126"/>
      <c r="L18" s="126"/>
      <c r="M18" s="126"/>
    </row>
    <row r="19" spans="1:13" s="125" customFormat="1" ht="43.5" customHeight="1" x14ac:dyDescent="0.2">
      <c r="A19" s="123"/>
      <c r="B19" s="208">
        <v>42042</v>
      </c>
      <c r="C19" s="209"/>
      <c r="D19" s="151" t="s">
        <v>187</v>
      </c>
      <c r="E19" s="225"/>
      <c r="F19" s="124" t="s">
        <v>338</v>
      </c>
      <c r="G19" s="123"/>
      <c r="I19" s="136" t="s">
        <v>35</v>
      </c>
      <c r="J19" s="126"/>
      <c r="K19" s="126"/>
      <c r="L19" s="126"/>
      <c r="M19" s="126"/>
    </row>
    <row r="20" spans="1:13" s="125" customFormat="1" ht="43.5" customHeight="1" x14ac:dyDescent="0.2">
      <c r="A20" s="207"/>
      <c r="B20" s="208">
        <v>42042</v>
      </c>
      <c r="C20" s="209"/>
      <c r="D20" s="151" t="s">
        <v>322</v>
      </c>
      <c r="E20" s="225"/>
      <c r="F20" s="124" t="s">
        <v>334</v>
      </c>
      <c r="G20" s="207"/>
      <c r="I20" s="136"/>
      <c r="J20" s="126"/>
      <c r="K20" s="126"/>
      <c r="L20" s="126"/>
      <c r="M20" s="126"/>
    </row>
    <row r="21" spans="1:13" s="125" customFormat="1" ht="43.5" customHeight="1" x14ac:dyDescent="0.2">
      <c r="A21" s="207"/>
      <c r="B21" s="208">
        <v>42042</v>
      </c>
      <c r="C21" s="209"/>
      <c r="D21" s="151" t="s">
        <v>368</v>
      </c>
      <c r="E21" s="225"/>
      <c r="F21" s="124" t="s">
        <v>334</v>
      </c>
      <c r="G21" s="207"/>
      <c r="I21" s="136"/>
      <c r="J21" s="126"/>
      <c r="K21" s="126"/>
      <c r="L21" s="126"/>
      <c r="M21" s="126"/>
    </row>
    <row r="22" spans="1:13" s="125" customFormat="1" ht="43.5" customHeight="1" x14ac:dyDescent="0.2">
      <c r="A22" s="207"/>
      <c r="B22" s="208">
        <v>42042</v>
      </c>
      <c r="C22" s="209"/>
      <c r="D22" s="151" t="s">
        <v>185</v>
      </c>
      <c r="E22" s="225"/>
      <c r="F22" s="124" t="s">
        <v>342</v>
      </c>
      <c r="G22" s="207"/>
      <c r="I22" s="136"/>
      <c r="J22" s="126"/>
      <c r="K22" s="126"/>
      <c r="L22" s="126"/>
      <c r="M22" s="126"/>
    </row>
    <row r="23" spans="1:13" s="128" customFormat="1" ht="43.5" customHeight="1" x14ac:dyDescent="0.2">
      <c r="A23" s="207"/>
      <c r="B23" s="208">
        <v>42042</v>
      </c>
      <c r="C23" s="209"/>
      <c r="D23" s="151" t="s">
        <v>178</v>
      </c>
      <c r="E23" s="225"/>
      <c r="F23" s="124" t="s">
        <v>340</v>
      </c>
      <c r="G23" s="207"/>
      <c r="I23" s="136" t="s">
        <v>36</v>
      </c>
      <c r="J23" s="126"/>
      <c r="K23" s="126"/>
      <c r="L23" s="126"/>
      <c r="M23" s="126"/>
    </row>
    <row r="24" spans="1:13" s="128" customFormat="1" ht="43.5" customHeight="1" x14ac:dyDescent="0.2">
      <c r="A24" s="207"/>
      <c r="B24" s="208">
        <v>42042</v>
      </c>
      <c r="C24" s="209"/>
      <c r="D24" s="151" t="s">
        <v>229</v>
      </c>
      <c r="E24" s="225"/>
      <c r="F24" s="124" t="s">
        <v>343</v>
      </c>
      <c r="G24" s="207"/>
      <c r="I24" s="137" t="s">
        <v>39</v>
      </c>
      <c r="J24" s="126"/>
      <c r="K24" s="129"/>
      <c r="L24" s="129"/>
      <c r="M24" s="129"/>
    </row>
    <row r="25" spans="1:13" s="128" customFormat="1" ht="43.5" customHeight="1" x14ac:dyDescent="0.2">
      <c r="A25" s="127"/>
      <c r="B25" s="208">
        <v>42042</v>
      </c>
      <c r="C25" s="209"/>
      <c r="D25" s="151" t="s">
        <v>186</v>
      </c>
      <c r="E25" s="225"/>
      <c r="F25" s="124" t="s">
        <v>336</v>
      </c>
      <c r="G25" s="127"/>
      <c r="I25" s="135" t="s">
        <v>38</v>
      </c>
      <c r="J25" s="130"/>
      <c r="K25" s="129"/>
      <c r="L25" s="129"/>
      <c r="M25" s="129"/>
    </row>
    <row r="26" spans="1:13" s="125" customFormat="1" ht="43.5" customHeight="1" x14ac:dyDescent="0.2">
      <c r="A26" s="127"/>
      <c r="B26" s="200"/>
      <c r="C26" s="195"/>
      <c r="D26" s="117"/>
      <c r="E26" s="117"/>
      <c r="F26" s="117"/>
      <c r="G26" s="127"/>
      <c r="I26" s="135" t="s">
        <v>366</v>
      </c>
      <c r="J26" s="130"/>
      <c r="K26" s="129"/>
      <c r="L26" s="129"/>
      <c r="M26" s="129"/>
    </row>
    <row r="27" spans="1:13" s="125" customFormat="1" ht="44.25" customHeight="1" x14ac:dyDescent="0.2">
      <c r="A27" s="134"/>
      <c r="B27" s="201"/>
      <c r="C27" s="196"/>
      <c r="D27" s="133"/>
      <c r="E27" s="133"/>
      <c r="F27" s="132"/>
      <c r="G27" s="134"/>
      <c r="I27" s="135" t="s">
        <v>367</v>
      </c>
      <c r="J27" s="130"/>
      <c r="K27" s="129"/>
      <c r="L27" s="129"/>
      <c r="M27" s="129"/>
    </row>
    <row r="28" spans="1:13" s="125" customFormat="1" ht="30.75" customHeight="1" x14ac:dyDescent="0.2">
      <c r="A28" s="134"/>
      <c r="B28" s="201"/>
      <c r="C28" s="196"/>
      <c r="D28" s="133"/>
      <c r="E28" s="133"/>
      <c r="F28" s="133"/>
      <c r="G28" s="134"/>
      <c r="H28" s="119"/>
      <c r="K28" s="131"/>
      <c r="L28" s="131"/>
      <c r="M28" s="131"/>
    </row>
    <row r="29" spans="1:13" s="125" customFormat="1" ht="36.75" customHeight="1" x14ac:dyDescent="0.2">
      <c r="A29" s="133"/>
      <c r="B29" s="201"/>
      <c r="C29" s="196"/>
      <c r="D29" s="133"/>
      <c r="E29" s="133"/>
      <c r="F29" s="133"/>
      <c r="G29" s="133"/>
    </row>
    <row r="30" spans="1:13" s="125" customFormat="1" ht="16.5" customHeight="1" x14ac:dyDescent="0.2">
      <c r="A30" s="133"/>
      <c r="B30" s="201"/>
      <c r="C30" s="196"/>
      <c r="D30" s="133"/>
      <c r="E30" s="133"/>
      <c r="F30" s="133"/>
      <c r="G30" s="133"/>
    </row>
    <row r="31" spans="1:13" s="125" customFormat="1" ht="72" customHeight="1" x14ac:dyDescent="0.2">
      <c r="A31" s="133"/>
      <c r="B31" s="201"/>
      <c r="C31" s="196"/>
      <c r="D31" s="133"/>
      <c r="E31" s="133"/>
      <c r="F31" s="133"/>
      <c r="G31" s="133"/>
      <c r="I31" s="132"/>
      <c r="J31" s="132"/>
      <c r="K31" s="132"/>
      <c r="L31" s="132"/>
      <c r="M31" s="132"/>
    </row>
    <row r="32" spans="1:13" s="132" customFormat="1" ht="78.75" customHeight="1" x14ac:dyDescent="0.2">
      <c r="A32" s="133"/>
      <c r="B32" s="201"/>
      <c r="C32" s="196"/>
      <c r="D32" s="133"/>
      <c r="E32" s="133"/>
      <c r="F32" s="133"/>
      <c r="G32" s="133"/>
    </row>
    <row r="33" spans="1:13" s="132" customFormat="1" ht="48.75" customHeight="1" x14ac:dyDescent="0.2">
      <c r="A33" s="133"/>
      <c r="B33" s="202"/>
      <c r="C33" s="197"/>
      <c r="D33" s="118"/>
      <c r="E33" s="118"/>
      <c r="F33" s="133"/>
      <c r="G33" s="133"/>
    </row>
    <row r="34" spans="1:13" s="132" customFormat="1" ht="38.25" customHeight="1" x14ac:dyDescent="0.2">
      <c r="A34" s="133"/>
      <c r="B34" s="202"/>
      <c r="C34" s="197"/>
      <c r="D34" s="118"/>
      <c r="E34" s="118"/>
      <c r="F34" s="133"/>
      <c r="G34" s="133"/>
    </row>
    <row r="35" spans="1:13" s="132" customFormat="1" ht="52.5" customHeight="1" x14ac:dyDescent="0.2">
      <c r="A35" s="118"/>
      <c r="B35" s="202"/>
      <c r="C35" s="197"/>
      <c r="D35" s="118"/>
      <c r="E35" s="118"/>
      <c r="F35" s="133"/>
      <c r="G35" s="118"/>
      <c r="I35" s="133"/>
      <c r="J35" s="133"/>
      <c r="K35" s="133"/>
      <c r="L35" s="133"/>
      <c r="M35" s="133"/>
    </row>
    <row r="36" spans="1:13" s="133" customFormat="1" ht="94.5" customHeight="1" x14ac:dyDescent="0.2">
      <c r="A36" s="118"/>
      <c r="B36" s="202"/>
      <c r="C36" s="197"/>
      <c r="D36" s="118"/>
      <c r="E36" s="118"/>
      <c r="F36" s="118"/>
      <c r="G36" s="118"/>
    </row>
    <row r="37" spans="1:13" s="133" customFormat="1" ht="34.5" customHeight="1" x14ac:dyDescent="0.2">
      <c r="A37" s="118"/>
      <c r="B37" s="202"/>
      <c r="C37" s="197"/>
      <c r="D37" s="118"/>
      <c r="E37" s="118"/>
      <c r="F37" s="118"/>
      <c r="G37" s="118"/>
    </row>
    <row r="38" spans="1:13" s="133" customFormat="1" ht="47.25" customHeight="1" x14ac:dyDescent="0.2">
      <c r="A38" s="118"/>
      <c r="B38" s="202"/>
      <c r="C38" s="197"/>
      <c r="D38" s="118"/>
      <c r="E38" s="118"/>
      <c r="F38" s="118"/>
      <c r="G38" s="118"/>
    </row>
    <row r="39" spans="1:13" s="133" customFormat="1" ht="36.75" customHeight="1" x14ac:dyDescent="0.2">
      <c r="A39" s="118"/>
      <c r="B39" s="202"/>
      <c r="C39" s="197"/>
      <c r="D39" s="118"/>
      <c r="E39" s="118"/>
      <c r="F39" s="118"/>
      <c r="G39" s="118"/>
    </row>
    <row r="40" spans="1:13" s="133" customFormat="1" ht="47.25" customHeight="1" x14ac:dyDescent="0.2">
      <c r="A40" s="118"/>
      <c r="B40" s="202"/>
      <c r="C40" s="197"/>
      <c r="D40" s="118"/>
      <c r="E40" s="118"/>
      <c r="F40" s="118"/>
      <c r="G40" s="118"/>
    </row>
    <row r="41" spans="1:13" s="133" customFormat="1" ht="51" customHeight="1" x14ac:dyDescent="0.2">
      <c r="A41" s="118"/>
      <c r="B41" s="202"/>
      <c r="C41" s="197"/>
      <c r="D41" s="118"/>
      <c r="E41" s="118"/>
      <c r="F41" s="118"/>
      <c r="G41" s="118"/>
    </row>
    <row r="42" spans="1:13" s="133" customFormat="1" ht="56.25" customHeight="1" x14ac:dyDescent="0.2">
      <c r="A42" s="118"/>
      <c r="B42" s="202"/>
      <c r="C42" s="197"/>
      <c r="D42" s="118"/>
      <c r="E42" s="118"/>
      <c r="F42" s="118"/>
      <c r="G42" s="118"/>
    </row>
    <row r="43" spans="1:13" s="133" customFormat="1" ht="49.5" customHeight="1" x14ac:dyDescent="0.2">
      <c r="A43" s="118"/>
      <c r="B43" s="202"/>
      <c r="C43" s="197"/>
      <c r="D43" s="118"/>
      <c r="E43" s="118"/>
      <c r="F43" s="118"/>
      <c r="G43" s="118"/>
      <c r="I43" s="118"/>
      <c r="J43" s="118"/>
      <c r="K43" s="118"/>
      <c r="L43" s="118"/>
      <c r="M43" s="118"/>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I1:I3"/>
    <mergeCell ref="B5:D5"/>
    <mergeCell ref="E5:F5"/>
    <mergeCell ref="B15:D15"/>
    <mergeCell ref="E15:F15"/>
    <mergeCell ref="B3:F3"/>
    <mergeCell ref="B2:F2"/>
    <mergeCell ref="B4:F4"/>
  </mergeCells>
  <phoneticPr fontId="1" type="noConversion"/>
  <hyperlinks>
    <hyperlink ref="D7" location="'60M.Seçme'!C3" display="60 Metre Seçme"/>
    <hyperlink ref="D17" location="'60M.Eng.Seçme.'!A1" display="60 Metre Engelli Seçme "/>
    <hyperlink ref="D25" location="'800M.'!A1" display="800 Metre"/>
    <hyperlink ref="D8" location="'60M.Yarı Final'!C3" display="60 Metre Yarı Final"/>
    <hyperlink ref="D9" location="'60M.Final'!C3" display="60 Metre Final"/>
    <hyperlink ref="D13" location="'400m'!A1" display="400 Metre"/>
    <hyperlink ref="D14" location="'1500m'!A1" display="1500 Metre"/>
    <hyperlink ref="D18" location="'60M.Eng.Yarı Final'!C3" display="60 Metre Engelli Yarı Final"/>
    <hyperlink ref="D19" location="'60M.Eng.Final'!C3" display="60 Metre Engelli Final"/>
    <hyperlink ref="D23" location="Sırık!D3" display="Sırıkla Atlama"/>
    <hyperlink ref="D22" location="'Üç Adım'!C3" display="Üç Adım Atlama"/>
    <hyperlink ref="D24" location="Gülle!C3" display="Gülle Atma"/>
    <hyperlink ref="D12" location="Yüksek!D3" display="Yüksek  Atlama"/>
    <hyperlink ref="D10" location="UZUN!A1" display="Uzun Atlama"/>
    <hyperlink ref="D11" location="UZUN!A1" display="Uzun Atlama"/>
    <hyperlink ref="D20" location="'400m'!A1" display="400 Metre"/>
    <hyperlink ref="D21" location="'400m'!A1" display="4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38"/>
  <sheetViews>
    <sheetView view="pageBreakPreview" zoomScale="80" zoomScaleNormal="80" zoomScaleSheetLayoutView="80" workbookViewId="0">
      <selection activeCell="A18" sqref="A18:K18"/>
    </sheetView>
  </sheetViews>
  <sheetFormatPr defaultRowHeight="12.75" x14ac:dyDescent="0.2"/>
  <cols>
    <col min="1" max="1" width="10.42578125" style="298" customWidth="1"/>
    <col min="2" max="2" width="18.5703125" style="298" hidden="1" customWidth="1"/>
    <col min="3" max="4" width="11.85546875" style="298" customWidth="1"/>
    <col min="5" max="5" width="28.7109375" style="298" customWidth="1"/>
    <col min="6" max="7" width="13.85546875" style="298" customWidth="1"/>
    <col min="8" max="8" width="4.7109375" style="298" customWidth="1"/>
    <col min="9" max="9" width="10.42578125" style="298" customWidth="1"/>
    <col min="10" max="10" width="11.140625" style="298" hidden="1" customWidth="1"/>
    <col min="11" max="12" width="11.85546875" style="298" customWidth="1"/>
    <col min="13" max="13" width="28.7109375" style="298" customWidth="1"/>
    <col min="14" max="15" width="13.85546875" style="298" customWidth="1"/>
    <col min="16" max="16384" width="9.140625" style="298"/>
  </cols>
  <sheetData>
    <row r="1" spans="1:15" ht="60" customHeight="1" x14ac:dyDescent="0.2">
      <c r="A1" s="374" t="s">
        <v>190</v>
      </c>
      <c r="B1" s="374"/>
      <c r="C1" s="374"/>
      <c r="D1" s="374"/>
      <c r="E1" s="374"/>
      <c r="F1" s="374"/>
      <c r="G1" s="374"/>
      <c r="H1" s="374"/>
      <c r="I1" s="374"/>
      <c r="J1" s="374"/>
      <c r="K1" s="374"/>
      <c r="L1" s="374"/>
      <c r="M1" s="374"/>
      <c r="N1" s="374"/>
      <c r="O1" s="374"/>
    </row>
    <row r="2" spans="1:15" ht="26.25" customHeight="1" x14ac:dyDescent="0.2">
      <c r="A2" s="375" t="s">
        <v>448</v>
      </c>
      <c r="B2" s="375"/>
      <c r="C2" s="375"/>
      <c r="D2" s="375"/>
      <c r="E2" s="375"/>
      <c r="F2" s="375"/>
      <c r="G2" s="375"/>
      <c r="H2" s="375"/>
      <c r="I2" s="375"/>
      <c r="J2" s="375"/>
      <c r="K2" s="375"/>
      <c r="L2" s="375"/>
      <c r="M2" s="375"/>
      <c r="N2" s="375"/>
      <c r="O2" s="375"/>
    </row>
    <row r="3" spans="1:15" ht="26.25" customHeight="1" x14ac:dyDescent="0.2">
      <c r="A3" s="375" t="s">
        <v>449</v>
      </c>
      <c r="B3" s="375"/>
      <c r="C3" s="375"/>
      <c r="D3" s="375"/>
      <c r="E3" s="375"/>
      <c r="F3" s="375"/>
      <c r="G3" s="375"/>
      <c r="H3" s="375"/>
      <c r="I3" s="375"/>
      <c r="J3" s="375"/>
      <c r="K3" s="375"/>
      <c r="L3" s="375"/>
      <c r="M3" s="375"/>
      <c r="N3" s="375"/>
      <c r="O3" s="375"/>
    </row>
    <row r="4" spans="1:15" ht="24" customHeight="1" x14ac:dyDescent="0.2">
      <c r="A4" s="376" t="s">
        <v>321</v>
      </c>
      <c r="B4" s="376"/>
      <c r="C4" s="376"/>
      <c r="D4" s="376"/>
      <c r="E4" s="376"/>
      <c r="F4" s="376"/>
      <c r="G4" s="376"/>
      <c r="H4" s="376"/>
      <c r="I4" s="376"/>
      <c r="J4" s="376"/>
      <c r="K4" s="376"/>
      <c r="L4" s="376"/>
      <c r="M4" s="376"/>
      <c r="N4" s="376"/>
      <c r="O4" s="376"/>
    </row>
    <row r="5" spans="1:15" ht="42.75" customHeight="1" x14ac:dyDescent="0.2">
      <c r="A5" s="372" t="s">
        <v>450</v>
      </c>
      <c r="B5" s="372"/>
      <c r="C5" s="372"/>
      <c r="D5" s="372"/>
      <c r="E5" s="372"/>
      <c r="F5" s="372"/>
      <c r="G5" s="372"/>
      <c r="H5" s="299"/>
      <c r="I5" s="372" t="s">
        <v>456</v>
      </c>
      <c r="J5" s="372"/>
      <c r="K5" s="372"/>
      <c r="L5" s="372"/>
      <c r="M5" s="372"/>
      <c r="N5" s="372"/>
      <c r="O5" s="372"/>
    </row>
    <row r="6" spans="1:15" ht="42.75" customHeight="1" x14ac:dyDescent="0.2">
      <c r="A6" s="55" t="s">
        <v>369</v>
      </c>
      <c r="B6" s="52" t="s">
        <v>195</v>
      </c>
      <c r="C6" s="52" t="s">
        <v>194</v>
      </c>
      <c r="D6" s="53" t="s">
        <v>13</v>
      </c>
      <c r="E6" s="54" t="s">
        <v>14</v>
      </c>
      <c r="F6" s="54" t="s">
        <v>20</v>
      </c>
      <c r="G6" s="52" t="s">
        <v>451</v>
      </c>
      <c r="I6" s="55" t="s">
        <v>369</v>
      </c>
      <c r="J6" s="52" t="s">
        <v>195</v>
      </c>
      <c r="K6" s="52" t="s">
        <v>194</v>
      </c>
      <c r="L6" s="53" t="s">
        <v>13</v>
      </c>
      <c r="M6" s="54" t="s">
        <v>14</v>
      </c>
      <c r="N6" s="54" t="s">
        <v>20</v>
      </c>
      <c r="O6" s="52" t="s">
        <v>451</v>
      </c>
    </row>
    <row r="7" spans="1:15" ht="42.75" customHeight="1" x14ac:dyDescent="0.2">
      <c r="A7" s="27">
        <v>1</v>
      </c>
      <c r="B7" s="28" t="s">
        <v>63</v>
      </c>
      <c r="C7" s="29" t="s">
        <v>515</v>
      </c>
      <c r="D7" s="30" t="s">
        <v>515</v>
      </c>
      <c r="E7" s="56" t="s">
        <v>515</v>
      </c>
      <c r="F7" s="56" t="s">
        <v>515</v>
      </c>
      <c r="G7" s="228"/>
      <c r="I7" s="27">
        <v>1</v>
      </c>
      <c r="J7" s="28" t="s">
        <v>457</v>
      </c>
      <c r="K7" s="29">
        <v>416</v>
      </c>
      <c r="L7" s="30">
        <v>35820</v>
      </c>
      <c r="M7" s="56" t="s">
        <v>422</v>
      </c>
      <c r="N7" s="56" t="s">
        <v>407</v>
      </c>
      <c r="O7" s="228"/>
    </row>
    <row r="8" spans="1:15" ht="42.75" customHeight="1" x14ac:dyDescent="0.2">
      <c r="A8" s="27">
        <v>2</v>
      </c>
      <c r="B8" s="28" t="s">
        <v>64</v>
      </c>
      <c r="C8" s="29">
        <v>391</v>
      </c>
      <c r="D8" s="30">
        <v>36219</v>
      </c>
      <c r="E8" s="56" t="s">
        <v>376</v>
      </c>
      <c r="F8" s="56" t="s">
        <v>377</v>
      </c>
      <c r="G8" s="228"/>
      <c r="I8" s="27">
        <v>2</v>
      </c>
      <c r="J8" s="28" t="s">
        <v>458</v>
      </c>
      <c r="K8" s="29">
        <v>417</v>
      </c>
      <c r="L8" s="30">
        <v>35949</v>
      </c>
      <c r="M8" s="56" t="s">
        <v>423</v>
      </c>
      <c r="N8" s="56" t="s">
        <v>407</v>
      </c>
      <c r="O8" s="228"/>
    </row>
    <row r="9" spans="1:15" ht="42.75" customHeight="1" x14ac:dyDescent="0.2">
      <c r="A9" s="27">
        <v>3</v>
      </c>
      <c r="B9" s="28" t="s">
        <v>65</v>
      </c>
      <c r="C9" s="29">
        <v>383</v>
      </c>
      <c r="D9" s="30">
        <v>36010</v>
      </c>
      <c r="E9" s="56" t="s">
        <v>373</v>
      </c>
      <c r="F9" s="56" t="s">
        <v>372</v>
      </c>
      <c r="G9" s="228"/>
      <c r="I9" s="27">
        <v>3</v>
      </c>
      <c r="J9" s="28" t="s">
        <v>459</v>
      </c>
      <c r="K9" s="29">
        <v>427</v>
      </c>
      <c r="L9" s="30">
        <v>35877</v>
      </c>
      <c r="M9" s="56" t="s">
        <v>424</v>
      </c>
      <c r="N9" s="56" t="s">
        <v>421</v>
      </c>
      <c r="O9" s="228"/>
    </row>
    <row r="10" spans="1:15" ht="42.75" customHeight="1" x14ac:dyDescent="0.2">
      <c r="A10" s="27">
        <v>4</v>
      </c>
      <c r="B10" s="28" t="s">
        <v>66</v>
      </c>
      <c r="C10" s="29">
        <v>399</v>
      </c>
      <c r="D10" s="30">
        <v>36161</v>
      </c>
      <c r="E10" s="56" t="s">
        <v>374</v>
      </c>
      <c r="F10" s="56" t="s">
        <v>205</v>
      </c>
      <c r="G10" s="228"/>
      <c r="I10" s="27">
        <v>4</v>
      </c>
      <c r="J10" s="28" t="s">
        <v>460</v>
      </c>
      <c r="K10" s="29">
        <v>433</v>
      </c>
      <c r="L10" s="30">
        <v>35828</v>
      </c>
      <c r="M10" s="56" t="s">
        <v>433</v>
      </c>
      <c r="N10" s="56" t="s">
        <v>434</v>
      </c>
      <c r="O10" s="228"/>
    </row>
    <row r="11" spans="1:15" ht="42.75" customHeight="1" x14ac:dyDescent="0.2">
      <c r="A11" s="27">
        <v>5</v>
      </c>
      <c r="B11" s="28" t="s">
        <v>67</v>
      </c>
      <c r="C11" s="29">
        <v>380</v>
      </c>
      <c r="D11" s="30">
        <v>35935</v>
      </c>
      <c r="E11" s="56" t="s">
        <v>371</v>
      </c>
      <c r="F11" s="56" t="s">
        <v>372</v>
      </c>
      <c r="G11" s="228"/>
      <c r="I11" s="27">
        <v>5</v>
      </c>
      <c r="J11" s="28" t="s">
        <v>461</v>
      </c>
      <c r="K11" s="29">
        <v>397</v>
      </c>
      <c r="L11" s="30">
        <v>36385</v>
      </c>
      <c r="M11" s="56" t="s">
        <v>427</v>
      </c>
      <c r="N11" s="56" t="s">
        <v>205</v>
      </c>
      <c r="O11" s="228"/>
    </row>
    <row r="12" spans="1:15" ht="42.75" customHeight="1" x14ac:dyDescent="0.2">
      <c r="A12" s="27">
        <v>6</v>
      </c>
      <c r="B12" s="28" t="s">
        <v>68</v>
      </c>
      <c r="C12" s="29">
        <v>402</v>
      </c>
      <c r="D12" s="30">
        <v>36351</v>
      </c>
      <c r="E12" s="56" t="s">
        <v>375</v>
      </c>
      <c r="F12" s="56" t="s">
        <v>205</v>
      </c>
      <c r="G12" s="228"/>
      <c r="I12" s="27">
        <v>6</v>
      </c>
      <c r="J12" s="28" t="s">
        <v>462</v>
      </c>
      <c r="K12" s="29">
        <v>389</v>
      </c>
      <c r="L12" s="30">
        <v>36350</v>
      </c>
      <c r="M12" s="56" t="s">
        <v>425</v>
      </c>
      <c r="N12" s="56" t="s">
        <v>426</v>
      </c>
      <c r="O12" s="228"/>
    </row>
    <row r="13" spans="1:15" ht="42.75" customHeight="1" x14ac:dyDescent="0.2">
      <c r="A13" s="27">
        <v>7</v>
      </c>
      <c r="B13" s="28" t="s">
        <v>191</v>
      </c>
      <c r="C13" s="29">
        <v>412</v>
      </c>
      <c r="D13" s="30">
        <v>36398</v>
      </c>
      <c r="E13" s="56" t="s">
        <v>378</v>
      </c>
      <c r="F13" s="56" t="s">
        <v>379</v>
      </c>
      <c r="G13" s="228"/>
      <c r="I13" s="27">
        <v>7</v>
      </c>
      <c r="J13" s="28" t="s">
        <v>463</v>
      </c>
      <c r="K13" s="29" t="s">
        <v>515</v>
      </c>
      <c r="L13" s="30" t="s">
        <v>515</v>
      </c>
      <c r="M13" s="56" t="s">
        <v>515</v>
      </c>
      <c r="N13" s="56" t="s">
        <v>515</v>
      </c>
      <c r="O13" s="228"/>
    </row>
    <row r="14" spans="1:15" ht="42.75" customHeight="1" x14ac:dyDescent="0.2">
      <c r="A14" s="27">
        <v>8</v>
      </c>
      <c r="B14" s="28" t="s">
        <v>192</v>
      </c>
      <c r="C14" s="29" t="s">
        <v>515</v>
      </c>
      <c r="D14" s="30" t="s">
        <v>515</v>
      </c>
      <c r="E14" s="56" t="s">
        <v>515</v>
      </c>
      <c r="F14" s="56" t="s">
        <v>515</v>
      </c>
      <c r="G14" s="228"/>
      <c r="I14" s="27">
        <v>8</v>
      </c>
      <c r="J14" s="28" t="s">
        <v>464</v>
      </c>
      <c r="K14" s="29" t="s">
        <v>515</v>
      </c>
      <c r="L14" s="30" t="s">
        <v>515</v>
      </c>
      <c r="M14" s="56" t="s">
        <v>515</v>
      </c>
      <c r="N14" s="56" t="s">
        <v>515</v>
      </c>
      <c r="O14" s="228"/>
    </row>
    <row r="15" spans="1:15" ht="42.75" customHeight="1" x14ac:dyDescent="0.2">
      <c r="A15" s="372" t="s">
        <v>452</v>
      </c>
      <c r="B15" s="372"/>
      <c r="C15" s="372"/>
      <c r="D15" s="372"/>
      <c r="E15" s="372"/>
      <c r="F15" s="372"/>
      <c r="G15" s="372"/>
      <c r="I15" s="372" t="s">
        <v>465</v>
      </c>
      <c r="J15" s="372"/>
      <c r="K15" s="372"/>
      <c r="L15" s="372"/>
      <c r="M15" s="372"/>
      <c r="N15" s="372"/>
      <c r="O15" s="372"/>
    </row>
    <row r="16" spans="1:15" ht="42.75" customHeight="1" x14ac:dyDescent="0.2">
      <c r="A16" s="55" t="s">
        <v>369</v>
      </c>
      <c r="B16" s="52" t="s">
        <v>195</v>
      </c>
      <c r="C16" s="52" t="s">
        <v>194</v>
      </c>
      <c r="D16" s="53" t="s">
        <v>13</v>
      </c>
      <c r="E16" s="54" t="s">
        <v>14</v>
      </c>
      <c r="F16" s="54" t="s">
        <v>20</v>
      </c>
      <c r="G16" s="52" t="s">
        <v>451</v>
      </c>
      <c r="I16" s="55" t="s">
        <v>369</v>
      </c>
      <c r="J16" s="52" t="s">
        <v>195</v>
      </c>
      <c r="K16" s="52" t="s">
        <v>194</v>
      </c>
      <c r="L16" s="53" t="s">
        <v>13</v>
      </c>
      <c r="M16" s="54" t="s">
        <v>14</v>
      </c>
      <c r="N16" s="54" t="s">
        <v>20</v>
      </c>
      <c r="O16" s="52" t="s">
        <v>451</v>
      </c>
    </row>
    <row r="17" spans="1:15" ht="42.75" customHeight="1" x14ac:dyDescent="0.2">
      <c r="A17" s="27">
        <v>1</v>
      </c>
      <c r="B17" s="28" t="s">
        <v>48</v>
      </c>
      <c r="C17" s="29" t="s">
        <v>515</v>
      </c>
      <c r="D17" s="30" t="s">
        <v>515</v>
      </c>
      <c r="E17" s="56" t="s">
        <v>515</v>
      </c>
      <c r="F17" s="56" t="s">
        <v>515</v>
      </c>
      <c r="G17" s="228"/>
      <c r="I17" s="27">
        <v>1</v>
      </c>
      <c r="J17" s="28" t="s">
        <v>278</v>
      </c>
      <c r="K17" s="29">
        <v>381</v>
      </c>
      <c r="L17" s="30">
        <v>35871</v>
      </c>
      <c r="M17" s="56" t="s">
        <v>382</v>
      </c>
      <c r="N17" s="56" t="s">
        <v>372</v>
      </c>
      <c r="O17" s="228"/>
    </row>
    <row r="18" spans="1:15" ht="42.75" customHeight="1" x14ac:dyDescent="0.2">
      <c r="A18" s="27">
        <v>2</v>
      </c>
      <c r="B18" s="28" t="s">
        <v>50</v>
      </c>
      <c r="C18" s="29">
        <v>430</v>
      </c>
      <c r="D18" s="30">
        <v>35830</v>
      </c>
      <c r="E18" s="56" t="s">
        <v>394</v>
      </c>
      <c r="F18" s="56" t="s">
        <v>395</v>
      </c>
      <c r="G18" s="228"/>
      <c r="I18" s="27">
        <v>2</v>
      </c>
      <c r="J18" s="28" t="s">
        <v>279</v>
      </c>
      <c r="K18" s="29">
        <v>397</v>
      </c>
      <c r="L18" s="30">
        <v>36385</v>
      </c>
      <c r="M18" s="56" t="s">
        <v>427</v>
      </c>
      <c r="N18" s="56" t="s">
        <v>205</v>
      </c>
      <c r="O18" s="228"/>
    </row>
    <row r="19" spans="1:15" ht="42.75" customHeight="1" x14ac:dyDescent="0.2">
      <c r="A19" s="27">
        <v>3</v>
      </c>
      <c r="B19" s="28" t="s">
        <v>51</v>
      </c>
      <c r="C19" s="29">
        <v>418</v>
      </c>
      <c r="D19" s="30">
        <v>35836</v>
      </c>
      <c r="E19" s="56" t="s">
        <v>385</v>
      </c>
      <c r="F19" s="56" t="s">
        <v>386</v>
      </c>
      <c r="G19" s="228"/>
      <c r="I19" s="27">
        <v>3</v>
      </c>
      <c r="J19" s="28" t="s">
        <v>280</v>
      </c>
      <c r="K19" s="29">
        <v>388</v>
      </c>
      <c r="L19" s="30">
        <v>35963</v>
      </c>
      <c r="M19" s="56" t="s">
        <v>428</v>
      </c>
      <c r="N19" s="56" t="s">
        <v>429</v>
      </c>
      <c r="O19" s="228"/>
    </row>
    <row r="20" spans="1:15" ht="42.75" customHeight="1" x14ac:dyDescent="0.2">
      <c r="A20" s="27">
        <v>4</v>
      </c>
      <c r="B20" s="28" t="s">
        <v>52</v>
      </c>
      <c r="C20" s="29">
        <v>424</v>
      </c>
      <c r="D20" s="30">
        <v>36161</v>
      </c>
      <c r="E20" s="56" t="s">
        <v>392</v>
      </c>
      <c r="F20" s="56" t="s">
        <v>393</v>
      </c>
      <c r="G20" s="228"/>
      <c r="I20" s="27">
        <v>4</v>
      </c>
      <c r="J20" s="28" t="s">
        <v>281</v>
      </c>
      <c r="K20" s="29" t="s">
        <v>515</v>
      </c>
      <c r="L20" s="30" t="s">
        <v>515</v>
      </c>
      <c r="M20" s="56" t="s">
        <v>515</v>
      </c>
      <c r="N20" s="56" t="s">
        <v>515</v>
      </c>
      <c r="O20" s="228"/>
    </row>
    <row r="21" spans="1:15" ht="42.75" customHeight="1" x14ac:dyDescent="0.2">
      <c r="A21" s="27">
        <v>5</v>
      </c>
      <c r="B21" s="28" t="s">
        <v>53</v>
      </c>
      <c r="C21" s="29">
        <v>385</v>
      </c>
      <c r="D21" s="30">
        <v>36161</v>
      </c>
      <c r="E21" s="56" t="s">
        <v>383</v>
      </c>
      <c r="F21" s="56" t="s">
        <v>384</v>
      </c>
      <c r="G21" s="228"/>
      <c r="I21" s="27">
        <v>5</v>
      </c>
      <c r="J21" s="28" t="s">
        <v>282</v>
      </c>
      <c r="K21" s="29" t="s">
        <v>515</v>
      </c>
      <c r="L21" s="30" t="s">
        <v>515</v>
      </c>
      <c r="M21" s="56" t="s">
        <v>515</v>
      </c>
      <c r="N21" s="56" t="s">
        <v>515</v>
      </c>
      <c r="O21" s="228"/>
    </row>
    <row r="22" spans="1:15" ht="42.75" customHeight="1" x14ac:dyDescent="0.2">
      <c r="A22" s="27">
        <v>6</v>
      </c>
      <c r="B22" s="28" t="s">
        <v>54</v>
      </c>
      <c r="C22" s="29" t="s">
        <v>515</v>
      </c>
      <c r="D22" s="30" t="s">
        <v>515</v>
      </c>
      <c r="E22" s="56" t="s">
        <v>515</v>
      </c>
      <c r="F22" s="56" t="s">
        <v>515</v>
      </c>
      <c r="G22" s="228"/>
      <c r="I22" s="27">
        <v>6</v>
      </c>
      <c r="J22" s="28" t="s">
        <v>283</v>
      </c>
      <c r="K22" s="29" t="s">
        <v>515</v>
      </c>
      <c r="L22" s="30" t="s">
        <v>515</v>
      </c>
      <c r="M22" s="56" t="s">
        <v>515</v>
      </c>
      <c r="N22" s="56" t="s">
        <v>515</v>
      </c>
      <c r="O22" s="228"/>
    </row>
    <row r="23" spans="1:15" ht="42.75" customHeight="1" x14ac:dyDescent="0.2">
      <c r="A23" s="27">
        <v>7</v>
      </c>
      <c r="B23" s="28" t="s">
        <v>453</v>
      </c>
      <c r="C23" s="29" t="s">
        <v>515</v>
      </c>
      <c r="D23" s="30" t="s">
        <v>515</v>
      </c>
      <c r="E23" s="56" t="s">
        <v>515</v>
      </c>
      <c r="F23" s="56" t="s">
        <v>515</v>
      </c>
      <c r="G23" s="228"/>
      <c r="I23" s="27">
        <v>7</v>
      </c>
      <c r="J23" s="28" t="s">
        <v>284</v>
      </c>
      <c r="K23" s="29" t="s">
        <v>515</v>
      </c>
      <c r="L23" s="30" t="s">
        <v>515</v>
      </c>
      <c r="M23" s="56" t="s">
        <v>515</v>
      </c>
      <c r="N23" s="56" t="s">
        <v>515</v>
      </c>
      <c r="O23" s="228"/>
    </row>
    <row r="24" spans="1:15" ht="42.75" customHeight="1" x14ac:dyDescent="0.2">
      <c r="A24" s="27">
        <v>8</v>
      </c>
      <c r="B24" s="28" t="s">
        <v>454</v>
      </c>
      <c r="C24" s="29" t="s">
        <v>515</v>
      </c>
      <c r="D24" s="30" t="s">
        <v>515</v>
      </c>
      <c r="E24" s="56" t="s">
        <v>515</v>
      </c>
      <c r="F24" s="56" t="s">
        <v>515</v>
      </c>
      <c r="G24" s="228"/>
      <c r="I24" s="27">
        <v>8</v>
      </c>
      <c r="J24" s="28" t="s">
        <v>285</v>
      </c>
      <c r="K24" s="29" t="s">
        <v>515</v>
      </c>
      <c r="L24" s="30" t="s">
        <v>515</v>
      </c>
      <c r="M24" s="56" t="s">
        <v>515</v>
      </c>
      <c r="N24" s="56" t="s">
        <v>515</v>
      </c>
      <c r="O24" s="228"/>
    </row>
    <row r="25" spans="1:15" ht="42.75" customHeight="1" x14ac:dyDescent="0.2">
      <c r="A25" s="372" t="s">
        <v>455</v>
      </c>
      <c r="B25" s="372"/>
      <c r="C25" s="372"/>
      <c r="D25" s="372"/>
      <c r="E25" s="372"/>
      <c r="F25" s="372"/>
      <c r="G25" s="372"/>
      <c r="I25" s="373"/>
      <c r="J25" s="373"/>
      <c r="K25" s="373"/>
      <c r="L25" s="373"/>
      <c r="M25" s="373"/>
      <c r="N25" s="373"/>
      <c r="O25" s="373"/>
    </row>
    <row r="26" spans="1:15" ht="42.75" customHeight="1" x14ac:dyDescent="0.2">
      <c r="A26" s="55" t="s">
        <v>369</v>
      </c>
      <c r="B26" s="52" t="s">
        <v>195</v>
      </c>
      <c r="C26" s="52" t="s">
        <v>194</v>
      </c>
      <c r="D26" s="53" t="s">
        <v>13</v>
      </c>
      <c r="E26" s="54" t="s">
        <v>14</v>
      </c>
      <c r="F26" s="54" t="s">
        <v>20</v>
      </c>
      <c r="G26" s="52" t="s">
        <v>451</v>
      </c>
      <c r="I26" s="302"/>
      <c r="J26" s="303"/>
      <c r="K26" s="303"/>
      <c r="L26" s="304"/>
      <c r="M26" s="305"/>
      <c r="N26" s="305"/>
      <c r="O26" s="303"/>
    </row>
    <row r="27" spans="1:15" ht="42.75" customHeight="1" x14ac:dyDescent="0.2">
      <c r="A27" s="27">
        <v>1</v>
      </c>
      <c r="B27" s="28" t="s">
        <v>100</v>
      </c>
      <c r="C27" s="29">
        <v>415</v>
      </c>
      <c r="D27" s="30">
        <v>35886</v>
      </c>
      <c r="E27" s="56" t="s">
        <v>406</v>
      </c>
      <c r="F27" s="56" t="s">
        <v>407</v>
      </c>
      <c r="G27" s="228"/>
      <c r="I27" s="46"/>
      <c r="J27" s="47"/>
      <c r="K27" s="48"/>
      <c r="L27" s="49"/>
      <c r="M27" s="60"/>
      <c r="N27" s="60"/>
      <c r="O27" s="301"/>
    </row>
    <row r="28" spans="1:15" ht="42.75" customHeight="1" x14ac:dyDescent="0.2">
      <c r="A28" s="27">
        <v>2</v>
      </c>
      <c r="B28" s="28" t="s">
        <v>101</v>
      </c>
      <c r="C28" s="29">
        <v>393</v>
      </c>
      <c r="D28" s="30">
        <v>36027</v>
      </c>
      <c r="E28" s="56" t="s">
        <v>412</v>
      </c>
      <c r="F28" s="56" t="s">
        <v>413</v>
      </c>
      <c r="G28" s="228"/>
      <c r="I28" s="46"/>
      <c r="J28" s="47"/>
      <c r="K28" s="48"/>
      <c r="L28" s="49"/>
      <c r="M28" s="60"/>
      <c r="N28" s="60"/>
      <c r="O28" s="301"/>
    </row>
    <row r="29" spans="1:15" ht="42.75" customHeight="1" x14ac:dyDescent="0.2">
      <c r="A29" s="27">
        <v>3</v>
      </c>
      <c r="B29" s="28" t="s">
        <v>102</v>
      </c>
      <c r="C29" s="29">
        <v>379</v>
      </c>
      <c r="D29" s="30">
        <v>35856</v>
      </c>
      <c r="E29" s="56" t="s">
        <v>401</v>
      </c>
      <c r="F29" s="56" t="s">
        <v>399</v>
      </c>
      <c r="G29" s="228"/>
      <c r="I29" s="46"/>
      <c r="J29" s="47"/>
      <c r="K29" s="48"/>
      <c r="L29" s="49"/>
      <c r="M29" s="60"/>
      <c r="N29" s="60"/>
      <c r="O29" s="301"/>
    </row>
    <row r="30" spans="1:15" ht="42.75" customHeight="1" x14ac:dyDescent="0.2">
      <c r="A30" s="27">
        <v>4</v>
      </c>
      <c r="B30" s="28" t="s">
        <v>103</v>
      </c>
      <c r="C30" s="29">
        <v>376</v>
      </c>
      <c r="D30" s="30">
        <v>36400</v>
      </c>
      <c r="E30" s="56" t="s">
        <v>400</v>
      </c>
      <c r="F30" s="56" t="s">
        <v>399</v>
      </c>
      <c r="G30" s="228"/>
      <c r="I30" s="46"/>
      <c r="J30" s="47"/>
      <c r="K30" s="48"/>
      <c r="L30" s="49"/>
      <c r="M30" s="60"/>
      <c r="N30" s="60"/>
      <c r="O30" s="301"/>
    </row>
    <row r="31" spans="1:15" ht="42.75" customHeight="1" x14ac:dyDescent="0.2">
      <c r="A31" s="27">
        <v>5</v>
      </c>
      <c r="B31" s="28" t="s">
        <v>104</v>
      </c>
      <c r="C31" s="29">
        <v>392</v>
      </c>
      <c r="D31" s="30">
        <v>36293</v>
      </c>
      <c r="E31" s="56" t="s">
        <v>402</v>
      </c>
      <c r="F31" s="56" t="s">
        <v>403</v>
      </c>
      <c r="G31" s="228"/>
      <c r="I31" s="46"/>
      <c r="J31" s="47"/>
      <c r="K31" s="48"/>
      <c r="L31" s="49"/>
      <c r="M31" s="60"/>
      <c r="N31" s="60"/>
      <c r="O31" s="301"/>
    </row>
    <row r="32" spans="1:15" ht="42.75" customHeight="1" x14ac:dyDescent="0.2">
      <c r="A32" s="27">
        <v>6</v>
      </c>
      <c r="B32" s="28" t="s">
        <v>105</v>
      </c>
      <c r="C32" s="29">
        <v>375</v>
      </c>
      <c r="D32" s="30">
        <v>36340</v>
      </c>
      <c r="E32" s="56" t="s">
        <v>398</v>
      </c>
      <c r="F32" s="56" t="s">
        <v>399</v>
      </c>
      <c r="G32" s="228"/>
      <c r="I32" s="46"/>
      <c r="J32" s="47"/>
      <c r="K32" s="48"/>
      <c r="L32" s="49"/>
      <c r="M32" s="60"/>
      <c r="N32" s="60"/>
      <c r="O32" s="301"/>
    </row>
    <row r="33" spans="1:15" ht="42.75" customHeight="1" x14ac:dyDescent="0.2">
      <c r="A33" s="27">
        <v>7</v>
      </c>
      <c r="B33" s="28" t="s">
        <v>106</v>
      </c>
      <c r="C33" s="29">
        <v>377</v>
      </c>
      <c r="D33" s="30">
        <v>36287</v>
      </c>
      <c r="E33" s="56" t="s">
        <v>411</v>
      </c>
      <c r="F33" s="56" t="s">
        <v>399</v>
      </c>
      <c r="G33" s="228"/>
      <c r="I33" s="46"/>
      <c r="J33" s="47"/>
      <c r="K33" s="48"/>
      <c r="L33" s="49"/>
      <c r="M33" s="60"/>
      <c r="N33" s="60"/>
      <c r="O33" s="301"/>
    </row>
    <row r="34" spans="1:15" ht="42.75" customHeight="1" x14ac:dyDescent="0.2">
      <c r="A34" s="27">
        <v>8</v>
      </c>
      <c r="B34" s="28" t="s">
        <v>107</v>
      </c>
      <c r="C34" s="29">
        <v>394</v>
      </c>
      <c r="D34" s="30">
        <v>35937</v>
      </c>
      <c r="E34" s="56" t="s">
        <v>404</v>
      </c>
      <c r="F34" s="56" t="s">
        <v>405</v>
      </c>
      <c r="G34" s="228"/>
      <c r="I34" s="46"/>
      <c r="J34" s="47"/>
      <c r="K34" s="48"/>
      <c r="L34" s="49"/>
      <c r="M34" s="60"/>
      <c r="N34" s="60"/>
      <c r="O34" s="301"/>
    </row>
    <row r="35" spans="1:15" ht="24.75" customHeight="1" x14ac:dyDescent="0.2">
      <c r="I35" s="46"/>
      <c r="J35" s="300"/>
      <c r="K35" s="300"/>
      <c r="L35" s="300"/>
      <c r="M35" s="300"/>
      <c r="N35" s="300"/>
      <c r="O35" s="300"/>
    </row>
    <row r="36" spans="1:15" ht="24.75" customHeight="1" x14ac:dyDescent="0.2">
      <c r="I36" s="46"/>
      <c r="J36" s="300"/>
      <c r="K36" s="300"/>
      <c r="L36" s="300"/>
      <c r="M36" s="300"/>
      <c r="N36" s="300"/>
      <c r="O36" s="300"/>
    </row>
    <row r="37" spans="1:15" ht="24.75" customHeight="1" x14ac:dyDescent="0.2">
      <c r="I37" s="46"/>
      <c r="J37" s="300"/>
      <c r="K37" s="300"/>
      <c r="L37" s="300"/>
      <c r="M37" s="300"/>
      <c r="N37" s="300"/>
      <c r="O37" s="300"/>
    </row>
    <row r="38" spans="1:15" ht="24.75" customHeight="1" x14ac:dyDescent="0.2">
      <c r="I38" s="46"/>
      <c r="J38" s="300"/>
      <c r="K38" s="300"/>
      <c r="L38" s="300"/>
      <c r="M38" s="300"/>
      <c r="N38" s="300"/>
      <c r="O38" s="300"/>
    </row>
  </sheetData>
  <mergeCells count="10">
    <mergeCell ref="A25:G25"/>
    <mergeCell ref="I25:O25"/>
    <mergeCell ref="A15:G15"/>
    <mergeCell ref="I15:O15"/>
    <mergeCell ref="A1:O1"/>
    <mergeCell ref="A2:O2"/>
    <mergeCell ref="A3:O3"/>
    <mergeCell ref="A4:O4"/>
    <mergeCell ref="A5:G5"/>
    <mergeCell ref="I5:O5"/>
  </mergeCells>
  <printOptions horizontalCentered="1"/>
  <pageMargins left="0.70866141732283472" right="0.70866141732283472" top="0.74803149606299213" bottom="0.74803149606299213"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7"/>
  <sheetViews>
    <sheetView view="pageBreakPreview" zoomScale="98" zoomScaleNormal="100" zoomScaleSheetLayoutView="98" workbookViewId="0">
      <pane ySplit="3" topLeftCell="A49" activePane="bottomLeft" state="frozen"/>
      <selection activeCell="A18" sqref="A18:K18"/>
      <selection pane="bottomLeft" activeCell="A18" sqref="A18:K18"/>
    </sheetView>
  </sheetViews>
  <sheetFormatPr defaultColWidth="6.140625" defaultRowHeight="15.75" x14ac:dyDescent="0.25"/>
  <cols>
    <col min="1" max="1" width="6.140625" style="145" customWidth="1"/>
    <col min="2" max="2" width="15.42578125" style="148" customWidth="1"/>
    <col min="3" max="3" width="8.7109375" style="174" customWidth="1"/>
    <col min="4" max="4" width="13.7109375" style="148" customWidth="1"/>
    <col min="5" max="5" width="11.7109375" style="145" customWidth="1"/>
    <col min="6" max="6" width="28.28515625" style="142" customWidth="1"/>
    <col min="7" max="7" width="12.85546875" style="145" customWidth="1"/>
    <col min="8" max="8" width="16.140625" style="145" customWidth="1"/>
    <col min="9" max="9" width="12.42578125" style="173" customWidth="1"/>
    <col min="10" max="10" width="9.5703125" style="149" customWidth="1"/>
    <col min="11" max="12" width="8.5703125" style="150" customWidth="1"/>
    <col min="13" max="13" width="8.5703125" style="148" customWidth="1"/>
    <col min="14" max="16384" width="6.140625" style="142"/>
  </cols>
  <sheetData>
    <row r="1" spans="1:13" ht="44.25" customHeight="1" x14ac:dyDescent="0.25">
      <c r="A1" s="377" t="s">
        <v>507</v>
      </c>
      <c r="B1" s="377"/>
      <c r="C1" s="377"/>
      <c r="D1" s="377"/>
      <c r="E1" s="377"/>
      <c r="F1" s="378"/>
      <c r="G1" s="378"/>
      <c r="H1" s="378"/>
      <c r="I1" s="378"/>
      <c r="J1" s="378"/>
      <c r="K1" s="377"/>
      <c r="L1" s="377"/>
      <c r="M1" s="377"/>
    </row>
    <row r="2" spans="1:13" ht="44.25" customHeight="1" x14ac:dyDescent="0.25">
      <c r="A2" s="379" t="s">
        <v>321</v>
      </c>
      <c r="B2" s="379"/>
      <c r="C2" s="379"/>
      <c r="D2" s="379"/>
      <c r="E2" s="379"/>
      <c r="F2" s="379"/>
      <c r="G2" s="380" t="s">
        <v>206</v>
      </c>
      <c r="H2" s="380"/>
      <c r="I2" s="181"/>
      <c r="J2" s="381">
        <v>42041.66126828704</v>
      </c>
      <c r="K2" s="381"/>
      <c r="L2" s="381"/>
      <c r="M2" s="381"/>
    </row>
    <row r="3" spans="1:13" s="145" customFormat="1" ht="45" customHeight="1" x14ac:dyDescent="0.25">
      <c r="A3" s="143" t="s">
        <v>25</v>
      </c>
      <c r="B3" s="144" t="s">
        <v>31</v>
      </c>
      <c r="C3" s="144" t="s">
        <v>193</v>
      </c>
      <c r="D3" s="144" t="s">
        <v>245</v>
      </c>
      <c r="E3" s="143" t="s">
        <v>22</v>
      </c>
      <c r="F3" s="143" t="s">
        <v>7</v>
      </c>
      <c r="G3" s="143" t="s">
        <v>43</v>
      </c>
      <c r="H3" s="143" t="s">
        <v>309</v>
      </c>
      <c r="I3" s="171" t="s">
        <v>313</v>
      </c>
      <c r="J3" s="168" t="s">
        <v>47</v>
      </c>
      <c r="K3" s="169" t="s">
        <v>310</v>
      </c>
      <c r="L3" s="169" t="s">
        <v>311</v>
      </c>
      <c r="M3" s="170" t="s">
        <v>312</v>
      </c>
    </row>
    <row r="4" spans="1:13" s="147" customFormat="1" ht="22.5" customHeight="1" x14ac:dyDescent="0.2">
      <c r="A4" s="95">
        <v>1</v>
      </c>
      <c r="B4" s="146" t="s">
        <v>67</v>
      </c>
      <c r="C4" s="146">
        <v>380</v>
      </c>
      <c r="D4" s="146" t="s">
        <v>370</v>
      </c>
      <c r="E4" s="229">
        <v>35935</v>
      </c>
      <c r="F4" s="230" t="s">
        <v>371</v>
      </c>
      <c r="G4" s="172" t="s">
        <v>372</v>
      </c>
      <c r="H4" s="172" t="s">
        <v>365</v>
      </c>
      <c r="I4" s="172" t="s">
        <v>344</v>
      </c>
      <c r="J4" s="238">
        <v>7.42</v>
      </c>
      <c r="K4" s="232" t="s">
        <v>440</v>
      </c>
      <c r="L4" s="232" t="s">
        <v>442</v>
      </c>
      <c r="M4" s="233"/>
    </row>
    <row r="5" spans="1:13" s="147" customFormat="1" ht="22.5" customHeight="1" x14ac:dyDescent="0.2">
      <c r="A5" s="95">
        <v>2</v>
      </c>
      <c r="B5" s="146" t="s">
        <v>65</v>
      </c>
      <c r="C5" s="146">
        <v>383</v>
      </c>
      <c r="D5" s="146" t="s">
        <v>370</v>
      </c>
      <c r="E5" s="229">
        <v>36010</v>
      </c>
      <c r="F5" s="230" t="s">
        <v>373</v>
      </c>
      <c r="G5" s="172" t="s">
        <v>372</v>
      </c>
      <c r="H5" s="172" t="s">
        <v>365</v>
      </c>
      <c r="I5" s="172" t="s">
        <v>344</v>
      </c>
      <c r="J5" s="238" t="s">
        <v>370</v>
      </c>
      <c r="K5" s="232" t="s">
        <v>440</v>
      </c>
      <c r="L5" s="232" t="s">
        <v>443</v>
      </c>
      <c r="M5" s="233"/>
    </row>
    <row r="6" spans="1:13" s="147" customFormat="1" ht="22.5" customHeight="1" x14ac:dyDescent="0.2">
      <c r="A6" s="95">
        <v>3</v>
      </c>
      <c r="B6" s="146" t="s">
        <v>66</v>
      </c>
      <c r="C6" s="146">
        <v>399</v>
      </c>
      <c r="D6" s="146" t="s">
        <v>370</v>
      </c>
      <c r="E6" s="229">
        <v>36161</v>
      </c>
      <c r="F6" s="230" t="s">
        <v>374</v>
      </c>
      <c r="G6" s="172" t="s">
        <v>205</v>
      </c>
      <c r="H6" s="172" t="s">
        <v>365</v>
      </c>
      <c r="I6" s="172" t="s">
        <v>344</v>
      </c>
      <c r="J6" s="238">
        <v>7.24</v>
      </c>
      <c r="K6" s="232" t="s">
        <v>440</v>
      </c>
      <c r="L6" s="232" t="s">
        <v>441</v>
      </c>
      <c r="M6" s="233"/>
    </row>
    <row r="7" spans="1:13" s="147" customFormat="1" ht="22.5" customHeight="1" x14ac:dyDescent="0.2">
      <c r="A7" s="95">
        <v>4</v>
      </c>
      <c r="B7" s="146" t="s">
        <v>68</v>
      </c>
      <c r="C7" s="146">
        <v>402</v>
      </c>
      <c r="D7" s="146" t="s">
        <v>370</v>
      </c>
      <c r="E7" s="229">
        <v>36351</v>
      </c>
      <c r="F7" s="230" t="s">
        <v>375</v>
      </c>
      <c r="G7" s="172" t="s">
        <v>205</v>
      </c>
      <c r="H7" s="172" t="s">
        <v>365</v>
      </c>
      <c r="I7" s="172" t="s">
        <v>344</v>
      </c>
      <c r="J7" s="238" t="s">
        <v>370</v>
      </c>
      <c r="K7" s="232" t="s">
        <v>440</v>
      </c>
      <c r="L7" s="232" t="s">
        <v>444</v>
      </c>
      <c r="M7" s="233"/>
    </row>
    <row r="8" spans="1:13" s="147" customFormat="1" ht="22.5" customHeight="1" x14ac:dyDescent="0.2">
      <c r="A8" s="95">
        <v>5</v>
      </c>
      <c r="B8" s="146" t="s">
        <v>64</v>
      </c>
      <c r="C8" s="146">
        <v>391</v>
      </c>
      <c r="D8" s="146" t="s">
        <v>370</v>
      </c>
      <c r="E8" s="229">
        <v>36219</v>
      </c>
      <c r="F8" s="230" t="s">
        <v>376</v>
      </c>
      <c r="G8" s="172" t="s">
        <v>377</v>
      </c>
      <c r="H8" s="172" t="s">
        <v>365</v>
      </c>
      <c r="I8" s="172" t="s">
        <v>344</v>
      </c>
      <c r="J8" s="231"/>
      <c r="K8" s="232" t="s">
        <v>440</v>
      </c>
      <c r="L8" s="232" t="s">
        <v>445</v>
      </c>
      <c r="M8" s="233"/>
    </row>
    <row r="9" spans="1:13" s="147" customFormat="1" ht="22.5" customHeight="1" thickBot="1" x14ac:dyDescent="0.25">
      <c r="A9" s="247">
        <v>6</v>
      </c>
      <c r="B9" s="248" t="s">
        <v>191</v>
      </c>
      <c r="C9" s="248">
        <v>412</v>
      </c>
      <c r="D9" s="248" t="s">
        <v>370</v>
      </c>
      <c r="E9" s="249">
        <v>36398</v>
      </c>
      <c r="F9" s="250" t="s">
        <v>378</v>
      </c>
      <c r="G9" s="251" t="s">
        <v>379</v>
      </c>
      <c r="H9" s="251" t="s">
        <v>365</v>
      </c>
      <c r="I9" s="251" t="s">
        <v>344</v>
      </c>
      <c r="J9" s="252"/>
      <c r="K9" s="253" t="s">
        <v>440</v>
      </c>
      <c r="L9" s="253" t="s">
        <v>446</v>
      </c>
      <c r="M9" s="254"/>
    </row>
    <row r="10" spans="1:13" s="147" customFormat="1" ht="22.5" customHeight="1" x14ac:dyDescent="0.2">
      <c r="A10" s="263">
        <v>1</v>
      </c>
      <c r="B10" s="264" t="s">
        <v>325</v>
      </c>
      <c r="C10" s="264">
        <v>369</v>
      </c>
      <c r="D10" s="264" t="s">
        <v>370</v>
      </c>
      <c r="E10" s="265">
        <v>36562</v>
      </c>
      <c r="F10" s="266" t="s">
        <v>380</v>
      </c>
      <c r="G10" s="267" t="s">
        <v>381</v>
      </c>
      <c r="H10" s="267" t="s">
        <v>365</v>
      </c>
      <c r="I10" s="267" t="s">
        <v>345</v>
      </c>
      <c r="J10" s="287">
        <v>42331</v>
      </c>
      <c r="K10" s="269" t="s">
        <v>440</v>
      </c>
      <c r="L10" s="269" t="s">
        <v>444</v>
      </c>
      <c r="M10" s="270"/>
    </row>
    <row r="11" spans="1:13" s="147" customFormat="1" ht="22.5" customHeight="1" x14ac:dyDescent="0.2">
      <c r="A11" s="271">
        <v>2</v>
      </c>
      <c r="B11" s="272" t="s">
        <v>324</v>
      </c>
      <c r="C11" s="272">
        <v>383</v>
      </c>
      <c r="D11" s="272" t="s">
        <v>370</v>
      </c>
      <c r="E11" s="273">
        <v>36010</v>
      </c>
      <c r="F11" s="274" t="s">
        <v>373</v>
      </c>
      <c r="G11" s="275" t="s">
        <v>372</v>
      </c>
      <c r="H11" s="275" t="s">
        <v>365</v>
      </c>
      <c r="I11" s="275" t="s">
        <v>345</v>
      </c>
      <c r="J11" s="287" t="s">
        <v>388</v>
      </c>
      <c r="K11" s="277" t="s">
        <v>440</v>
      </c>
      <c r="L11" s="277" t="s">
        <v>442</v>
      </c>
      <c r="M11" s="278"/>
    </row>
    <row r="12" spans="1:13" s="147" customFormat="1" ht="22.5" customHeight="1" x14ac:dyDescent="0.2">
      <c r="A12" s="271">
        <v>3</v>
      </c>
      <c r="B12" s="272" t="s">
        <v>327</v>
      </c>
      <c r="C12" s="272">
        <v>385</v>
      </c>
      <c r="D12" s="272" t="s">
        <v>370</v>
      </c>
      <c r="E12" s="273">
        <v>36161</v>
      </c>
      <c r="F12" s="274" t="s">
        <v>383</v>
      </c>
      <c r="G12" s="275" t="s">
        <v>384</v>
      </c>
      <c r="H12" s="275" t="s">
        <v>365</v>
      </c>
      <c r="I12" s="275" t="s">
        <v>345</v>
      </c>
      <c r="J12" s="287">
        <v>23.1</v>
      </c>
      <c r="K12" s="277" t="s">
        <v>445</v>
      </c>
      <c r="L12" s="277" t="s">
        <v>441</v>
      </c>
      <c r="M12" s="278"/>
    </row>
    <row r="13" spans="1:13" s="147" customFormat="1" ht="22.5" customHeight="1" x14ac:dyDescent="0.2">
      <c r="A13" s="271">
        <v>4</v>
      </c>
      <c r="B13" s="272" t="s">
        <v>326</v>
      </c>
      <c r="C13" s="272">
        <v>402</v>
      </c>
      <c r="D13" s="272" t="s">
        <v>370</v>
      </c>
      <c r="E13" s="273">
        <v>36351</v>
      </c>
      <c r="F13" s="274" t="s">
        <v>375</v>
      </c>
      <c r="G13" s="275" t="s">
        <v>205</v>
      </c>
      <c r="H13" s="275" t="s">
        <v>365</v>
      </c>
      <c r="I13" s="275" t="s">
        <v>345</v>
      </c>
      <c r="J13" s="287" t="s">
        <v>390</v>
      </c>
      <c r="K13" s="277" t="s">
        <v>445</v>
      </c>
      <c r="L13" s="277" t="s">
        <v>443</v>
      </c>
      <c r="M13" s="278"/>
    </row>
    <row r="14" spans="1:13" s="147" customFormat="1" ht="22.5" customHeight="1" x14ac:dyDescent="0.2">
      <c r="A14" s="271">
        <v>5</v>
      </c>
      <c r="B14" s="272" t="s">
        <v>329</v>
      </c>
      <c r="C14" s="272">
        <v>418</v>
      </c>
      <c r="D14" s="272" t="s">
        <v>370</v>
      </c>
      <c r="E14" s="273">
        <v>35836</v>
      </c>
      <c r="F14" s="274" t="s">
        <v>385</v>
      </c>
      <c r="G14" s="275" t="s">
        <v>386</v>
      </c>
      <c r="H14" s="275" t="s">
        <v>365</v>
      </c>
      <c r="I14" s="275" t="s">
        <v>345</v>
      </c>
      <c r="J14" s="287" t="s">
        <v>391</v>
      </c>
      <c r="K14" s="277" t="s">
        <v>445</v>
      </c>
      <c r="L14" s="277" t="s">
        <v>444</v>
      </c>
      <c r="M14" s="278"/>
    </row>
    <row r="15" spans="1:13" s="147" customFormat="1" ht="22.5" customHeight="1" x14ac:dyDescent="0.2">
      <c r="A15" s="271">
        <v>6</v>
      </c>
      <c r="B15" s="272" t="s">
        <v>328</v>
      </c>
      <c r="C15" s="272">
        <v>399</v>
      </c>
      <c r="D15" s="272" t="s">
        <v>370</v>
      </c>
      <c r="E15" s="273">
        <v>36161</v>
      </c>
      <c r="F15" s="274" t="s">
        <v>374</v>
      </c>
      <c r="G15" s="275" t="s">
        <v>205</v>
      </c>
      <c r="H15" s="275" t="s">
        <v>365</v>
      </c>
      <c r="I15" s="275" t="s">
        <v>345</v>
      </c>
      <c r="J15" s="287" t="s">
        <v>389</v>
      </c>
      <c r="K15" s="277" t="s">
        <v>445</v>
      </c>
      <c r="L15" s="277" t="s">
        <v>442</v>
      </c>
      <c r="M15" s="278"/>
    </row>
    <row r="16" spans="1:13" s="147" customFormat="1" ht="22.5" customHeight="1" thickBot="1" x14ac:dyDescent="0.25">
      <c r="A16" s="279">
        <v>7</v>
      </c>
      <c r="B16" s="280" t="s">
        <v>323</v>
      </c>
      <c r="C16" s="280">
        <v>381</v>
      </c>
      <c r="D16" s="280" t="s">
        <v>370</v>
      </c>
      <c r="E16" s="281">
        <v>35871</v>
      </c>
      <c r="F16" s="282" t="s">
        <v>382</v>
      </c>
      <c r="G16" s="283" t="s">
        <v>372</v>
      </c>
      <c r="H16" s="283" t="s">
        <v>365</v>
      </c>
      <c r="I16" s="283" t="s">
        <v>345</v>
      </c>
      <c r="J16" s="289" t="s">
        <v>387</v>
      </c>
      <c r="K16" s="285" t="s">
        <v>440</v>
      </c>
      <c r="L16" s="285" t="s">
        <v>441</v>
      </c>
      <c r="M16" s="286"/>
    </row>
    <row r="17" spans="1:13" s="147" customFormat="1" ht="22.5" customHeight="1" x14ac:dyDescent="0.2">
      <c r="A17" s="239">
        <v>1</v>
      </c>
      <c r="B17" s="240" t="s">
        <v>516</v>
      </c>
      <c r="C17" s="240">
        <v>369</v>
      </c>
      <c r="D17" s="240" t="s">
        <v>370</v>
      </c>
      <c r="E17" s="241">
        <v>36562</v>
      </c>
      <c r="F17" s="242" t="s">
        <v>380</v>
      </c>
      <c r="G17" s="243" t="s">
        <v>381</v>
      </c>
      <c r="H17" s="243" t="s">
        <v>365</v>
      </c>
      <c r="I17" s="243" t="s">
        <v>306</v>
      </c>
      <c r="J17" s="288">
        <v>52.78</v>
      </c>
      <c r="K17" s="245"/>
      <c r="L17" s="245"/>
      <c r="M17" s="246"/>
    </row>
    <row r="18" spans="1:13" s="147" customFormat="1" ht="22.5" customHeight="1" x14ac:dyDescent="0.2">
      <c r="A18" s="95">
        <v>2</v>
      </c>
      <c r="B18" s="146" t="s">
        <v>53</v>
      </c>
      <c r="C18" s="146">
        <v>385</v>
      </c>
      <c r="D18" s="146" t="s">
        <v>370</v>
      </c>
      <c r="E18" s="229">
        <v>36161</v>
      </c>
      <c r="F18" s="230" t="s">
        <v>383</v>
      </c>
      <c r="G18" s="172" t="s">
        <v>384</v>
      </c>
      <c r="H18" s="172" t="s">
        <v>365</v>
      </c>
      <c r="I18" s="172" t="s">
        <v>306</v>
      </c>
      <c r="J18" s="238">
        <v>50.8</v>
      </c>
      <c r="K18" s="232" t="s">
        <v>440</v>
      </c>
      <c r="L18" s="232" t="s">
        <v>442</v>
      </c>
      <c r="M18" s="233"/>
    </row>
    <row r="19" spans="1:13" s="147" customFormat="1" ht="22.5" customHeight="1" x14ac:dyDescent="0.2">
      <c r="A19" s="95">
        <v>3</v>
      </c>
      <c r="B19" s="146" t="s">
        <v>51</v>
      </c>
      <c r="C19" s="146">
        <v>418</v>
      </c>
      <c r="D19" s="146" t="s">
        <v>370</v>
      </c>
      <c r="E19" s="229">
        <v>35836</v>
      </c>
      <c r="F19" s="230" t="s">
        <v>385</v>
      </c>
      <c r="G19" s="172" t="s">
        <v>386</v>
      </c>
      <c r="H19" s="172" t="s">
        <v>365</v>
      </c>
      <c r="I19" s="172" t="s">
        <v>306</v>
      </c>
      <c r="J19" s="238">
        <v>50.89</v>
      </c>
      <c r="K19" s="232" t="s">
        <v>440</v>
      </c>
      <c r="L19" s="232" t="s">
        <v>443</v>
      </c>
      <c r="M19" s="233"/>
    </row>
    <row r="20" spans="1:13" s="147" customFormat="1" ht="22.5" customHeight="1" x14ac:dyDescent="0.2">
      <c r="A20" s="95">
        <v>4</v>
      </c>
      <c r="B20" s="146" t="s">
        <v>52</v>
      </c>
      <c r="C20" s="146">
        <v>424</v>
      </c>
      <c r="D20" s="146" t="s">
        <v>370</v>
      </c>
      <c r="E20" s="229">
        <v>36161</v>
      </c>
      <c r="F20" s="230" t="s">
        <v>392</v>
      </c>
      <c r="G20" s="172" t="s">
        <v>393</v>
      </c>
      <c r="H20" s="172" t="s">
        <v>365</v>
      </c>
      <c r="I20" s="172" t="s">
        <v>306</v>
      </c>
      <c r="J20" s="238">
        <v>50.3</v>
      </c>
      <c r="K20" s="232" t="s">
        <v>440</v>
      </c>
      <c r="L20" s="232" t="s">
        <v>441</v>
      </c>
      <c r="M20" s="233"/>
    </row>
    <row r="21" spans="1:13" s="147" customFormat="1" ht="22.5" customHeight="1" thickBot="1" x14ac:dyDescent="0.25">
      <c r="A21" s="247">
        <v>5</v>
      </c>
      <c r="B21" s="248" t="s">
        <v>50</v>
      </c>
      <c r="C21" s="248">
        <v>430</v>
      </c>
      <c r="D21" s="248" t="s">
        <v>370</v>
      </c>
      <c r="E21" s="249">
        <v>35830</v>
      </c>
      <c r="F21" s="250" t="s">
        <v>394</v>
      </c>
      <c r="G21" s="251" t="s">
        <v>395</v>
      </c>
      <c r="H21" s="251" t="s">
        <v>365</v>
      </c>
      <c r="I21" s="251" t="s">
        <v>306</v>
      </c>
      <c r="J21" s="290" t="s">
        <v>370</v>
      </c>
      <c r="K21" s="253" t="s">
        <v>440</v>
      </c>
      <c r="L21" s="253" t="s">
        <v>445</v>
      </c>
      <c r="M21" s="254"/>
    </row>
    <row r="22" spans="1:13" s="147" customFormat="1" ht="22.5" customHeight="1" x14ac:dyDescent="0.2">
      <c r="A22" s="263">
        <v>1</v>
      </c>
      <c r="B22" s="264" t="s">
        <v>150</v>
      </c>
      <c r="C22" s="264">
        <v>412</v>
      </c>
      <c r="D22" s="264" t="s">
        <v>370</v>
      </c>
      <c r="E22" s="265">
        <v>36398</v>
      </c>
      <c r="F22" s="266" t="s">
        <v>378</v>
      </c>
      <c r="G22" s="267" t="s">
        <v>379</v>
      </c>
      <c r="H22" s="267" t="s">
        <v>365</v>
      </c>
      <c r="I22" s="267" t="s">
        <v>308</v>
      </c>
      <c r="J22" s="268"/>
      <c r="K22" s="269" t="s">
        <v>440</v>
      </c>
      <c r="L22" s="269" t="s">
        <v>443</v>
      </c>
      <c r="M22" s="270"/>
    </row>
    <row r="23" spans="1:13" s="147" customFormat="1" ht="22.5" customHeight="1" x14ac:dyDescent="0.2">
      <c r="A23" s="271">
        <v>2</v>
      </c>
      <c r="B23" s="272" t="s">
        <v>316</v>
      </c>
      <c r="C23" s="272">
        <v>432</v>
      </c>
      <c r="D23" s="272" t="s">
        <v>370</v>
      </c>
      <c r="E23" s="273">
        <v>36383</v>
      </c>
      <c r="F23" s="274" t="s">
        <v>396</v>
      </c>
      <c r="G23" s="275" t="s">
        <v>397</v>
      </c>
      <c r="H23" s="275" t="s">
        <v>365</v>
      </c>
      <c r="I23" s="275" t="s">
        <v>308</v>
      </c>
      <c r="J23" s="276">
        <v>156</v>
      </c>
      <c r="K23" s="277" t="s">
        <v>440</v>
      </c>
      <c r="L23" s="277" t="s">
        <v>446</v>
      </c>
      <c r="M23" s="278"/>
    </row>
    <row r="24" spans="1:13" s="147" customFormat="1" ht="22.5" customHeight="1" x14ac:dyDescent="0.2">
      <c r="A24" s="271">
        <v>3</v>
      </c>
      <c r="B24" s="272" t="s">
        <v>152</v>
      </c>
      <c r="C24" s="272">
        <v>375</v>
      </c>
      <c r="D24" s="272" t="s">
        <v>370</v>
      </c>
      <c r="E24" s="273">
        <v>36340</v>
      </c>
      <c r="F24" s="274" t="s">
        <v>398</v>
      </c>
      <c r="G24" s="275" t="s">
        <v>399</v>
      </c>
      <c r="H24" s="275" t="s">
        <v>365</v>
      </c>
      <c r="I24" s="275" t="s">
        <v>308</v>
      </c>
      <c r="J24" s="276" t="s">
        <v>408</v>
      </c>
      <c r="K24" s="277" t="s">
        <v>440</v>
      </c>
      <c r="L24" s="277" t="s">
        <v>442</v>
      </c>
      <c r="M24" s="278"/>
    </row>
    <row r="25" spans="1:13" s="147" customFormat="1" ht="22.5" customHeight="1" x14ac:dyDescent="0.2">
      <c r="A25" s="271">
        <v>4</v>
      </c>
      <c r="B25" s="272" t="s">
        <v>151</v>
      </c>
      <c r="C25" s="272">
        <v>376</v>
      </c>
      <c r="D25" s="272" t="s">
        <v>370</v>
      </c>
      <c r="E25" s="273">
        <v>36400</v>
      </c>
      <c r="F25" s="274" t="s">
        <v>400</v>
      </c>
      <c r="G25" s="275" t="s">
        <v>399</v>
      </c>
      <c r="H25" s="275" t="s">
        <v>365</v>
      </c>
      <c r="I25" s="275" t="s">
        <v>308</v>
      </c>
      <c r="J25" s="276" t="s">
        <v>408</v>
      </c>
      <c r="K25" s="277" t="s">
        <v>440</v>
      </c>
      <c r="L25" s="277" t="s">
        <v>441</v>
      </c>
      <c r="M25" s="278"/>
    </row>
    <row r="26" spans="1:13" s="147" customFormat="1" ht="22.5" customHeight="1" x14ac:dyDescent="0.2">
      <c r="A26" s="271">
        <v>5</v>
      </c>
      <c r="B26" s="272" t="s">
        <v>149</v>
      </c>
      <c r="C26" s="272">
        <v>379</v>
      </c>
      <c r="D26" s="272" t="s">
        <v>370</v>
      </c>
      <c r="E26" s="273">
        <v>35856</v>
      </c>
      <c r="F26" s="274" t="s">
        <v>401</v>
      </c>
      <c r="G26" s="275" t="s">
        <v>399</v>
      </c>
      <c r="H26" s="275" t="s">
        <v>365</v>
      </c>
      <c r="I26" s="275" t="s">
        <v>308</v>
      </c>
      <c r="J26" s="276" t="s">
        <v>370</v>
      </c>
      <c r="K26" s="277" t="s">
        <v>440</v>
      </c>
      <c r="L26" s="277" t="s">
        <v>445</v>
      </c>
      <c r="M26" s="278"/>
    </row>
    <row r="27" spans="1:13" s="147" customFormat="1" ht="22.5" customHeight="1" x14ac:dyDescent="0.2">
      <c r="A27" s="271">
        <v>6</v>
      </c>
      <c r="B27" s="272" t="s">
        <v>153</v>
      </c>
      <c r="C27" s="272">
        <v>392</v>
      </c>
      <c r="D27" s="272" t="s">
        <v>370</v>
      </c>
      <c r="E27" s="273">
        <v>36293</v>
      </c>
      <c r="F27" s="274" t="s">
        <v>402</v>
      </c>
      <c r="G27" s="275" t="s">
        <v>403</v>
      </c>
      <c r="H27" s="275" t="s">
        <v>365</v>
      </c>
      <c r="I27" s="275" t="s">
        <v>308</v>
      </c>
      <c r="J27" s="276" t="s">
        <v>409</v>
      </c>
      <c r="K27" s="277" t="s">
        <v>440</v>
      </c>
      <c r="L27" s="277" t="s">
        <v>444</v>
      </c>
      <c r="M27" s="278"/>
    </row>
    <row r="28" spans="1:13" s="147" customFormat="1" ht="22.5" customHeight="1" x14ac:dyDescent="0.2">
      <c r="A28" s="271">
        <v>7</v>
      </c>
      <c r="B28" s="272" t="s">
        <v>148</v>
      </c>
      <c r="C28" s="272">
        <v>394</v>
      </c>
      <c r="D28" s="272" t="s">
        <v>370</v>
      </c>
      <c r="E28" s="273">
        <v>35937</v>
      </c>
      <c r="F28" s="274" t="s">
        <v>404</v>
      </c>
      <c r="G28" s="275" t="s">
        <v>405</v>
      </c>
      <c r="H28" s="275" t="s">
        <v>365</v>
      </c>
      <c r="I28" s="275" t="s">
        <v>308</v>
      </c>
      <c r="J28" s="276" t="s">
        <v>370</v>
      </c>
      <c r="K28" s="277" t="s">
        <v>440</v>
      </c>
      <c r="L28" s="277" t="s">
        <v>440</v>
      </c>
      <c r="M28" s="278"/>
    </row>
    <row r="29" spans="1:13" s="147" customFormat="1" ht="22.5" customHeight="1" thickBot="1" x14ac:dyDescent="0.25">
      <c r="A29" s="279">
        <v>8</v>
      </c>
      <c r="B29" s="280" t="s">
        <v>317</v>
      </c>
      <c r="C29" s="280">
        <v>415</v>
      </c>
      <c r="D29" s="280" t="s">
        <v>370</v>
      </c>
      <c r="E29" s="281">
        <v>35886</v>
      </c>
      <c r="F29" s="282" t="s">
        <v>406</v>
      </c>
      <c r="G29" s="283" t="s">
        <v>407</v>
      </c>
      <c r="H29" s="283" t="s">
        <v>365</v>
      </c>
      <c r="I29" s="283" t="s">
        <v>308</v>
      </c>
      <c r="J29" s="284" t="s">
        <v>410</v>
      </c>
      <c r="K29" s="285" t="s">
        <v>440</v>
      </c>
      <c r="L29" s="285" t="s">
        <v>447</v>
      </c>
      <c r="M29" s="286"/>
    </row>
    <row r="30" spans="1:13" s="147" customFormat="1" ht="22.5" customHeight="1" x14ac:dyDescent="0.2">
      <c r="A30" s="255">
        <v>1</v>
      </c>
      <c r="B30" s="256" t="s">
        <v>100</v>
      </c>
      <c r="C30" s="256">
        <v>415</v>
      </c>
      <c r="D30" s="256" t="s">
        <v>370</v>
      </c>
      <c r="E30" s="257">
        <v>35886</v>
      </c>
      <c r="F30" s="258" t="s">
        <v>406</v>
      </c>
      <c r="G30" s="259" t="s">
        <v>407</v>
      </c>
      <c r="H30" s="259" t="s">
        <v>365</v>
      </c>
      <c r="I30" s="259" t="s">
        <v>307</v>
      </c>
      <c r="J30" s="260" t="s">
        <v>417</v>
      </c>
      <c r="K30" s="261" t="s">
        <v>440</v>
      </c>
      <c r="L30" s="261" t="s">
        <v>440</v>
      </c>
      <c r="M30" s="262"/>
    </row>
    <row r="31" spans="1:13" s="147" customFormat="1" ht="22.5" customHeight="1" x14ac:dyDescent="0.2">
      <c r="A31" s="95">
        <v>2</v>
      </c>
      <c r="B31" s="146" t="s">
        <v>101</v>
      </c>
      <c r="C31" s="146">
        <v>393</v>
      </c>
      <c r="D31" s="146" t="s">
        <v>370</v>
      </c>
      <c r="E31" s="229">
        <v>36027</v>
      </c>
      <c r="F31" s="230" t="s">
        <v>412</v>
      </c>
      <c r="G31" s="172" t="s">
        <v>413</v>
      </c>
      <c r="H31" s="172" t="s">
        <v>365</v>
      </c>
      <c r="I31" s="172" t="s">
        <v>307</v>
      </c>
      <c r="J31" s="231" t="s">
        <v>370</v>
      </c>
      <c r="K31" s="232" t="s">
        <v>440</v>
      </c>
      <c r="L31" s="232" t="s">
        <v>445</v>
      </c>
      <c r="M31" s="233"/>
    </row>
    <row r="32" spans="1:13" s="147" customFormat="1" ht="22.5" customHeight="1" x14ac:dyDescent="0.2">
      <c r="A32" s="95">
        <v>3</v>
      </c>
      <c r="B32" s="146" t="s">
        <v>102</v>
      </c>
      <c r="C32" s="146">
        <v>379</v>
      </c>
      <c r="D32" s="146" t="s">
        <v>370</v>
      </c>
      <c r="E32" s="229">
        <v>35856</v>
      </c>
      <c r="F32" s="230" t="s">
        <v>401</v>
      </c>
      <c r="G32" s="172" t="s">
        <v>399</v>
      </c>
      <c r="H32" s="172" t="s">
        <v>365</v>
      </c>
      <c r="I32" s="172" t="s">
        <v>307</v>
      </c>
      <c r="J32" s="231" t="s">
        <v>370</v>
      </c>
      <c r="K32" s="232" t="s">
        <v>440</v>
      </c>
      <c r="L32" s="232" t="s">
        <v>443</v>
      </c>
      <c r="M32" s="233"/>
    </row>
    <row r="33" spans="1:13" s="147" customFormat="1" ht="22.5" customHeight="1" x14ac:dyDescent="0.2">
      <c r="A33" s="95">
        <v>4</v>
      </c>
      <c r="B33" s="146" t="s">
        <v>103</v>
      </c>
      <c r="C33" s="146">
        <v>376</v>
      </c>
      <c r="D33" s="146" t="s">
        <v>370</v>
      </c>
      <c r="E33" s="229">
        <v>36400</v>
      </c>
      <c r="F33" s="230" t="s">
        <v>400</v>
      </c>
      <c r="G33" s="172" t="s">
        <v>399</v>
      </c>
      <c r="H33" s="172" t="s">
        <v>365</v>
      </c>
      <c r="I33" s="172" t="s">
        <v>307</v>
      </c>
      <c r="J33" s="231" t="s">
        <v>415</v>
      </c>
      <c r="K33" s="232" t="s">
        <v>440</v>
      </c>
      <c r="L33" s="232" t="s">
        <v>441</v>
      </c>
      <c r="M33" s="233"/>
    </row>
    <row r="34" spans="1:13" s="147" customFormat="1" ht="22.5" customHeight="1" x14ac:dyDescent="0.2">
      <c r="A34" s="95">
        <v>5</v>
      </c>
      <c r="B34" s="146" t="s">
        <v>104</v>
      </c>
      <c r="C34" s="146">
        <v>392</v>
      </c>
      <c r="D34" s="146" t="s">
        <v>370</v>
      </c>
      <c r="E34" s="229">
        <v>36293</v>
      </c>
      <c r="F34" s="230" t="s">
        <v>402</v>
      </c>
      <c r="G34" s="172" t="s">
        <v>403</v>
      </c>
      <c r="H34" s="172" t="s">
        <v>365</v>
      </c>
      <c r="I34" s="172" t="s">
        <v>307</v>
      </c>
      <c r="J34" s="231" t="s">
        <v>416</v>
      </c>
      <c r="K34" s="232" t="s">
        <v>440</v>
      </c>
      <c r="L34" s="232" t="s">
        <v>442</v>
      </c>
      <c r="M34" s="233"/>
    </row>
    <row r="35" spans="1:13" s="147" customFormat="1" ht="22.5" customHeight="1" x14ac:dyDescent="0.2">
      <c r="A35" s="95">
        <v>6</v>
      </c>
      <c r="B35" s="146" t="s">
        <v>105</v>
      </c>
      <c r="C35" s="146">
        <v>375</v>
      </c>
      <c r="D35" s="146" t="s">
        <v>370</v>
      </c>
      <c r="E35" s="229">
        <v>36340</v>
      </c>
      <c r="F35" s="230" t="s">
        <v>398</v>
      </c>
      <c r="G35" s="172" t="s">
        <v>399</v>
      </c>
      <c r="H35" s="172" t="s">
        <v>365</v>
      </c>
      <c r="I35" s="172" t="s">
        <v>307</v>
      </c>
      <c r="J35" s="231" t="s">
        <v>414</v>
      </c>
      <c r="K35" s="232" t="s">
        <v>440</v>
      </c>
      <c r="L35" s="232" t="s">
        <v>444</v>
      </c>
      <c r="M35" s="233"/>
    </row>
    <row r="36" spans="1:13" s="147" customFormat="1" ht="22.5" customHeight="1" x14ac:dyDescent="0.2">
      <c r="A36" s="95">
        <v>7</v>
      </c>
      <c r="B36" s="146" t="s">
        <v>106</v>
      </c>
      <c r="C36" s="146">
        <v>377</v>
      </c>
      <c r="D36" s="146" t="s">
        <v>370</v>
      </c>
      <c r="E36" s="229">
        <v>36287</v>
      </c>
      <c r="F36" s="230" t="s">
        <v>411</v>
      </c>
      <c r="G36" s="172" t="s">
        <v>399</v>
      </c>
      <c r="H36" s="172" t="s">
        <v>365</v>
      </c>
      <c r="I36" s="172" t="s">
        <v>307</v>
      </c>
      <c r="J36" s="231" t="s">
        <v>370</v>
      </c>
      <c r="K36" s="232" t="s">
        <v>440</v>
      </c>
      <c r="L36" s="232" t="s">
        <v>446</v>
      </c>
      <c r="M36" s="233"/>
    </row>
    <row r="37" spans="1:13" s="147" customFormat="1" ht="22.5" customHeight="1" thickBot="1" x14ac:dyDescent="0.25">
      <c r="A37" s="247">
        <v>8</v>
      </c>
      <c r="B37" s="248" t="s">
        <v>107</v>
      </c>
      <c r="C37" s="248">
        <v>394</v>
      </c>
      <c r="D37" s="248" t="s">
        <v>370</v>
      </c>
      <c r="E37" s="249">
        <v>35937</v>
      </c>
      <c r="F37" s="250" t="s">
        <v>404</v>
      </c>
      <c r="G37" s="251" t="s">
        <v>405</v>
      </c>
      <c r="H37" s="251" t="s">
        <v>365</v>
      </c>
      <c r="I37" s="251" t="s">
        <v>307</v>
      </c>
      <c r="J37" s="252" t="s">
        <v>370</v>
      </c>
      <c r="K37" s="253" t="s">
        <v>440</v>
      </c>
      <c r="L37" s="253" t="s">
        <v>447</v>
      </c>
      <c r="M37" s="254"/>
    </row>
    <row r="38" spans="1:13" s="147" customFormat="1" ht="22.5" customHeight="1" x14ac:dyDescent="0.2">
      <c r="A38" s="263">
        <v>1</v>
      </c>
      <c r="B38" s="264" t="s">
        <v>347</v>
      </c>
      <c r="C38" s="264">
        <v>408</v>
      </c>
      <c r="D38" s="264" t="s">
        <v>370</v>
      </c>
      <c r="E38" s="265">
        <v>35967</v>
      </c>
      <c r="F38" s="266" t="s">
        <v>418</v>
      </c>
      <c r="G38" s="267" t="s">
        <v>419</v>
      </c>
      <c r="H38" s="267" t="s">
        <v>365</v>
      </c>
      <c r="I38" s="267" t="s">
        <v>346</v>
      </c>
      <c r="J38" s="268">
        <v>855</v>
      </c>
      <c r="K38" s="269" t="s">
        <v>440</v>
      </c>
      <c r="L38" s="269" t="s">
        <v>441</v>
      </c>
      <c r="M38" s="270"/>
    </row>
    <row r="39" spans="1:13" s="147" customFormat="1" ht="22.5" customHeight="1" thickBot="1" x14ac:dyDescent="0.25">
      <c r="A39" s="279">
        <v>2</v>
      </c>
      <c r="B39" s="280" t="s">
        <v>348</v>
      </c>
      <c r="C39" s="280">
        <v>428</v>
      </c>
      <c r="D39" s="280" t="s">
        <v>370</v>
      </c>
      <c r="E39" s="281">
        <v>35811</v>
      </c>
      <c r="F39" s="282" t="s">
        <v>420</v>
      </c>
      <c r="G39" s="283" t="s">
        <v>421</v>
      </c>
      <c r="H39" s="283" t="s">
        <v>365</v>
      </c>
      <c r="I39" s="283" t="s">
        <v>346</v>
      </c>
      <c r="J39" s="284"/>
      <c r="K39" s="285" t="s">
        <v>440</v>
      </c>
      <c r="L39" s="285" t="s">
        <v>442</v>
      </c>
      <c r="M39" s="286"/>
    </row>
    <row r="40" spans="1:13" s="147" customFormat="1" ht="22.5" customHeight="1" thickBot="1" x14ac:dyDescent="0.25">
      <c r="A40" s="255">
        <v>1</v>
      </c>
      <c r="B40" s="256" t="s">
        <v>466</v>
      </c>
      <c r="C40" s="256">
        <v>416</v>
      </c>
      <c r="D40" s="256" t="s">
        <v>370</v>
      </c>
      <c r="E40" s="257">
        <v>35820</v>
      </c>
      <c r="F40" s="258" t="s">
        <v>422</v>
      </c>
      <c r="G40" s="259" t="s">
        <v>407</v>
      </c>
      <c r="H40" s="259" t="s">
        <v>365</v>
      </c>
      <c r="I40" s="259" t="s">
        <v>60</v>
      </c>
      <c r="J40" s="260"/>
      <c r="K40" s="261"/>
      <c r="L40" s="261"/>
      <c r="M40" s="262">
        <v>1</v>
      </c>
    </row>
    <row r="41" spans="1:13" s="147" customFormat="1" ht="22.5" customHeight="1" thickBot="1" x14ac:dyDescent="0.25">
      <c r="A41" s="95">
        <v>2</v>
      </c>
      <c r="B41" s="256" t="s">
        <v>467</v>
      </c>
      <c r="C41" s="146">
        <v>417</v>
      </c>
      <c r="D41" s="146" t="s">
        <v>370</v>
      </c>
      <c r="E41" s="229">
        <v>35949</v>
      </c>
      <c r="F41" s="230" t="s">
        <v>423</v>
      </c>
      <c r="G41" s="172" t="s">
        <v>407</v>
      </c>
      <c r="H41" s="172" t="s">
        <v>365</v>
      </c>
      <c r="I41" s="172" t="s">
        <v>60</v>
      </c>
      <c r="J41" s="231"/>
      <c r="K41" s="232"/>
      <c r="L41" s="232"/>
      <c r="M41" s="233">
        <v>2</v>
      </c>
    </row>
    <row r="42" spans="1:13" s="147" customFormat="1" ht="22.5" customHeight="1" thickBot="1" x14ac:dyDescent="0.25">
      <c r="A42" s="95">
        <v>3</v>
      </c>
      <c r="B42" s="256" t="s">
        <v>468</v>
      </c>
      <c r="C42" s="146">
        <v>427</v>
      </c>
      <c r="D42" s="146" t="s">
        <v>370</v>
      </c>
      <c r="E42" s="229">
        <v>35877</v>
      </c>
      <c r="F42" s="230" t="s">
        <v>424</v>
      </c>
      <c r="G42" s="172" t="s">
        <v>421</v>
      </c>
      <c r="H42" s="172" t="s">
        <v>365</v>
      </c>
      <c r="I42" s="172" t="s">
        <v>60</v>
      </c>
      <c r="J42" s="231"/>
      <c r="K42" s="232"/>
      <c r="L42" s="232"/>
      <c r="M42" s="233">
        <v>3</v>
      </c>
    </row>
    <row r="43" spans="1:13" s="147" customFormat="1" ht="22.5" customHeight="1" thickBot="1" x14ac:dyDescent="0.25">
      <c r="A43" s="95">
        <v>4</v>
      </c>
      <c r="B43" s="256" t="s">
        <v>471</v>
      </c>
      <c r="C43" s="146">
        <v>389</v>
      </c>
      <c r="D43" s="146" t="s">
        <v>370</v>
      </c>
      <c r="E43" s="229">
        <v>36350</v>
      </c>
      <c r="F43" s="230" t="s">
        <v>425</v>
      </c>
      <c r="G43" s="172" t="s">
        <v>426</v>
      </c>
      <c r="H43" s="172" t="s">
        <v>365</v>
      </c>
      <c r="I43" s="172" t="s">
        <v>60</v>
      </c>
      <c r="J43" s="231">
        <v>621</v>
      </c>
      <c r="K43" s="232"/>
      <c r="L43" s="232"/>
      <c r="M43" s="233">
        <v>6</v>
      </c>
    </row>
    <row r="44" spans="1:13" s="147" customFormat="1" ht="22.5" customHeight="1" thickBot="1" x14ac:dyDescent="0.25">
      <c r="A44" s="95">
        <v>5</v>
      </c>
      <c r="B44" s="256" t="s">
        <v>469</v>
      </c>
      <c r="C44" s="291">
        <v>433</v>
      </c>
      <c r="D44" s="291"/>
      <c r="E44" s="292">
        <v>35828</v>
      </c>
      <c r="F44" s="293" t="s">
        <v>433</v>
      </c>
      <c r="G44" s="294" t="s">
        <v>434</v>
      </c>
      <c r="H44" s="172" t="s">
        <v>365</v>
      </c>
      <c r="I44" s="172" t="s">
        <v>60</v>
      </c>
      <c r="J44" s="295"/>
      <c r="K44" s="296"/>
      <c r="L44" s="296"/>
      <c r="M44" s="297">
        <v>4</v>
      </c>
    </row>
    <row r="45" spans="1:13" s="147" customFormat="1" ht="22.5" customHeight="1" thickBot="1" x14ac:dyDescent="0.25">
      <c r="A45" s="247">
        <v>6</v>
      </c>
      <c r="B45" s="256" t="s">
        <v>470</v>
      </c>
      <c r="C45" s="248">
        <v>397</v>
      </c>
      <c r="D45" s="248" t="s">
        <v>370</v>
      </c>
      <c r="E45" s="249">
        <v>36385</v>
      </c>
      <c r="F45" s="250" t="s">
        <v>427</v>
      </c>
      <c r="G45" s="251" t="s">
        <v>205</v>
      </c>
      <c r="H45" s="251" t="s">
        <v>365</v>
      </c>
      <c r="I45" s="251" t="s">
        <v>60</v>
      </c>
      <c r="J45" s="252">
        <v>607</v>
      </c>
      <c r="K45" s="253"/>
      <c r="L45" s="253"/>
      <c r="M45" s="254">
        <v>5</v>
      </c>
    </row>
    <row r="46" spans="1:13" s="147" customFormat="1" ht="22.5" customHeight="1" x14ac:dyDescent="0.2">
      <c r="A46" s="263">
        <v>1</v>
      </c>
      <c r="B46" s="264" t="s">
        <v>517</v>
      </c>
      <c r="C46" s="264">
        <v>389</v>
      </c>
      <c r="D46" s="264" t="s">
        <v>370</v>
      </c>
      <c r="E46" s="265">
        <v>36350</v>
      </c>
      <c r="F46" s="266" t="s">
        <v>425</v>
      </c>
      <c r="G46" s="267" t="s">
        <v>426</v>
      </c>
      <c r="H46" s="267" t="s">
        <v>365</v>
      </c>
      <c r="I46" s="267" t="s">
        <v>244</v>
      </c>
      <c r="J46" s="268">
        <v>1351</v>
      </c>
      <c r="K46" s="269"/>
      <c r="L46" s="269"/>
      <c r="M46" s="270">
        <v>4</v>
      </c>
    </row>
    <row r="47" spans="1:13" s="147" customFormat="1" ht="22.5" customHeight="1" x14ac:dyDescent="0.2">
      <c r="A47" s="271">
        <v>2</v>
      </c>
      <c r="B47" s="272" t="s">
        <v>518</v>
      </c>
      <c r="C47" s="272">
        <v>416</v>
      </c>
      <c r="D47" s="272" t="s">
        <v>370</v>
      </c>
      <c r="E47" s="273">
        <v>35820</v>
      </c>
      <c r="F47" s="274" t="s">
        <v>422</v>
      </c>
      <c r="G47" s="275" t="s">
        <v>407</v>
      </c>
      <c r="H47" s="275" t="s">
        <v>365</v>
      </c>
      <c r="I47" s="275" t="s">
        <v>244</v>
      </c>
      <c r="J47" s="276"/>
      <c r="K47" s="277"/>
      <c r="L47" s="277"/>
      <c r="M47" s="278">
        <v>1</v>
      </c>
    </row>
    <row r="48" spans="1:13" s="147" customFormat="1" ht="22.5" customHeight="1" x14ac:dyDescent="0.2">
      <c r="A48" s="271">
        <v>3</v>
      </c>
      <c r="B48" s="272" t="s">
        <v>519</v>
      </c>
      <c r="C48" s="272">
        <v>417</v>
      </c>
      <c r="D48" s="272" t="s">
        <v>370</v>
      </c>
      <c r="E48" s="273">
        <v>35949</v>
      </c>
      <c r="F48" s="274" t="s">
        <v>423</v>
      </c>
      <c r="G48" s="275" t="s">
        <v>407</v>
      </c>
      <c r="H48" s="275" t="s">
        <v>365</v>
      </c>
      <c r="I48" s="275" t="s">
        <v>244</v>
      </c>
      <c r="J48" s="276"/>
      <c r="K48" s="277"/>
      <c r="L48" s="277"/>
      <c r="M48" s="278">
        <v>2</v>
      </c>
    </row>
    <row r="49" spans="1:13" s="147" customFormat="1" ht="22.5" customHeight="1" thickBot="1" x14ac:dyDescent="0.25">
      <c r="A49" s="279">
        <v>4</v>
      </c>
      <c r="B49" s="280" t="s">
        <v>520</v>
      </c>
      <c r="C49" s="280">
        <v>427</v>
      </c>
      <c r="D49" s="280" t="s">
        <v>370</v>
      </c>
      <c r="E49" s="281">
        <v>35877</v>
      </c>
      <c r="F49" s="282" t="s">
        <v>424</v>
      </c>
      <c r="G49" s="283" t="s">
        <v>421</v>
      </c>
      <c r="H49" s="283" t="s">
        <v>365</v>
      </c>
      <c r="I49" s="283" t="s">
        <v>244</v>
      </c>
      <c r="J49" s="284"/>
      <c r="K49" s="285"/>
      <c r="L49" s="285"/>
      <c r="M49" s="286">
        <v>3</v>
      </c>
    </row>
    <row r="50" spans="1:13" ht="22.5" customHeight="1" x14ac:dyDescent="0.25">
      <c r="A50" s="255">
        <v>1</v>
      </c>
      <c r="B50" s="256" t="s">
        <v>521</v>
      </c>
      <c r="C50" s="256">
        <v>381</v>
      </c>
      <c r="D50" s="256" t="s">
        <v>370</v>
      </c>
      <c r="E50" s="257">
        <v>35871</v>
      </c>
      <c r="F50" s="258" t="s">
        <v>382</v>
      </c>
      <c r="G50" s="259" t="s">
        <v>372</v>
      </c>
      <c r="H50" s="259" t="s">
        <v>365</v>
      </c>
      <c r="I50" s="259" t="s">
        <v>61</v>
      </c>
      <c r="J50" s="260"/>
      <c r="K50" s="261"/>
      <c r="L50" s="261"/>
      <c r="M50" s="262">
        <v>1</v>
      </c>
    </row>
    <row r="51" spans="1:13" ht="22.5" customHeight="1" x14ac:dyDescent="0.25">
      <c r="A51" s="95">
        <v>2</v>
      </c>
      <c r="B51" s="146" t="s">
        <v>522</v>
      </c>
      <c r="C51" s="146">
        <v>388</v>
      </c>
      <c r="D51" s="146" t="s">
        <v>370</v>
      </c>
      <c r="E51" s="229">
        <v>35963</v>
      </c>
      <c r="F51" s="230" t="s">
        <v>428</v>
      </c>
      <c r="G51" s="172" t="s">
        <v>429</v>
      </c>
      <c r="H51" s="172" t="s">
        <v>365</v>
      </c>
      <c r="I51" s="172" t="s">
        <v>61</v>
      </c>
      <c r="J51" s="231">
        <v>195</v>
      </c>
      <c r="K51" s="232"/>
      <c r="L51" s="232"/>
      <c r="M51" s="233">
        <v>3</v>
      </c>
    </row>
    <row r="52" spans="1:13" ht="22.5" customHeight="1" thickBot="1" x14ac:dyDescent="0.3">
      <c r="A52" s="247">
        <v>3</v>
      </c>
      <c r="B52" s="248" t="s">
        <v>523</v>
      </c>
      <c r="C52" s="248">
        <v>397</v>
      </c>
      <c r="D52" s="248" t="s">
        <v>370</v>
      </c>
      <c r="E52" s="249">
        <v>36385</v>
      </c>
      <c r="F52" s="250" t="s">
        <v>427</v>
      </c>
      <c r="G52" s="251" t="s">
        <v>205</v>
      </c>
      <c r="H52" s="251" t="s">
        <v>365</v>
      </c>
      <c r="I52" s="251" t="s">
        <v>61</v>
      </c>
      <c r="J52" s="252">
        <v>185</v>
      </c>
      <c r="K52" s="253"/>
      <c r="L52" s="253"/>
      <c r="M52" s="254">
        <v>2</v>
      </c>
    </row>
    <row r="53" spans="1:13" ht="22.5" customHeight="1" x14ac:dyDescent="0.25">
      <c r="A53" s="263">
        <v>1</v>
      </c>
      <c r="B53" s="264" t="s">
        <v>29</v>
      </c>
      <c r="C53" s="264">
        <v>371</v>
      </c>
      <c r="D53" s="264" t="s">
        <v>370</v>
      </c>
      <c r="E53" s="265">
        <v>36068</v>
      </c>
      <c r="F53" s="266" t="s">
        <v>430</v>
      </c>
      <c r="G53" s="267" t="s">
        <v>381</v>
      </c>
      <c r="H53" s="267" t="s">
        <v>365</v>
      </c>
      <c r="I53" s="267" t="s">
        <v>62</v>
      </c>
      <c r="J53" s="268">
        <v>390</v>
      </c>
      <c r="K53" s="269"/>
      <c r="L53" s="269"/>
      <c r="M53" s="270">
        <v>3</v>
      </c>
    </row>
    <row r="54" spans="1:13" ht="22.5" customHeight="1" x14ac:dyDescent="0.25">
      <c r="A54" s="271">
        <v>2</v>
      </c>
      <c r="B54" s="272" t="s">
        <v>28</v>
      </c>
      <c r="C54" s="272">
        <v>372</v>
      </c>
      <c r="D54" s="272" t="s">
        <v>370</v>
      </c>
      <c r="E54" s="273">
        <v>36197</v>
      </c>
      <c r="F54" s="274" t="s">
        <v>431</v>
      </c>
      <c r="G54" s="275" t="s">
        <v>381</v>
      </c>
      <c r="H54" s="275" t="s">
        <v>365</v>
      </c>
      <c r="I54" s="275" t="s">
        <v>62</v>
      </c>
      <c r="J54" s="276"/>
      <c r="K54" s="277"/>
      <c r="L54" s="277"/>
      <c r="M54" s="278">
        <v>2</v>
      </c>
    </row>
    <row r="55" spans="1:13" ht="22.5" customHeight="1" x14ac:dyDescent="0.25">
      <c r="A55" s="306">
        <v>4</v>
      </c>
      <c r="B55" s="307" t="s">
        <v>30</v>
      </c>
      <c r="C55" s="307">
        <v>33</v>
      </c>
      <c r="D55" s="307"/>
      <c r="E55" s="308">
        <v>36161</v>
      </c>
      <c r="F55" s="309" t="s">
        <v>508</v>
      </c>
      <c r="G55" s="310" t="s">
        <v>381</v>
      </c>
      <c r="H55" s="310" t="s">
        <v>365</v>
      </c>
      <c r="I55" s="310" t="s">
        <v>62</v>
      </c>
      <c r="J55" s="311"/>
      <c r="K55" s="312"/>
      <c r="L55" s="312"/>
      <c r="M55" s="313">
        <v>4</v>
      </c>
    </row>
    <row r="56" spans="1:13" ht="22.5" customHeight="1" thickBot="1" x14ac:dyDescent="0.3">
      <c r="A56" s="279">
        <v>3</v>
      </c>
      <c r="B56" s="280" t="s">
        <v>27</v>
      </c>
      <c r="C56" s="280">
        <v>400</v>
      </c>
      <c r="D56" s="280" t="s">
        <v>370</v>
      </c>
      <c r="E56" s="281">
        <v>35859</v>
      </c>
      <c r="F56" s="282" t="s">
        <v>432</v>
      </c>
      <c r="G56" s="283" t="s">
        <v>205</v>
      </c>
      <c r="H56" s="283" t="s">
        <v>365</v>
      </c>
      <c r="I56" s="283" t="s">
        <v>62</v>
      </c>
      <c r="J56" s="284"/>
      <c r="K56" s="285"/>
      <c r="L56" s="285"/>
      <c r="M56" s="286">
        <v>1</v>
      </c>
    </row>
    <row r="57" spans="1:13" ht="22.5" customHeight="1" x14ac:dyDescent="0.25">
      <c r="A57" s="239">
        <v>1</v>
      </c>
      <c r="B57" s="240" t="s">
        <v>524</v>
      </c>
      <c r="C57" s="240">
        <v>391</v>
      </c>
      <c r="D57" s="240" t="s">
        <v>370</v>
      </c>
      <c r="E57" s="241">
        <v>36219</v>
      </c>
      <c r="F57" s="242" t="s">
        <v>376</v>
      </c>
      <c r="G57" s="243" t="s">
        <v>377</v>
      </c>
      <c r="H57" s="243" t="s">
        <v>365</v>
      </c>
      <c r="I57" s="243" t="s">
        <v>99</v>
      </c>
      <c r="J57" s="244"/>
      <c r="K57" s="245"/>
      <c r="L57" s="245"/>
      <c r="M57" s="246">
        <v>1</v>
      </c>
    </row>
  </sheetData>
  <autoFilter ref="A3:M3"/>
  <sortState ref="B30:M37">
    <sortCondition ref="L30:L37"/>
  </sortState>
  <mergeCells count="4">
    <mergeCell ref="A1:M1"/>
    <mergeCell ref="A2:F2"/>
    <mergeCell ref="G2:H2"/>
    <mergeCell ref="J2:M2"/>
  </mergeCells>
  <phoneticPr fontId="0" type="noConversion"/>
  <conditionalFormatting sqref="E4:E57">
    <cfRule type="cellIs" dxfId="7" priority="1" stopIfTrue="1" operator="between">
      <formula>35796</formula>
      <formula>37621</formula>
    </cfRule>
  </conditionalFormatting>
  <printOptions horizontalCentered="1"/>
  <pageMargins left="0.23622047244094491" right="0.23622047244094491" top="0.62992125984251968" bottom="0.23622047244094491" header="0.35433070866141736" footer="0.15748031496062992"/>
  <pageSetup paperSize="9" scale="1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49"/>
  <sheetViews>
    <sheetView view="pageBreakPreview" zoomScale="80" zoomScaleNormal="100" zoomScaleSheetLayoutView="80" workbookViewId="0">
      <selection activeCell="A18" sqref="A18:K18"/>
    </sheetView>
  </sheetViews>
  <sheetFormatPr defaultRowHeight="12.75" x14ac:dyDescent="0.2"/>
  <cols>
    <col min="1" max="1" width="6" style="103" customWidth="1"/>
    <col min="2" max="2" width="12.42578125" style="103" hidden="1" customWidth="1"/>
    <col min="3" max="3" width="7.7109375" style="103" customWidth="1"/>
    <col min="4" max="4" width="13.5703125" style="104" customWidth="1"/>
    <col min="5" max="5" width="33.28515625" style="103" customWidth="1"/>
    <col min="6" max="6" width="18.42578125" style="2" customWidth="1"/>
    <col min="7" max="13" width="12.28515625" style="2" customWidth="1"/>
    <col min="14" max="14" width="16.7109375" style="105" customWidth="1"/>
    <col min="15" max="15" width="8.7109375" style="103" customWidth="1"/>
    <col min="16" max="16" width="9.140625" style="2" customWidth="1"/>
    <col min="17" max="16384" width="9.140625" style="2"/>
  </cols>
  <sheetData>
    <row r="1" spans="1:16" ht="48.75" customHeight="1" x14ac:dyDescent="0.2">
      <c r="A1" s="388" t="s">
        <v>190</v>
      </c>
      <c r="B1" s="388"/>
      <c r="C1" s="388"/>
      <c r="D1" s="388"/>
      <c r="E1" s="388"/>
      <c r="F1" s="388"/>
      <c r="G1" s="388"/>
      <c r="H1" s="388"/>
      <c r="I1" s="388"/>
      <c r="J1" s="388"/>
      <c r="K1" s="388"/>
      <c r="L1" s="388"/>
      <c r="M1" s="388"/>
      <c r="N1" s="388"/>
      <c r="O1" s="388"/>
    </row>
    <row r="2" spans="1:16" ht="25.5" customHeight="1" x14ac:dyDescent="0.2">
      <c r="A2" s="389" t="s">
        <v>507</v>
      </c>
      <c r="B2" s="389"/>
      <c r="C2" s="389"/>
      <c r="D2" s="389"/>
      <c r="E2" s="389"/>
      <c r="F2" s="389"/>
      <c r="G2" s="389"/>
      <c r="H2" s="389"/>
      <c r="I2" s="389"/>
      <c r="J2" s="389"/>
      <c r="K2" s="389"/>
      <c r="L2" s="389"/>
      <c r="M2" s="389"/>
      <c r="N2" s="389"/>
      <c r="O2" s="389"/>
    </row>
    <row r="3" spans="1:16" s="3" customFormat="1" ht="27" customHeight="1" x14ac:dyDescent="0.2">
      <c r="A3" s="390" t="s">
        <v>225</v>
      </c>
      <c r="B3" s="390"/>
      <c r="C3" s="390"/>
      <c r="D3" s="391" t="s">
        <v>438</v>
      </c>
      <c r="E3" s="392"/>
      <c r="F3" s="106" t="s">
        <v>221</v>
      </c>
      <c r="G3" s="393">
        <v>0</v>
      </c>
      <c r="H3" s="393"/>
      <c r="I3" s="393"/>
      <c r="J3" s="220"/>
      <c r="K3" s="220"/>
      <c r="L3" s="223" t="s">
        <v>319</v>
      </c>
      <c r="M3" s="394" t="s">
        <v>341</v>
      </c>
      <c r="N3" s="394"/>
      <c r="O3" s="394"/>
    </row>
    <row r="4" spans="1:16" s="3" customFormat="1" ht="17.25" customHeight="1" x14ac:dyDescent="0.2">
      <c r="A4" s="397" t="s">
        <v>226</v>
      </c>
      <c r="B4" s="397"/>
      <c r="C4" s="397"/>
      <c r="D4" s="398" t="s">
        <v>321</v>
      </c>
      <c r="E4" s="398"/>
      <c r="F4" s="108"/>
      <c r="G4" s="107"/>
      <c r="H4" s="395"/>
      <c r="I4" s="395"/>
      <c r="J4" s="221"/>
      <c r="K4" s="397" t="s">
        <v>224</v>
      </c>
      <c r="L4" s="397"/>
      <c r="M4" s="396">
        <v>42041</v>
      </c>
      <c r="N4" s="396"/>
      <c r="O4" s="218" t="s">
        <v>439</v>
      </c>
    </row>
    <row r="5" spans="1:16" ht="15" customHeight="1" x14ac:dyDescent="0.2">
      <c r="A5" s="4"/>
      <c r="B5" s="4"/>
      <c r="C5" s="4"/>
      <c r="D5" s="8"/>
      <c r="E5" s="5"/>
      <c r="F5" s="6"/>
      <c r="G5" s="7"/>
      <c r="H5" s="7"/>
      <c r="I5" s="7"/>
      <c r="J5" s="7"/>
      <c r="K5" s="7"/>
      <c r="L5" s="7"/>
      <c r="M5" s="7"/>
      <c r="N5" s="217">
        <v>42041.66126828704</v>
      </c>
      <c r="O5" s="217"/>
    </row>
    <row r="6" spans="1:16" ht="15.75" x14ac:dyDescent="0.2">
      <c r="A6" s="386" t="s">
        <v>6</v>
      </c>
      <c r="B6" s="386"/>
      <c r="C6" s="387" t="s">
        <v>193</v>
      </c>
      <c r="D6" s="387" t="s">
        <v>228</v>
      </c>
      <c r="E6" s="386" t="s">
        <v>7</v>
      </c>
      <c r="F6" s="386" t="s">
        <v>43</v>
      </c>
      <c r="G6" s="399" t="s">
        <v>32</v>
      </c>
      <c r="H6" s="399"/>
      <c r="I6" s="399"/>
      <c r="J6" s="399"/>
      <c r="K6" s="399"/>
      <c r="L6" s="399"/>
      <c r="M6" s="399"/>
      <c r="N6" s="382" t="s">
        <v>8</v>
      </c>
      <c r="O6" s="382" t="s">
        <v>320</v>
      </c>
    </row>
    <row r="7" spans="1:16" ht="21.75" customHeight="1" x14ac:dyDescent="0.2">
      <c r="A7" s="386"/>
      <c r="B7" s="386"/>
      <c r="C7" s="387"/>
      <c r="D7" s="387"/>
      <c r="E7" s="386"/>
      <c r="F7" s="386"/>
      <c r="G7" s="109">
        <v>1</v>
      </c>
      <c r="H7" s="109">
        <v>2</v>
      </c>
      <c r="I7" s="109">
        <v>3</v>
      </c>
      <c r="J7" s="219" t="s">
        <v>331</v>
      </c>
      <c r="K7" s="222">
        <v>4</v>
      </c>
      <c r="L7" s="222">
        <v>5</v>
      </c>
      <c r="M7" s="222">
        <v>6</v>
      </c>
      <c r="N7" s="383"/>
      <c r="O7" s="383"/>
    </row>
    <row r="8" spans="1:16" s="96" customFormat="1" ht="24" customHeight="1" x14ac:dyDescent="0.2">
      <c r="A8" s="110">
        <v>1</v>
      </c>
      <c r="B8" s="111" t="s">
        <v>469</v>
      </c>
      <c r="C8" s="112">
        <v>433</v>
      </c>
      <c r="D8" s="113">
        <v>35828</v>
      </c>
      <c r="E8" s="192" t="s">
        <v>433</v>
      </c>
      <c r="F8" s="192" t="s">
        <v>434</v>
      </c>
      <c r="G8" s="176" t="s">
        <v>514</v>
      </c>
      <c r="H8" s="176">
        <v>681</v>
      </c>
      <c r="I8" s="176">
        <v>674</v>
      </c>
      <c r="J8" s="226">
        <v>681</v>
      </c>
      <c r="K8" s="227">
        <v>677</v>
      </c>
      <c r="L8" s="227">
        <v>309</v>
      </c>
      <c r="M8" s="227">
        <v>535</v>
      </c>
      <c r="N8" s="226">
        <v>681</v>
      </c>
      <c r="O8" s="114">
        <v>1</v>
      </c>
    </row>
    <row r="9" spans="1:16" s="96" customFormat="1" ht="24" customHeight="1" x14ac:dyDescent="0.2">
      <c r="A9" s="110">
        <v>2</v>
      </c>
      <c r="B9" s="111" t="s">
        <v>466</v>
      </c>
      <c r="C9" s="112">
        <v>416</v>
      </c>
      <c r="D9" s="113">
        <v>35820</v>
      </c>
      <c r="E9" s="192" t="s">
        <v>422</v>
      </c>
      <c r="F9" s="192" t="s">
        <v>407</v>
      </c>
      <c r="G9" s="176" t="s">
        <v>514</v>
      </c>
      <c r="H9" s="176">
        <v>651</v>
      </c>
      <c r="I9" s="176" t="s">
        <v>514</v>
      </c>
      <c r="J9" s="226">
        <v>651</v>
      </c>
      <c r="K9" s="227" t="s">
        <v>514</v>
      </c>
      <c r="L9" s="227" t="s">
        <v>514</v>
      </c>
      <c r="M9" s="227">
        <v>641</v>
      </c>
      <c r="N9" s="226">
        <v>651</v>
      </c>
      <c r="O9" s="114">
        <v>2</v>
      </c>
    </row>
    <row r="10" spans="1:16" s="96" customFormat="1" ht="24" customHeight="1" x14ac:dyDescent="0.2">
      <c r="A10" s="110">
        <v>3</v>
      </c>
      <c r="B10" s="111" t="s">
        <v>467</v>
      </c>
      <c r="C10" s="112">
        <v>417</v>
      </c>
      <c r="D10" s="113">
        <v>35949</v>
      </c>
      <c r="E10" s="192" t="s">
        <v>423</v>
      </c>
      <c r="F10" s="192" t="s">
        <v>407</v>
      </c>
      <c r="G10" s="176">
        <v>616</v>
      </c>
      <c r="H10" s="176">
        <v>621</v>
      </c>
      <c r="I10" s="176">
        <v>618</v>
      </c>
      <c r="J10" s="226">
        <v>621</v>
      </c>
      <c r="K10" s="227" t="s">
        <v>514</v>
      </c>
      <c r="L10" s="227">
        <v>617</v>
      </c>
      <c r="M10" s="227">
        <v>627</v>
      </c>
      <c r="N10" s="226">
        <v>627</v>
      </c>
      <c r="O10" s="114">
        <v>3</v>
      </c>
    </row>
    <row r="11" spans="1:16" s="96" customFormat="1" ht="24" customHeight="1" x14ac:dyDescent="0.2">
      <c r="A11" s="110">
        <v>4</v>
      </c>
      <c r="B11" s="111" t="s">
        <v>468</v>
      </c>
      <c r="C11" s="112">
        <v>427</v>
      </c>
      <c r="D11" s="113">
        <v>35877</v>
      </c>
      <c r="E11" s="192" t="s">
        <v>424</v>
      </c>
      <c r="F11" s="192" t="s">
        <v>421</v>
      </c>
      <c r="G11" s="176">
        <v>600</v>
      </c>
      <c r="H11" s="176" t="s">
        <v>514</v>
      </c>
      <c r="I11" s="176">
        <v>620</v>
      </c>
      <c r="J11" s="226">
        <v>620</v>
      </c>
      <c r="K11" s="227">
        <v>615</v>
      </c>
      <c r="L11" s="227">
        <v>603</v>
      </c>
      <c r="M11" s="227" t="s">
        <v>514</v>
      </c>
      <c r="N11" s="226">
        <v>620</v>
      </c>
      <c r="O11" s="114">
        <v>4</v>
      </c>
    </row>
    <row r="12" spans="1:16" s="96" customFormat="1" ht="24" customHeight="1" x14ac:dyDescent="0.2">
      <c r="A12" s="110">
        <v>5</v>
      </c>
      <c r="B12" s="111" t="s">
        <v>470</v>
      </c>
      <c r="C12" s="112">
        <v>397</v>
      </c>
      <c r="D12" s="113">
        <v>36385</v>
      </c>
      <c r="E12" s="192" t="s">
        <v>427</v>
      </c>
      <c r="F12" s="192" t="s">
        <v>205</v>
      </c>
      <c r="G12" s="176">
        <v>592</v>
      </c>
      <c r="H12" s="176" t="s">
        <v>509</v>
      </c>
      <c r="I12" s="176" t="s">
        <v>509</v>
      </c>
      <c r="J12" s="226">
        <v>592</v>
      </c>
      <c r="K12" s="227" t="s">
        <v>509</v>
      </c>
      <c r="L12" s="227" t="s">
        <v>509</v>
      </c>
      <c r="M12" s="227" t="s">
        <v>509</v>
      </c>
      <c r="N12" s="226">
        <v>592</v>
      </c>
      <c r="O12" s="114">
        <v>5</v>
      </c>
      <c r="P12" s="97"/>
    </row>
    <row r="13" spans="1:16" s="96" customFormat="1" ht="24" customHeight="1" x14ac:dyDescent="0.2">
      <c r="A13" s="110">
        <v>6</v>
      </c>
      <c r="B13" s="111" t="s">
        <v>471</v>
      </c>
      <c r="C13" s="112">
        <v>389</v>
      </c>
      <c r="D13" s="113">
        <v>36350</v>
      </c>
      <c r="E13" s="192" t="s">
        <v>425</v>
      </c>
      <c r="F13" s="192" t="s">
        <v>426</v>
      </c>
      <c r="G13" s="176">
        <v>510</v>
      </c>
      <c r="H13" s="176">
        <v>582</v>
      </c>
      <c r="I13" s="176">
        <v>507</v>
      </c>
      <c r="J13" s="226">
        <v>582</v>
      </c>
      <c r="K13" s="227">
        <v>575</v>
      </c>
      <c r="L13" s="227" t="s">
        <v>509</v>
      </c>
      <c r="M13" s="227" t="s">
        <v>509</v>
      </c>
      <c r="N13" s="226">
        <v>582</v>
      </c>
      <c r="O13" s="114">
        <v>6</v>
      </c>
    </row>
    <row r="14" spans="1:16" s="96" customFormat="1" ht="24" customHeight="1" x14ac:dyDescent="0.2">
      <c r="A14" s="110"/>
      <c r="B14" s="111" t="s">
        <v>472</v>
      </c>
      <c r="C14" s="112" t="s">
        <v>515</v>
      </c>
      <c r="D14" s="113" t="s">
        <v>515</v>
      </c>
      <c r="E14" s="192" t="s">
        <v>515</v>
      </c>
      <c r="F14" s="192" t="s">
        <v>515</v>
      </c>
      <c r="G14" s="176"/>
      <c r="H14" s="176"/>
      <c r="I14" s="176"/>
      <c r="J14" s="226" t="s">
        <v>515</v>
      </c>
      <c r="K14" s="227"/>
      <c r="L14" s="227"/>
      <c r="M14" s="227"/>
      <c r="N14" s="226">
        <v>0</v>
      </c>
      <c r="O14" s="114"/>
    </row>
    <row r="15" spans="1:16" s="96" customFormat="1" ht="24" customHeight="1" x14ac:dyDescent="0.2">
      <c r="A15" s="110"/>
      <c r="B15" s="111" t="s">
        <v>473</v>
      </c>
      <c r="C15" s="112" t="s">
        <v>515</v>
      </c>
      <c r="D15" s="113" t="s">
        <v>515</v>
      </c>
      <c r="E15" s="192" t="s">
        <v>515</v>
      </c>
      <c r="F15" s="192" t="s">
        <v>515</v>
      </c>
      <c r="G15" s="176"/>
      <c r="H15" s="176"/>
      <c r="I15" s="176"/>
      <c r="J15" s="226" t="s">
        <v>515</v>
      </c>
      <c r="K15" s="227"/>
      <c r="L15" s="227"/>
      <c r="M15" s="227"/>
      <c r="N15" s="226">
        <v>0</v>
      </c>
      <c r="O15" s="114"/>
    </row>
    <row r="16" spans="1:16" s="96" customFormat="1" ht="24" customHeight="1" x14ac:dyDescent="0.2">
      <c r="A16" s="110"/>
      <c r="B16" s="111" t="s">
        <v>474</v>
      </c>
      <c r="C16" s="112" t="s">
        <v>515</v>
      </c>
      <c r="D16" s="113" t="s">
        <v>515</v>
      </c>
      <c r="E16" s="192" t="s">
        <v>515</v>
      </c>
      <c r="F16" s="192" t="s">
        <v>515</v>
      </c>
      <c r="G16" s="176"/>
      <c r="H16" s="176"/>
      <c r="I16" s="176"/>
      <c r="J16" s="226" t="s">
        <v>515</v>
      </c>
      <c r="K16" s="227"/>
      <c r="L16" s="227"/>
      <c r="M16" s="227"/>
      <c r="N16" s="226">
        <v>0</v>
      </c>
      <c r="O16" s="114"/>
    </row>
    <row r="17" spans="1:16" s="96" customFormat="1" ht="24" customHeight="1" x14ac:dyDescent="0.2">
      <c r="A17" s="110"/>
      <c r="B17" s="111" t="s">
        <v>475</v>
      </c>
      <c r="C17" s="112" t="s">
        <v>515</v>
      </c>
      <c r="D17" s="113" t="s">
        <v>515</v>
      </c>
      <c r="E17" s="192" t="s">
        <v>515</v>
      </c>
      <c r="F17" s="192" t="s">
        <v>515</v>
      </c>
      <c r="G17" s="176"/>
      <c r="H17" s="176"/>
      <c r="I17" s="176"/>
      <c r="J17" s="226" t="s">
        <v>515</v>
      </c>
      <c r="K17" s="227"/>
      <c r="L17" s="227"/>
      <c r="M17" s="227"/>
      <c r="N17" s="226">
        <v>0</v>
      </c>
      <c r="O17" s="114"/>
    </row>
    <row r="18" spans="1:16" s="96" customFormat="1" ht="24" customHeight="1" x14ac:dyDescent="0.2">
      <c r="A18" s="110"/>
      <c r="B18" s="111" t="s">
        <v>476</v>
      </c>
      <c r="C18" s="112" t="s">
        <v>515</v>
      </c>
      <c r="D18" s="113" t="s">
        <v>515</v>
      </c>
      <c r="E18" s="192" t="s">
        <v>515</v>
      </c>
      <c r="F18" s="192" t="s">
        <v>515</v>
      </c>
      <c r="G18" s="176"/>
      <c r="H18" s="176"/>
      <c r="I18" s="176"/>
      <c r="J18" s="226" t="s">
        <v>515</v>
      </c>
      <c r="K18" s="227"/>
      <c r="L18" s="227"/>
      <c r="M18" s="227"/>
      <c r="N18" s="226">
        <v>0</v>
      </c>
      <c r="O18" s="114"/>
    </row>
    <row r="19" spans="1:16" s="96" customFormat="1" ht="24" customHeight="1" x14ac:dyDescent="0.2">
      <c r="A19" s="110"/>
      <c r="B19" s="111" t="s">
        <v>477</v>
      </c>
      <c r="C19" s="112" t="s">
        <v>515</v>
      </c>
      <c r="D19" s="113" t="s">
        <v>515</v>
      </c>
      <c r="E19" s="192" t="s">
        <v>515</v>
      </c>
      <c r="F19" s="192" t="s">
        <v>515</v>
      </c>
      <c r="G19" s="176"/>
      <c r="H19" s="176"/>
      <c r="I19" s="176"/>
      <c r="J19" s="226" t="s">
        <v>515</v>
      </c>
      <c r="K19" s="227"/>
      <c r="L19" s="227"/>
      <c r="M19" s="227"/>
      <c r="N19" s="226">
        <v>0</v>
      </c>
      <c r="O19" s="114"/>
      <c r="P19" s="97"/>
    </row>
    <row r="20" spans="1:16" s="96" customFormat="1" ht="24" customHeight="1" x14ac:dyDescent="0.2">
      <c r="A20" s="110"/>
      <c r="B20" s="111" t="s">
        <v>478</v>
      </c>
      <c r="C20" s="112" t="s">
        <v>515</v>
      </c>
      <c r="D20" s="113" t="s">
        <v>515</v>
      </c>
      <c r="E20" s="192" t="s">
        <v>515</v>
      </c>
      <c r="F20" s="192" t="s">
        <v>515</v>
      </c>
      <c r="G20" s="176"/>
      <c r="H20" s="176"/>
      <c r="I20" s="176"/>
      <c r="J20" s="226" t="s">
        <v>515</v>
      </c>
      <c r="K20" s="227"/>
      <c r="L20" s="227"/>
      <c r="M20" s="227"/>
      <c r="N20" s="226">
        <v>0</v>
      </c>
      <c r="O20" s="114"/>
    </row>
    <row r="21" spans="1:16" s="96" customFormat="1" ht="24" customHeight="1" x14ac:dyDescent="0.2">
      <c r="A21" s="110"/>
      <c r="B21" s="111" t="s">
        <v>479</v>
      </c>
      <c r="C21" s="112" t="s">
        <v>515</v>
      </c>
      <c r="D21" s="113" t="s">
        <v>515</v>
      </c>
      <c r="E21" s="192" t="s">
        <v>515</v>
      </c>
      <c r="F21" s="192" t="s">
        <v>515</v>
      </c>
      <c r="G21" s="176"/>
      <c r="H21" s="176"/>
      <c r="I21" s="176"/>
      <c r="J21" s="226" t="s">
        <v>515</v>
      </c>
      <c r="K21" s="227"/>
      <c r="L21" s="227"/>
      <c r="M21" s="227"/>
      <c r="N21" s="226">
        <v>0</v>
      </c>
      <c r="O21" s="114"/>
    </row>
    <row r="22" spans="1:16" s="96" customFormat="1" ht="24" customHeight="1" x14ac:dyDescent="0.2">
      <c r="A22" s="110"/>
      <c r="B22" s="111" t="s">
        <v>480</v>
      </c>
      <c r="C22" s="112" t="s">
        <v>515</v>
      </c>
      <c r="D22" s="113" t="s">
        <v>515</v>
      </c>
      <c r="E22" s="192" t="s">
        <v>515</v>
      </c>
      <c r="F22" s="192" t="s">
        <v>515</v>
      </c>
      <c r="G22" s="176"/>
      <c r="H22" s="176"/>
      <c r="I22" s="176"/>
      <c r="J22" s="226" t="s">
        <v>515</v>
      </c>
      <c r="K22" s="227"/>
      <c r="L22" s="227"/>
      <c r="M22" s="227"/>
      <c r="N22" s="226">
        <v>0</v>
      </c>
      <c r="O22" s="114"/>
    </row>
    <row r="23" spans="1:16" s="96" customFormat="1" ht="24" customHeight="1" x14ac:dyDescent="0.2">
      <c r="A23" s="110"/>
      <c r="B23" s="111" t="s">
        <v>481</v>
      </c>
      <c r="C23" s="112" t="s">
        <v>515</v>
      </c>
      <c r="D23" s="113" t="s">
        <v>515</v>
      </c>
      <c r="E23" s="192" t="s">
        <v>515</v>
      </c>
      <c r="F23" s="192" t="s">
        <v>515</v>
      </c>
      <c r="G23" s="176"/>
      <c r="H23" s="176"/>
      <c r="I23" s="176"/>
      <c r="J23" s="226" t="s">
        <v>515</v>
      </c>
      <c r="K23" s="227"/>
      <c r="L23" s="227"/>
      <c r="M23" s="227"/>
      <c r="N23" s="226">
        <v>0</v>
      </c>
      <c r="O23" s="114"/>
    </row>
    <row r="24" spans="1:16" s="96" customFormat="1" ht="24" customHeight="1" x14ac:dyDescent="0.2">
      <c r="A24" s="110"/>
      <c r="B24" s="111" t="s">
        <v>482</v>
      </c>
      <c r="C24" s="112" t="s">
        <v>515</v>
      </c>
      <c r="D24" s="113" t="s">
        <v>515</v>
      </c>
      <c r="E24" s="192" t="s">
        <v>515</v>
      </c>
      <c r="F24" s="192" t="s">
        <v>515</v>
      </c>
      <c r="G24" s="176"/>
      <c r="H24" s="176"/>
      <c r="I24" s="176"/>
      <c r="J24" s="226" t="s">
        <v>515</v>
      </c>
      <c r="K24" s="227"/>
      <c r="L24" s="227"/>
      <c r="M24" s="227"/>
      <c r="N24" s="226">
        <v>0</v>
      </c>
      <c r="O24" s="114"/>
    </row>
    <row r="25" spans="1:16" s="96" customFormat="1" ht="24" customHeight="1" x14ac:dyDescent="0.2">
      <c r="A25" s="110"/>
      <c r="B25" s="111" t="s">
        <v>483</v>
      </c>
      <c r="C25" s="112" t="s">
        <v>515</v>
      </c>
      <c r="D25" s="113" t="s">
        <v>515</v>
      </c>
      <c r="E25" s="192" t="s">
        <v>515</v>
      </c>
      <c r="F25" s="192" t="s">
        <v>515</v>
      </c>
      <c r="G25" s="176"/>
      <c r="H25" s="176"/>
      <c r="I25" s="176"/>
      <c r="J25" s="226" t="s">
        <v>515</v>
      </c>
      <c r="K25" s="227"/>
      <c r="L25" s="227"/>
      <c r="M25" s="227"/>
      <c r="N25" s="226">
        <v>0</v>
      </c>
      <c r="O25" s="114"/>
    </row>
    <row r="26" spans="1:16" s="96" customFormat="1" ht="24" customHeight="1" x14ac:dyDescent="0.2">
      <c r="A26" s="110"/>
      <c r="B26" s="111" t="s">
        <v>484</v>
      </c>
      <c r="C26" s="112" t="s">
        <v>515</v>
      </c>
      <c r="D26" s="113" t="s">
        <v>515</v>
      </c>
      <c r="E26" s="192" t="s">
        <v>515</v>
      </c>
      <c r="F26" s="192" t="s">
        <v>515</v>
      </c>
      <c r="G26" s="176"/>
      <c r="H26" s="176"/>
      <c r="I26" s="176"/>
      <c r="J26" s="226" t="s">
        <v>515</v>
      </c>
      <c r="K26" s="227"/>
      <c r="L26" s="227"/>
      <c r="M26" s="227"/>
      <c r="N26" s="226">
        <v>0</v>
      </c>
      <c r="O26" s="114"/>
      <c r="P26" s="97"/>
    </row>
    <row r="27" spans="1:16" s="96" customFormat="1" ht="24" customHeight="1" x14ac:dyDescent="0.2">
      <c r="A27" s="110"/>
      <c r="B27" s="111" t="s">
        <v>485</v>
      </c>
      <c r="C27" s="112" t="s">
        <v>515</v>
      </c>
      <c r="D27" s="113" t="s">
        <v>515</v>
      </c>
      <c r="E27" s="192" t="s">
        <v>515</v>
      </c>
      <c r="F27" s="192" t="s">
        <v>515</v>
      </c>
      <c r="G27" s="176"/>
      <c r="H27" s="176"/>
      <c r="I27" s="176"/>
      <c r="J27" s="226" t="s">
        <v>515</v>
      </c>
      <c r="K27" s="227"/>
      <c r="L27" s="227"/>
      <c r="M27" s="227"/>
      <c r="N27" s="226">
        <v>0</v>
      </c>
      <c r="O27" s="114"/>
    </row>
    <row r="28" spans="1:16" s="96" customFormat="1" ht="24" customHeight="1" x14ac:dyDescent="0.2">
      <c r="A28" s="110"/>
      <c r="B28" s="111" t="s">
        <v>486</v>
      </c>
      <c r="C28" s="112" t="s">
        <v>515</v>
      </c>
      <c r="D28" s="113" t="s">
        <v>515</v>
      </c>
      <c r="E28" s="192" t="s">
        <v>515</v>
      </c>
      <c r="F28" s="192" t="s">
        <v>515</v>
      </c>
      <c r="G28" s="176"/>
      <c r="H28" s="176"/>
      <c r="I28" s="176"/>
      <c r="J28" s="226" t="s">
        <v>515</v>
      </c>
      <c r="K28" s="227"/>
      <c r="L28" s="227"/>
      <c r="M28" s="227"/>
      <c r="N28" s="226">
        <v>0</v>
      </c>
      <c r="O28" s="114"/>
    </row>
    <row r="29" spans="1:16" s="96" customFormat="1" ht="24" customHeight="1" x14ac:dyDescent="0.2">
      <c r="A29" s="110"/>
      <c r="B29" s="111" t="s">
        <v>487</v>
      </c>
      <c r="C29" s="112" t="s">
        <v>515</v>
      </c>
      <c r="D29" s="113" t="s">
        <v>515</v>
      </c>
      <c r="E29" s="192" t="s">
        <v>515</v>
      </c>
      <c r="F29" s="192" t="s">
        <v>515</v>
      </c>
      <c r="G29" s="176"/>
      <c r="H29" s="176"/>
      <c r="I29" s="176"/>
      <c r="J29" s="226" t="s">
        <v>515</v>
      </c>
      <c r="K29" s="227"/>
      <c r="L29" s="227"/>
      <c r="M29" s="227"/>
      <c r="N29" s="226">
        <v>0</v>
      </c>
      <c r="O29" s="114"/>
    </row>
    <row r="30" spans="1:16" s="96" customFormat="1" ht="24" customHeight="1" x14ac:dyDescent="0.2">
      <c r="A30" s="110"/>
      <c r="B30" s="111" t="s">
        <v>488</v>
      </c>
      <c r="C30" s="112" t="s">
        <v>515</v>
      </c>
      <c r="D30" s="113" t="s">
        <v>515</v>
      </c>
      <c r="E30" s="192" t="s">
        <v>515</v>
      </c>
      <c r="F30" s="192" t="s">
        <v>515</v>
      </c>
      <c r="G30" s="176"/>
      <c r="H30" s="176"/>
      <c r="I30" s="176"/>
      <c r="J30" s="226" t="s">
        <v>515</v>
      </c>
      <c r="K30" s="227"/>
      <c r="L30" s="227"/>
      <c r="M30" s="227"/>
      <c r="N30" s="226">
        <v>0</v>
      </c>
      <c r="O30" s="114"/>
    </row>
    <row r="31" spans="1:16" s="96" customFormat="1" ht="24" customHeight="1" x14ac:dyDescent="0.2">
      <c r="A31" s="110"/>
      <c r="B31" s="111" t="s">
        <v>489</v>
      </c>
      <c r="C31" s="112" t="s">
        <v>515</v>
      </c>
      <c r="D31" s="113" t="s">
        <v>515</v>
      </c>
      <c r="E31" s="192" t="s">
        <v>515</v>
      </c>
      <c r="F31" s="192" t="s">
        <v>515</v>
      </c>
      <c r="G31" s="176"/>
      <c r="H31" s="176"/>
      <c r="I31" s="176"/>
      <c r="J31" s="226" t="s">
        <v>515</v>
      </c>
      <c r="K31" s="227"/>
      <c r="L31" s="227"/>
      <c r="M31" s="227"/>
      <c r="N31" s="226">
        <v>0</v>
      </c>
      <c r="O31" s="114"/>
    </row>
    <row r="32" spans="1:16" s="96" customFormat="1" ht="24" customHeight="1" x14ac:dyDescent="0.2">
      <c r="A32" s="110"/>
      <c r="B32" s="111" t="s">
        <v>490</v>
      </c>
      <c r="C32" s="112" t="s">
        <v>515</v>
      </c>
      <c r="D32" s="113" t="s">
        <v>515</v>
      </c>
      <c r="E32" s="192" t="s">
        <v>515</v>
      </c>
      <c r="F32" s="192" t="s">
        <v>515</v>
      </c>
      <c r="G32" s="176"/>
      <c r="H32" s="176"/>
      <c r="I32" s="176"/>
      <c r="J32" s="226" t="s">
        <v>515</v>
      </c>
      <c r="K32" s="227"/>
      <c r="L32" s="227"/>
      <c r="M32" s="227"/>
      <c r="N32" s="226">
        <v>0</v>
      </c>
      <c r="O32" s="114"/>
    </row>
    <row r="33" spans="1:16" s="96" customFormat="1" ht="24" customHeight="1" x14ac:dyDescent="0.2">
      <c r="A33" s="110"/>
      <c r="B33" s="111" t="s">
        <v>491</v>
      </c>
      <c r="C33" s="112" t="s">
        <v>515</v>
      </c>
      <c r="D33" s="113" t="s">
        <v>515</v>
      </c>
      <c r="E33" s="192" t="s">
        <v>515</v>
      </c>
      <c r="F33" s="192" t="s">
        <v>515</v>
      </c>
      <c r="G33" s="176"/>
      <c r="H33" s="176"/>
      <c r="I33" s="176"/>
      <c r="J33" s="226" t="s">
        <v>515</v>
      </c>
      <c r="K33" s="227"/>
      <c r="L33" s="227"/>
      <c r="M33" s="227"/>
      <c r="N33" s="226">
        <v>0</v>
      </c>
      <c r="O33" s="114"/>
      <c r="P33" s="97"/>
    </row>
    <row r="34" spans="1:16" s="96" customFormat="1" ht="24" customHeight="1" x14ac:dyDescent="0.2">
      <c r="A34" s="110"/>
      <c r="B34" s="111" t="s">
        <v>492</v>
      </c>
      <c r="C34" s="112" t="s">
        <v>515</v>
      </c>
      <c r="D34" s="113" t="s">
        <v>515</v>
      </c>
      <c r="E34" s="192" t="s">
        <v>515</v>
      </c>
      <c r="F34" s="192" t="s">
        <v>515</v>
      </c>
      <c r="G34" s="176"/>
      <c r="H34" s="176"/>
      <c r="I34" s="176"/>
      <c r="J34" s="226" t="s">
        <v>515</v>
      </c>
      <c r="K34" s="227"/>
      <c r="L34" s="227"/>
      <c r="M34" s="227"/>
      <c r="N34" s="226">
        <v>0</v>
      </c>
      <c r="O34" s="114"/>
    </row>
    <row r="35" spans="1:16" s="96" customFormat="1" ht="24" customHeight="1" x14ac:dyDescent="0.2">
      <c r="A35" s="110"/>
      <c r="B35" s="111" t="s">
        <v>493</v>
      </c>
      <c r="C35" s="112" t="s">
        <v>515</v>
      </c>
      <c r="D35" s="113" t="s">
        <v>515</v>
      </c>
      <c r="E35" s="192" t="s">
        <v>515</v>
      </c>
      <c r="F35" s="192" t="s">
        <v>515</v>
      </c>
      <c r="G35" s="176"/>
      <c r="H35" s="176"/>
      <c r="I35" s="176"/>
      <c r="J35" s="226" t="s">
        <v>515</v>
      </c>
      <c r="K35" s="227"/>
      <c r="L35" s="227"/>
      <c r="M35" s="227"/>
      <c r="N35" s="226">
        <v>0</v>
      </c>
      <c r="O35" s="114"/>
    </row>
    <row r="36" spans="1:16" s="96" customFormat="1" ht="24" customHeight="1" x14ac:dyDescent="0.2">
      <c r="A36" s="110"/>
      <c r="B36" s="111" t="s">
        <v>494</v>
      </c>
      <c r="C36" s="112" t="s">
        <v>515</v>
      </c>
      <c r="D36" s="113" t="s">
        <v>515</v>
      </c>
      <c r="E36" s="192" t="s">
        <v>515</v>
      </c>
      <c r="F36" s="192" t="s">
        <v>515</v>
      </c>
      <c r="G36" s="176"/>
      <c r="H36" s="176"/>
      <c r="I36" s="176"/>
      <c r="J36" s="226" t="s">
        <v>515</v>
      </c>
      <c r="K36" s="227"/>
      <c r="L36" s="227"/>
      <c r="M36" s="227"/>
      <c r="N36" s="226">
        <v>0</v>
      </c>
      <c r="O36" s="114"/>
    </row>
    <row r="37" spans="1:16" s="96" customFormat="1" ht="24" customHeight="1" x14ac:dyDescent="0.2">
      <c r="A37" s="110"/>
      <c r="B37" s="111" t="s">
        <v>495</v>
      </c>
      <c r="C37" s="112" t="s">
        <v>515</v>
      </c>
      <c r="D37" s="113" t="s">
        <v>515</v>
      </c>
      <c r="E37" s="192" t="s">
        <v>515</v>
      </c>
      <c r="F37" s="192" t="s">
        <v>515</v>
      </c>
      <c r="G37" s="176"/>
      <c r="H37" s="176"/>
      <c r="I37" s="176"/>
      <c r="J37" s="226" t="s">
        <v>515</v>
      </c>
      <c r="K37" s="227"/>
      <c r="L37" s="227"/>
      <c r="M37" s="227"/>
      <c r="N37" s="226">
        <v>0</v>
      </c>
      <c r="O37" s="114"/>
    </row>
    <row r="38" spans="1:16" s="96" customFormat="1" ht="24" customHeight="1" x14ac:dyDescent="0.2">
      <c r="A38" s="110"/>
      <c r="B38" s="111" t="s">
        <v>496</v>
      </c>
      <c r="C38" s="112" t="s">
        <v>515</v>
      </c>
      <c r="D38" s="113" t="s">
        <v>515</v>
      </c>
      <c r="E38" s="192" t="s">
        <v>515</v>
      </c>
      <c r="F38" s="192" t="s">
        <v>515</v>
      </c>
      <c r="G38" s="176"/>
      <c r="H38" s="176"/>
      <c r="I38" s="176"/>
      <c r="J38" s="226" t="s">
        <v>515</v>
      </c>
      <c r="K38" s="227"/>
      <c r="L38" s="227"/>
      <c r="M38" s="227"/>
      <c r="N38" s="226">
        <v>0</v>
      </c>
      <c r="O38" s="114"/>
    </row>
    <row r="39" spans="1:16" s="96" customFormat="1" ht="24" customHeight="1" x14ac:dyDescent="0.2">
      <c r="A39" s="110"/>
      <c r="B39" s="111" t="s">
        <v>497</v>
      </c>
      <c r="C39" s="112" t="s">
        <v>515</v>
      </c>
      <c r="D39" s="113" t="s">
        <v>515</v>
      </c>
      <c r="E39" s="192" t="s">
        <v>515</v>
      </c>
      <c r="F39" s="192" t="s">
        <v>515</v>
      </c>
      <c r="G39" s="176"/>
      <c r="H39" s="176"/>
      <c r="I39" s="176"/>
      <c r="J39" s="226" t="s">
        <v>515</v>
      </c>
      <c r="K39" s="227"/>
      <c r="L39" s="227"/>
      <c r="M39" s="227"/>
      <c r="N39" s="226">
        <v>0</v>
      </c>
      <c r="O39" s="114"/>
    </row>
    <row r="40" spans="1:16" s="96" customFormat="1" ht="24" customHeight="1" x14ac:dyDescent="0.2">
      <c r="A40" s="110"/>
      <c r="B40" s="111" t="s">
        <v>498</v>
      </c>
      <c r="C40" s="112" t="s">
        <v>515</v>
      </c>
      <c r="D40" s="113" t="s">
        <v>515</v>
      </c>
      <c r="E40" s="192" t="s">
        <v>515</v>
      </c>
      <c r="F40" s="192" t="s">
        <v>515</v>
      </c>
      <c r="G40" s="176"/>
      <c r="H40" s="176"/>
      <c r="I40" s="176"/>
      <c r="J40" s="226" t="s">
        <v>515</v>
      </c>
      <c r="K40" s="227"/>
      <c r="L40" s="227"/>
      <c r="M40" s="227"/>
      <c r="N40" s="226">
        <v>0</v>
      </c>
      <c r="O40" s="114"/>
    </row>
    <row r="41" spans="1:16" s="96" customFormat="1" ht="24" customHeight="1" x14ac:dyDescent="0.2">
      <c r="A41" s="110"/>
      <c r="B41" s="111" t="s">
        <v>499</v>
      </c>
      <c r="C41" s="112" t="s">
        <v>515</v>
      </c>
      <c r="D41" s="113" t="s">
        <v>515</v>
      </c>
      <c r="E41" s="192" t="s">
        <v>515</v>
      </c>
      <c r="F41" s="192" t="s">
        <v>515</v>
      </c>
      <c r="G41" s="176"/>
      <c r="H41" s="176"/>
      <c r="I41" s="176"/>
      <c r="J41" s="226" t="s">
        <v>515</v>
      </c>
      <c r="K41" s="227"/>
      <c r="L41" s="227"/>
      <c r="M41" s="227"/>
      <c r="N41" s="226">
        <v>0</v>
      </c>
      <c r="O41" s="114"/>
    </row>
    <row r="42" spans="1:16" s="96" customFormat="1" ht="24" customHeight="1" x14ac:dyDescent="0.2">
      <c r="A42" s="110"/>
      <c r="B42" s="111" t="s">
        <v>500</v>
      </c>
      <c r="C42" s="112" t="s">
        <v>515</v>
      </c>
      <c r="D42" s="113" t="s">
        <v>515</v>
      </c>
      <c r="E42" s="192" t="s">
        <v>515</v>
      </c>
      <c r="F42" s="192" t="s">
        <v>515</v>
      </c>
      <c r="G42" s="176"/>
      <c r="H42" s="176"/>
      <c r="I42" s="176"/>
      <c r="J42" s="226" t="s">
        <v>515</v>
      </c>
      <c r="K42" s="227"/>
      <c r="L42" s="227"/>
      <c r="M42" s="227"/>
      <c r="N42" s="226">
        <v>0</v>
      </c>
      <c r="O42" s="114"/>
      <c r="P42" s="97"/>
    </row>
    <row r="43" spans="1:16" s="96" customFormat="1" ht="24" customHeight="1" x14ac:dyDescent="0.2">
      <c r="A43" s="110"/>
      <c r="B43" s="111" t="s">
        <v>501</v>
      </c>
      <c r="C43" s="112" t="s">
        <v>515</v>
      </c>
      <c r="D43" s="113" t="s">
        <v>515</v>
      </c>
      <c r="E43" s="192" t="s">
        <v>515</v>
      </c>
      <c r="F43" s="192" t="s">
        <v>515</v>
      </c>
      <c r="G43" s="176"/>
      <c r="H43" s="176"/>
      <c r="I43" s="176"/>
      <c r="J43" s="226" t="s">
        <v>515</v>
      </c>
      <c r="K43" s="227"/>
      <c r="L43" s="227"/>
      <c r="M43" s="227"/>
      <c r="N43" s="226">
        <v>0</v>
      </c>
      <c r="O43" s="114"/>
    </row>
    <row r="44" spans="1:16" s="96" customFormat="1" ht="24" customHeight="1" x14ac:dyDescent="0.2">
      <c r="A44" s="110"/>
      <c r="B44" s="111" t="s">
        <v>502</v>
      </c>
      <c r="C44" s="112" t="s">
        <v>515</v>
      </c>
      <c r="D44" s="113" t="s">
        <v>515</v>
      </c>
      <c r="E44" s="192" t="s">
        <v>515</v>
      </c>
      <c r="F44" s="192" t="s">
        <v>515</v>
      </c>
      <c r="G44" s="176"/>
      <c r="H44" s="176"/>
      <c r="I44" s="176"/>
      <c r="J44" s="226" t="s">
        <v>515</v>
      </c>
      <c r="K44" s="227"/>
      <c r="L44" s="227"/>
      <c r="M44" s="227"/>
      <c r="N44" s="226">
        <v>0</v>
      </c>
      <c r="O44" s="114"/>
    </row>
    <row r="45" spans="1:16" s="96" customFormat="1" ht="24" customHeight="1" x14ac:dyDescent="0.2">
      <c r="A45" s="110"/>
      <c r="B45" s="111" t="s">
        <v>503</v>
      </c>
      <c r="C45" s="112" t="s">
        <v>515</v>
      </c>
      <c r="D45" s="113" t="s">
        <v>515</v>
      </c>
      <c r="E45" s="192" t="s">
        <v>515</v>
      </c>
      <c r="F45" s="192" t="s">
        <v>515</v>
      </c>
      <c r="G45" s="176"/>
      <c r="H45" s="176"/>
      <c r="I45" s="176"/>
      <c r="J45" s="226" t="s">
        <v>515</v>
      </c>
      <c r="K45" s="227"/>
      <c r="L45" s="227"/>
      <c r="M45" s="227"/>
      <c r="N45" s="226">
        <v>0</v>
      </c>
      <c r="O45" s="114"/>
    </row>
    <row r="46" spans="1:16" s="96" customFormat="1" ht="24" customHeight="1" x14ac:dyDescent="0.2">
      <c r="A46" s="110"/>
      <c r="B46" s="111" t="s">
        <v>504</v>
      </c>
      <c r="C46" s="112" t="s">
        <v>515</v>
      </c>
      <c r="D46" s="113" t="s">
        <v>515</v>
      </c>
      <c r="E46" s="192" t="s">
        <v>515</v>
      </c>
      <c r="F46" s="192" t="s">
        <v>515</v>
      </c>
      <c r="G46" s="176"/>
      <c r="H46" s="176"/>
      <c r="I46" s="176"/>
      <c r="J46" s="226" t="s">
        <v>515</v>
      </c>
      <c r="K46" s="227"/>
      <c r="L46" s="227"/>
      <c r="M46" s="227"/>
      <c r="N46" s="226">
        <v>0</v>
      </c>
      <c r="O46" s="114"/>
    </row>
    <row r="47" spans="1:16" s="96" customFormat="1" ht="24" customHeight="1" x14ac:dyDescent="0.2">
      <c r="A47" s="110"/>
      <c r="B47" s="111" t="s">
        <v>505</v>
      </c>
      <c r="C47" s="112" t="s">
        <v>515</v>
      </c>
      <c r="D47" s="113" t="s">
        <v>515</v>
      </c>
      <c r="E47" s="192" t="s">
        <v>515</v>
      </c>
      <c r="F47" s="192" t="s">
        <v>515</v>
      </c>
      <c r="G47" s="176"/>
      <c r="H47" s="176"/>
      <c r="I47" s="176"/>
      <c r="J47" s="226" t="s">
        <v>515</v>
      </c>
      <c r="K47" s="227"/>
      <c r="L47" s="227"/>
      <c r="M47" s="227"/>
      <c r="N47" s="226">
        <v>0</v>
      </c>
      <c r="O47" s="114"/>
    </row>
    <row r="48" spans="1:16" s="100" customFormat="1" ht="9" customHeight="1" x14ac:dyDescent="0.2">
      <c r="A48" s="98"/>
      <c r="B48" s="98"/>
      <c r="C48" s="98"/>
      <c r="D48" s="99"/>
      <c r="E48" s="98"/>
      <c r="N48" s="101"/>
      <c r="O48" s="98"/>
    </row>
    <row r="49" spans="1:15" s="100" customFormat="1" ht="25.5" customHeight="1" x14ac:dyDescent="0.2">
      <c r="A49" s="384" t="s">
        <v>4</v>
      </c>
      <c r="B49" s="384"/>
      <c r="C49" s="384"/>
      <c r="D49" s="384"/>
      <c r="E49" s="102" t="s">
        <v>0</v>
      </c>
      <c r="F49" s="102" t="s">
        <v>1</v>
      </c>
      <c r="G49" s="385" t="s">
        <v>2</v>
      </c>
      <c r="H49" s="385"/>
      <c r="I49" s="385"/>
      <c r="J49" s="385"/>
      <c r="K49" s="385"/>
      <c r="L49" s="385"/>
      <c r="M49" s="385"/>
      <c r="N49" s="385" t="s">
        <v>3</v>
      </c>
      <c r="O49" s="385"/>
    </row>
  </sheetData>
  <autoFilter ref="B6:O7">
    <filterColumn colId="5" showButton="0"/>
    <filterColumn colId="6" showButton="0"/>
    <filterColumn colId="7" showButton="0"/>
    <filterColumn colId="8" showButton="0"/>
    <filterColumn colId="9" showButton="0"/>
    <filterColumn colId="10" showButton="0"/>
    <sortState ref="B9:O47">
      <sortCondition descending="1" ref="N6:N7"/>
    </sortState>
  </autoFilter>
  <mergeCells count="23">
    <mergeCell ref="H4:I4"/>
    <mergeCell ref="M4:N4"/>
    <mergeCell ref="A4:C4"/>
    <mergeCell ref="D4:E4"/>
    <mergeCell ref="D6:D7"/>
    <mergeCell ref="E6:E7"/>
    <mergeCell ref="F6:F7"/>
    <mergeCell ref="G6:M6"/>
    <mergeCell ref="N6:N7"/>
    <mergeCell ref="K4:L4"/>
    <mergeCell ref="A1:O1"/>
    <mergeCell ref="A2:O2"/>
    <mergeCell ref="A3:C3"/>
    <mergeCell ref="D3:E3"/>
    <mergeCell ref="G3:I3"/>
    <mergeCell ref="M3:O3"/>
    <mergeCell ref="O6:O7"/>
    <mergeCell ref="A49:D49"/>
    <mergeCell ref="G49:M49"/>
    <mergeCell ref="N49:O49"/>
    <mergeCell ref="A6:A7"/>
    <mergeCell ref="B6:B7"/>
    <mergeCell ref="C6:C7"/>
  </mergeCells>
  <conditionalFormatting sqref="N8:N47">
    <cfRule type="cellIs" dxfId="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67"/>
  <sheetViews>
    <sheetView view="pageBreakPreview" topLeftCell="A55" zoomScale="106" zoomScaleNormal="100" zoomScaleSheetLayoutView="106" workbookViewId="0">
      <selection activeCell="K45" sqref="K45"/>
    </sheetView>
  </sheetViews>
  <sheetFormatPr defaultRowHeight="12.75" x14ac:dyDescent="0.2"/>
  <cols>
    <col min="1" max="1" width="4.85546875" style="32" customWidth="1"/>
    <col min="2" max="2" width="7.28515625" style="32" customWidth="1"/>
    <col min="3" max="3" width="14.42578125" style="21" customWidth="1"/>
    <col min="4" max="4" width="23.140625" style="21" customWidth="1"/>
    <col min="5" max="5" width="16.7109375" style="59" customWidth="1"/>
    <col min="6" max="6" width="11.7109375" style="59" customWidth="1"/>
    <col min="7" max="7" width="7.7109375" style="33" customWidth="1"/>
    <col min="8" max="8" width="2.140625" style="21" customWidth="1"/>
    <col min="9" max="9" width="4.42578125" style="32" customWidth="1"/>
    <col min="10" max="10" width="15.5703125" style="32" customWidth="1"/>
    <col min="11" max="11" width="6.5703125" style="32" customWidth="1"/>
    <col min="12" max="12" width="12.28515625" style="34" customWidth="1"/>
    <col min="13" max="13" width="26.42578125" style="63" customWidth="1"/>
    <col min="14" max="14" width="15.85546875" style="63" customWidth="1"/>
    <col min="15" max="15" width="9.5703125" style="21" customWidth="1"/>
    <col min="16" max="16" width="7.28515625" style="21" customWidth="1"/>
    <col min="17" max="17" width="5.7109375" style="21" customWidth="1"/>
    <col min="18" max="16384" width="9.140625" style="21"/>
  </cols>
  <sheetData>
    <row r="1" spans="1:16" s="9" customFormat="1" ht="45" customHeight="1" x14ac:dyDescent="0.2">
      <c r="A1" s="374" t="str">
        <f>('YARIŞMA BİLGİLERİ'!A2)</f>
        <v>Türkiye Atletizm Federasyonu
İstanbul Atletizm İl Temsilciliği</v>
      </c>
      <c r="B1" s="374"/>
      <c r="C1" s="374"/>
      <c r="D1" s="374"/>
      <c r="E1" s="374"/>
      <c r="F1" s="374"/>
      <c r="G1" s="374"/>
      <c r="H1" s="374"/>
      <c r="I1" s="374"/>
      <c r="J1" s="374"/>
      <c r="K1" s="374"/>
      <c r="L1" s="374"/>
      <c r="M1" s="374"/>
      <c r="N1" s="374"/>
      <c r="O1" s="374"/>
      <c r="P1" s="374"/>
    </row>
    <row r="2" spans="1:16" s="9" customFormat="1" ht="23.25" customHeight="1" x14ac:dyDescent="0.2">
      <c r="A2" s="375" t="str">
        <f>'YARIŞMA BİLGİLERİ'!F19</f>
        <v>Turkcell - Spor Toto 2020 Olimpik Eğitim Kamp Sporcuları Test Yarışması</v>
      </c>
      <c r="B2" s="375"/>
      <c r="C2" s="375"/>
      <c r="D2" s="375"/>
      <c r="E2" s="375"/>
      <c r="F2" s="375"/>
      <c r="G2" s="375"/>
      <c r="H2" s="375"/>
      <c r="I2" s="375"/>
      <c r="J2" s="375"/>
      <c r="K2" s="375"/>
      <c r="L2" s="375"/>
      <c r="M2" s="375"/>
      <c r="N2" s="375"/>
      <c r="O2" s="375"/>
      <c r="P2" s="375"/>
    </row>
    <row r="3" spans="1:16" s="12" customFormat="1" ht="27" customHeight="1" x14ac:dyDescent="0.2">
      <c r="A3" s="404" t="s">
        <v>225</v>
      </c>
      <c r="B3" s="404"/>
      <c r="C3" s="404"/>
      <c r="D3" s="406" t="str">
        <f>('YARIŞMA PROGRAMI'!D7)</f>
        <v>60 Metre Seçme</v>
      </c>
      <c r="E3" s="406"/>
      <c r="F3" s="416" t="s">
        <v>45</v>
      </c>
      <c r="G3" s="416"/>
      <c r="H3" s="10" t="s">
        <v>196</v>
      </c>
      <c r="I3" s="414">
        <f>'YARIŞMA PROGRAMI'!E7</f>
        <v>0</v>
      </c>
      <c r="J3" s="414"/>
      <c r="K3" s="414"/>
      <c r="L3" s="11"/>
      <c r="M3" s="92" t="s">
        <v>197</v>
      </c>
      <c r="N3" s="417" t="str">
        <f>('YARIŞMA PROGRAMI'!F7)</f>
        <v>Aykut AY  6.92</v>
      </c>
      <c r="O3" s="417"/>
      <c r="P3" s="417"/>
    </row>
    <row r="4" spans="1:16" s="12" customFormat="1" ht="17.25" customHeight="1" x14ac:dyDescent="0.2">
      <c r="A4" s="411" t="s">
        <v>201</v>
      </c>
      <c r="B4" s="411"/>
      <c r="C4" s="411"/>
      <c r="D4" s="405" t="str">
        <f>'YARIŞMA BİLGİLERİ'!F21</f>
        <v>Yıldız Erkekler</v>
      </c>
      <c r="E4" s="405"/>
      <c r="F4" s="38"/>
      <c r="G4" s="38"/>
      <c r="H4" s="38"/>
      <c r="I4" s="38"/>
      <c r="J4" s="38"/>
      <c r="K4" s="38"/>
      <c r="L4" s="39"/>
      <c r="M4" s="93" t="s">
        <v>5</v>
      </c>
      <c r="N4" s="418">
        <f>'YARIŞMA PROGRAMI'!B7</f>
        <v>42031</v>
      </c>
      <c r="O4" s="418"/>
      <c r="P4" s="418"/>
    </row>
    <row r="5" spans="1:16" s="9" customFormat="1" ht="16.5" customHeight="1" x14ac:dyDescent="0.2">
      <c r="A5" s="13"/>
      <c r="B5" s="13"/>
      <c r="C5" s="14"/>
      <c r="D5" s="15"/>
      <c r="E5" s="16"/>
      <c r="F5" s="16"/>
      <c r="G5" s="16"/>
      <c r="H5" s="16"/>
      <c r="I5" s="13"/>
      <c r="J5" s="13"/>
      <c r="K5" s="13"/>
      <c r="L5" s="17"/>
      <c r="M5" s="18"/>
      <c r="N5" s="415">
        <f ca="1">NOW()</f>
        <v>42041.703185416663</v>
      </c>
      <c r="O5" s="415"/>
      <c r="P5" s="415"/>
    </row>
    <row r="6" spans="1:16" s="19" customFormat="1" ht="24.75" customHeight="1" x14ac:dyDescent="0.2">
      <c r="A6" s="407" t="s">
        <v>12</v>
      </c>
      <c r="B6" s="408" t="s">
        <v>194</v>
      </c>
      <c r="C6" s="410" t="s">
        <v>219</v>
      </c>
      <c r="D6" s="400" t="s">
        <v>14</v>
      </c>
      <c r="E6" s="400" t="s">
        <v>43</v>
      </c>
      <c r="F6" s="400" t="s">
        <v>15</v>
      </c>
      <c r="G6" s="412" t="s">
        <v>26</v>
      </c>
      <c r="I6" s="401" t="s">
        <v>16</v>
      </c>
      <c r="J6" s="402"/>
      <c r="K6" s="402"/>
      <c r="L6" s="402"/>
      <c r="M6" s="402"/>
      <c r="N6" s="402"/>
      <c r="O6" s="402"/>
      <c r="P6" s="403"/>
    </row>
    <row r="7" spans="1:16" ht="24.75" customHeight="1" x14ac:dyDescent="0.2">
      <c r="A7" s="407"/>
      <c r="B7" s="409"/>
      <c r="C7" s="410"/>
      <c r="D7" s="400"/>
      <c r="E7" s="400"/>
      <c r="F7" s="400"/>
      <c r="G7" s="413"/>
      <c r="H7" s="20"/>
      <c r="I7" s="55" t="s">
        <v>12</v>
      </c>
      <c r="J7" s="52" t="s">
        <v>195</v>
      </c>
      <c r="K7" s="52" t="s">
        <v>194</v>
      </c>
      <c r="L7" s="53" t="s">
        <v>13</v>
      </c>
      <c r="M7" s="54" t="s">
        <v>14</v>
      </c>
      <c r="N7" s="54" t="s">
        <v>43</v>
      </c>
      <c r="O7" s="52" t="s">
        <v>15</v>
      </c>
      <c r="P7" s="52" t="s">
        <v>26</v>
      </c>
    </row>
    <row r="8" spans="1:16" s="19" customFormat="1" ht="24.75" customHeight="1" x14ac:dyDescent="0.2">
      <c r="A8" s="82">
        <v>1</v>
      </c>
      <c r="B8" s="82"/>
      <c r="C8" s="138"/>
      <c r="D8" s="177"/>
      <c r="E8" s="178"/>
      <c r="F8" s="139"/>
      <c r="G8" s="83"/>
      <c r="H8" s="26"/>
      <c r="I8" s="27">
        <v>1</v>
      </c>
      <c r="J8" s="28" t="s">
        <v>63</v>
      </c>
      <c r="K8" s="29" t="str">
        <f>IF(ISERROR(VLOOKUP(J8,'KAYIT LİSTESİ'!$B$4:$I$367,2,0)),"",(VLOOKUP(J8,'KAYIT LİSTESİ'!$B$4:$I$367,2,0)))</f>
        <v/>
      </c>
      <c r="L8" s="30" t="str">
        <f>IF(ISERROR(VLOOKUP(J8,'KAYIT LİSTESİ'!$B$4:$I$367,4,0)),"",(VLOOKUP(J8,'KAYIT LİSTESİ'!$B$4:$I$367,4,0)))</f>
        <v/>
      </c>
      <c r="M8" s="56" t="str">
        <f>IF(ISERROR(VLOOKUP(J8,'KAYIT LİSTESİ'!$B$4:$I$367,5,0)),"",(VLOOKUP(J8,'KAYIT LİSTESİ'!$B$4:$I$367,5,0)))</f>
        <v/>
      </c>
      <c r="N8" s="56" t="str">
        <f>IF(ISERROR(VLOOKUP(J8,'KAYIT LİSTESİ'!$B$4:$I$367,6,0)),"",(VLOOKUP(J8,'KAYIT LİSTESİ'!$B$4:$I$367,6,0)))</f>
        <v/>
      </c>
      <c r="O8" s="31"/>
      <c r="P8" s="29"/>
    </row>
    <row r="9" spans="1:16" s="19" customFormat="1" ht="24.75" customHeight="1" x14ac:dyDescent="0.2">
      <c r="A9" s="82">
        <v>2</v>
      </c>
      <c r="B9" s="82"/>
      <c r="C9" s="138"/>
      <c r="D9" s="177"/>
      <c r="E9" s="178"/>
      <c r="F9" s="139"/>
      <c r="G9" s="83"/>
      <c r="H9" s="26"/>
      <c r="I9" s="27">
        <v>2</v>
      </c>
      <c r="J9" s="28" t="s">
        <v>64</v>
      </c>
      <c r="K9" s="29">
        <f>IF(ISERROR(VLOOKUP(J9,'KAYIT LİSTESİ'!$B$4:$I$367,2,0)),"",(VLOOKUP(J9,'KAYIT LİSTESİ'!$B$4:$I$367,2,0)))</f>
        <v>391</v>
      </c>
      <c r="L9" s="30">
        <f>IF(ISERROR(VLOOKUP(J9,'KAYIT LİSTESİ'!$B$4:$I$367,4,0)),"",(VLOOKUP(J9,'KAYIT LİSTESİ'!$B$4:$I$367,4,0)))</f>
        <v>36219</v>
      </c>
      <c r="M9" s="56" t="str">
        <f>IF(ISERROR(VLOOKUP(J9,'KAYIT LİSTESİ'!$B$4:$I$367,5,0)),"",(VLOOKUP(J9,'KAYIT LİSTESİ'!$B$4:$I$367,5,0)))</f>
        <v>HÜSEYİN ALİ AKAN</v>
      </c>
      <c r="N9" s="56" t="str">
        <f>IF(ISERROR(VLOOKUP(J9,'KAYIT LİSTESİ'!$B$4:$I$367,6,0)),"",(VLOOKUP(J9,'KAYIT LİSTESİ'!$B$4:$I$367,6,0)))</f>
        <v>EDİRNE</v>
      </c>
      <c r="O9" s="31"/>
      <c r="P9" s="29"/>
    </row>
    <row r="10" spans="1:16" s="19" customFormat="1" ht="24.75" customHeight="1" x14ac:dyDescent="0.2">
      <c r="A10" s="82">
        <v>3</v>
      </c>
      <c r="B10" s="82"/>
      <c r="C10" s="138"/>
      <c r="D10" s="177"/>
      <c r="E10" s="178"/>
      <c r="F10" s="139"/>
      <c r="G10" s="83"/>
      <c r="H10" s="26"/>
      <c r="I10" s="27">
        <v>3</v>
      </c>
      <c r="J10" s="28" t="s">
        <v>65</v>
      </c>
      <c r="K10" s="29">
        <f>IF(ISERROR(VLOOKUP(J10,'KAYIT LİSTESİ'!$B$4:$I$367,2,0)),"",(VLOOKUP(J10,'KAYIT LİSTESİ'!$B$4:$I$367,2,0)))</f>
        <v>383</v>
      </c>
      <c r="L10" s="30">
        <f>IF(ISERROR(VLOOKUP(J10,'KAYIT LİSTESİ'!$B$4:$I$367,4,0)),"",(VLOOKUP(J10,'KAYIT LİSTESİ'!$B$4:$I$367,4,0)))</f>
        <v>36010</v>
      </c>
      <c r="M10" s="56" t="str">
        <f>IF(ISERROR(VLOOKUP(J10,'KAYIT LİSTESİ'!$B$4:$I$367,5,0)),"",(VLOOKUP(J10,'KAYIT LİSTESİ'!$B$4:$I$367,5,0)))</f>
        <v>İBRAHİM ATA ŞAHİN</v>
      </c>
      <c r="N10" s="56" t="str">
        <f>IF(ISERROR(VLOOKUP(J10,'KAYIT LİSTESİ'!$B$4:$I$367,6,0)),"",(VLOOKUP(J10,'KAYIT LİSTESİ'!$B$4:$I$367,6,0)))</f>
        <v>ANKARA</v>
      </c>
      <c r="O10" s="31"/>
      <c r="P10" s="29"/>
    </row>
    <row r="11" spans="1:16" s="19" customFormat="1" ht="24.75" customHeight="1" x14ac:dyDescent="0.2">
      <c r="A11" s="82">
        <v>4</v>
      </c>
      <c r="B11" s="82"/>
      <c r="C11" s="138"/>
      <c r="D11" s="177"/>
      <c r="E11" s="178"/>
      <c r="F11" s="139"/>
      <c r="G11" s="83"/>
      <c r="H11" s="26"/>
      <c r="I11" s="27">
        <v>4</v>
      </c>
      <c r="J11" s="28" t="s">
        <v>66</v>
      </c>
      <c r="K11" s="29">
        <f>IF(ISERROR(VLOOKUP(J11,'KAYIT LİSTESİ'!$B$4:$I$367,2,0)),"",(VLOOKUP(J11,'KAYIT LİSTESİ'!$B$4:$I$367,2,0)))</f>
        <v>399</v>
      </c>
      <c r="L11" s="30">
        <f>IF(ISERROR(VLOOKUP(J11,'KAYIT LİSTESİ'!$B$4:$I$367,4,0)),"",(VLOOKUP(J11,'KAYIT LİSTESİ'!$B$4:$I$367,4,0)))</f>
        <v>36161</v>
      </c>
      <c r="M11" s="56" t="str">
        <f>IF(ISERROR(VLOOKUP(J11,'KAYIT LİSTESİ'!$B$4:$I$367,5,0)),"",(VLOOKUP(J11,'KAYIT LİSTESİ'!$B$4:$I$367,5,0)))</f>
        <v>İSAHAK MERT ŞEN</v>
      </c>
      <c r="N11" s="56" t="str">
        <f>IF(ISERROR(VLOOKUP(J11,'KAYIT LİSTESİ'!$B$4:$I$367,6,0)),"",(VLOOKUP(J11,'KAYIT LİSTESİ'!$B$4:$I$367,6,0)))</f>
        <v>İSTANBUL</v>
      </c>
      <c r="O11" s="31"/>
      <c r="P11" s="29"/>
    </row>
    <row r="12" spans="1:16" s="19" customFormat="1" ht="24.75" customHeight="1" x14ac:dyDescent="0.2">
      <c r="A12" s="82">
        <v>5</v>
      </c>
      <c r="B12" s="82"/>
      <c r="C12" s="138"/>
      <c r="D12" s="177"/>
      <c r="E12" s="178"/>
      <c r="F12" s="139"/>
      <c r="G12" s="83"/>
      <c r="H12" s="26"/>
      <c r="I12" s="27">
        <v>5</v>
      </c>
      <c r="J12" s="28" t="s">
        <v>67</v>
      </c>
      <c r="K12" s="29">
        <f>IF(ISERROR(VLOOKUP(J12,'KAYIT LİSTESİ'!$B$4:$I$367,2,0)),"",(VLOOKUP(J12,'KAYIT LİSTESİ'!$B$4:$I$367,2,0)))</f>
        <v>380</v>
      </c>
      <c r="L12" s="30">
        <f>IF(ISERROR(VLOOKUP(J12,'KAYIT LİSTESİ'!$B$4:$I$367,4,0)),"",(VLOOKUP(J12,'KAYIT LİSTESİ'!$B$4:$I$367,4,0)))</f>
        <v>35935</v>
      </c>
      <c r="M12" s="56" t="str">
        <f>IF(ISERROR(VLOOKUP(J12,'KAYIT LİSTESİ'!$B$4:$I$367,5,0)),"",(VLOOKUP(J12,'KAYIT LİSTESİ'!$B$4:$I$367,5,0)))</f>
        <v>ALPER ÜNİVAR</v>
      </c>
      <c r="N12" s="56" t="str">
        <f>IF(ISERROR(VLOOKUP(J12,'KAYIT LİSTESİ'!$B$4:$I$367,6,0)),"",(VLOOKUP(J12,'KAYIT LİSTESİ'!$B$4:$I$367,6,0)))</f>
        <v>ANKARA</v>
      </c>
      <c r="O12" s="31"/>
      <c r="P12" s="29"/>
    </row>
    <row r="13" spans="1:16" s="19" customFormat="1" ht="24.75" customHeight="1" x14ac:dyDescent="0.2">
      <c r="A13" s="82">
        <v>6</v>
      </c>
      <c r="B13" s="82"/>
      <c r="C13" s="138"/>
      <c r="D13" s="177"/>
      <c r="E13" s="178"/>
      <c r="F13" s="139"/>
      <c r="G13" s="83"/>
      <c r="H13" s="26"/>
      <c r="I13" s="27">
        <v>6</v>
      </c>
      <c r="J13" s="28" t="s">
        <v>68</v>
      </c>
      <c r="K13" s="29">
        <f>IF(ISERROR(VLOOKUP(J13,'KAYIT LİSTESİ'!$B$4:$I$367,2,0)),"",(VLOOKUP(J13,'KAYIT LİSTESİ'!$B$4:$I$367,2,0)))</f>
        <v>402</v>
      </c>
      <c r="L13" s="30">
        <f>IF(ISERROR(VLOOKUP(J13,'KAYIT LİSTESİ'!$B$4:$I$367,4,0)),"",(VLOOKUP(J13,'KAYIT LİSTESİ'!$B$4:$I$367,4,0)))</f>
        <v>36351</v>
      </c>
      <c r="M13" s="56" t="str">
        <f>IF(ISERROR(VLOOKUP(J13,'KAYIT LİSTESİ'!$B$4:$I$367,5,0)),"",(VLOOKUP(J13,'KAYIT LİSTESİ'!$B$4:$I$367,5,0)))</f>
        <v>UĞUR ERİM</v>
      </c>
      <c r="N13" s="56" t="str">
        <f>IF(ISERROR(VLOOKUP(J13,'KAYIT LİSTESİ'!$B$4:$I$367,6,0)),"",(VLOOKUP(J13,'KAYIT LİSTESİ'!$B$4:$I$367,6,0)))</f>
        <v>İSTANBUL</v>
      </c>
      <c r="O13" s="31"/>
      <c r="P13" s="29"/>
    </row>
    <row r="14" spans="1:16" s="19" customFormat="1" ht="24.75" customHeight="1" x14ac:dyDescent="0.2">
      <c r="A14" s="82">
        <v>7</v>
      </c>
      <c r="B14" s="82"/>
      <c r="C14" s="138"/>
      <c r="D14" s="177"/>
      <c r="E14" s="178"/>
      <c r="F14" s="139"/>
      <c r="G14" s="83"/>
      <c r="H14" s="26"/>
      <c r="I14" s="27">
        <v>7</v>
      </c>
      <c r="J14" s="28" t="s">
        <v>191</v>
      </c>
      <c r="K14" s="29">
        <f>IF(ISERROR(VLOOKUP(J14,'KAYIT LİSTESİ'!$B$4:$I$367,2,0)),"",(VLOOKUP(J14,'KAYIT LİSTESİ'!$B$4:$I$367,2,0)))</f>
        <v>412</v>
      </c>
      <c r="L14" s="30">
        <f>IF(ISERROR(VLOOKUP(J14,'KAYIT LİSTESİ'!$B$4:$I$367,4,0)),"",(VLOOKUP(J14,'KAYIT LİSTESİ'!$B$4:$I$367,4,0)))</f>
        <v>36398</v>
      </c>
      <c r="M14" s="56" t="str">
        <f>IF(ISERROR(VLOOKUP(J14,'KAYIT LİSTESİ'!$B$4:$I$367,5,0)),"",(VLOOKUP(J14,'KAYIT LİSTESİ'!$B$4:$I$367,5,0)))</f>
        <v>YENER ARAS</v>
      </c>
      <c r="N14" s="56" t="str">
        <f>IF(ISERROR(VLOOKUP(J14,'KAYIT LİSTESİ'!$B$4:$I$367,6,0)),"",(VLOOKUP(J14,'KAYIT LİSTESİ'!$B$4:$I$367,6,0)))</f>
        <v>KOCAELİ</v>
      </c>
      <c r="O14" s="31"/>
      <c r="P14" s="29"/>
    </row>
    <row r="15" spans="1:16" s="19" customFormat="1" ht="24.75" customHeight="1" x14ac:dyDescent="0.2">
      <c r="A15" s="82">
        <v>8</v>
      </c>
      <c r="B15" s="82"/>
      <c r="C15" s="138"/>
      <c r="D15" s="177"/>
      <c r="E15" s="178"/>
      <c r="F15" s="139"/>
      <c r="G15" s="83"/>
      <c r="H15" s="26"/>
      <c r="I15" s="27">
        <v>8</v>
      </c>
      <c r="J15" s="28" t="s">
        <v>192</v>
      </c>
      <c r="K15" s="29" t="str">
        <f>IF(ISERROR(VLOOKUP(J15,'KAYIT LİSTESİ'!$B$4:$I$367,2,0)),"",(VLOOKUP(J15,'KAYIT LİSTESİ'!$B$4:$I$367,2,0)))</f>
        <v/>
      </c>
      <c r="L15" s="30" t="str">
        <f>IF(ISERROR(VLOOKUP(J15,'KAYIT LİSTESİ'!$B$4:$I$367,4,0)),"",(VLOOKUP(J15,'KAYIT LİSTESİ'!$B$4:$I$367,4,0)))</f>
        <v/>
      </c>
      <c r="M15" s="56" t="str">
        <f>IF(ISERROR(VLOOKUP(J15,'KAYIT LİSTESİ'!$B$4:$I$367,5,0)),"",(VLOOKUP(J15,'KAYIT LİSTESİ'!$B$4:$I$367,5,0)))</f>
        <v/>
      </c>
      <c r="N15" s="56" t="str">
        <f>IF(ISERROR(VLOOKUP(J15,'KAYIT LİSTESİ'!$B$4:$I$367,6,0)),"",(VLOOKUP(J15,'KAYIT LİSTESİ'!$B$4:$I$367,6,0)))</f>
        <v/>
      </c>
      <c r="O15" s="31"/>
      <c r="P15" s="29"/>
    </row>
    <row r="16" spans="1:16" s="19" customFormat="1" ht="24.75" customHeight="1" x14ac:dyDescent="0.2">
      <c r="A16" s="82">
        <v>9</v>
      </c>
      <c r="B16" s="82"/>
      <c r="C16" s="138"/>
      <c r="D16" s="177"/>
      <c r="E16" s="178"/>
      <c r="F16" s="139"/>
      <c r="G16" s="83"/>
      <c r="H16" s="26"/>
      <c r="I16" s="401" t="s">
        <v>17</v>
      </c>
      <c r="J16" s="402"/>
      <c r="K16" s="402"/>
      <c r="L16" s="402"/>
      <c r="M16" s="402"/>
      <c r="N16" s="402"/>
      <c r="O16" s="402"/>
      <c r="P16" s="403"/>
    </row>
    <row r="17" spans="1:16" s="19" customFormat="1" ht="24.75" customHeight="1" x14ac:dyDescent="0.2">
      <c r="A17" s="82">
        <v>10</v>
      </c>
      <c r="B17" s="82"/>
      <c r="C17" s="138"/>
      <c r="D17" s="177"/>
      <c r="E17" s="178"/>
      <c r="F17" s="139"/>
      <c r="G17" s="83"/>
      <c r="H17" s="26"/>
      <c r="I17" s="55" t="s">
        <v>12</v>
      </c>
      <c r="J17" s="52" t="s">
        <v>195</v>
      </c>
      <c r="K17" s="52" t="s">
        <v>194</v>
      </c>
      <c r="L17" s="53" t="s">
        <v>13</v>
      </c>
      <c r="M17" s="54" t="s">
        <v>14</v>
      </c>
      <c r="N17" s="54" t="s">
        <v>43</v>
      </c>
      <c r="O17" s="52" t="s">
        <v>15</v>
      </c>
      <c r="P17" s="52" t="s">
        <v>26</v>
      </c>
    </row>
    <row r="18" spans="1:16" s="19" customFormat="1" ht="24.75" customHeight="1" x14ac:dyDescent="0.2">
      <c r="A18" s="82">
        <v>11</v>
      </c>
      <c r="B18" s="82"/>
      <c r="C18" s="138"/>
      <c r="D18" s="177"/>
      <c r="E18" s="178"/>
      <c r="F18" s="139"/>
      <c r="G18" s="83"/>
      <c r="H18" s="26"/>
      <c r="I18" s="27">
        <v>1</v>
      </c>
      <c r="J18" s="28" t="s">
        <v>69</v>
      </c>
      <c r="K18" s="29" t="str">
        <f>IF(ISERROR(VLOOKUP(J18,'KAYIT LİSTESİ'!$B$4:$I$367,2,0)),"",(VLOOKUP(J18,'KAYIT LİSTESİ'!$B$4:$I$367,2,0)))</f>
        <v/>
      </c>
      <c r="L18" s="30" t="str">
        <f>IF(ISERROR(VLOOKUP(J18,'KAYIT LİSTESİ'!$B$4:$I$367,4,0)),"",(VLOOKUP(J18,'KAYIT LİSTESİ'!$B$4:$I$367,4,0)))</f>
        <v/>
      </c>
      <c r="M18" s="56" t="str">
        <f>IF(ISERROR(VLOOKUP(J18,'KAYIT LİSTESİ'!$B$4:$I$367,5,0)),"",(VLOOKUP(J18,'KAYIT LİSTESİ'!$B$4:$I$367,5,0)))</f>
        <v/>
      </c>
      <c r="N18" s="56" t="str">
        <f>IF(ISERROR(VLOOKUP(J18,'KAYIT LİSTESİ'!$B$4:$I$367,6,0)),"",(VLOOKUP(J18,'KAYIT LİSTESİ'!$B$4:$I$367,6,0)))</f>
        <v/>
      </c>
      <c r="O18" s="31"/>
      <c r="P18" s="29"/>
    </row>
    <row r="19" spans="1:16" s="19" customFormat="1" ht="24.75" customHeight="1" x14ac:dyDescent="0.2">
      <c r="A19" s="82">
        <v>12</v>
      </c>
      <c r="B19" s="82"/>
      <c r="C19" s="138"/>
      <c r="D19" s="177"/>
      <c r="E19" s="178"/>
      <c r="F19" s="139"/>
      <c r="G19" s="83"/>
      <c r="H19" s="26"/>
      <c r="I19" s="27">
        <v>2</v>
      </c>
      <c r="J19" s="28" t="s">
        <v>70</v>
      </c>
      <c r="K19" s="29" t="str">
        <f>IF(ISERROR(VLOOKUP(J19,'KAYIT LİSTESİ'!$B$4:$I$367,2,0)),"",(VLOOKUP(J19,'KAYIT LİSTESİ'!$B$4:$I$367,2,0)))</f>
        <v/>
      </c>
      <c r="L19" s="30" t="str">
        <f>IF(ISERROR(VLOOKUP(J19,'KAYIT LİSTESİ'!$B$4:$I$367,4,0)),"",(VLOOKUP(J19,'KAYIT LİSTESİ'!$B$4:$I$367,4,0)))</f>
        <v/>
      </c>
      <c r="M19" s="56" t="str">
        <f>IF(ISERROR(VLOOKUP(J19,'KAYIT LİSTESİ'!$B$4:$I$367,5,0)),"",(VLOOKUP(J19,'KAYIT LİSTESİ'!$B$4:$I$367,5,0)))</f>
        <v/>
      </c>
      <c r="N19" s="56" t="str">
        <f>IF(ISERROR(VLOOKUP(J19,'KAYIT LİSTESİ'!$B$4:$I$367,6,0)),"",(VLOOKUP(J19,'KAYIT LİSTESİ'!$B$4:$I$367,6,0)))</f>
        <v/>
      </c>
      <c r="O19" s="31"/>
      <c r="P19" s="29"/>
    </row>
    <row r="20" spans="1:16" s="19" customFormat="1" ht="24.75" customHeight="1" x14ac:dyDescent="0.2">
      <c r="A20" s="82">
        <v>13</v>
      </c>
      <c r="B20" s="82"/>
      <c r="C20" s="138"/>
      <c r="D20" s="177"/>
      <c r="E20" s="178"/>
      <c r="F20" s="139"/>
      <c r="G20" s="83"/>
      <c r="H20" s="26"/>
      <c r="I20" s="27">
        <v>3</v>
      </c>
      <c r="J20" s="28" t="s">
        <v>71</v>
      </c>
      <c r="K20" s="29" t="str">
        <f>IF(ISERROR(VLOOKUP(J20,'KAYIT LİSTESİ'!$B$4:$I$367,2,0)),"",(VLOOKUP(J20,'KAYIT LİSTESİ'!$B$4:$I$367,2,0)))</f>
        <v/>
      </c>
      <c r="L20" s="30" t="str">
        <f>IF(ISERROR(VLOOKUP(J20,'KAYIT LİSTESİ'!$B$4:$I$367,4,0)),"",(VLOOKUP(J20,'KAYIT LİSTESİ'!$B$4:$I$367,4,0)))</f>
        <v/>
      </c>
      <c r="M20" s="56" t="str">
        <f>IF(ISERROR(VLOOKUP(J20,'KAYIT LİSTESİ'!$B$4:$I$367,5,0)),"",(VLOOKUP(J20,'KAYIT LİSTESİ'!$B$4:$I$367,5,0)))</f>
        <v/>
      </c>
      <c r="N20" s="56" t="str">
        <f>IF(ISERROR(VLOOKUP(J20,'KAYIT LİSTESİ'!$B$4:$I$367,6,0)),"",(VLOOKUP(J20,'KAYIT LİSTESİ'!$B$4:$I$367,6,0)))</f>
        <v/>
      </c>
      <c r="O20" s="31"/>
      <c r="P20" s="29"/>
    </row>
    <row r="21" spans="1:16" s="19" customFormat="1" ht="24.75" customHeight="1" x14ac:dyDescent="0.2">
      <c r="A21" s="82">
        <v>14</v>
      </c>
      <c r="B21" s="82"/>
      <c r="C21" s="138"/>
      <c r="D21" s="177"/>
      <c r="E21" s="178"/>
      <c r="F21" s="139"/>
      <c r="G21" s="83"/>
      <c r="H21" s="26"/>
      <c r="I21" s="27">
        <v>4</v>
      </c>
      <c r="J21" s="28" t="s">
        <v>72</v>
      </c>
      <c r="K21" s="29" t="str">
        <f>IF(ISERROR(VLOOKUP(J21,'KAYIT LİSTESİ'!$B$4:$I$367,2,0)),"",(VLOOKUP(J21,'KAYIT LİSTESİ'!$B$4:$I$367,2,0)))</f>
        <v/>
      </c>
      <c r="L21" s="30" t="str">
        <f>IF(ISERROR(VLOOKUP(J21,'KAYIT LİSTESİ'!$B$4:$I$367,4,0)),"",(VLOOKUP(J21,'KAYIT LİSTESİ'!$B$4:$I$367,4,0)))</f>
        <v/>
      </c>
      <c r="M21" s="56" t="str">
        <f>IF(ISERROR(VLOOKUP(J21,'KAYIT LİSTESİ'!$B$4:$I$367,5,0)),"",(VLOOKUP(J21,'KAYIT LİSTESİ'!$B$4:$I$367,5,0)))</f>
        <v/>
      </c>
      <c r="N21" s="56" t="str">
        <f>IF(ISERROR(VLOOKUP(J21,'KAYIT LİSTESİ'!$B$4:$I$367,6,0)),"",(VLOOKUP(J21,'KAYIT LİSTESİ'!$B$4:$I$367,6,0)))</f>
        <v/>
      </c>
      <c r="O21" s="31"/>
      <c r="P21" s="29"/>
    </row>
    <row r="22" spans="1:16" s="19" customFormat="1" ht="24.75" customHeight="1" x14ac:dyDescent="0.2">
      <c r="A22" s="82">
        <v>15</v>
      </c>
      <c r="B22" s="82"/>
      <c r="C22" s="138"/>
      <c r="D22" s="177"/>
      <c r="E22" s="178"/>
      <c r="F22" s="139"/>
      <c r="G22" s="83"/>
      <c r="H22" s="26"/>
      <c r="I22" s="27">
        <v>5</v>
      </c>
      <c r="J22" s="28" t="s">
        <v>73</v>
      </c>
      <c r="K22" s="29" t="str">
        <f>IF(ISERROR(VLOOKUP(J22,'KAYIT LİSTESİ'!$B$4:$I$367,2,0)),"",(VLOOKUP(J22,'KAYIT LİSTESİ'!$B$4:$I$367,2,0)))</f>
        <v/>
      </c>
      <c r="L22" s="30" t="str">
        <f>IF(ISERROR(VLOOKUP(J22,'KAYIT LİSTESİ'!$B$4:$I$367,4,0)),"",(VLOOKUP(J22,'KAYIT LİSTESİ'!$B$4:$I$367,4,0)))</f>
        <v/>
      </c>
      <c r="M22" s="56" t="str">
        <f>IF(ISERROR(VLOOKUP(J22,'KAYIT LİSTESİ'!$B$4:$I$367,5,0)),"",(VLOOKUP(J22,'KAYIT LİSTESİ'!$B$4:$I$367,5,0)))</f>
        <v/>
      </c>
      <c r="N22" s="56" t="str">
        <f>IF(ISERROR(VLOOKUP(J22,'KAYIT LİSTESİ'!$B$4:$I$367,6,0)),"",(VLOOKUP(J22,'KAYIT LİSTESİ'!$B$4:$I$367,6,0)))</f>
        <v/>
      </c>
      <c r="O22" s="31"/>
      <c r="P22" s="29"/>
    </row>
    <row r="23" spans="1:16" s="19" customFormat="1" ht="24.75" customHeight="1" x14ac:dyDescent="0.2">
      <c r="A23" s="82">
        <v>16</v>
      </c>
      <c r="B23" s="82"/>
      <c r="C23" s="138"/>
      <c r="D23" s="177"/>
      <c r="E23" s="178"/>
      <c r="F23" s="139"/>
      <c r="G23" s="83"/>
      <c r="H23" s="26"/>
      <c r="I23" s="27">
        <v>6</v>
      </c>
      <c r="J23" s="28" t="s">
        <v>74</v>
      </c>
      <c r="K23" s="29" t="str">
        <f>IF(ISERROR(VLOOKUP(J23,'KAYIT LİSTESİ'!$B$4:$I$367,2,0)),"",(VLOOKUP(J23,'KAYIT LİSTESİ'!$B$4:$I$367,2,0)))</f>
        <v/>
      </c>
      <c r="L23" s="30" t="str">
        <f>IF(ISERROR(VLOOKUP(J23,'KAYIT LİSTESİ'!$B$4:$I$367,4,0)),"",(VLOOKUP(J23,'KAYIT LİSTESİ'!$B$4:$I$367,4,0)))</f>
        <v/>
      </c>
      <c r="M23" s="56" t="str">
        <f>IF(ISERROR(VLOOKUP(J23,'KAYIT LİSTESİ'!$B$4:$I$367,5,0)),"",(VLOOKUP(J23,'KAYIT LİSTESİ'!$B$4:$I$367,5,0)))</f>
        <v/>
      </c>
      <c r="N23" s="56" t="str">
        <f>IF(ISERROR(VLOOKUP(J23,'KAYIT LİSTESİ'!$B$4:$I$367,6,0)),"",(VLOOKUP(J23,'KAYIT LİSTESİ'!$B$4:$I$367,6,0)))</f>
        <v/>
      </c>
      <c r="O23" s="31"/>
      <c r="P23" s="29"/>
    </row>
    <row r="24" spans="1:16" s="19" customFormat="1" ht="24.75" customHeight="1" x14ac:dyDescent="0.2">
      <c r="A24" s="82">
        <v>17</v>
      </c>
      <c r="B24" s="82"/>
      <c r="C24" s="138"/>
      <c r="D24" s="177"/>
      <c r="E24" s="178"/>
      <c r="F24" s="139"/>
      <c r="G24" s="83"/>
      <c r="H24" s="26"/>
      <c r="I24" s="27">
        <v>7</v>
      </c>
      <c r="J24" s="28" t="s">
        <v>207</v>
      </c>
      <c r="K24" s="29" t="str">
        <f>IF(ISERROR(VLOOKUP(J24,'KAYIT LİSTESİ'!$B$4:$I$367,2,0)),"",(VLOOKUP(J24,'KAYIT LİSTESİ'!$B$4:$I$367,2,0)))</f>
        <v/>
      </c>
      <c r="L24" s="30" t="str">
        <f>IF(ISERROR(VLOOKUP(J24,'KAYIT LİSTESİ'!$B$4:$I$367,4,0)),"",(VLOOKUP(J24,'KAYIT LİSTESİ'!$B$4:$I$367,4,0)))</f>
        <v/>
      </c>
      <c r="M24" s="56" t="str">
        <f>IF(ISERROR(VLOOKUP(J24,'KAYIT LİSTESİ'!$B$4:$I$367,5,0)),"",(VLOOKUP(J24,'KAYIT LİSTESİ'!$B$4:$I$367,5,0)))</f>
        <v/>
      </c>
      <c r="N24" s="56" t="str">
        <f>IF(ISERROR(VLOOKUP(J24,'KAYIT LİSTESİ'!$B$4:$I$367,6,0)),"",(VLOOKUP(J24,'KAYIT LİSTESİ'!$B$4:$I$367,6,0)))</f>
        <v/>
      </c>
      <c r="O24" s="31"/>
      <c r="P24" s="29"/>
    </row>
    <row r="25" spans="1:16" s="19" customFormat="1" ht="24.75" customHeight="1" x14ac:dyDescent="0.2">
      <c r="A25" s="82">
        <v>18</v>
      </c>
      <c r="B25" s="82"/>
      <c r="C25" s="138"/>
      <c r="D25" s="177"/>
      <c r="E25" s="178"/>
      <c r="F25" s="139"/>
      <c r="G25" s="83"/>
      <c r="H25" s="26"/>
      <c r="I25" s="27">
        <v>8</v>
      </c>
      <c r="J25" s="28" t="s">
        <v>208</v>
      </c>
      <c r="K25" s="29" t="str">
        <f>IF(ISERROR(VLOOKUP(J25,'KAYIT LİSTESİ'!$B$4:$I$367,2,0)),"",(VLOOKUP(J25,'KAYIT LİSTESİ'!$B$4:$I$367,2,0)))</f>
        <v/>
      </c>
      <c r="L25" s="30" t="str">
        <f>IF(ISERROR(VLOOKUP(J25,'KAYIT LİSTESİ'!$B$4:$I$367,4,0)),"",(VLOOKUP(J25,'KAYIT LİSTESİ'!$B$4:$I$367,4,0)))</f>
        <v/>
      </c>
      <c r="M25" s="56" t="str">
        <f>IF(ISERROR(VLOOKUP(J25,'KAYIT LİSTESİ'!$B$4:$I$367,5,0)),"",(VLOOKUP(J25,'KAYIT LİSTESİ'!$B$4:$I$367,5,0)))</f>
        <v/>
      </c>
      <c r="N25" s="56" t="str">
        <f>IF(ISERROR(VLOOKUP(J25,'KAYIT LİSTESİ'!$B$4:$I$367,6,0)),"",(VLOOKUP(J25,'KAYIT LİSTESİ'!$B$4:$I$367,6,0)))</f>
        <v/>
      </c>
      <c r="O25" s="31"/>
      <c r="P25" s="29"/>
    </row>
    <row r="26" spans="1:16" s="19" customFormat="1" ht="24.75" customHeight="1" x14ac:dyDescent="0.2">
      <c r="A26" s="82">
        <v>19</v>
      </c>
      <c r="B26" s="82"/>
      <c r="C26" s="138"/>
      <c r="D26" s="177"/>
      <c r="E26" s="178"/>
      <c r="F26" s="139"/>
      <c r="G26" s="83"/>
      <c r="H26" s="26"/>
      <c r="I26" s="401" t="s">
        <v>18</v>
      </c>
      <c r="J26" s="402"/>
      <c r="K26" s="402"/>
      <c r="L26" s="402"/>
      <c r="M26" s="402"/>
      <c r="N26" s="402"/>
      <c r="O26" s="402"/>
      <c r="P26" s="403"/>
    </row>
    <row r="27" spans="1:16" s="19" customFormat="1" ht="24.75" customHeight="1" x14ac:dyDescent="0.2">
      <c r="A27" s="82">
        <v>20</v>
      </c>
      <c r="B27" s="82"/>
      <c r="C27" s="138"/>
      <c r="D27" s="177"/>
      <c r="E27" s="178"/>
      <c r="F27" s="139"/>
      <c r="G27" s="83"/>
      <c r="H27" s="26"/>
      <c r="I27" s="55" t="s">
        <v>12</v>
      </c>
      <c r="J27" s="52" t="s">
        <v>195</v>
      </c>
      <c r="K27" s="52" t="s">
        <v>194</v>
      </c>
      <c r="L27" s="53" t="s">
        <v>13</v>
      </c>
      <c r="M27" s="54" t="s">
        <v>14</v>
      </c>
      <c r="N27" s="54" t="s">
        <v>43</v>
      </c>
      <c r="O27" s="52" t="s">
        <v>15</v>
      </c>
      <c r="P27" s="52" t="s">
        <v>26</v>
      </c>
    </row>
    <row r="28" spans="1:16" s="19" customFormat="1" ht="24.75" customHeight="1" x14ac:dyDescent="0.2">
      <c r="A28" s="82">
        <v>21</v>
      </c>
      <c r="B28" s="82"/>
      <c r="C28" s="138"/>
      <c r="D28" s="177"/>
      <c r="E28" s="178"/>
      <c r="F28" s="139"/>
      <c r="G28" s="83"/>
      <c r="H28" s="26"/>
      <c r="I28" s="27">
        <v>1</v>
      </c>
      <c r="J28" s="28" t="s">
        <v>75</v>
      </c>
      <c r="K28" s="29" t="str">
        <f>IF(ISERROR(VLOOKUP(J28,'KAYIT LİSTESİ'!$B$4:$I$367,2,0)),"",(VLOOKUP(J28,'KAYIT LİSTESİ'!$B$4:$I$367,2,0)))</f>
        <v/>
      </c>
      <c r="L28" s="30" t="str">
        <f>IF(ISERROR(VLOOKUP(J28,'KAYIT LİSTESİ'!$B$4:$I$367,4,0)),"",(VLOOKUP(J28,'KAYIT LİSTESİ'!$B$4:$I$367,4,0)))</f>
        <v/>
      </c>
      <c r="M28" s="56" t="str">
        <f>IF(ISERROR(VLOOKUP(J28,'KAYIT LİSTESİ'!$B$4:$I$367,5,0)),"",(VLOOKUP(J28,'KAYIT LİSTESİ'!$B$4:$I$367,5,0)))</f>
        <v/>
      </c>
      <c r="N28" s="56" t="str">
        <f>IF(ISERROR(VLOOKUP(J28,'KAYIT LİSTESİ'!$B$4:$I$367,6,0)),"",(VLOOKUP(J28,'KAYIT LİSTESİ'!$B$4:$I$367,6,0)))</f>
        <v/>
      </c>
      <c r="O28" s="31"/>
      <c r="P28" s="29"/>
    </row>
    <row r="29" spans="1:16" s="19" customFormat="1" ht="24.75" customHeight="1" x14ac:dyDescent="0.2">
      <c r="A29" s="82">
        <v>22</v>
      </c>
      <c r="B29" s="82"/>
      <c r="C29" s="138"/>
      <c r="D29" s="177"/>
      <c r="E29" s="178"/>
      <c r="F29" s="139"/>
      <c r="G29" s="83"/>
      <c r="H29" s="26"/>
      <c r="I29" s="27">
        <v>2</v>
      </c>
      <c r="J29" s="28" t="s">
        <v>76</v>
      </c>
      <c r="K29" s="29" t="str">
        <f>IF(ISERROR(VLOOKUP(J29,'KAYIT LİSTESİ'!$B$4:$I$367,2,0)),"",(VLOOKUP(J29,'KAYIT LİSTESİ'!$B$4:$I$367,2,0)))</f>
        <v/>
      </c>
      <c r="L29" s="30" t="str">
        <f>IF(ISERROR(VLOOKUP(J29,'KAYIT LİSTESİ'!$B$4:$I$367,4,0)),"",(VLOOKUP(J29,'KAYIT LİSTESİ'!$B$4:$I$367,4,0)))</f>
        <v/>
      </c>
      <c r="M29" s="56" t="str">
        <f>IF(ISERROR(VLOOKUP(J29,'KAYIT LİSTESİ'!$B$4:$I$367,5,0)),"",(VLOOKUP(J29,'KAYIT LİSTESİ'!$B$4:$I$367,5,0)))</f>
        <v/>
      </c>
      <c r="N29" s="56" t="str">
        <f>IF(ISERROR(VLOOKUP(J29,'KAYIT LİSTESİ'!$B$4:$I$367,6,0)),"",(VLOOKUP(J29,'KAYIT LİSTESİ'!$B$4:$I$367,6,0)))</f>
        <v/>
      </c>
      <c r="O29" s="31"/>
      <c r="P29" s="29"/>
    </row>
    <row r="30" spans="1:16" s="19" customFormat="1" ht="24.75" customHeight="1" x14ac:dyDescent="0.2">
      <c r="A30" s="82">
        <v>23</v>
      </c>
      <c r="B30" s="82"/>
      <c r="C30" s="138"/>
      <c r="D30" s="177"/>
      <c r="E30" s="178"/>
      <c r="F30" s="139"/>
      <c r="G30" s="83"/>
      <c r="H30" s="26"/>
      <c r="I30" s="27">
        <v>3</v>
      </c>
      <c r="J30" s="28" t="s">
        <v>77</v>
      </c>
      <c r="K30" s="29" t="str">
        <f>IF(ISERROR(VLOOKUP(J30,'KAYIT LİSTESİ'!$B$4:$I$367,2,0)),"",(VLOOKUP(J30,'KAYIT LİSTESİ'!$B$4:$I$367,2,0)))</f>
        <v/>
      </c>
      <c r="L30" s="30" t="str">
        <f>IF(ISERROR(VLOOKUP(J30,'KAYIT LİSTESİ'!$B$4:$I$367,4,0)),"",(VLOOKUP(J30,'KAYIT LİSTESİ'!$B$4:$I$367,4,0)))</f>
        <v/>
      </c>
      <c r="M30" s="56" t="str">
        <f>IF(ISERROR(VLOOKUP(J30,'KAYIT LİSTESİ'!$B$4:$I$367,5,0)),"",(VLOOKUP(J30,'KAYIT LİSTESİ'!$B$4:$I$367,5,0)))</f>
        <v/>
      </c>
      <c r="N30" s="56" t="str">
        <f>IF(ISERROR(VLOOKUP(J30,'KAYIT LİSTESİ'!$B$4:$I$367,6,0)),"",(VLOOKUP(J30,'KAYIT LİSTESİ'!$B$4:$I$367,6,0)))</f>
        <v/>
      </c>
      <c r="O30" s="31"/>
      <c r="P30" s="29"/>
    </row>
    <row r="31" spans="1:16" s="19" customFormat="1" ht="24.75" customHeight="1" x14ac:dyDescent="0.2">
      <c r="A31" s="82">
        <v>24</v>
      </c>
      <c r="B31" s="82"/>
      <c r="C31" s="138"/>
      <c r="D31" s="177"/>
      <c r="E31" s="178"/>
      <c r="F31" s="139"/>
      <c r="G31" s="83"/>
      <c r="H31" s="26"/>
      <c r="I31" s="27">
        <v>4</v>
      </c>
      <c r="J31" s="28" t="s">
        <v>78</v>
      </c>
      <c r="K31" s="29" t="str">
        <f>IF(ISERROR(VLOOKUP(J31,'KAYIT LİSTESİ'!$B$4:$I$367,2,0)),"",(VLOOKUP(J31,'KAYIT LİSTESİ'!$B$4:$I$367,2,0)))</f>
        <v/>
      </c>
      <c r="L31" s="30" t="str">
        <f>IF(ISERROR(VLOOKUP(J31,'KAYIT LİSTESİ'!$B$4:$I$367,4,0)),"",(VLOOKUP(J31,'KAYIT LİSTESİ'!$B$4:$I$367,4,0)))</f>
        <v/>
      </c>
      <c r="M31" s="56" t="str">
        <f>IF(ISERROR(VLOOKUP(J31,'KAYIT LİSTESİ'!$B$4:$I$367,5,0)),"",(VLOOKUP(J31,'KAYIT LİSTESİ'!$B$4:$I$367,5,0)))</f>
        <v/>
      </c>
      <c r="N31" s="56" t="str">
        <f>IF(ISERROR(VLOOKUP(J31,'KAYIT LİSTESİ'!$B$4:$I$367,6,0)),"",(VLOOKUP(J31,'KAYIT LİSTESİ'!$B$4:$I$367,6,0)))</f>
        <v/>
      </c>
      <c r="O31" s="31"/>
      <c r="P31" s="29"/>
    </row>
    <row r="32" spans="1:16" s="19" customFormat="1" ht="24.75" customHeight="1" x14ac:dyDescent="0.2">
      <c r="A32" s="82">
        <v>25</v>
      </c>
      <c r="B32" s="82"/>
      <c r="C32" s="138"/>
      <c r="D32" s="177"/>
      <c r="E32" s="178"/>
      <c r="F32" s="139"/>
      <c r="G32" s="83"/>
      <c r="H32" s="26"/>
      <c r="I32" s="27">
        <v>5</v>
      </c>
      <c r="J32" s="28" t="s">
        <v>79</v>
      </c>
      <c r="K32" s="29" t="str">
        <f>IF(ISERROR(VLOOKUP(J32,'KAYIT LİSTESİ'!$B$4:$I$367,2,0)),"",(VLOOKUP(J32,'KAYIT LİSTESİ'!$B$4:$I$367,2,0)))</f>
        <v/>
      </c>
      <c r="L32" s="30" t="str">
        <f>IF(ISERROR(VLOOKUP(J32,'KAYIT LİSTESİ'!$B$4:$I$367,4,0)),"",(VLOOKUP(J32,'KAYIT LİSTESİ'!$B$4:$I$367,4,0)))</f>
        <v/>
      </c>
      <c r="M32" s="56" t="str">
        <f>IF(ISERROR(VLOOKUP(J32,'KAYIT LİSTESİ'!$B$4:$I$367,5,0)),"",(VLOOKUP(J32,'KAYIT LİSTESİ'!$B$4:$I$367,5,0)))</f>
        <v/>
      </c>
      <c r="N32" s="56" t="str">
        <f>IF(ISERROR(VLOOKUP(J32,'KAYIT LİSTESİ'!$B$4:$I$367,6,0)),"",(VLOOKUP(J32,'KAYIT LİSTESİ'!$B$4:$I$367,6,0)))</f>
        <v/>
      </c>
      <c r="O32" s="31"/>
      <c r="P32" s="29"/>
    </row>
    <row r="33" spans="1:16" s="19" customFormat="1" ht="24.75" customHeight="1" x14ac:dyDescent="0.2">
      <c r="A33" s="82">
        <v>26</v>
      </c>
      <c r="B33" s="82"/>
      <c r="C33" s="138"/>
      <c r="D33" s="177"/>
      <c r="E33" s="178"/>
      <c r="F33" s="139"/>
      <c r="G33" s="83"/>
      <c r="H33" s="26"/>
      <c r="I33" s="27">
        <v>6</v>
      </c>
      <c r="J33" s="28" t="s">
        <v>80</v>
      </c>
      <c r="K33" s="29" t="str">
        <f>IF(ISERROR(VLOOKUP(J33,'KAYIT LİSTESİ'!$B$4:$I$367,2,0)),"",(VLOOKUP(J33,'KAYIT LİSTESİ'!$B$4:$I$367,2,0)))</f>
        <v/>
      </c>
      <c r="L33" s="30" t="str">
        <f>IF(ISERROR(VLOOKUP(J33,'KAYIT LİSTESİ'!$B$4:$I$367,4,0)),"",(VLOOKUP(J33,'KAYIT LİSTESİ'!$B$4:$I$367,4,0)))</f>
        <v/>
      </c>
      <c r="M33" s="56" t="str">
        <f>IF(ISERROR(VLOOKUP(J33,'KAYIT LİSTESİ'!$B$4:$I$367,5,0)),"",(VLOOKUP(J33,'KAYIT LİSTESİ'!$B$4:$I$367,5,0)))</f>
        <v/>
      </c>
      <c r="N33" s="56" t="str">
        <f>IF(ISERROR(VLOOKUP(J33,'KAYIT LİSTESİ'!$B$4:$I$367,6,0)),"",(VLOOKUP(J33,'KAYIT LİSTESİ'!$B$4:$I$367,6,0)))</f>
        <v/>
      </c>
      <c r="O33" s="31"/>
      <c r="P33" s="29"/>
    </row>
    <row r="34" spans="1:16" s="19" customFormat="1" ht="24.75" customHeight="1" x14ac:dyDescent="0.2">
      <c r="A34" s="82">
        <v>27</v>
      </c>
      <c r="B34" s="82"/>
      <c r="C34" s="138"/>
      <c r="D34" s="177"/>
      <c r="E34" s="178"/>
      <c r="F34" s="139"/>
      <c r="G34" s="83"/>
      <c r="H34" s="26"/>
      <c r="I34" s="27">
        <v>7</v>
      </c>
      <c r="J34" s="28" t="s">
        <v>209</v>
      </c>
      <c r="K34" s="29" t="str">
        <f>IF(ISERROR(VLOOKUP(J34,'KAYIT LİSTESİ'!$B$4:$I$367,2,0)),"",(VLOOKUP(J34,'KAYIT LİSTESİ'!$B$4:$I$367,2,0)))</f>
        <v/>
      </c>
      <c r="L34" s="30" t="str">
        <f>IF(ISERROR(VLOOKUP(J34,'KAYIT LİSTESİ'!$B$4:$I$367,4,0)),"",(VLOOKUP(J34,'KAYIT LİSTESİ'!$B$4:$I$367,4,0)))</f>
        <v/>
      </c>
      <c r="M34" s="56" t="str">
        <f>IF(ISERROR(VLOOKUP(J34,'KAYIT LİSTESİ'!$B$4:$I$367,5,0)),"",(VLOOKUP(J34,'KAYIT LİSTESİ'!$B$4:$I$367,5,0)))</f>
        <v/>
      </c>
      <c r="N34" s="56" t="str">
        <f>IF(ISERROR(VLOOKUP(J34,'KAYIT LİSTESİ'!$B$4:$I$367,6,0)),"",(VLOOKUP(J34,'KAYIT LİSTESİ'!$B$4:$I$367,6,0)))</f>
        <v/>
      </c>
      <c r="O34" s="31"/>
      <c r="P34" s="29"/>
    </row>
    <row r="35" spans="1:16" s="19" customFormat="1" ht="24.75" customHeight="1" x14ac:dyDescent="0.2">
      <c r="A35" s="82">
        <v>28</v>
      </c>
      <c r="B35" s="82"/>
      <c r="C35" s="138"/>
      <c r="D35" s="177"/>
      <c r="E35" s="178"/>
      <c r="F35" s="139"/>
      <c r="G35" s="83"/>
      <c r="H35" s="26"/>
      <c r="I35" s="27">
        <v>8</v>
      </c>
      <c r="J35" s="28" t="s">
        <v>210</v>
      </c>
      <c r="K35" s="29" t="str">
        <f>IF(ISERROR(VLOOKUP(J35,'KAYIT LİSTESİ'!$B$4:$I$367,2,0)),"",(VLOOKUP(J35,'KAYIT LİSTESİ'!$B$4:$I$367,2,0)))</f>
        <v/>
      </c>
      <c r="L35" s="30" t="str">
        <f>IF(ISERROR(VLOOKUP(J35,'KAYIT LİSTESİ'!$B$4:$I$367,4,0)),"",(VLOOKUP(J35,'KAYIT LİSTESİ'!$B$4:$I$367,4,0)))</f>
        <v/>
      </c>
      <c r="M35" s="56" t="str">
        <f>IF(ISERROR(VLOOKUP(J35,'KAYIT LİSTESİ'!$B$4:$I$367,5,0)),"",(VLOOKUP(J35,'KAYIT LİSTESİ'!$B$4:$I$367,5,0)))</f>
        <v/>
      </c>
      <c r="N35" s="56" t="str">
        <f>IF(ISERROR(VLOOKUP(J35,'KAYIT LİSTESİ'!$B$4:$I$367,6,0)),"",(VLOOKUP(J35,'KAYIT LİSTESİ'!$B$4:$I$367,6,0)))</f>
        <v/>
      </c>
      <c r="O35" s="31"/>
      <c r="P35" s="29"/>
    </row>
    <row r="36" spans="1:16" s="19" customFormat="1" ht="24.75" customHeight="1" x14ac:dyDescent="0.2">
      <c r="A36" s="82">
        <v>29</v>
      </c>
      <c r="B36" s="82"/>
      <c r="C36" s="138"/>
      <c r="D36" s="177"/>
      <c r="E36" s="178"/>
      <c r="F36" s="139"/>
      <c r="G36" s="83"/>
      <c r="H36" s="26"/>
      <c r="I36" s="401" t="s">
        <v>40</v>
      </c>
      <c r="J36" s="402"/>
      <c r="K36" s="402"/>
      <c r="L36" s="402"/>
      <c r="M36" s="402"/>
      <c r="N36" s="402"/>
      <c r="O36" s="402"/>
      <c r="P36" s="403"/>
    </row>
    <row r="37" spans="1:16" s="19" customFormat="1" ht="24.75" customHeight="1" x14ac:dyDescent="0.2">
      <c r="A37" s="82">
        <v>30</v>
      </c>
      <c r="B37" s="82"/>
      <c r="C37" s="138"/>
      <c r="D37" s="177"/>
      <c r="E37" s="178"/>
      <c r="F37" s="139"/>
      <c r="G37" s="83"/>
      <c r="H37" s="26"/>
      <c r="I37" s="55" t="s">
        <v>12</v>
      </c>
      <c r="J37" s="52" t="s">
        <v>195</v>
      </c>
      <c r="K37" s="52" t="s">
        <v>194</v>
      </c>
      <c r="L37" s="53" t="s">
        <v>13</v>
      </c>
      <c r="M37" s="54" t="s">
        <v>14</v>
      </c>
      <c r="N37" s="54" t="s">
        <v>43</v>
      </c>
      <c r="O37" s="52" t="s">
        <v>15</v>
      </c>
      <c r="P37" s="52" t="s">
        <v>26</v>
      </c>
    </row>
    <row r="38" spans="1:16" s="19" customFormat="1" ht="24.75" customHeight="1" x14ac:dyDescent="0.2">
      <c r="A38" s="82">
        <v>31</v>
      </c>
      <c r="B38" s="82"/>
      <c r="C38" s="138"/>
      <c r="D38" s="177"/>
      <c r="E38" s="178"/>
      <c r="F38" s="139"/>
      <c r="G38" s="83"/>
      <c r="H38" s="26"/>
      <c r="I38" s="27">
        <v>1</v>
      </c>
      <c r="J38" s="28" t="s">
        <v>81</v>
      </c>
      <c r="K38" s="29" t="str">
        <f>IF(ISERROR(VLOOKUP(J38,'KAYIT LİSTESİ'!$B$4:$I$367,2,0)),"",(VLOOKUP(J38,'KAYIT LİSTESİ'!$B$4:$I$367,2,0)))</f>
        <v/>
      </c>
      <c r="L38" s="30" t="str">
        <f>IF(ISERROR(VLOOKUP(J38,'KAYIT LİSTESİ'!$B$4:$I$367,4,0)),"",(VLOOKUP(J38,'KAYIT LİSTESİ'!$B$4:$I$367,4,0)))</f>
        <v/>
      </c>
      <c r="M38" s="56" t="str">
        <f>IF(ISERROR(VLOOKUP(J38,'KAYIT LİSTESİ'!$B$4:$I$367,5,0)),"",(VLOOKUP(J38,'KAYIT LİSTESİ'!$B$4:$I$367,5,0)))</f>
        <v/>
      </c>
      <c r="N38" s="56" t="str">
        <f>IF(ISERROR(VLOOKUP(J38,'KAYIT LİSTESİ'!$B$4:$I$367,6,0)),"",(VLOOKUP(J38,'KAYIT LİSTESİ'!$B$4:$I$367,6,0)))</f>
        <v/>
      </c>
      <c r="O38" s="31"/>
      <c r="P38" s="29"/>
    </row>
    <row r="39" spans="1:16" s="19" customFormat="1" ht="24.75" customHeight="1" x14ac:dyDescent="0.2">
      <c r="A39" s="82">
        <v>32</v>
      </c>
      <c r="B39" s="82"/>
      <c r="C39" s="138"/>
      <c r="D39" s="177"/>
      <c r="E39" s="178"/>
      <c r="F39" s="139"/>
      <c r="G39" s="83"/>
      <c r="H39" s="26"/>
      <c r="I39" s="27">
        <v>2</v>
      </c>
      <c r="J39" s="28" t="s">
        <v>82</v>
      </c>
      <c r="K39" s="29" t="str">
        <f>IF(ISERROR(VLOOKUP(J39,'KAYIT LİSTESİ'!$B$4:$I$367,2,0)),"",(VLOOKUP(J39,'KAYIT LİSTESİ'!$B$4:$I$367,2,0)))</f>
        <v/>
      </c>
      <c r="L39" s="30" t="str">
        <f>IF(ISERROR(VLOOKUP(J39,'KAYIT LİSTESİ'!$B$4:$I$367,4,0)),"",(VLOOKUP(J39,'KAYIT LİSTESİ'!$B$4:$I$367,4,0)))</f>
        <v/>
      </c>
      <c r="M39" s="56" t="str">
        <f>IF(ISERROR(VLOOKUP(J39,'KAYIT LİSTESİ'!$B$4:$I$367,5,0)),"",(VLOOKUP(J39,'KAYIT LİSTESİ'!$B$4:$I$367,5,0)))</f>
        <v/>
      </c>
      <c r="N39" s="56" t="str">
        <f>IF(ISERROR(VLOOKUP(J39,'KAYIT LİSTESİ'!$B$4:$I$367,6,0)),"",(VLOOKUP(J39,'KAYIT LİSTESİ'!$B$4:$I$367,6,0)))</f>
        <v/>
      </c>
      <c r="O39" s="31"/>
      <c r="P39" s="29"/>
    </row>
    <row r="40" spans="1:16" s="19" customFormat="1" ht="24.75" customHeight="1" x14ac:dyDescent="0.2">
      <c r="A40" s="82">
        <v>33</v>
      </c>
      <c r="B40" s="82"/>
      <c r="C40" s="138"/>
      <c r="D40" s="177"/>
      <c r="E40" s="178"/>
      <c r="F40" s="139"/>
      <c r="G40" s="83"/>
      <c r="H40" s="26"/>
      <c r="I40" s="27">
        <v>3</v>
      </c>
      <c r="J40" s="28" t="s">
        <v>83</v>
      </c>
      <c r="K40" s="29" t="str">
        <f>IF(ISERROR(VLOOKUP(J40,'KAYIT LİSTESİ'!$B$4:$I$367,2,0)),"",(VLOOKUP(J40,'KAYIT LİSTESİ'!$B$4:$I$367,2,0)))</f>
        <v/>
      </c>
      <c r="L40" s="30" t="str">
        <f>IF(ISERROR(VLOOKUP(J40,'KAYIT LİSTESİ'!$B$4:$I$367,4,0)),"",(VLOOKUP(J40,'KAYIT LİSTESİ'!$B$4:$I$367,4,0)))</f>
        <v/>
      </c>
      <c r="M40" s="56" t="str">
        <f>IF(ISERROR(VLOOKUP(J40,'KAYIT LİSTESİ'!$B$4:$I$367,5,0)),"",(VLOOKUP(J40,'KAYIT LİSTESİ'!$B$4:$I$367,5,0)))</f>
        <v/>
      </c>
      <c r="N40" s="56" t="str">
        <f>IF(ISERROR(VLOOKUP(J40,'KAYIT LİSTESİ'!$B$4:$I$367,6,0)),"",(VLOOKUP(J40,'KAYIT LİSTESİ'!$B$4:$I$367,6,0)))</f>
        <v/>
      </c>
      <c r="O40" s="31"/>
      <c r="P40" s="29"/>
    </row>
    <row r="41" spans="1:16" s="19" customFormat="1" ht="24.75" customHeight="1" x14ac:dyDescent="0.2">
      <c r="A41" s="82">
        <v>34</v>
      </c>
      <c r="B41" s="82"/>
      <c r="C41" s="138"/>
      <c r="D41" s="177"/>
      <c r="E41" s="178"/>
      <c r="F41" s="139"/>
      <c r="G41" s="83"/>
      <c r="H41" s="26"/>
      <c r="I41" s="27">
        <v>4</v>
      </c>
      <c r="J41" s="28" t="s">
        <v>84</v>
      </c>
      <c r="K41" s="29" t="str">
        <f>IF(ISERROR(VLOOKUP(J41,'KAYIT LİSTESİ'!$B$4:$I$367,2,0)),"",(VLOOKUP(J41,'KAYIT LİSTESİ'!$B$4:$I$367,2,0)))</f>
        <v/>
      </c>
      <c r="L41" s="30" t="str">
        <f>IF(ISERROR(VLOOKUP(J41,'KAYIT LİSTESİ'!$B$4:$I$367,4,0)),"",(VLOOKUP(J41,'KAYIT LİSTESİ'!$B$4:$I$367,4,0)))</f>
        <v/>
      </c>
      <c r="M41" s="56" t="str">
        <f>IF(ISERROR(VLOOKUP(J41,'KAYIT LİSTESİ'!$B$4:$I$367,5,0)),"",(VLOOKUP(J41,'KAYIT LİSTESİ'!$B$4:$I$367,5,0)))</f>
        <v/>
      </c>
      <c r="N41" s="56" t="str">
        <f>IF(ISERROR(VLOOKUP(J41,'KAYIT LİSTESİ'!$B$4:$I$367,6,0)),"",(VLOOKUP(J41,'KAYIT LİSTESİ'!$B$4:$I$367,6,0)))</f>
        <v/>
      </c>
      <c r="O41" s="31"/>
      <c r="P41" s="29"/>
    </row>
    <row r="42" spans="1:16" s="19" customFormat="1" ht="24.75" customHeight="1" x14ac:dyDescent="0.2">
      <c r="A42" s="82">
        <v>35</v>
      </c>
      <c r="B42" s="82"/>
      <c r="C42" s="138"/>
      <c r="D42" s="177"/>
      <c r="E42" s="178"/>
      <c r="F42" s="139"/>
      <c r="G42" s="83"/>
      <c r="H42" s="26"/>
      <c r="I42" s="27">
        <v>5</v>
      </c>
      <c r="J42" s="28" t="s">
        <v>85</v>
      </c>
      <c r="K42" s="29" t="str">
        <f>IF(ISERROR(VLOOKUP(J42,'KAYIT LİSTESİ'!$B$4:$I$367,2,0)),"",(VLOOKUP(J42,'KAYIT LİSTESİ'!$B$4:$I$367,2,0)))</f>
        <v/>
      </c>
      <c r="L42" s="30" t="str">
        <f>IF(ISERROR(VLOOKUP(J42,'KAYIT LİSTESİ'!$B$4:$I$367,4,0)),"",(VLOOKUP(J42,'KAYIT LİSTESİ'!$B$4:$I$367,4,0)))</f>
        <v/>
      </c>
      <c r="M42" s="56" t="str">
        <f>IF(ISERROR(VLOOKUP(J42,'KAYIT LİSTESİ'!$B$4:$I$367,5,0)),"",(VLOOKUP(J42,'KAYIT LİSTESİ'!$B$4:$I$367,5,0)))</f>
        <v/>
      </c>
      <c r="N42" s="56" t="str">
        <f>IF(ISERROR(VLOOKUP(J42,'KAYIT LİSTESİ'!$B$4:$I$367,6,0)),"",(VLOOKUP(J42,'KAYIT LİSTESİ'!$B$4:$I$367,6,0)))</f>
        <v/>
      </c>
      <c r="O42" s="31"/>
      <c r="P42" s="29"/>
    </row>
    <row r="43" spans="1:16" s="19" customFormat="1" ht="24.75" customHeight="1" x14ac:dyDescent="0.2">
      <c r="A43" s="82">
        <v>36</v>
      </c>
      <c r="B43" s="82"/>
      <c r="C43" s="138"/>
      <c r="D43" s="177"/>
      <c r="E43" s="178"/>
      <c r="F43" s="139"/>
      <c r="G43" s="83"/>
      <c r="H43" s="26"/>
      <c r="I43" s="27">
        <v>6</v>
      </c>
      <c r="J43" s="28" t="s">
        <v>86</v>
      </c>
      <c r="K43" s="29" t="str">
        <f>IF(ISERROR(VLOOKUP(J43,'KAYIT LİSTESİ'!$B$4:$I$367,2,0)),"",(VLOOKUP(J43,'KAYIT LİSTESİ'!$B$4:$I$367,2,0)))</f>
        <v/>
      </c>
      <c r="L43" s="30" t="str">
        <f>IF(ISERROR(VLOOKUP(J43,'KAYIT LİSTESİ'!$B$4:$I$367,4,0)),"",(VLOOKUP(J43,'KAYIT LİSTESİ'!$B$4:$I$367,4,0)))</f>
        <v/>
      </c>
      <c r="M43" s="56" t="str">
        <f>IF(ISERROR(VLOOKUP(J43,'KAYIT LİSTESİ'!$B$4:$I$367,5,0)),"",(VLOOKUP(J43,'KAYIT LİSTESİ'!$B$4:$I$367,5,0)))</f>
        <v/>
      </c>
      <c r="N43" s="56" t="str">
        <f>IF(ISERROR(VLOOKUP(J43,'KAYIT LİSTESİ'!$B$4:$I$367,6,0)),"",(VLOOKUP(J43,'KAYIT LİSTESİ'!$B$4:$I$367,6,0)))</f>
        <v/>
      </c>
      <c r="O43" s="31"/>
      <c r="P43" s="29"/>
    </row>
    <row r="44" spans="1:16" s="19" customFormat="1" ht="24.75" customHeight="1" x14ac:dyDescent="0.2">
      <c r="A44" s="82">
        <v>37</v>
      </c>
      <c r="B44" s="82"/>
      <c r="C44" s="138"/>
      <c r="D44" s="177"/>
      <c r="E44" s="178"/>
      <c r="F44" s="139"/>
      <c r="G44" s="83"/>
      <c r="H44" s="26"/>
      <c r="I44" s="27">
        <v>7</v>
      </c>
      <c r="J44" s="28" t="s">
        <v>211</v>
      </c>
      <c r="K44" s="29" t="str">
        <f>IF(ISERROR(VLOOKUP(J44,'KAYIT LİSTESİ'!$B$4:$I$367,2,0)),"",(VLOOKUP(J44,'KAYIT LİSTESİ'!$B$4:$I$367,2,0)))</f>
        <v/>
      </c>
      <c r="L44" s="30" t="str">
        <f>IF(ISERROR(VLOOKUP(J44,'KAYIT LİSTESİ'!$B$4:$I$367,4,0)),"",(VLOOKUP(J44,'KAYIT LİSTESİ'!$B$4:$I$367,4,0)))</f>
        <v/>
      </c>
      <c r="M44" s="56" t="str">
        <f>IF(ISERROR(VLOOKUP(J44,'KAYIT LİSTESİ'!$B$4:$I$367,5,0)),"",(VLOOKUP(J44,'KAYIT LİSTESİ'!$B$4:$I$367,5,0)))</f>
        <v/>
      </c>
      <c r="N44" s="56" t="str">
        <f>IF(ISERROR(VLOOKUP(J44,'KAYIT LİSTESİ'!$B$4:$I$367,6,0)),"",(VLOOKUP(J44,'KAYIT LİSTESİ'!$B$4:$I$367,6,0)))</f>
        <v/>
      </c>
      <c r="O44" s="31"/>
      <c r="P44" s="29"/>
    </row>
    <row r="45" spans="1:16" s="19" customFormat="1" ht="24.75" customHeight="1" x14ac:dyDescent="0.2">
      <c r="A45" s="82">
        <v>38</v>
      </c>
      <c r="B45" s="82"/>
      <c r="C45" s="138"/>
      <c r="D45" s="177"/>
      <c r="E45" s="178"/>
      <c r="F45" s="139"/>
      <c r="G45" s="83"/>
      <c r="H45" s="26"/>
      <c r="I45" s="27">
        <v>8</v>
      </c>
      <c r="J45" s="28" t="s">
        <v>212</v>
      </c>
      <c r="K45" s="29" t="str">
        <f>IF(ISERROR(VLOOKUP(J45,'KAYIT LİSTESİ'!$B$4:$I$367,2,0)),"",(VLOOKUP(J45,'KAYIT LİSTESİ'!$B$4:$I$367,2,0)))</f>
        <v/>
      </c>
      <c r="L45" s="30" t="str">
        <f>IF(ISERROR(VLOOKUP(J45,'KAYIT LİSTESİ'!$B$4:$I$367,4,0)),"",(VLOOKUP(J45,'KAYIT LİSTESİ'!$B$4:$I$367,4,0)))</f>
        <v/>
      </c>
      <c r="M45" s="56" t="str">
        <f>IF(ISERROR(VLOOKUP(J45,'KAYIT LİSTESİ'!$B$4:$I$367,5,0)),"",(VLOOKUP(J45,'KAYIT LİSTESİ'!$B$4:$I$367,5,0)))</f>
        <v/>
      </c>
      <c r="N45" s="56" t="str">
        <f>IF(ISERROR(VLOOKUP(J45,'KAYIT LİSTESİ'!$B$4:$I$367,6,0)),"",(VLOOKUP(J45,'KAYIT LİSTESİ'!$B$4:$I$367,6,0)))</f>
        <v/>
      </c>
      <c r="O45" s="31"/>
      <c r="P45" s="29"/>
    </row>
    <row r="46" spans="1:16" s="19" customFormat="1" ht="24.75" customHeight="1" x14ac:dyDescent="0.2">
      <c r="A46" s="82">
        <v>39</v>
      </c>
      <c r="B46" s="82"/>
      <c r="C46" s="138"/>
      <c r="D46" s="177"/>
      <c r="E46" s="178"/>
      <c r="F46" s="139"/>
      <c r="G46" s="83"/>
      <c r="H46" s="26"/>
      <c r="I46" s="401" t="s">
        <v>41</v>
      </c>
      <c r="J46" s="402"/>
      <c r="K46" s="402"/>
      <c r="L46" s="402"/>
      <c r="M46" s="402"/>
      <c r="N46" s="402"/>
      <c r="O46" s="402"/>
      <c r="P46" s="403"/>
    </row>
    <row r="47" spans="1:16" s="19" customFormat="1" ht="24.75" customHeight="1" x14ac:dyDescent="0.2">
      <c r="A47" s="82">
        <v>40</v>
      </c>
      <c r="B47" s="82"/>
      <c r="C47" s="138"/>
      <c r="D47" s="177"/>
      <c r="E47" s="178"/>
      <c r="F47" s="139"/>
      <c r="G47" s="83"/>
      <c r="H47" s="26"/>
      <c r="I47" s="55" t="s">
        <v>12</v>
      </c>
      <c r="J47" s="52" t="s">
        <v>195</v>
      </c>
      <c r="K47" s="52" t="s">
        <v>194</v>
      </c>
      <c r="L47" s="53" t="s">
        <v>13</v>
      </c>
      <c r="M47" s="54" t="s">
        <v>14</v>
      </c>
      <c r="N47" s="54" t="s">
        <v>43</v>
      </c>
      <c r="O47" s="52" t="s">
        <v>15</v>
      </c>
      <c r="P47" s="52" t="s">
        <v>26</v>
      </c>
    </row>
    <row r="48" spans="1:16" s="19" customFormat="1" ht="24.75" customHeight="1" x14ac:dyDescent="0.2">
      <c r="A48" s="82">
        <v>41</v>
      </c>
      <c r="B48" s="82"/>
      <c r="C48" s="138"/>
      <c r="D48" s="177"/>
      <c r="E48" s="178"/>
      <c r="F48" s="139"/>
      <c r="G48" s="83"/>
      <c r="H48" s="26"/>
      <c r="I48" s="27">
        <v>1</v>
      </c>
      <c r="J48" s="28" t="s">
        <v>87</v>
      </c>
      <c r="K48" s="29" t="str">
        <f>IF(ISERROR(VLOOKUP(J48,'KAYIT LİSTESİ'!$B$4:$I$367,2,0)),"",(VLOOKUP(J48,'KAYIT LİSTESİ'!$B$4:$I$367,2,0)))</f>
        <v/>
      </c>
      <c r="L48" s="30" t="str">
        <f>IF(ISERROR(VLOOKUP(J48,'KAYIT LİSTESİ'!$B$4:$I$367,4,0)),"",(VLOOKUP(J48,'KAYIT LİSTESİ'!$B$4:$I$367,4,0)))</f>
        <v/>
      </c>
      <c r="M48" s="56" t="str">
        <f>IF(ISERROR(VLOOKUP(J48,'KAYIT LİSTESİ'!$B$4:$I$367,5,0)),"",(VLOOKUP(J48,'KAYIT LİSTESİ'!$B$4:$I$367,5,0)))</f>
        <v/>
      </c>
      <c r="N48" s="56" t="str">
        <f>IF(ISERROR(VLOOKUP(J48,'KAYIT LİSTESİ'!$B$4:$I$367,6,0)),"",(VLOOKUP(J48,'KAYIT LİSTESİ'!$B$4:$I$367,6,0)))</f>
        <v/>
      </c>
      <c r="O48" s="31"/>
      <c r="P48" s="29"/>
    </row>
    <row r="49" spans="1:16" s="19" customFormat="1" ht="24.75" customHeight="1" x14ac:dyDescent="0.2">
      <c r="A49" s="82">
        <v>42</v>
      </c>
      <c r="B49" s="82"/>
      <c r="C49" s="138"/>
      <c r="D49" s="177"/>
      <c r="E49" s="178"/>
      <c r="F49" s="139"/>
      <c r="G49" s="83"/>
      <c r="H49" s="26"/>
      <c r="I49" s="27">
        <v>2</v>
      </c>
      <c r="J49" s="28" t="s">
        <v>88</v>
      </c>
      <c r="K49" s="29" t="str">
        <f>IF(ISERROR(VLOOKUP(J49,'KAYIT LİSTESİ'!$B$4:$I$367,2,0)),"",(VLOOKUP(J49,'KAYIT LİSTESİ'!$B$4:$I$367,2,0)))</f>
        <v/>
      </c>
      <c r="L49" s="30" t="str">
        <f>IF(ISERROR(VLOOKUP(J49,'KAYIT LİSTESİ'!$B$4:$I$367,4,0)),"",(VLOOKUP(J49,'KAYIT LİSTESİ'!$B$4:$I$367,4,0)))</f>
        <v/>
      </c>
      <c r="M49" s="56" t="str">
        <f>IF(ISERROR(VLOOKUP(J49,'KAYIT LİSTESİ'!$B$4:$I$367,5,0)),"",(VLOOKUP(J49,'KAYIT LİSTESİ'!$B$4:$I$367,5,0)))</f>
        <v/>
      </c>
      <c r="N49" s="56" t="str">
        <f>IF(ISERROR(VLOOKUP(J49,'KAYIT LİSTESİ'!$B$4:$I$367,6,0)),"",(VLOOKUP(J49,'KAYIT LİSTESİ'!$B$4:$I$367,6,0)))</f>
        <v/>
      </c>
      <c r="O49" s="31"/>
      <c r="P49" s="29"/>
    </row>
    <row r="50" spans="1:16" s="19" customFormat="1" ht="24.75" customHeight="1" x14ac:dyDescent="0.2">
      <c r="A50" s="82">
        <v>43</v>
      </c>
      <c r="B50" s="82"/>
      <c r="C50" s="138"/>
      <c r="D50" s="177"/>
      <c r="E50" s="178"/>
      <c r="F50" s="139"/>
      <c r="G50" s="83"/>
      <c r="H50" s="26"/>
      <c r="I50" s="27">
        <v>3</v>
      </c>
      <c r="J50" s="28" t="s">
        <v>89</v>
      </c>
      <c r="K50" s="29" t="str">
        <f>IF(ISERROR(VLOOKUP(J50,'KAYIT LİSTESİ'!$B$4:$I$367,2,0)),"",(VLOOKUP(J50,'KAYIT LİSTESİ'!$B$4:$I$367,2,0)))</f>
        <v/>
      </c>
      <c r="L50" s="30" t="str">
        <f>IF(ISERROR(VLOOKUP(J50,'KAYIT LİSTESİ'!$B$4:$I$367,4,0)),"",(VLOOKUP(J50,'KAYIT LİSTESİ'!$B$4:$I$367,4,0)))</f>
        <v/>
      </c>
      <c r="M50" s="56" t="str">
        <f>IF(ISERROR(VLOOKUP(J50,'KAYIT LİSTESİ'!$B$4:$I$367,5,0)),"",(VLOOKUP(J50,'KAYIT LİSTESİ'!$B$4:$I$367,5,0)))</f>
        <v/>
      </c>
      <c r="N50" s="56" t="str">
        <f>IF(ISERROR(VLOOKUP(J50,'KAYIT LİSTESİ'!$B$4:$I$367,6,0)),"",(VLOOKUP(J50,'KAYIT LİSTESİ'!$B$4:$I$367,6,0)))</f>
        <v/>
      </c>
      <c r="O50" s="31"/>
      <c r="P50" s="29"/>
    </row>
    <row r="51" spans="1:16" s="19" customFormat="1" ht="24.75" customHeight="1" x14ac:dyDescent="0.2">
      <c r="A51" s="82">
        <v>44</v>
      </c>
      <c r="B51" s="82"/>
      <c r="C51" s="138"/>
      <c r="D51" s="177"/>
      <c r="E51" s="178"/>
      <c r="F51" s="139"/>
      <c r="G51" s="83"/>
      <c r="H51" s="26"/>
      <c r="I51" s="27">
        <v>4</v>
      </c>
      <c r="J51" s="28" t="s">
        <v>90</v>
      </c>
      <c r="K51" s="29" t="str">
        <f>IF(ISERROR(VLOOKUP(J51,'KAYIT LİSTESİ'!$B$4:$I$367,2,0)),"",(VLOOKUP(J51,'KAYIT LİSTESİ'!$B$4:$I$367,2,0)))</f>
        <v/>
      </c>
      <c r="L51" s="30" t="str">
        <f>IF(ISERROR(VLOOKUP(J51,'KAYIT LİSTESİ'!$B$4:$I$367,4,0)),"",(VLOOKUP(J51,'KAYIT LİSTESİ'!$B$4:$I$367,4,0)))</f>
        <v/>
      </c>
      <c r="M51" s="56" t="str">
        <f>IF(ISERROR(VLOOKUP(J51,'KAYIT LİSTESİ'!$B$4:$I$367,5,0)),"",(VLOOKUP(J51,'KAYIT LİSTESİ'!$B$4:$I$367,5,0)))</f>
        <v/>
      </c>
      <c r="N51" s="56" t="str">
        <f>IF(ISERROR(VLOOKUP(J51,'KAYIT LİSTESİ'!$B$4:$I$367,6,0)),"",(VLOOKUP(J51,'KAYIT LİSTESİ'!$B$4:$I$367,6,0)))</f>
        <v/>
      </c>
      <c r="O51" s="31"/>
      <c r="P51" s="29"/>
    </row>
    <row r="52" spans="1:16" s="19" customFormat="1" ht="24.75" customHeight="1" x14ac:dyDescent="0.2">
      <c r="A52" s="82">
        <v>45</v>
      </c>
      <c r="B52" s="82"/>
      <c r="C52" s="138"/>
      <c r="D52" s="177"/>
      <c r="E52" s="178"/>
      <c r="F52" s="139"/>
      <c r="G52" s="83"/>
      <c r="H52" s="26"/>
      <c r="I52" s="27">
        <v>5</v>
      </c>
      <c r="J52" s="28" t="s">
        <v>91</v>
      </c>
      <c r="K52" s="29" t="str">
        <f>IF(ISERROR(VLOOKUP(J52,'KAYIT LİSTESİ'!$B$4:$I$367,2,0)),"",(VLOOKUP(J52,'KAYIT LİSTESİ'!$B$4:$I$367,2,0)))</f>
        <v/>
      </c>
      <c r="L52" s="30" t="str">
        <f>IF(ISERROR(VLOOKUP(J52,'KAYIT LİSTESİ'!$B$4:$I$367,4,0)),"",(VLOOKUP(J52,'KAYIT LİSTESİ'!$B$4:$I$367,4,0)))</f>
        <v/>
      </c>
      <c r="M52" s="56" t="str">
        <f>IF(ISERROR(VLOOKUP(J52,'KAYIT LİSTESİ'!$B$4:$I$367,5,0)),"",(VLOOKUP(J52,'KAYIT LİSTESİ'!$B$4:$I$367,5,0)))</f>
        <v/>
      </c>
      <c r="N52" s="56" t="str">
        <f>IF(ISERROR(VLOOKUP(J52,'KAYIT LİSTESİ'!$B$4:$I$367,6,0)),"",(VLOOKUP(J52,'KAYIT LİSTESİ'!$B$4:$I$367,6,0)))</f>
        <v/>
      </c>
      <c r="O52" s="31"/>
      <c r="P52" s="29"/>
    </row>
    <row r="53" spans="1:16" s="19" customFormat="1" ht="24.75" customHeight="1" x14ac:dyDescent="0.2">
      <c r="A53" s="82">
        <v>46</v>
      </c>
      <c r="B53" s="82"/>
      <c r="C53" s="138"/>
      <c r="D53" s="177"/>
      <c r="E53" s="178"/>
      <c r="F53" s="139"/>
      <c r="G53" s="83"/>
      <c r="H53" s="26"/>
      <c r="I53" s="27">
        <v>6</v>
      </c>
      <c r="J53" s="28" t="s">
        <v>92</v>
      </c>
      <c r="K53" s="29" t="str">
        <f>IF(ISERROR(VLOOKUP(J53,'KAYIT LİSTESİ'!$B$4:$I$367,2,0)),"",(VLOOKUP(J53,'KAYIT LİSTESİ'!$B$4:$I$367,2,0)))</f>
        <v/>
      </c>
      <c r="L53" s="30" t="str">
        <f>IF(ISERROR(VLOOKUP(J53,'KAYIT LİSTESİ'!$B$4:$I$367,4,0)),"",(VLOOKUP(J53,'KAYIT LİSTESİ'!$B$4:$I$367,4,0)))</f>
        <v/>
      </c>
      <c r="M53" s="56" t="str">
        <f>IF(ISERROR(VLOOKUP(J53,'KAYIT LİSTESİ'!$B$4:$I$367,5,0)),"",(VLOOKUP(J53,'KAYIT LİSTESİ'!$B$4:$I$367,5,0)))</f>
        <v/>
      </c>
      <c r="N53" s="56" t="str">
        <f>IF(ISERROR(VLOOKUP(J53,'KAYIT LİSTESİ'!$B$4:$I$367,6,0)),"",(VLOOKUP(J53,'KAYIT LİSTESİ'!$B$4:$I$367,6,0)))</f>
        <v/>
      </c>
      <c r="O53" s="31"/>
      <c r="P53" s="29"/>
    </row>
    <row r="54" spans="1:16" s="19" customFormat="1" ht="24.75" customHeight="1" x14ac:dyDescent="0.2">
      <c r="A54" s="82">
        <v>47</v>
      </c>
      <c r="B54" s="82"/>
      <c r="C54" s="138"/>
      <c r="D54" s="177"/>
      <c r="E54" s="178"/>
      <c r="F54" s="139"/>
      <c r="G54" s="83"/>
      <c r="H54" s="26"/>
      <c r="I54" s="27">
        <v>7</v>
      </c>
      <c r="J54" s="28" t="s">
        <v>213</v>
      </c>
      <c r="K54" s="29" t="str">
        <f>IF(ISERROR(VLOOKUP(J54,'KAYIT LİSTESİ'!$B$4:$I$367,2,0)),"",(VLOOKUP(J54,'KAYIT LİSTESİ'!$B$4:$I$367,2,0)))</f>
        <v/>
      </c>
      <c r="L54" s="30" t="str">
        <f>IF(ISERROR(VLOOKUP(J54,'KAYIT LİSTESİ'!$B$4:$I$367,4,0)),"",(VLOOKUP(J54,'KAYIT LİSTESİ'!$B$4:$I$367,4,0)))</f>
        <v/>
      </c>
      <c r="M54" s="56" t="str">
        <f>IF(ISERROR(VLOOKUP(J54,'KAYIT LİSTESİ'!$B$4:$I$367,5,0)),"",(VLOOKUP(J54,'KAYIT LİSTESİ'!$B$4:$I$367,5,0)))</f>
        <v/>
      </c>
      <c r="N54" s="56" t="str">
        <f>IF(ISERROR(VLOOKUP(J54,'KAYIT LİSTESİ'!$B$4:$I$367,6,0)),"",(VLOOKUP(J54,'KAYIT LİSTESİ'!$B$4:$I$367,6,0)))</f>
        <v/>
      </c>
      <c r="O54" s="31"/>
      <c r="P54" s="29"/>
    </row>
    <row r="55" spans="1:16" s="19" customFormat="1" ht="24.75" customHeight="1" x14ac:dyDescent="0.2">
      <c r="A55" s="82">
        <v>48</v>
      </c>
      <c r="B55" s="82"/>
      <c r="C55" s="138"/>
      <c r="D55" s="177"/>
      <c r="E55" s="178"/>
      <c r="F55" s="139"/>
      <c r="G55" s="83"/>
      <c r="H55" s="26"/>
      <c r="I55" s="27">
        <v>8</v>
      </c>
      <c r="J55" s="28" t="s">
        <v>214</v>
      </c>
      <c r="K55" s="29" t="str">
        <f>IF(ISERROR(VLOOKUP(J55,'KAYIT LİSTESİ'!$B$4:$I$367,2,0)),"",(VLOOKUP(J55,'KAYIT LİSTESİ'!$B$4:$I$367,2,0)))</f>
        <v/>
      </c>
      <c r="L55" s="30" t="str">
        <f>IF(ISERROR(VLOOKUP(J55,'KAYIT LİSTESİ'!$B$4:$I$367,4,0)),"",(VLOOKUP(J55,'KAYIT LİSTESİ'!$B$4:$I$367,4,0)))</f>
        <v/>
      </c>
      <c r="M55" s="56" t="str">
        <f>IF(ISERROR(VLOOKUP(J55,'KAYIT LİSTESİ'!$B$4:$I$367,5,0)),"",(VLOOKUP(J55,'KAYIT LİSTESİ'!$B$4:$I$367,5,0)))</f>
        <v/>
      </c>
      <c r="N55" s="56" t="str">
        <f>IF(ISERROR(VLOOKUP(J55,'KAYIT LİSTESİ'!$B$4:$I$367,6,0)),"",(VLOOKUP(J55,'KAYIT LİSTESİ'!$B$4:$I$367,6,0)))</f>
        <v/>
      </c>
      <c r="O55" s="31"/>
      <c r="P55" s="29"/>
    </row>
    <row r="56" spans="1:16" s="19" customFormat="1" ht="24.75" customHeight="1" x14ac:dyDescent="0.2">
      <c r="A56" s="82">
        <v>49</v>
      </c>
      <c r="B56" s="82"/>
      <c r="C56" s="138"/>
      <c r="D56" s="177"/>
      <c r="E56" s="178"/>
      <c r="F56" s="139"/>
      <c r="G56" s="83"/>
      <c r="H56" s="26"/>
      <c r="I56" s="401" t="s">
        <v>42</v>
      </c>
      <c r="J56" s="402"/>
      <c r="K56" s="402"/>
      <c r="L56" s="402"/>
      <c r="M56" s="402"/>
      <c r="N56" s="402"/>
      <c r="O56" s="402"/>
      <c r="P56" s="403"/>
    </row>
    <row r="57" spans="1:16" s="19" customFormat="1" ht="24.75" customHeight="1" x14ac:dyDescent="0.2">
      <c r="A57" s="82">
        <v>50</v>
      </c>
      <c r="B57" s="82"/>
      <c r="C57" s="138"/>
      <c r="D57" s="177"/>
      <c r="E57" s="178"/>
      <c r="F57" s="139"/>
      <c r="G57" s="83"/>
      <c r="H57" s="26"/>
      <c r="I57" s="55" t="s">
        <v>12</v>
      </c>
      <c r="J57" s="52" t="s">
        <v>195</v>
      </c>
      <c r="K57" s="52" t="s">
        <v>194</v>
      </c>
      <c r="L57" s="53" t="s">
        <v>13</v>
      </c>
      <c r="M57" s="54" t="s">
        <v>14</v>
      </c>
      <c r="N57" s="54" t="s">
        <v>43</v>
      </c>
      <c r="O57" s="52" t="s">
        <v>15</v>
      </c>
      <c r="P57" s="52" t="s">
        <v>26</v>
      </c>
    </row>
    <row r="58" spans="1:16" s="19" customFormat="1" ht="24.75" customHeight="1" x14ac:dyDescent="0.2">
      <c r="A58" s="82">
        <v>51</v>
      </c>
      <c r="B58" s="82"/>
      <c r="C58" s="138"/>
      <c r="D58" s="177"/>
      <c r="E58" s="178"/>
      <c r="F58" s="139"/>
      <c r="G58" s="83"/>
      <c r="H58" s="26"/>
      <c r="I58" s="27">
        <v>1</v>
      </c>
      <c r="J58" s="28" t="s">
        <v>93</v>
      </c>
      <c r="K58" s="29" t="str">
        <f>IF(ISERROR(VLOOKUP(J58,'KAYIT LİSTESİ'!$B$4:$I$367,2,0)),"",(VLOOKUP(J58,'KAYIT LİSTESİ'!$B$4:$I$367,2,0)))</f>
        <v/>
      </c>
      <c r="L58" s="30" t="str">
        <f>IF(ISERROR(VLOOKUP(J58,'KAYIT LİSTESİ'!$B$4:$I$367,4,0)),"",(VLOOKUP(J58,'KAYIT LİSTESİ'!$B$4:$I$367,4,0)))</f>
        <v/>
      </c>
      <c r="M58" s="56" t="str">
        <f>IF(ISERROR(VLOOKUP(J58,'KAYIT LİSTESİ'!$B$4:$I$367,5,0)),"",(VLOOKUP(J58,'KAYIT LİSTESİ'!$B$4:$I$367,5,0)))</f>
        <v/>
      </c>
      <c r="N58" s="56" t="str">
        <f>IF(ISERROR(VLOOKUP(J58,'KAYIT LİSTESİ'!$B$4:$I$367,6,0)),"",(VLOOKUP(J58,'KAYIT LİSTESİ'!$B$4:$I$367,6,0)))</f>
        <v/>
      </c>
      <c r="O58" s="31"/>
      <c r="P58" s="29"/>
    </row>
    <row r="59" spans="1:16" s="19" customFormat="1" ht="24.75" customHeight="1" x14ac:dyDescent="0.2">
      <c r="A59" s="82">
        <v>52</v>
      </c>
      <c r="B59" s="82"/>
      <c r="C59" s="138"/>
      <c r="D59" s="177"/>
      <c r="E59" s="178"/>
      <c r="F59" s="139"/>
      <c r="G59" s="83"/>
      <c r="H59" s="26"/>
      <c r="I59" s="27">
        <v>2</v>
      </c>
      <c r="J59" s="28" t="s">
        <v>94</v>
      </c>
      <c r="K59" s="29" t="str">
        <f>IF(ISERROR(VLOOKUP(J59,'KAYIT LİSTESİ'!$B$4:$I$367,2,0)),"",(VLOOKUP(J59,'KAYIT LİSTESİ'!$B$4:$I$367,2,0)))</f>
        <v/>
      </c>
      <c r="L59" s="30" t="str">
        <f>IF(ISERROR(VLOOKUP(J59,'KAYIT LİSTESİ'!$B$4:$I$367,4,0)),"",(VLOOKUP(J59,'KAYIT LİSTESİ'!$B$4:$I$367,4,0)))</f>
        <v/>
      </c>
      <c r="M59" s="56" t="str">
        <f>IF(ISERROR(VLOOKUP(J59,'KAYIT LİSTESİ'!$B$4:$I$367,5,0)),"",(VLOOKUP(J59,'KAYIT LİSTESİ'!$B$4:$I$367,5,0)))</f>
        <v/>
      </c>
      <c r="N59" s="56" t="str">
        <f>IF(ISERROR(VLOOKUP(J59,'KAYIT LİSTESİ'!$B$4:$I$367,6,0)),"",(VLOOKUP(J59,'KAYIT LİSTESİ'!$B$4:$I$367,6,0)))</f>
        <v/>
      </c>
      <c r="O59" s="31"/>
      <c r="P59" s="29"/>
    </row>
    <row r="60" spans="1:16" s="19" customFormat="1" ht="24.75" customHeight="1" x14ac:dyDescent="0.2">
      <c r="A60" s="82">
        <v>53</v>
      </c>
      <c r="B60" s="82"/>
      <c r="C60" s="138"/>
      <c r="D60" s="177"/>
      <c r="E60" s="178"/>
      <c r="F60" s="139"/>
      <c r="G60" s="83"/>
      <c r="H60" s="26"/>
      <c r="I60" s="27">
        <v>3</v>
      </c>
      <c r="J60" s="28" t="s">
        <v>95</v>
      </c>
      <c r="K60" s="29" t="str">
        <f>IF(ISERROR(VLOOKUP(J60,'KAYIT LİSTESİ'!$B$4:$I$367,2,0)),"",(VLOOKUP(J60,'KAYIT LİSTESİ'!$B$4:$I$367,2,0)))</f>
        <v/>
      </c>
      <c r="L60" s="30" t="str">
        <f>IF(ISERROR(VLOOKUP(J60,'KAYIT LİSTESİ'!$B$4:$I$367,4,0)),"",(VLOOKUP(J60,'KAYIT LİSTESİ'!$B$4:$I$367,4,0)))</f>
        <v/>
      </c>
      <c r="M60" s="56" t="str">
        <f>IF(ISERROR(VLOOKUP(J60,'KAYIT LİSTESİ'!$B$4:$I$367,5,0)),"",(VLOOKUP(J60,'KAYIT LİSTESİ'!$B$4:$I$367,5,0)))</f>
        <v/>
      </c>
      <c r="N60" s="56" t="str">
        <f>IF(ISERROR(VLOOKUP(J60,'KAYIT LİSTESİ'!$B$4:$I$367,6,0)),"",(VLOOKUP(J60,'KAYIT LİSTESİ'!$B$4:$I$367,6,0)))</f>
        <v/>
      </c>
      <c r="O60" s="31"/>
      <c r="P60" s="29"/>
    </row>
    <row r="61" spans="1:16" s="19" customFormat="1" ht="24.75" customHeight="1" x14ac:dyDescent="0.2">
      <c r="A61" s="82">
        <v>54</v>
      </c>
      <c r="B61" s="82"/>
      <c r="C61" s="138"/>
      <c r="D61" s="177"/>
      <c r="E61" s="178"/>
      <c r="F61" s="139"/>
      <c r="G61" s="83"/>
      <c r="H61" s="26"/>
      <c r="I61" s="27">
        <v>4</v>
      </c>
      <c r="J61" s="28" t="s">
        <v>96</v>
      </c>
      <c r="K61" s="29" t="str">
        <f>IF(ISERROR(VLOOKUP(J61,'KAYIT LİSTESİ'!$B$4:$I$367,2,0)),"",(VLOOKUP(J61,'KAYIT LİSTESİ'!$B$4:$I$367,2,0)))</f>
        <v/>
      </c>
      <c r="L61" s="30" t="str">
        <f>IF(ISERROR(VLOOKUP(J61,'KAYIT LİSTESİ'!$B$4:$I$367,4,0)),"",(VLOOKUP(J61,'KAYIT LİSTESİ'!$B$4:$I$367,4,0)))</f>
        <v/>
      </c>
      <c r="M61" s="56" t="str">
        <f>IF(ISERROR(VLOOKUP(J61,'KAYIT LİSTESİ'!$B$4:$I$367,5,0)),"",(VLOOKUP(J61,'KAYIT LİSTESİ'!$B$4:$I$367,5,0)))</f>
        <v/>
      </c>
      <c r="N61" s="56" t="str">
        <f>IF(ISERROR(VLOOKUP(J61,'KAYIT LİSTESİ'!$B$4:$I$367,6,0)),"",(VLOOKUP(J61,'KAYIT LİSTESİ'!$B$4:$I$367,6,0)))</f>
        <v/>
      </c>
      <c r="O61" s="31"/>
      <c r="P61" s="29"/>
    </row>
    <row r="62" spans="1:16" s="19" customFormat="1" ht="24.75" customHeight="1" x14ac:dyDescent="0.2">
      <c r="A62" s="82">
        <v>55</v>
      </c>
      <c r="B62" s="82"/>
      <c r="C62" s="138"/>
      <c r="D62" s="177"/>
      <c r="E62" s="178"/>
      <c r="F62" s="139"/>
      <c r="G62" s="83"/>
      <c r="H62" s="26"/>
      <c r="I62" s="27">
        <v>5</v>
      </c>
      <c r="J62" s="28" t="s">
        <v>97</v>
      </c>
      <c r="K62" s="29" t="str">
        <f>IF(ISERROR(VLOOKUP(J62,'KAYIT LİSTESİ'!$B$4:$I$367,2,0)),"",(VLOOKUP(J62,'KAYIT LİSTESİ'!$B$4:$I$367,2,0)))</f>
        <v/>
      </c>
      <c r="L62" s="30" t="str">
        <f>IF(ISERROR(VLOOKUP(J62,'KAYIT LİSTESİ'!$B$4:$I$367,4,0)),"",(VLOOKUP(J62,'KAYIT LİSTESİ'!$B$4:$I$367,4,0)))</f>
        <v/>
      </c>
      <c r="M62" s="56" t="str">
        <f>IF(ISERROR(VLOOKUP(J62,'KAYIT LİSTESİ'!$B$4:$I$367,5,0)),"",(VLOOKUP(J62,'KAYIT LİSTESİ'!$B$4:$I$367,5,0)))</f>
        <v/>
      </c>
      <c r="N62" s="56" t="str">
        <f>IF(ISERROR(VLOOKUP(J62,'KAYIT LİSTESİ'!$B$4:$I$367,6,0)),"",(VLOOKUP(J62,'KAYIT LİSTESİ'!$B$4:$I$367,6,0)))</f>
        <v/>
      </c>
      <c r="O62" s="31"/>
      <c r="P62" s="29"/>
    </row>
    <row r="63" spans="1:16" s="19" customFormat="1" ht="24.75" customHeight="1" x14ac:dyDescent="0.2">
      <c r="A63" s="82">
        <v>56</v>
      </c>
      <c r="B63" s="82"/>
      <c r="C63" s="138"/>
      <c r="D63" s="177"/>
      <c r="E63" s="178"/>
      <c r="F63" s="139"/>
      <c r="G63" s="83"/>
      <c r="H63" s="26"/>
      <c r="I63" s="27">
        <v>6</v>
      </c>
      <c r="J63" s="28" t="s">
        <v>98</v>
      </c>
      <c r="K63" s="29" t="str">
        <f>IF(ISERROR(VLOOKUP(J63,'KAYIT LİSTESİ'!$B$4:$I$367,2,0)),"",(VLOOKUP(J63,'KAYIT LİSTESİ'!$B$4:$I$367,2,0)))</f>
        <v/>
      </c>
      <c r="L63" s="30" t="str">
        <f>IF(ISERROR(VLOOKUP(J63,'KAYIT LİSTESİ'!$B$4:$I$367,4,0)),"",(VLOOKUP(J63,'KAYIT LİSTESİ'!$B$4:$I$367,4,0)))</f>
        <v/>
      </c>
      <c r="M63" s="56" t="str">
        <f>IF(ISERROR(VLOOKUP(J63,'KAYIT LİSTESİ'!$B$4:$I$367,5,0)),"",(VLOOKUP(J63,'KAYIT LİSTESİ'!$B$4:$I$367,5,0)))</f>
        <v/>
      </c>
      <c r="N63" s="56" t="str">
        <f>IF(ISERROR(VLOOKUP(J63,'KAYIT LİSTESİ'!$B$4:$I$367,6,0)),"",(VLOOKUP(J63,'KAYIT LİSTESİ'!$B$4:$I$367,6,0)))</f>
        <v/>
      </c>
      <c r="O63" s="31"/>
      <c r="P63" s="29"/>
    </row>
    <row r="64" spans="1:16" s="19" customFormat="1" ht="24.75" customHeight="1" x14ac:dyDescent="0.2">
      <c r="A64" s="82">
        <v>57</v>
      </c>
      <c r="B64" s="82"/>
      <c r="C64" s="138"/>
      <c r="D64" s="177"/>
      <c r="E64" s="178"/>
      <c r="F64" s="139"/>
      <c r="G64" s="83"/>
      <c r="H64" s="26"/>
      <c r="I64" s="27">
        <v>7</v>
      </c>
      <c r="J64" s="28" t="s">
        <v>215</v>
      </c>
      <c r="K64" s="29" t="str">
        <f>IF(ISERROR(VLOOKUP(J64,'KAYIT LİSTESİ'!$B$4:$I$367,2,0)),"",(VLOOKUP(J64,'KAYIT LİSTESİ'!$B$4:$I$367,2,0)))</f>
        <v/>
      </c>
      <c r="L64" s="30" t="str">
        <f>IF(ISERROR(VLOOKUP(J64,'KAYIT LİSTESİ'!$B$4:$I$367,4,0)),"",(VLOOKUP(J64,'KAYIT LİSTESİ'!$B$4:$I$367,4,0)))</f>
        <v/>
      </c>
      <c r="M64" s="56" t="str">
        <f>IF(ISERROR(VLOOKUP(J64,'KAYIT LİSTESİ'!$B$4:$I$367,5,0)),"",(VLOOKUP(J64,'KAYIT LİSTESİ'!$B$4:$I$367,5,0)))</f>
        <v/>
      </c>
      <c r="N64" s="56" t="str">
        <f>IF(ISERROR(VLOOKUP(J64,'KAYIT LİSTESİ'!$B$4:$I$367,6,0)),"",(VLOOKUP(J64,'KAYIT LİSTESİ'!$B$4:$I$367,6,0)))</f>
        <v/>
      </c>
      <c r="O64" s="31"/>
      <c r="P64" s="29"/>
    </row>
    <row r="65" spans="1:17" ht="24.75" customHeight="1" x14ac:dyDescent="0.2">
      <c r="A65" s="82">
        <v>58</v>
      </c>
      <c r="B65" s="82"/>
      <c r="C65" s="138"/>
      <c r="D65" s="177"/>
      <c r="E65" s="178"/>
      <c r="F65" s="139"/>
      <c r="G65" s="83"/>
      <c r="I65" s="27">
        <v>8</v>
      </c>
      <c r="J65" s="28" t="s">
        <v>216</v>
      </c>
      <c r="K65" s="29" t="str">
        <f>IF(ISERROR(VLOOKUP(J65,'KAYIT LİSTESİ'!$B$4:$I$367,2,0)),"",(VLOOKUP(J65,'KAYIT LİSTESİ'!$B$4:$I$367,2,0)))</f>
        <v/>
      </c>
      <c r="L65" s="30" t="str">
        <f>IF(ISERROR(VLOOKUP(J65,'KAYIT LİSTESİ'!$B$4:$I$367,4,0)),"",(VLOOKUP(J65,'KAYIT LİSTESİ'!$B$4:$I$367,4,0)))</f>
        <v/>
      </c>
      <c r="M65" s="56" t="str">
        <f>IF(ISERROR(VLOOKUP(J65,'KAYIT LİSTESİ'!$B$4:$I$367,5,0)),"",(VLOOKUP(J65,'KAYIT LİSTESİ'!$B$4:$I$367,5,0)))</f>
        <v/>
      </c>
      <c r="N65" s="56" t="str">
        <f>IF(ISERROR(VLOOKUP(J65,'KAYIT LİSTESİ'!$B$4:$I$367,6,0)),"",(VLOOKUP(J65,'KAYIT LİSTESİ'!$B$4:$I$367,6,0)))</f>
        <v/>
      </c>
      <c r="O65" s="31"/>
      <c r="P65" s="29"/>
    </row>
    <row r="66" spans="1:17" ht="7.5" customHeight="1" x14ac:dyDescent="0.2">
      <c r="A66" s="41"/>
      <c r="B66" s="41"/>
      <c r="C66" s="42"/>
      <c r="D66" s="41"/>
      <c r="E66" s="43"/>
      <c r="F66" s="57"/>
      <c r="G66" s="45"/>
      <c r="I66" s="46"/>
      <c r="J66" s="47"/>
      <c r="K66" s="48"/>
      <c r="L66" s="49"/>
      <c r="M66" s="60"/>
      <c r="N66" s="60"/>
      <c r="O66" s="50"/>
      <c r="P66" s="48"/>
    </row>
    <row r="67" spans="1:17" ht="14.25" customHeight="1" x14ac:dyDescent="0.2">
      <c r="A67" s="35" t="s">
        <v>19</v>
      </c>
      <c r="B67" s="35"/>
      <c r="C67" s="35"/>
      <c r="D67" s="35"/>
      <c r="E67" s="58" t="s">
        <v>0</v>
      </c>
      <c r="F67" s="58" t="s">
        <v>1</v>
      </c>
      <c r="G67" s="32"/>
      <c r="H67" s="36" t="s">
        <v>2</v>
      </c>
      <c r="I67" s="36"/>
      <c r="J67" s="36"/>
      <c r="K67" s="36"/>
      <c r="M67" s="61" t="s">
        <v>3</v>
      </c>
      <c r="N67" s="62" t="s">
        <v>3</v>
      </c>
      <c r="O67" s="32" t="s">
        <v>3</v>
      </c>
      <c r="P67" s="35"/>
      <c r="Q67" s="37"/>
    </row>
  </sheetData>
  <mergeCells count="24">
    <mergeCell ref="I36:P36"/>
    <mergeCell ref="I3:K3"/>
    <mergeCell ref="N5:P5"/>
    <mergeCell ref="F3:G3"/>
    <mergeCell ref="I16:P16"/>
    <mergeCell ref="I26:P26"/>
    <mergeCell ref="N3:P3"/>
    <mergeCell ref="N4:P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63"/>
  <sheetViews>
    <sheetView view="pageBreakPreview" zoomScale="90" zoomScaleNormal="100" zoomScaleSheetLayoutView="90" workbookViewId="0">
      <selection activeCell="A18" sqref="A18:K18"/>
    </sheetView>
  </sheetViews>
  <sheetFormatPr defaultRowHeight="12.75" x14ac:dyDescent="0.2"/>
  <cols>
    <col min="1" max="2" width="4.85546875" style="32" customWidth="1"/>
    <col min="3" max="3" width="14.42578125" style="21" customWidth="1"/>
    <col min="4" max="4" width="24.140625" style="59" customWidth="1"/>
    <col min="5" max="5" width="17.140625" style="59" customWidth="1"/>
    <col min="6" max="6" width="14.28515625" style="186" customWidth="1"/>
    <col min="7" max="7" width="7.5703125" style="33" customWidth="1"/>
    <col min="8" max="8" width="2.140625" style="21" customWidth="1"/>
    <col min="9" max="9" width="4.42578125" style="32" customWidth="1"/>
    <col min="10" max="10" width="12.42578125" style="32" hidden="1" customWidth="1"/>
    <col min="11" max="11" width="6.5703125" style="32" customWidth="1"/>
    <col min="12" max="12" width="11.5703125" style="34" customWidth="1"/>
    <col min="13" max="13" width="23.7109375" style="63" customWidth="1"/>
    <col min="14" max="14" width="14.7109375" style="63" customWidth="1"/>
    <col min="15" max="15" width="14.28515625" style="186" customWidth="1"/>
    <col min="16" max="16" width="7.7109375" style="21" customWidth="1"/>
    <col min="17" max="17" width="5.7109375" style="21" customWidth="1"/>
    <col min="18" max="16384" width="9.140625" style="21"/>
  </cols>
  <sheetData>
    <row r="1" spans="1:16" s="9" customFormat="1" ht="39" customHeight="1" x14ac:dyDescent="0.2">
      <c r="A1" s="374" t="s">
        <v>190</v>
      </c>
      <c r="B1" s="374"/>
      <c r="C1" s="374"/>
      <c r="D1" s="374"/>
      <c r="E1" s="374"/>
      <c r="F1" s="374"/>
      <c r="G1" s="374"/>
      <c r="H1" s="374"/>
      <c r="I1" s="374"/>
      <c r="J1" s="374"/>
      <c r="K1" s="374"/>
      <c r="L1" s="374"/>
      <c r="M1" s="374"/>
      <c r="N1" s="374"/>
      <c r="O1" s="374"/>
      <c r="P1" s="374"/>
    </row>
    <row r="2" spans="1:16" s="9" customFormat="1" ht="24.75" customHeight="1" x14ac:dyDescent="0.2">
      <c r="A2" s="421" t="s">
        <v>507</v>
      </c>
      <c r="B2" s="421"/>
      <c r="C2" s="421"/>
      <c r="D2" s="421"/>
      <c r="E2" s="421"/>
      <c r="F2" s="421"/>
      <c r="G2" s="421"/>
      <c r="H2" s="421"/>
      <c r="I2" s="421"/>
      <c r="J2" s="421"/>
      <c r="K2" s="421"/>
      <c r="L2" s="421"/>
      <c r="M2" s="421"/>
      <c r="N2" s="421"/>
      <c r="O2" s="421"/>
      <c r="P2" s="421"/>
    </row>
    <row r="3" spans="1:16" s="12" customFormat="1" ht="24" customHeight="1" x14ac:dyDescent="0.2">
      <c r="A3" s="404" t="s">
        <v>225</v>
      </c>
      <c r="B3" s="404"/>
      <c r="C3" s="404"/>
      <c r="D3" s="406" t="s">
        <v>181</v>
      </c>
      <c r="E3" s="406"/>
      <c r="F3" s="422" t="s">
        <v>45</v>
      </c>
      <c r="G3" s="422"/>
      <c r="H3" s="10" t="s">
        <v>196</v>
      </c>
      <c r="I3" s="414">
        <v>0</v>
      </c>
      <c r="J3" s="414"/>
      <c r="K3" s="414"/>
      <c r="L3" s="414"/>
      <c r="M3" s="92" t="s">
        <v>197</v>
      </c>
      <c r="N3" s="417" t="s">
        <v>337</v>
      </c>
      <c r="O3" s="417"/>
      <c r="P3" s="417"/>
    </row>
    <row r="4" spans="1:16" s="12" customFormat="1" ht="17.25" customHeight="1" x14ac:dyDescent="0.2">
      <c r="A4" s="411" t="s">
        <v>201</v>
      </c>
      <c r="B4" s="411"/>
      <c r="C4" s="411"/>
      <c r="D4" s="405" t="s">
        <v>321</v>
      </c>
      <c r="E4" s="405"/>
      <c r="F4" s="187"/>
      <c r="G4" s="38"/>
      <c r="H4" s="38"/>
      <c r="I4" s="38"/>
      <c r="J4" s="38"/>
      <c r="K4" s="38"/>
      <c r="L4" s="39"/>
      <c r="M4" s="93" t="s">
        <v>5</v>
      </c>
      <c r="N4" s="204">
        <v>42041</v>
      </c>
      <c r="O4" s="205" t="s">
        <v>436</v>
      </c>
      <c r="P4" s="203"/>
    </row>
    <row r="5" spans="1:16" s="9" customFormat="1" ht="15" customHeight="1" x14ac:dyDescent="0.2">
      <c r="A5" s="13"/>
      <c r="B5" s="13"/>
      <c r="C5" s="14"/>
      <c r="D5" s="15"/>
      <c r="E5" s="16"/>
      <c r="F5" s="188"/>
      <c r="G5" s="16"/>
      <c r="H5" s="16"/>
      <c r="I5" s="13"/>
      <c r="J5" s="13"/>
      <c r="K5" s="13"/>
      <c r="L5" s="17"/>
      <c r="M5" s="18"/>
      <c r="N5" s="420">
        <v>42041.66126828704</v>
      </c>
      <c r="O5" s="420"/>
      <c r="P5" s="420"/>
    </row>
    <row r="6" spans="1:16" s="19" customFormat="1" ht="18.75" customHeight="1" x14ac:dyDescent="0.2">
      <c r="A6" s="407" t="s">
        <v>12</v>
      </c>
      <c r="B6" s="408" t="s">
        <v>194</v>
      </c>
      <c r="C6" s="410" t="s">
        <v>219</v>
      </c>
      <c r="D6" s="400" t="s">
        <v>14</v>
      </c>
      <c r="E6" s="400" t="s">
        <v>43</v>
      </c>
      <c r="F6" s="419" t="s">
        <v>15</v>
      </c>
      <c r="G6" s="412" t="s">
        <v>26</v>
      </c>
      <c r="I6" s="401" t="s">
        <v>16</v>
      </c>
      <c r="J6" s="402"/>
      <c r="K6" s="402"/>
      <c r="L6" s="402"/>
      <c r="M6" s="402"/>
      <c r="N6" s="402"/>
      <c r="O6" s="402"/>
      <c r="P6" s="403"/>
    </row>
    <row r="7" spans="1:16" ht="26.25" customHeight="1" x14ac:dyDescent="0.2">
      <c r="A7" s="407"/>
      <c r="B7" s="409"/>
      <c r="C7" s="410"/>
      <c r="D7" s="400"/>
      <c r="E7" s="400"/>
      <c r="F7" s="419"/>
      <c r="G7" s="413"/>
      <c r="H7" s="20"/>
      <c r="I7" s="55" t="s">
        <v>12</v>
      </c>
      <c r="J7" s="55" t="s">
        <v>195</v>
      </c>
      <c r="K7" s="55" t="s">
        <v>194</v>
      </c>
      <c r="L7" s="140" t="s">
        <v>13</v>
      </c>
      <c r="M7" s="141" t="s">
        <v>14</v>
      </c>
      <c r="N7" s="141" t="s">
        <v>43</v>
      </c>
      <c r="O7" s="182" t="s">
        <v>15</v>
      </c>
      <c r="P7" s="55" t="s">
        <v>26</v>
      </c>
    </row>
    <row r="8" spans="1:16" s="19" customFormat="1" ht="18.75" customHeight="1" x14ac:dyDescent="0.2">
      <c r="A8" s="22">
        <v>1</v>
      </c>
      <c r="B8" s="82">
        <v>415</v>
      </c>
      <c r="C8" s="138">
        <v>35886</v>
      </c>
      <c r="D8" s="177" t="s">
        <v>406</v>
      </c>
      <c r="E8" s="178" t="s">
        <v>407</v>
      </c>
      <c r="F8" s="189">
        <v>40140</v>
      </c>
      <c r="G8" s="83">
        <v>1</v>
      </c>
      <c r="H8" s="26"/>
      <c r="I8" s="27">
        <v>1</v>
      </c>
      <c r="J8" s="28" t="s">
        <v>100</v>
      </c>
      <c r="K8" s="29">
        <v>415</v>
      </c>
      <c r="L8" s="30">
        <v>35886</v>
      </c>
      <c r="M8" s="56" t="s">
        <v>406</v>
      </c>
      <c r="N8" s="56" t="s">
        <v>407</v>
      </c>
      <c r="O8" s="183">
        <v>40140</v>
      </c>
      <c r="P8" s="29">
        <v>1</v>
      </c>
    </row>
    <row r="9" spans="1:16" s="19" customFormat="1" ht="18.75" customHeight="1" x14ac:dyDescent="0.2">
      <c r="A9" s="22">
        <v>2</v>
      </c>
      <c r="B9" s="82">
        <v>392</v>
      </c>
      <c r="C9" s="138">
        <v>36293</v>
      </c>
      <c r="D9" s="177" t="s">
        <v>402</v>
      </c>
      <c r="E9" s="178" t="s">
        <v>403</v>
      </c>
      <c r="F9" s="189">
        <v>40396</v>
      </c>
      <c r="G9" s="83">
        <v>2</v>
      </c>
      <c r="H9" s="26"/>
      <c r="I9" s="27">
        <v>2</v>
      </c>
      <c r="J9" s="28" t="s">
        <v>101</v>
      </c>
      <c r="K9" s="29">
        <v>393</v>
      </c>
      <c r="L9" s="30">
        <v>36027</v>
      </c>
      <c r="M9" s="56" t="s">
        <v>412</v>
      </c>
      <c r="N9" s="56" t="s">
        <v>413</v>
      </c>
      <c r="O9" s="183">
        <v>41506</v>
      </c>
      <c r="P9" s="29">
        <v>6</v>
      </c>
    </row>
    <row r="10" spans="1:16" s="19" customFormat="1" ht="18.75" customHeight="1" x14ac:dyDescent="0.2">
      <c r="A10" s="22">
        <v>3</v>
      </c>
      <c r="B10" s="82">
        <v>377</v>
      </c>
      <c r="C10" s="138">
        <v>36287</v>
      </c>
      <c r="D10" s="177" t="s">
        <v>411</v>
      </c>
      <c r="E10" s="178" t="s">
        <v>399</v>
      </c>
      <c r="F10" s="189">
        <v>40518</v>
      </c>
      <c r="G10" s="83">
        <v>3</v>
      </c>
      <c r="H10" s="26"/>
      <c r="I10" s="27">
        <v>3</v>
      </c>
      <c r="J10" s="28" t="s">
        <v>102</v>
      </c>
      <c r="K10" s="29">
        <v>379</v>
      </c>
      <c r="L10" s="30">
        <v>35856</v>
      </c>
      <c r="M10" s="56" t="s">
        <v>401</v>
      </c>
      <c r="N10" s="56" t="s">
        <v>399</v>
      </c>
      <c r="O10" s="183">
        <v>41077</v>
      </c>
      <c r="P10" s="29">
        <v>4</v>
      </c>
    </row>
    <row r="11" spans="1:16" s="19" customFormat="1" ht="18.75" customHeight="1" x14ac:dyDescent="0.2">
      <c r="A11" s="22">
        <v>4</v>
      </c>
      <c r="B11" s="82">
        <v>379</v>
      </c>
      <c r="C11" s="138">
        <v>35856</v>
      </c>
      <c r="D11" s="177" t="s">
        <v>401</v>
      </c>
      <c r="E11" s="178" t="s">
        <v>399</v>
      </c>
      <c r="F11" s="189">
        <v>41077</v>
      </c>
      <c r="G11" s="83">
        <v>4</v>
      </c>
      <c r="H11" s="26"/>
      <c r="I11" s="27">
        <v>4</v>
      </c>
      <c r="J11" s="28" t="s">
        <v>103</v>
      </c>
      <c r="K11" s="29">
        <v>376</v>
      </c>
      <c r="L11" s="30">
        <v>36400</v>
      </c>
      <c r="M11" s="56" t="s">
        <v>400</v>
      </c>
      <c r="N11" s="56" t="s">
        <v>399</v>
      </c>
      <c r="O11" s="183">
        <v>41109</v>
      </c>
      <c r="P11" s="29">
        <v>5</v>
      </c>
    </row>
    <row r="12" spans="1:16" s="19" customFormat="1" ht="18.75" customHeight="1" x14ac:dyDescent="0.2">
      <c r="A12" s="22">
        <v>5</v>
      </c>
      <c r="B12" s="82">
        <v>376</v>
      </c>
      <c r="C12" s="138">
        <v>36400</v>
      </c>
      <c r="D12" s="177" t="s">
        <v>400</v>
      </c>
      <c r="E12" s="178" t="s">
        <v>399</v>
      </c>
      <c r="F12" s="189">
        <v>41109</v>
      </c>
      <c r="G12" s="83">
        <v>5</v>
      </c>
      <c r="H12" s="26"/>
      <c r="I12" s="27">
        <v>5</v>
      </c>
      <c r="J12" s="28" t="s">
        <v>104</v>
      </c>
      <c r="K12" s="29">
        <v>392</v>
      </c>
      <c r="L12" s="30">
        <v>36293</v>
      </c>
      <c r="M12" s="56" t="s">
        <v>402</v>
      </c>
      <c r="N12" s="56" t="s">
        <v>403</v>
      </c>
      <c r="O12" s="183">
        <v>40396</v>
      </c>
      <c r="P12" s="29">
        <v>2</v>
      </c>
    </row>
    <row r="13" spans="1:16" s="19" customFormat="1" ht="18.75" customHeight="1" x14ac:dyDescent="0.2">
      <c r="A13" s="22">
        <v>6</v>
      </c>
      <c r="B13" s="82">
        <v>393</v>
      </c>
      <c r="C13" s="138">
        <v>36027</v>
      </c>
      <c r="D13" s="177" t="s">
        <v>412</v>
      </c>
      <c r="E13" s="178" t="s">
        <v>413</v>
      </c>
      <c r="F13" s="189">
        <v>41506</v>
      </c>
      <c r="G13" s="83">
        <v>6</v>
      </c>
      <c r="H13" s="26"/>
      <c r="I13" s="27">
        <v>6</v>
      </c>
      <c r="J13" s="28" t="s">
        <v>105</v>
      </c>
      <c r="K13" s="29">
        <v>375</v>
      </c>
      <c r="L13" s="30">
        <v>36340</v>
      </c>
      <c r="M13" s="56" t="s">
        <v>398</v>
      </c>
      <c r="N13" s="56" t="s">
        <v>399</v>
      </c>
      <c r="O13" s="183">
        <v>42938</v>
      </c>
      <c r="P13" s="29">
        <v>8</v>
      </c>
    </row>
    <row r="14" spans="1:16" s="19" customFormat="1" ht="18.75" customHeight="1" x14ac:dyDescent="0.2">
      <c r="A14" s="22">
        <v>7</v>
      </c>
      <c r="B14" s="82">
        <v>394</v>
      </c>
      <c r="C14" s="138">
        <v>35937</v>
      </c>
      <c r="D14" s="177" t="s">
        <v>404</v>
      </c>
      <c r="E14" s="178" t="s">
        <v>405</v>
      </c>
      <c r="F14" s="189">
        <v>42088</v>
      </c>
      <c r="G14" s="83">
        <v>7</v>
      </c>
      <c r="H14" s="26"/>
      <c r="I14" s="27">
        <v>7</v>
      </c>
      <c r="J14" s="28" t="s">
        <v>106</v>
      </c>
      <c r="K14" s="29">
        <v>377</v>
      </c>
      <c r="L14" s="30">
        <v>36287</v>
      </c>
      <c r="M14" s="56" t="s">
        <v>411</v>
      </c>
      <c r="N14" s="56" t="s">
        <v>399</v>
      </c>
      <c r="O14" s="183">
        <v>40518</v>
      </c>
      <c r="P14" s="29">
        <v>3</v>
      </c>
    </row>
    <row r="15" spans="1:16" s="19" customFormat="1" ht="18.75" customHeight="1" x14ac:dyDescent="0.2">
      <c r="A15" s="22">
        <v>8</v>
      </c>
      <c r="B15" s="82">
        <v>375</v>
      </c>
      <c r="C15" s="138">
        <v>36340</v>
      </c>
      <c r="D15" s="177" t="s">
        <v>398</v>
      </c>
      <c r="E15" s="178" t="s">
        <v>399</v>
      </c>
      <c r="F15" s="189">
        <v>42938</v>
      </c>
      <c r="G15" s="83">
        <v>8</v>
      </c>
      <c r="H15" s="26"/>
      <c r="I15" s="27">
        <v>8</v>
      </c>
      <c r="J15" s="28" t="s">
        <v>107</v>
      </c>
      <c r="K15" s="29">
        <v>394</v>
      </c>
      <c r="L15" s="30">
        <v>35937</v>
      </c>
      <c r="M15" s="56" t="s">
        <v>404</v>
      </c>
      <c r="N15" s="56" t="s">
        <v>405</v>
      </c>
      <c r="O15" s="183">
        <v>42088</v>
      </c>
      <c r="P15" s="29">
        <v>7</v>
      </c>
    </row>
    <row r="16" spans="1:16" s="19" customFormat="1" ht="18.75" customHeight="1" x14ac:dyDescent="0.2">
      <c r="A16" s="22"/>
      <c r="B16" s="82"/>
      <c r="C16" s="138"/>
      <c r="D16" s="177"/>
      <c r="E16" s="178"/>
      <c r="F16" s="189"/>
      <c r="G16" s="83"/>
      <c r="H16" s="26"/>
      <c r="I16" s="27">
        <v>9</v>
      </c>
      <c r="J16" s="28" t="s">
        <v>108</v>
      </c>
      <c r="K16" s="29" t="s">
        <v>515</v>
      </c>
      <c r="L16" s="30" t="s">
        <v>515</v>
      </c>
      <c r="M16" s="56" t="s">
        <v>515</v>
      </c>
      <c r="N16" s="56" t="s">
        <v>515</v>
      </c>
      <c r="O16" s="183"/>
      <c r="P16" s="29"/>
    </row>
    <row r="17" spans="1:16" s="19" customFormat="1" ht="18.75" customHeight="1" x14ac:dyDescent="0.2">
      <c r="A17" s="22"/>
      <c r="B17" s="82"/>
      <c r="C17" s="138"/>
      <c r="D17" s="177"/>
      <c r="E17" s="178"/>
      <c r="F17" s="189"/>
      <c r="G17" s="83"/>
      <c r="H17" s="26"/>
      <c r="I17" s="27">
        <v>10</v>
      </c>
      <c r="J17" s="28" t="s">
        <v>109</v>
      </c>
      <c r="K17" s="29" t="s">
        <v>515</v>
      </c>
      <c r="L17" s="30" t="s">
        <v>515</v>
      </c>
      <c r="M17" s="56" t="s">
        <v>515</v>
      </c>
      <c r="N17" s="56" t="s">
        <v>515</v>
      </c>
      <c r="O17" s="183"/>
      <c r="P17" s="29"/>
    </row>
    <row r="18" spans="1:16" s="19" customFormat="1" ht="18.75" customHeight="1" x14ac:dyDescent="0.2">
      <c r="A18" s="22"/>
      <c r="B18" s="82"/>
      <c r="C18" s="138"/>
      <c r="D18" s="177"/>
      <c r="E18" s="178"/>
      <c r="F18" s="189"/>
      <c r="G18" s="83"/>
      <c r="H18" s="26"/>
      <c r="I18" s="27">
        <v>11</v>
      </c>
      <c r="J18" s="28" t="s">
        <v>110</v>
      </c>
      <c r="K18" s="29" t="s">
        <v>515</v>
      </c>
      <c r="L18" s="30" t="s">
        <v>515</v>
      </c>
      <c r="M18" s="56" t="s">
        <v>515</v>
      </c>
      <c r="N18" s="56" t="s">
        <v>515</v>
      </c>
      <c r="O18" s="183"/>
      <c r="P18" s="29"/>
    </row>
    <row r="19" spans="1:16" s="19" customFormat="1" ht="18.75" customHeight="1" x14ac:dyDescent="0.2">
      <c r="A19" s="22"/>
      <c r="B19" s="82"/>
      <c r="C19" s="138"/>
      <c r="D19" s="177"/>
      <c r="E19" s="178"/>
      <c r="F19" s="189"/>
      <c r="G19" s="83"/>
      <c r="H19" s="26"/>
      <c r="I19" s="27">
        <v>12</v>
      </c>
      <c r="J19" s="28" t="s">
        <v>111</v>
      </c>
      <c r="K19" s="29" t="s">
        <v>515</v>
      </c>
      <c r="L19" s="30" t="s">
        <v>515</v>
      </c>
      <c r="M19" s="56" t="s">
        <v>515</v>
      </c>
      <c r="N19" s="56" t="s">
        <v>515</v>
      </c>
      <c r="O19" s="183"/>
      <c r="P19" s="29"/>
    </row>
    <row r="20" spans="1:16" s="19" customFormat="1" ht="18.75" customHeight="1" x14ac:dyDescent="0.2">
      <c r="A20" s="22"/>
      <c r="B20" s="82"/>
      <c r="C20" s="138"/>
      <c r="D20" s="177"/>
      <c r="E20" s="178"/>
      <c r="F20" s="189"/>
      <c r="G20" s="83"/>
      <c r="H20" s="26"/>
      <c r="I20" s="401" t="s">
        <v>17</v>
      </c>
      <c r="J20" s="402"/>
      <c r="K20" s="402"/>
      <c r="L20" s="402"/>
      <c r="M20" s="402"/>
      <c r="N20" s="402"/>
      <c r="O20" s="402"/>
      <c r="P20" s="403"/>
    </row>
    <row r="21" spans="1:16" s="19" customFormat="1" ht="26.25" customHeight="1" x14ac:dyDescent="0.2">
      <c r="A21" s="22"/>
      <c r="B21" s="82"/>
      <c r="C21" s="138"/>
      <c r="D21" s="177"/>
      <c r="E21" s="178"/>
      <c r="F21" s="189"/>
      <c r="G21" s="83"/>
      <c r="H21" s="26"/>
      <c r="I21" s="55" t="s">
        <v>12</v>
      </c>
      <c r="J21" s="55" t="s">
        <v>195</v>
      </c>
      <c r="K21" s="55" t="s">
        <v>194</v>
      </c>
      <c r="L21" s="140" t="s">
        <v>13</v>
      </c>
      <c r="M21" s="141" t="s">
        <v>14</v>
      </c>
      <c r="N21" s="141" t="s">
        <v>43</v>
      </c>
      <c r="O21" s="182" t="s">
        <v>15</v>
      </c>
      <c r="P21" s="55" t="s">
        <v>26</v>
      </c>
    </row>
    <row r="22" spans="1:16" s="19" customFormat="1" ht="18.75" customHeight="1" x14ac:dyDescent="0.2">
      <c r="A22" s="22"/>
      <c r="B22" s="82"/>
      <c r="C22" s="138"/>
      <c r="D22" s="177"/>
      <c r="E22" s="178"/>
      <c r="F22" s="189"/>
      <c r="G22" s="83"/>
      <c r="H22" s="26"/>
      <c r="I22" s="27">
        <v>1</v>
      </c>
      <c r="J22" s="28" t="s">
        <v>112</v>
      </c>
      <c r="K22" s="29" t="s">
        <v>515</v>
      </c>
      <c r="L22" s="30" t="s">
        <v>515</v>
      </c>
      <c r="M22" s="56" t="s">
        <v>515</v>
      </c>
      <c r="N22" s="56" t="s">
        <v>515</v>
      </c>
      <c r="O22" s="183"/>
      <c r="P22" s="29"/>
    </row>
    <row r="23" spans="1:16" s="19" customFormat="1" ht="18.75" customHeight="1" x14ac:dyDescent="0.2">
      <c r="A23" s="22"/>
      <c r="B23" s="82"/>
      <c r="C23" s="138"/>
      <c r="D23" s="177"/>
      <c r="E23" s="178"/>
      <c r="F23" s="189"/>
      <c r="G23" s="83"/>
      <c r="H23" s="26"/>
      <c r="I23" s="27">
        <v>2</v>
      </c>
      <c r="J23" s="28" t="s">
        <v>113</v>
      </c>
      <c r="K23" s="29" t="s">
        <v>515</v>
      </c>
      <c r="L23" s="30" t="s">
        <v>515</v>
      </c>
      <c r="M23" s="56" t="s">
        <v>515</v>
      </c>
      <c r="N23" s="56" t="s">
        <v>515</v>
      </c>
      <c r="O23" s="183"/>
      <c r="P23" s="29"/>
    </row>
    <row r="24" spans="1:16" s="19" customFormat="1" ht="18.75" customHeight="1" x14ac:dyDescent="0.2">
      <c r="A24" s="22"/>
      <c r="B24" s="82"/>
      <c r="C24" s="138"/>
      <c r="D24" s="177"/>
      <c r="E24" s="178"/>
      <c r="F24" s="189"/>
      <c r="G24" s="83"/>
      <c r="H24" s="26"/>
      <c r="I24" s="27">
        <v>3</v>
      </c>
      <c r="J24" s="28" t="s">
        <v>114</v>
      </c>
      <c r="K24" s="29" t="s">
        <v>515</v>
      </c>
      <c r="L24" s="30" t="s">
        <v>515</v>
      </c>
      <c r="M24" s="56" t="s">
        <v>515</v>
      </c>
      <c r="N24" s="56" t="s">
        <v>515</v>
      </c>
      <c r="O24" s="183"/>
      <c r="P24" s="29"/>
    </row>
    <row r="25" spans="1:16" s="19" customFormat="1" ht="18.75" customHeight="1" x14ac:dyDescent="0.2">
      <c r="A25" s="22"/>
      <c r="B25" s="82"/>
      <c r="C25" s="138"/>
      <c r="D25" s="177"/>
      <c r="E25" s="178"/>
      <c r="F25" s="189"/>
      <c r="G25" s="83"/>
      <c r="H25" s="26"/>
      <c r="I25" s="27">
        <v>4</v>
      </c>
      <c r="J25" s="28" t="s">
        <v>115</v>
      </c>
      <c r="K25" s="29" t="s">
        <v>515</v>
      </c>
      <c r="L25" s="30" t="s">
        <v>515</v>
      </c>
      <c r="M25" s="56" t="s">
        <v>515</v>
      </c>
      <c r="N25" s="56" t="s">
        <v>515</v>
      </c>
      <c r="O25" s="183"/>
      <c r="P25" s="29"/>
    </row>
    <row r="26" spans="1:16" s="19" customFormat="1" ht="18.75" customHeight="1" x14ac:dyDescent="0.2">
      <c r="A26" s="22"/>
      <c r="B26" s="82"/>
      <c r="C26" s="138"/>
      <c r="D26" s="177"/>
      <c r="E26" s="178"/>
      <c r="F26" s="189"/>
      <c r="G26" s="83"/>
      <c r="H26" s="26"/>
      <c r="I26" s="27">
        <v>5</v>
      </c>
      <c r="J26" s="28" t="s">
        <v>116</v>
      </c>
      <c r="K26" s="29" t="s">
        <v>515</v>
      </c>
      <c r="L26" s="30" t="s">
        <v>515</v>
      </c>
      <c r="M26" s="56" t="s">
        <v>515</v>
      </c>
      <c r="N26" s="56" t="s">
        <v>515</v>
      </c>
      <c r="O26" s="183"/>
      <c r="P26" s="29"/>
    </row>
    <row r="27" spans="1:16" s="19" customFormat="1" ht="18.75" customHeight="1" x14ac:dyDescent="0.2">
      <c r="A27" s="22"/>
      <c r="B27" s="82"/>
      <c r="C27" s="138"/>
      <c r="D27" s="177"/>
      <c r="E27" s="178"/>
      <c r="F27" s="189"/>
      <c r="G27" s="83"/>
      <c r="H27" s="26"/>
      <c r="I27" s="27">
        <v>6</v>
      </c>
      <c r="J27" s="28" t="s">
        <v>117</v>
      </c>
      <c r="K27" s="29" t="s">
        <v>515</v>
      </c>
      <c r="L27" s="30" t="s">
        <v>515</v>
      </c>
      <c r="M27" s="56" t="s">
        <v>515</v>
      </c>
      <c r="N27" s="56" t="s">
        <v>515</v>
      </c>
      <c r="O27" s="183"/>
      <c r="P27" s="29"/>
    </row>
    <row r="28" spans="1:16" s="19" customFormat="1" ht="18.75" customHeight="1" x14ac:dyDescent="0.2">
      <c r="A28" s="22"/>
      <c r="B28" s="82"/>
      <c r="C28" s="138"/>
      <c r="D28" s="177"/>
      <c r="E28" s="178"/>
      <c r="F28" s="189"/>
      <c r="G28" s="83"/>
      <c r="H28" s="26"/>
      <c r="I28" s="27">
        <v>7</v>
      </c>
      <c r="J28" s="28" t="s">
        <v>118</v>
      </c>
      <c r="K28" s="29" t="s">
        <v>515</v>
      </c>
      <c r="L28" s="30" t="s">
        <v>515</v>
      </c>
      <c r="M28" s="56" t="s">
        <v>515</v>
      </c>
      <c r="N28" s="56" t="s">
        <v>515</v>
      </c>
      <c r="O28" s="183"/>
      <c r="P28" s="29"/>
    </row>
    <row r="29" spans="1:16" s="19" customFormat="1" ht="18.75" customHeight="1" x14ac:dyDescent="0.2">
      <c r="A29" s="22"/>
      <c r="B29" s="82"/>
      <c r="C29" s="138"/>
      <c r="D29" s="177"/>
      <c r="E29" s="178"/>
      <c r="F29" s="189"/>
      <c r="G29" s="83"/>
      <c r="H29" s="26"/>
      <c r="I29" s="27">
        <v>8</v>
      </c>
      <c r="J29" s="28" t="s">
        <v>119</v>
      </c>
      <c r="K29" s="29" t="s">
        <v>515</v>
      </c>
      <c r="L29" s="30" t="s">
        <v>515</v>
      </c>
      <c r="M29" s="56" t="s">
        <v>515</v>
      </c>
      <c r="N29" s="56" t="s">
        <v>515</v>
      </c>
      <c r="O29" s="183"/>
      <c r="P29" s="29"/>
    </row>
    <row r="30" spans="1:16" s="19" customFormat="1" ht="18.75" customHeight="1" x14ac:dyDescent="0.2">
      <c r="A30" s="22"/>
      <c r="B30" s="82"/>
      <c r="C30" s="138"/>
      <c r="D30" s="177"/>
      <c r="E30" s="178"/>
      <c r="F30" s="189"/>
      <c r="G30" s="83"/>
      <c r="H30" s="26"/>
      <c r="I30" s="27">
        <v>9</v>
      </c>
      <c r="J30" s="28" t="s">
        <v>120</v>
      </c>
      <c r="K30" s="29" t="s">
        <v>515</v>
      </c>
      <c r="L30" s="30" t="s">
        <v>515</v>
      </c>
      <c r="M30" s="56" t="s">
        <v>515</v>
      </c>
      <c r="N30" s="56" t="s">
        <v>515</v>
      </c>
      <c r="O30" s="183"/>
      <c r="P30" s="29"/>
    </row>
    <row r="31" spans="1:16" s="19" customFormat="1" ht="18.75" customHeight="1" x14ac:dyDescent="0.2">
      <c r="A31" s="22"/>
      <c r="B31" s="82"/>
      <c r="C31" s="138"/>
      <c r="D31" s="177"/>
      <c r="E31" s="178"/>
      <c r="F31" s="189"/>
      <c r="G31" s="83"/>
      <c r="H31" s="26"/>
      <c r="I31" s="27">
        <v>10</v>
      </c>
      <c r="J31" s="28" t="s">
        <v>121</v>
      </c>
      <c r="K31" s="29" t="s">
        <v>515</v>
      </c>
      <c r="L31" s="30" t="s">
        <v>515</v>
      </c>
      <c r="M31" s="56" t="s">
        <v>515</v>
      </c>
      <c r="N31" s="56" t="s">
        <v>515</v>
      </c>
      <c r="O31" s="183"/>
      <c r="P31" s="29"/>
    </row>
    <row r="32" spans="1:16" s="19" customFormat="1" ht="18.75" customHeight="1" x14ac:dyDescent="0.2">
      <c r="A32" s="22"/>
      <c r="B32" s="82"/>
      <c r="C32" s="138"/>
      <c r="D32" s="177"/>
      <c r="E32" s="178"/>
      <c r="F32" s="189"/>
      <c r="G32" s="83"/>
      <c r="H32" s="26"/>
      <c r="I32" s="27">
        <v>11</v>
      </c>
      <c r="J32" s="28" t="s">
        <v>122</v>
      </c>
      <c r="K32" s="29" t="s">
        <v>515</v>
      </c>
      <c r="L32" s="30" t="s">
        <v>515</v>
      </c>
      <c r="M32" s="56" t="s">
        <v>515</v>
      </c>
      <c r="N32" s="56" t="s">
        <v>515</v>
      </c>
      <c r="O32" s="183"/>
      <c r="P32" s="29"/>
    </row>
    <row r="33" spans="1:16" s="19" customFormat="1" ht="18.75" customHeight="1" x14ac:dyDescent="0.2">
      <c r="A33" s="22"/>
      <c r="B33" s="82"/>
      <c r="C33" s="138"/>
      <c r="D33" s="177"/>
      <c r="E33" s="178"/>
      <c r="F33" s="189"/>
      <c r="G33" s="83"/>
      <c r="H33" s="26"/>
      <c r="I33" s="27">
        <v>12</v>
      </c>
      <c r="J33" s="28" t="s">
        <v>123</v>
      </c>
      <c r="K33" s="29" t="s">
        <v>515</v>
      </c>
      <c r="L33" s="30" t="s">
        <v>515</v>
      </c>
      <c r="M33" s="56" t="s">
        <v>515</v>
      </c>
      <c r="N33" s="56" t="s">
        <v>515</v>
      </c>
      <c r="O33" s="183"/>
      <c r="P33" s="29"/>
    </row>
    <row r="34" spans="1:16" s="19" customFormat="1" ht="18.75" customHeight="1" x14ac:dyDescent="0.2">
      <c r="A34" s="22"/>
      <c r="B34" s="82"/>
      <c r="C34" s="138"/>
      <c r="D34" s="177"/>
      <c r="E34" s="178"/>
      <c r="F34" s="189"/>
      <c r="G34" s="83"/>
      <c r="H34" s="26"/>
      <c r="I34" s="401" t="s">
        <v>18</v>
      </c>
      <c r="J34" s="402"/>
      <c r="K34" s="402"/>
      <c r="L34" s="402"/>
      <c r="M34" s="402"/>
      <c r="N34" s="402"/>
      <c r="O34" s="402"/>
      <c r="P34" s="403"/>
    </row>
    <row r="35" spans="1:16" s="19" customFormat="1" ht="24" customHeight="1" x14ac:dyDescent="0.2">
      <c r="A35" s="22"/>
      <c r="B35" s="82"/>
      <c r="C35" s="138"/>
      <c r="D35" s="177"/>
      <c r="E35" s="178"/>
      <c r="F35" s="189"/>
      <c r="G35" s="83"/>
      <c r="H35" s="26"/>
      <c r="I35" s="55" t="s">
        <v>12</v>
      </c>
      <c r="J35" s="55" t="s">
        <v>195</v>
      </c>
      <c r="K35" s="55" t="s">
        <v>194</v>
      </c>
      <c r="L35" s="140" t="s">
        <v>13</v>
      </c>
      <c r="M35" s="141" t="s">
        <v>14</v>
      </c>
      <c r="N35" s="141" t="s">
        <v>43</v>
      </c>
      <c r="O35" s="182" t="s">
        <v>15</v>
      </c>
      <c r="P35" s="55" t="s">
        <v>26</v>
      </c>
    </row>
    <row r="36" spans="1:16" s="19" customFormat="1" ht="18.75" customHeight="1" x14ac:dyDescent="0.2">
      <c r="A36" s="22"/>
      <c r="B36" s="82"/>
      <c r="C36" s="138"/>
      <c r="D36" s="177"/>
      <c r="E36" s="178"/>
      <c r="F36" s="189"/>
      <c r="G36" s="83"/>
      <c r="H36" s="26"/>
      <c r="I36" s="27">
        <v>1</v>
      </c>
      <c r="J36" s="28" t="s">
        <v>124</v>
      </c>
      <c r="K36" s="29" t="s">
        <v>515</v>
      </c>
      <c r="L36" s="30" t="s">
        <v>515</v>
      </c>
      <c r="M36" s="56" t="s">
        <v>515</v>
      </c>
      <c r="N36" s="56" t="s">
        <v>515</v>
      </c>
      <c r="O36" s="183"/>
      <c r="P36" s="29"/>
    </row>
    <row r="37" spans="1:16" s="19" customFormat="1" ht="18.75" customHeight="1" x14ac:dyDescent="0.2">
      <c r="A37" s="22"/>
      <c r="B37" s="82"/>
      <c r="C37" s="138"/>
      <c r="D37" s="177"/>
      <c r="E37" s="178"/>
      <c r="F37" s="189"/>
      <c r="G37" s="83"/>
      <c r="H37" s="26"/>
      <c r="I37" s="27">
        <v>2</v>
      </c>
      <c r="J37" s="28" t="s">
        <v>125</v>
      </c>
      <c r="K37" s="29" t="s">
        <v>515</v>
      </c>
      <c r="L37" s="30" t="s">
        <v>515</v>
      </c>
      <c r="M37" s="56" t="s">
        <v>515</v>
      </c>
      <c r="N37" s="56" t="s">
        <v>515</v>
      </c>
      <c r="O37" s="183"/>
      <c r="P37" s="29"/>
    </row>
    <row r="38" spans="1:16" s="19" customFormat="1" ht="18.75" customHeight="1" x14ac:dyDescent="0.2">
      <c r="A38" s="22"/>
      <c r="B38" s="82"/>
      <c r="C38" s="138"/>
      <c r="D38" s="177"/>
      <c r="E38" s="178"/>
      <c r="F38" s="189"/>
      <c r="G38" s="83"/>
      <c r="H38" s="26"/>
      <c r="I38" s="27">
        <v>3</v>
      </c>
      <c r="J38" s="28" t="s">
        <v>126</v>
      </c>
      <c r="K38" s="29" t="s">
        <v>515</v>
      </c>
      <c r="L38" s="30" t="s">
        <v>515</v>
      </c>
      <c r="M38" s="56" t="s">
        <v>515</v>
      </c>
      <c r="N38" s="56" t="s">
        <v>515</v>
      </c>
      <c r="O38" s="183"/>
      <c r="P38" s="29"/>
    </row>
    <row r="39" spans="1:16" s="19" customFormat="1" ht="18.75" customHeight="1" x14ac:dyDescent="0.2">
      <c r="A39" s="22"/>
      <c r="B39" s="82"/>
      <c r="C39" s="138"/>
      <c r="D39" s="177"/>
      <c r="E39" s="178"/>
      <c r="F39" s="189"/>
      <c r="G39" s="83"/>
      <c r="H39" s="26"/>
      <c r="I39" s="27">
        <v>4</v>
      </c>
      <c r="J39" s="28" t="s">
        <v>127</v>
      </c>
      <c r="K39" s="29" t="s">
        <v>515</v>
      </c>
      <c r="L39" s="30" t="s">
        <v>515</v>
      </c>
      <c r="M39" s="56" t="s">
        <v>515</v>
      </c>
      <c r="N39" s="56" t="s">
        <v>515</v>
      </c>
      <c r="O39" s="183"/>
      <c r="P39" s="29"/>
    </row>
    <row r="40" spans="1:16" s="19" customFormat="1" ht="18.75" customHeight="1" x14ac:dyDescent="0.2">
      <c r="A40" s="22"/>
      <c r="B40" s="82"/>
      <c r="C40" s="138"/>
      <c r="D40" s="177"/>
      <c r="E40" s="178"/>
      <c r="F40" s="189"/>
      <c r="G40" s="83"/>
      <c r="H40" s="26"/>
      <c r="I40" s="27">
        <v>5</v>
      </c>
      <c r="J40" s="28" t="s">
        <v>128</v>
      </c>
      <c r="K40" s="29" t="s">
        <v>515</v>
      </c>
      <c r="L40" s="30" t="s">
        <v>515</v>
      </c>
      <c r="M40" s="56" t="s">
        <v>515</v>
      </c>
      <c r="N40" s="56" t="s">
        <v>515</v>
      </c>
      <c r="O40" s="183"/>
      <c r="P40" s="29"/>
    </row>
    <row r="41" spans="1:16" s="19" customFormat="1" ht="18.75" customHeight="1" x14ac:dyDescent="0.2">
      <c r="A41" s="22"/>
      <c r="B41" s="82"/>
      <c r="C41" s="138"/>
      <c r="D41" s="177"/>
      <c r="E41" s="178"/>
      <c r="F41" s="189"/>
      <c r="G41" s="83"/>
      <c r="H41" s="26"/>
      <c r="I41" s="27">
        <v>6</v>
      </c>
      <c r="J41" s="28" t="s">
        <v>129</v>
      </c>
      <c r="K41" s="29" t="s">
        <v>515</v>
      </c>
      <c r="L41" s="30" t="s">
        <v>515</v>
      </c>
      <c r="M41" s="56" t="s">
        <v>515</v>
      </c>
      <c r="N41" s="56" t="s">
        <v>515</v>
      </c>
      <c r="O41" s="183"/>
      <c r="P41" s="29"/>
    </row>
    <row r="42" spans="1:16" s="19" customFormat="1" ht="18.75" customHeight="1" x14ac:dyDescent="0.2">
      <c r="A42" s="22"/>
      <c r="B42" s="82"/>
      <c r="C42" s="138"/>
      <c r="D42" s="177"/>
      <c r="E42" s="178"/>
      <c r="F42" s="189"/>
      <c r="G42" s="83"/>
      <c r="H42" s="26"/>
      <c r="I42" s="27">
        <v>7</v>
      </c>
      <c r="J42" s="28" t="s">
        <v>130</v>
      </c>
      <c r="K42" s="29" t="s">
        <v>515</v>
      </c>
      <c r="L42" s="30" t="s">
        <v>515</v>
      </c>
      <c r="M42" s="56" t="s">
        <v>515</v>
      </c>
      <c r="N42" s="56" t="s">
        <v>515</v>
      </c>
      <c r="O42" s="183"/>
      <c r="P42" s="29"/>
    </row>
    <row r="43" spans="1:16" s="19" customFormat="1" ht="18.75" customHeight="1" x14ac:dyDescent="0.2">
      <c r="A43" s="22"/>
      <c r="B43" s="82"/>
      <c r="C43" s="138"/>
      <c r="D43" s="177"/>
      <c r="E43" s="178"/>
      <c r="F43" s="189"/>
      <c r="G43" s="83"/>
      <c r="H43" s="26"/>
      <c r="I43" s="27">
        <v>8</v>
      </c>
      <c r="J43" s="28" t="s">
        <v>131</v>
      </c>
      <c r="K43" s="29" t="s">
        <v>515</v>
      </c>
      <c r="L43" s="30" t="s">
        <v>515</v>
      </c>
      <c r="M43" s="56" t="s">
        <v>515</v>
      </c>
      <c r="N43" s="56" t="s">
        <v>515</v>
      </c>
      <c r="O43" s="183"/>
      <c r="P43" s="29"/>
    </row>
    <row r="44" spans="1:16" s="19" customFormat="1" ht="18.75" customHeight="1" x14ac:dyDescent="0.2">
      <c r="A44" s="22"/>
      <c r="B44" s="82"/>
      <c r="C44" s="138"/>
      <c r="D44" s="177"/>
      <c r="E44" s="178"/>
      <c r="F44" s="189"/>
      <c r="G44" s="83"/>
      <c r="H44" s="26"/>
      <c r="I44" s="27">
        <v>9</v>
      </c>
      <c r="J44" s="28" t="s">
        <v>132</v>
      </c>
      <c r="K44" s="29" t="s">
        <v>515</v>
      </c>
      <c r="L44" s="30" t="s">
        <v>515</v>
      </c>
      <c r="M44" s="56" t="s">
        <v>515</v>
      </c>
      <c r="N44" s="56" t="s">
        <v>515</v>
      </c>
      <c r="O44" s="183"/>
      <c r="P44" s="29"/>
    </row>
    <row r="45" spans="1:16" s="19" customFormat="1" ht="18.75" customHeight="1" x14ac:dyDescent="0.2">
      <c r="A45" s="22"/>
      <c r="B45" s="82"/>
      <c r="C45" s="138"/>
      <c r="D45" s="177"/>
      <c r="E45" s="178"/>
      <c r="F45" s="189"/>
      <c r="G45" s="83"/>
      <c r="H45" s="26"/>
      <c r="I45" s="27">
        <v>10</v>
      </c>
      <c r="J45" s="28" t="s">
        <v>133</v>
      </c>
      <c r="K45" s="29" t="s">
        <v>515</v>
      </c>
      <c r="L45" s="30" t="s">
        <v>515</v>
      </c>
      <c r="M45" s="56" t="s">
        <v>515</v>
      </c>
      <c r="N45" s="56" t="s">
        <v>515</v>
      </c>
      <c r="O45" s="183"/>
      <c r="P45" s="29"/>
    </row>
    <row r="46" spans="1:16" s="19" customFormat="1" ht="18.75" customHeight="1" x14ac:dyDescent="0.2">
      <c r="A46" s="22"/>
      <c r="B46" s="82"/>
      <c r="C46" s="138"/>
      <c r="D46" s="177"/>
      <c r="E46" s="178"/>
      <c r="F46" s="189"/>
      <c r="G46" s="83"/>
      <c r="H46" s="26"/>
      <c r="I46" s="27">
        <v>11</v>
      </c>
      <c r="J46" s="28" t="s">
        <v>134</v>
      </c>
      <c r="K46" s="29" t="s">
        <v>515</v>
      </c>
      <c r="L46" s="30" t="s">
        <v>515</v>
      </c>
      <c r="M46" s="56" t="s">
        <v>515</v>
      </c>
      <c r="N46" s="56" t="s">
        <v>515</v>
      </c>
      <c r="O46" s="183"/>
      <c r="P46" s="29"/>
    </row>
    <row r="47" spans="1:16" s="19" customFormat="1" ht="18.75" customHeight="1" x14ac:dyDescent="0.2">
      <c r="A47" s="22"/>
      <c r="B47" s="82"/>
      <c r="C47" s="138"/>
      <c r="D47" s="177"/>
      <c r="E47" s="178"/>
      <c r="F47" s="189"/>
      <c r="G47" s="83"/>
      <c r="H47" s="26"/>
      <c r="I47" s="27">
        <v>12</v>
      </c>
      <c r="J47" s="28" t="s">
        <v>135</v>
      </c>
      <c r="K47" s="29" t="s">
        <v>515</v>
      </c>
      <c r="L47" s="30" t="s">
        <v>515</v>
      </c>
      <c r="M47" s="56" t="s">
        <v>515</v>
      </c>
      <c r="N47" s="56" t="s">
        <v>515</v>
      </c>
      <c r="O47" s="183"/>
      <c r="P47" s="29"/>
    </row>
    <row r="48" spans="1:16" s="19" customFormat="1" ht="18.75" customHeight="1" x14ac:dyDescent="0.2">
      <c r="A48" s="22"/>
      <c r="B48" s="82"/>
      <c r="C48" s="138"/>
      <c r="D48" s="177"/>
      <c r="E48" s="178"/>
      <c r="F48" s="189"/>
      <c r="G48" s="83"/>
      <c r="H48" s="26"/>
      <c r="I48" s="401" t="s">
        <v>40</v>
      </c>
      <c r="J48" s="402"/>
      <c r="K48" s="402"/>
      <c r="L48" s="402"/>
      <c r="M48" s="402"/>
      <c r="N48" s="402"/>
      <c r="O48" s="402"/>
      <c r="P48" s="403"/>
    </row>
    <row r="49" spans="1:17" s="19" customFormat="1" ht="24" customHeight="1" x14ac:dyDescent="0.2">
      <c r="A49" s="22"/>
      <c r="B49" s="82"/>
      <c r="C49" s="138"/>
      <c r="D49" s="177"/>
      <c r="E49" s="178"/>
      <c r="F49" s="189"/>
      <c r="G49" s="83"/>
      <c r="H49" s="26"/>
      <c r="I49" s="55" t="s">
        <v>12</v>
      </c>
      <c r="J49" s="55" t="s">
        <v>195</v>
      </c>
      <c r="K49" s="55" t="s">
        <v>194</v>
      </c>
      <c r="L49" s="140" t="s">
        <v>13</v>
      </c>
      <c r="M49" s="141" t="s">
        <v>14</v>
      </c>
      <c r="N49" s="141" t="s">
        <v>43</v>
      </c>
      <c r="O49" s="182" t="s">
        <v>15</v>
      </c>
      <c r="P49" s="55" t="s">
        <v>26</v>
      </c>
    </row>
    <row r="50" spans="1:17" s="19" customFormat="1" ht="18.75" customHeight="1" x14ac:dyDescent="0.2">
      <c r="A50" s="22"/>
      <c r="B50" s="82"/>
      <c r="C50" s="138"/>
      <c r="D50" s="177"/>
      <c r="E50" s="178"/>
      <c r="F50" s="189"/>
      <c r="G50" s="83"/>
      <c r="H50" s="26"/>
      <c r="I50" s="27">
        <v>1</v>
      </c>
      <c r="J50" s="28" t="s">
        <v>136</v>
      </c>
      <c r="K50" s="29" t="s">
        <v>515</v>
      </c>
      <c r="L50" s="30" t="s">
        <v>515</v>
      </c>
      <c r="M50" s="56" t="s">
        <v>515</v>
      </c>
      <c r="N50" s="56" t="s">
        <v>515</v>
      </c>
      <c r="O50" s="183"/>
      <c r="P50" s="29"/>
    </row>
    <row r="51" spans="1:17" s="19" customFormat="1" ht="18.75" customHeight="1" x14ac:dyDescent="0.2">
      <c r="A51" s="22"/>
      <c r="B51" s="82"/>
      <c r="C51" s="138"/>
      <c r="D51" s="177"/>
      <c r="E51" s="178"/>
      <c r="F51" s="189"/>
      <c r="G51" s="83"/>
      <c r="H51" s="26"/>
      <c r="I51" s="27">
        <v>2</v>
      </c>
      <c r="J51" s="28" t="s">
        <v>137</v>
      </c>
      <c r="K51" s="29" t="s">
        <v>515</v>
      </c>
      <c r="L51" s="30" t="s">
        <v>515</v>
      </c>
      <c r="M51" s="56" t="s">
        <v>515</v>
      </c>
      <c r="N51" s="56" t="s">
        <v>515</v>
      </c>
      <c r="O51" s="183"/>
      <c r="P51" s="29"/>
    </row>
    <row r="52" spans="1:17" s="19" customFormat="1" ht="18.75" customHeight="1" x14ac:dyDescent="0.2">
      <c r="A52" s="22"/>
      <c r="B52" s="82"/>
      <c r="C52" s="138"/>
      <c r="D52" s="177"/>
      <c r="E52" s="178"/>
      <c r="F52" s="189"/>
      <c r="G52" s="83"/>
      <c r="H52" s="26"/>
      <c r="I52" s="27">
        <v>3</v>
      </c>
      <c r="J52" s="28" t="s">
        <v>138</v>
      </c>
      <c r="K52" s="29" t="s">
        <v>515</v>
      </c>
      <c r="L52" s="30" t="s">
        <v>515</v>
      </c>
      <c r="M52" s="56" t="s">
        <v>515</v>
      </c>
      <c r="N52" s="56" t="s">
        <v>515</v>
      </c>
      <c r="O52" s="183"/>
      <c r="P52" s="29"/>
    </row>
    <row r="53" spans="1:17" s="19" customFormat="1" ht="18.75" customHeight="1" x14ac:dyDescent="0.2">
      <c r="A53" s="22"/>
      <c r="B53" s="82"/>
      <c r="C53" s="138"/>
      <c r="D53" s="177"/>
      <c r="E53" s="178"/>
      <c r="F53" s="189"/>
      <c r="G53" s="83"/>
      <c r="H53" s="26"/>
      <c r="I53" s="27">
        <v>4</v>
      </c>
      <c r="J53" s="28" t="s">
        <v>139</v>
      </c>
      <c r="K53" s="29" t="s">
        <v>515</v>
      </c>
      <c r="L53" s="30" t="s">
        <v>515</v>
      </c>
      <c r="M53" s="56" t="s">
        <v>515</v>
      </c>
      <c r="N53" s="56" t="s">
        <v>515</v>
      </c>
      <c r="O53" s="183"/>
      <c r="P53" s="29"/>
    </row>
    <row r="54" spans="1:17" s="19" customFormat="1" ht="18.75" customHeight="1" x14ac:dyDescent="0.2">
      <c r="A54" s="22"/>
      <c r="B54" s="82"/>
      <c r="C54" s="138"/>
      <c r="D54" s="177"/>
      <c r="E54" s="178"/>
      <c r="F54" s="189"/>
      <c r="G54" s="83"/>
      <c r="H54" s="26"/>
      <c r="I54" s="27">
        <v>5</v>
      </c>
      <c r="J54" s="28" t="s">
        <v>140</v>
      </c>
      <c r="K54" s="29" t="s">
        <v>515</v>
      </c>
      <c r="L54" s="30" t="s">
        <v>515</v>
      </c>
      <c r="M54" s="56" t="s">
        <v>515</v>
      </c>
      <c r="N54" s="56" t="s">
        <v>515</v>
      </c>
      <c r="O54" s="183"/>
      <c r="P54" s="29"/>
    </row>
    <row r="55" spans="1:17" s="19" customFormat="1" ht="18.75" customHeight="1" x14ac:dyDescent="0.2">
      <c r="A55" s="22"/>
      <c r="B55" s="82"/>
      <c r="C55" s="138"/>
      <c r="D55" s="177"/>
      <c r="E55" s="178"/>
      <c r="F55" s="189"/>
      <c r="G55" s="83"/>
      <c r="H55" s="26"/>
      <c r="I55" s="27">
        <v>6</v>
      </c>
      <c r="J55" s="28" t="s">
        <v>141</v>
      </c>
      <c r="K55" s="29" t="s">
        <v>515</v>
      </c>
      <c r="L55" s="30" t="s">
        <v>515</v>
      </c>
      <c r="M55" s="56" t="s">
        <v>515</v>
      </c>
      <c r="N55" s="56" t="s">
        <v>515</v>
      </c>
      <c r="O55" s="183"/>
      <c r="P55" s="29"/>
    </row>
    <row r="56" spans="1:17" s="19" customFormat="1" ht="18.75" customHeight="1" x14ac:dyDescent="0.2">
      <c r="A56" s="22"/>
      <c r="B56" s="82"/>
      <c r="C56" s="138"/>
      <c r="D56" s="177"/>
      <c r="E56" s="178"/>
      <c r="F56" s="189"/>
      <c r="G56" s="83"/>
      <c r="H56" s="26"/>
      <c r="I56" s="27">
        <v>7</v>
      </c>
      <c r="J56" s="28" t="s">
        <v>142</v>
      </c>
      <c r="K56" s="29" t="s">
        <v>515</v>
      </c>
      <c r="L56" s="30" t="s">
        <v>515</v>
      </c>
      <c r="M56" s="56" t="s">
        <v>515</v>
      </c>
      <c r="N56" s="56" t="s">
        <v>515</v>
      </c>
      <c r="O56" s="183"/>
      <c r="P56" s="29"/>
    </row>
    <row r="57" spans="1:17" s="19" customFormat="1" ht="18.75" customHeight="1" x14ac:dyDescent="0.2">
      <c r="A57" s="22"/>
      <c r="B57" s="82"/>
      <c r="C57" s="138"/>
      <c r="D57" s="177"/>
      <c r="E57" s="178"/>
      <c r="F57" s="189"/>
      <c r="G57" s="83"/>
      <c r="H57" s="26"/>
      <c r="I57" s="27">
        <v>8</v>
      </c>
      <c r="J57" s="28" t="s">
        <v>143</v>
      </c>
      <c r="K57" s="29" t="s">
        <v>515</v>
      </c>
      <c r="L57" s="30" t="s">
        <v>515</v>
      </c>
      <c r="M57" s="56" t="s">
        <v>515</v>
      </c>
      <c r="N57" s="56" t="s">
        <v>515</v>
      </c>
      <c r="O57" s="183"/>
      <c r="P57" s="29"/>
    </row>
    <row r="58" spans="1:17" s="19" customFormat="1" ht="18.75" customHeight="1" x14ac:dyDescent="0.2">
      <c r="A58" s="22"/>
      <c r="B58" s="82"/>
      <c r="C58" s="138"/>
      <c r="D58" s="177"/>
      <c r="E58" s="178"/>
      <c r="F58" s="189"/>
      <c r="G58" s="83"/>
      <c r="H58" s="26"/>
      <c r="I58" s="27">
        <v>9</v>
      </c>
      <c r="J58" s="28" t="s">
        <v>144</v>
      </c>
      <c r="K58" s="29" t="s">
        <v>515</v>
      </c>
      <c r="L58" s="30" t="s">
        <v>515</v>
      </c>
      <c r="M58" s="56" t="s">
        <v>515</v>
      </c>
      <c r="N58" s="56" t="s">
        <v>515</v>
      </c>
      <c r="O58" s="183"/>
      <c r="P58" s="29"/>
    </row>
    <row r="59" spans="1:17" s="19" customFormat="1" ht="18.75" customHeight="1" x14ac:dyDescent="0.2">
      <c r="A59" s="22"/>
      <c r="B59" s="82"/>
      <c r="C59" s="138"/>
      <c r="D59" s="177"/>
      <c r="E59" s="178"/>
      <c r="F59" s="189"/>
      <c r="G59" s="83"/>
      <c r="H59" s="26"/>
      <c r="I59" s="27">
        <v>10</v>
      </c>
      <c r="J59" s="28" t="s">
        <v>145</v>
      </c>
      <c r="K59" s="29" t="s">
        <v>515</v>
      </c>
      <c r="L59" s="30" t="s">
        <v>515</v>
      </c>
      <c r="M59" s="56" t="s">
        <v>515</v>
      </c>
      <c r="N59" s="56" t="s">
        <v>515</v>
      </c>
      <c r="O59" s="183"/>
      <c r="P59" s="29"/>
    </row>
    <row r="60" spans="1:17" s="19" customFormat="1" ht="18.75" customHeight="1" x14ac:dyDescent="0.2">
      <c r="A60" s="22"/>
      <c r="B60" s="82"/>
      <c r="C60" s="138"/>
      <c r="D60" s="177"/>
      <c r="E60" s="178"/>
      <c r="F60" s="189"/>
      <c r="G60" s="83"/>
      <c r="H60" s="26"/>
      <c r="I60" s="27">
        <v>11</v>
      </c>
      <c r="J60" s="28" t="s">
        <v>146</v>
      </c>
      <c r="K60" s="29" t="s">
        <v>515</v>
      </c>
      <c r="L60" s="30" t="s">
        <v>515</v>
      </c>
      <c r="M60" s="56" t="s">
        <v>515</v>
      </c>
      <c r="N60" s="56" t="s">
        <v>515</v>
      </c>
      <c r="O60" s="183"/>
      <c r="P60" s="29"/>
    </row>
    <row r="61" spans="1:17" s="19" customFormat="1" ht="18.75" customHeight="1" x14ac:dyDescent="0.2">
      <c r="A61" s="22"/>
      <c r="B61" s="82"/>
      <c r="C61" s="138"/>
      <c r="D61" s="177"/>
      <c r="E61" s="178"/>
      <c r="F61" s="189"/>
      <c r="G61" s="83"/>
      <c r="H61" s="26"/>
      <c r="I61" s="27">
        <v>12</v>
      </c>
      <c r="J61" s="28" t="s">
        <v>147</v>
      </c>
      <c r="K61" s="29" t="s">
        <v>515</v>
      </c>
      <c r="L61" s="30" t="s">
        <v>515</v>
      </c>
      <c r="M61" s="56" t="s">
        <v>515</v>
      </c>
      <c r="N61" s="56" t="s">
        <v>515</v>
      </c>
      <c r="O61" s="183"/>
      <c r="P61" s="29"/>
    </row>
    <row r="62" spans="1:17" ht="7.5" customHeight="1" x14ac:dyDescent="0.2">
      <c r="A62" s="41"/>
      <c r="B62" s="41"/>
      <c r="C62" s="42"/>
      <c r="D62" s="64"/>
      <c r="E62" s="43"/>
      <c r="F62" s="190"/>
      <c r="G62" s="45"/>
      <c r="I62" s="46"/>
      <c r="J62" s="47"/>
      <c r="K62" s="48"/>
      <c r="L62" s="49"/>
      <c r="M62" s="60"/>
      <c r="N62" s="60"/>
      <c r="O62" s="184"/>
      <c r="P62" s="48"/>
    </row>
    <row r="63" spans="1:17" ht="14.25" customHeight="1" x14ac:dyDescent="0.2">
      <c r="A63" s="35" t="s">
        <v>19</v>
      </c>
      <c r="B63" s="35"/>
      <c r="C63" s="35"/>
      <c r="D63" s="65"/>
      <c r="E63" s="58" t="s">
        <v>0</v>
      </c>
      <c r="F63" s="191" t="s">
        <v>1</v>
      </c>
      <c r="G63" s="32"/>
      <c r="H63" s="36" t="s">
        <v>2</v>
      </c>
      <c r="I63" s="36"/>
      <c r="J63" s="36"/>
      <c r="K63" s="36"/>
      <c r="M63" s="61" t="s">
        <v>3</v>
      </c>
      <c r="N63" s="62" t="s">
        <v>3</v>
      </c>
      <c r="O63" s="185" t="s">
        <v>3</v>
      </c>
      <c r="P63" s="35"/>
      <c r="Q63" s="37"/>
    </row>
  </sheetData>
  <autoFilter ref="B6:G7"/>
  <sortState ref="B8:G15">
    <sortCondition ref="F8:F15"/>
  </sortState>
  <mergeCells count="21">
    <mergeCell ref="A1:P1"/>
    <mergeCell ref="A2:P2"/>
    <mergeCell ref="A3:C3"/>
    <mergeCell ref="D3:E3"/>
    <mergeCell ref="F3:G3"/>
    <mergeCell ref="I3:L3"/>
    <mergeCell ref="N3:P3"/>
    <mergeCell ref="N5:P5"/>
    <mergeCell ref="I48:P48"/>
    <mergeCell ref="G6:G7"/>
    <mergeCell ref="I6:P6"/>
    <mergeCell ref="I20:P20"/>
    <mergeCell ref="I34:P34"/>
    <mergeCell ref="E6:E7"/>
    <mergeCell ref="F6:F7"/>
    <mergeCell ref="C6:C7"/>
    <mergeCell ref="D6:D7"/>
    <mergeCell ref="A4:C4"/>
    <mergeCell ref="D4:E4"/>
    <mergeCell ref="A6:A7"/>
    <mergeCell ref="B6:B7"/>
  </mergeCells>
  <conditionalFormatting sqref="F8:F61">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2"/>
  <sheetViews>
    <sheetView view="pageBreakPreview" zoomScale="44" zoomScaleNormal="50" zoomScaleSheetLayoutView="44" workbookViewId="0">
      <selection activeCell="A18" sqref="A18:K18"/>
    </sheetView>
  </sheetViews>
  <sheetFormatPr defaultRowHeight="14.25" x14ac:dyDescent="0.2"/>
  <cols>
    <col min="1" max="1" width="7.28515625" style="33" customWidth="1"/>
    <col min="2" max="2" width="20" style="33" hidden="1" customWidth="1"/>
    <col min="3" max="3" width="7.7109375" style="33" customWidth="1"/>
    <col min="4" max="4" width="17.28515625" style="68" customWidth="1"/>
    <col min="5" max="5" width="28.42578125" style="33" customWidth="1"/>
    <col min="6" max="6" width="17.85546875" style="33" customWidth="1"/>
    <col min="7" max="7" width="5.5703125" style="66" bestFit="1" customWidth="1"/>
    <col min="8" max="66" width="4.7109375" style="66" customWidth="1"/>
    <col min="67" max="67" width="20.5703125" style="69" customWidth="1"/>
    <col min="68" max="68" width="10.85546875" style="70" customWidth="1"/>
    <col min="69" max="69" width="12.28515625" style="236" customWidth="1"/>
    <col min="70" max="16384" width="9.140625" style="66"/>
  </cols>
  <sheetData>
    <row r="1" spans="1:69" s="9" customFormat="1" ht="48.75" customHeight="1" x14ac:dyDescent="0.2">
      <c r="A1" s="436" t="s">
        <v>190</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c r="AH1" s="436"/>
      <c r="AI1" s="436"/>
      <c r="AJ1" s="436"/>
      <c r="AK1" s="436"/>
      <c r="AL1" s="436"/>
      <c r="AM1" s="436"/>
      <c r="AN1" s="436"/>
      <c r="AO1" s="436"/>
      <c r="AP1" s="436"/>
      <c r="AQ1" s="436"/>
      <c r="AR1" s="436"/>
      <c r="AS1" s="436"/>
      <c r="AT1" s="436"/>
      <c r="AU1" s="436"/>
      <c r="AV1" s="436"/>
      <c r="AW1" s="436"/>
      <c r="AX1" s="436"/>
      <c r="AY1" s="436"/>
      <c r="AZ1" s="436"/>
      <c r="BA1" s="436"/>
      <c r="BB1" s="436"/>
      <c r="BC1" s="436"/>
      <c r="BD1" s="436"/>
      <c r="BE1" s="436"/>
      <c r="BF1" s="436"/>
      <c r="BG1" s="436"/>
      <c r="BH1" s="436"/>
      <c r="BI1" s="436"/>
      <c r="BJ1" s="436"/>
      <c r="BK1" s="436"/>
      <c r="BL1" s="436"/>
      <c r="BM1" s="436"/>
      <c r="BN1" s="436"/>
      <c r="BO1" s="436"/>
      <c r="BP1" s="436"/>
      <c r="BQ1" s="436"/>
    </row>
    <row r="2" spans="1:69" s="9" customFormat="1" ht="36.75" customHeight="1" x14ac:dyDescent="0.2">
      <c r="A2" s="437" t="s">
        <v>507</v>
      </c>
      <c r="B2" s="437"/>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c r="AM2" s="437"/>
      <c r="AN2" s="437"/>
      <c r="AO2" s="437"/>
      <c r="AP2" s="437"/>
      <c r="AQ2" s="437"/>
      <c r="AR2" s="437"/>
      <c r="AS2" s="437"/>
      <c r="AT2" s="437"/>
      <c r="AU2" s="437"/>
      <c r="AV2" s="437"/>
      <c r="AW2" s="437"/>
      <c r="AX2" s="437"/>
      <c r="AY2" s="437"/>
      <c r="AZ2" s="437"/>
      <c r="BA2" s="437"/>
      <c r="BB2" s="437"/>
      <c r="BC2" s="437"/>
      <c r="BD2" s="437"/>
      <c r="BE2" s="437"/>
      <c r="BF2" s="437"/>
      <c r="BG2" s="437"/>
      <c r="BH2" s="437"/>
      <c r="BI2" s="437"/>
      <c r="BJ2" s="437"/>
      <c r="BK2" s="437"/>
      <c r="BL2" s="437"/>
      <c r="BM2" s="437"/>
      <c r="BN2" s="437"/>
      <c r="BO2" s="437"/>
      <c r="BP2" s="437"/>
      <c r="BQ2" s="437"/>
    </row>
    <row r="3" spans="1:69" s="80" customFormat="1" ht="23.25" customHeight="1" x14ac:dyDescent="0.2">
      <c r="A3" s="438" t="s">
        <v>225</v>
      </c>
      <c r="B3" s="438"/>
      <c r="C3" s="438"/>
      <c r="D3" s="438"/>
      <c r="E3" s="439" t="s">
        <v>183</v>
      </c>
      <c r="F3" s="439"/>
      <c r="G3" s="78"/>
      <c r="H3" s="78"/>
      <c r="I3" s="78"/>
      <c r="J3" s="78"/>
      <c r="K3" s="78"/>
      <c r="L3" s="78"/>
      <c r="M3" s="78"/>
      <c r="N3" s="78"/>
      <c r="O3" s="78"/>
      <c r="P3" s="78"/>
      <c r="Q3" s="78"/>
      <c r="R3" s="78"/>
      <c r="S3" s="78"/>
      <c r="T3" s="78"/>
      <c r="U3" s="440"/>
      <c r="V3" s="440"/>
      <c r="W3" s="440"/>
      <c r="X3" s="440"/>
      <c r="Y3" s="78"/>
      <c r="Z3" s="78"/>
      <c r="AA3" s="438" t="s">
        <v>221</v>
      </c>
      <c r="AB3" s="438"/>
      <c r="AC3" s="438"/>
      <c r="AD3" s="438"/>
      <c r="AE3" s="438"/>
      <c r="AF3" s="441">
        <v>0</v>
      </c>
      <c r="AG3" s="441"/>
      <c r="AH3" s="441"/>
      <c r="AI3" s="441"/>
      <c r="AJ3" s="441"/>
      <c r="AK3" s="78"/>
      <c r="AL3" s="78"/>
      <c r="AM3" s="78"/>
      <c r="AN3" s="78"/>
      <c r="AO3" s="78"/>
      <c r="AP3" s="78"/>
      <c r="AQ3" s="78"/>
      <c r="AR3" s="79"/>
      <c r="AS3" s="79"/>
      <c r="AT3" s="79"/>
      <c r="AU3" s="79"/>
      <c r="AV3" s="79"/>
      <c r="AW3" s="438" t="s">
        <v>223</v>
      </c>
      <c r="AX3" s="438"/>
      <c r="AY3" s="438"/>
      <c r="AZ3" s="438"/>
      <c r="BA3" s="438"/>
      <c r="BB3" s="438"/>
      <c r="BC3" s="441" t="s">
        <v>339</v>
      </c>
      <c r="BD3" s="441"/>
      <c r="BE3" s="441"/>
      <c r="BF3" s="441"/>
      <c r="BG3" s="441"/>
      <c r="BH3" s="441"/>
      <c r="BI3" s="441"/>
      <c r="BJ3" s="441"/>
      <c r="BK3" s="441"/>
      <c r="BL3" s="441"/>
      <c r="BM3" s="441"/>
      <c r="BN3" s="441"/>
      <c r="BO3" s="441"/>
      <c r="BP3" s="441"/>
      <c r="BQ3" s="441"/>
    </row>
    <row r="4" spans="1:69" s="80" customFormat="1" ht="23.25" customHeight="1" x14ac:dyDescent="0.2">
      <c r="A4" s="423" t="s">
        <v>227</v>
      </c>
      <c r="B4" s="423"/>
      <c r="C4" s="423"/>
      <c r="D4" s="423"/>
      <c r="E4" s="424" t="s">
        <v>321</v>
      </c>
      <c r="F4" s="424"/>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423" t="s">
        <v>222</v>
      </c>
      <c r="AX4" s="423"/>
      <c r="AY4" s="423"/>
      <c r="AZ4" s="423"/>
      <c r="BA4" s="423"/>
      <c r="BB4" s="423"/>
      <c r="BC4" s="426">
        <v>42041</v>
      </c>
      <c r="BD4" s="426"/>
      <c r="BE4" s="426"/>
      <c r="BF4" s="426"/>
      <c r="BG4" s="426"/>
      <c r="BH4" s="426"/>
      <c r="BI4" s="426"/>
      <c r="BJ4" s="427" t="s">
        <v>330</v>
      </c>
      <c r="BK4" s="427"/>
      <c r="BL4" s="427"/>
      <c r="BM4" s="206"/>
      <c r="BN4" s="206"/>
      <c r="BO4" s="206"/>
      <c r="BP4" s="206"/>
      <c r="BQ4" s="234"/>
    </row>
    <row r="5" spans="1:69" s="9" customFormat="1" ht="30" customHeight="1" x14ac:dyDescent="0.2">
      <c r="A5" s="71"/>
      <c r="B5" s="71"/>
      <c r="C5" s="71"/>
      <c r="D5" s="72"/>
      <c r="E5" s="73"/>
      <c r="F5" s="74"/>
      <c r="G5" s="75"/>
      <c r="H5" s="75"/>
      <c r="I5" s="75"/>
      <c r="J5" s="75"/>
      <c r="K5" s="71"/>
      <c r="L5" s="71"/>
      <c r="M5" s="71"/>
      <c r="N5" s="71"/>
      <c r="O5" s="71"/>
      <c r="P5" s="71"/>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425">
        <v>42041.66126828704</v>
      </c>
      <c r="BP5" s="425"/>
      <c r="BQ5" s="425"/>
    </row>
    <row r="6" spans="1:69" ht="22.5" customHeight="1" x14ac:dyDescent="0.2">
      <c r="A6" s="428" t="s">
        <v>6</v>
      </c>
      <c r="B6" s="433"/>
      <c r="C6" s="428" t="s">
        <v>193</v>
      </c>
      <c r="D6" s="428" t="s">
        <v>22</v>
      </c>
      <c r="E6" s="428" t="s">
        <v>7</v>
      </c>
      <c r="F6" s="428" t="s">
        <v>43</v>
      </c>
      <c r="G6" s="431" t="s">
        <v>23</v>
      </c>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431"/>
      <c r="AI6" s="431"/>
      <c r="AJ6" s="431"/>
      <c r="AK6" s="431"/>
      <c r="AL6" s="431"/>
      <c r="AM6" s="431"/>
      <c r="AN6" s="431"/>
      <c r="AO6" s="431"/>
      <c r="AP6" s="431"/>
      <c r="AQ6" s="431"/>
      <c r="AR6" s="431"/>
      <c r="AS6" s="431"/>
      <c r="AT6" s="431"/>
      <c r="AU6" s="431"/>
      <c r="AV6" s="431"/>
      <c r="AW6" s="431"/>
      <c r="AX6" s="431"/>
      <c r="AY6" s="431"/>
      <c r="AZ6" s="431"/>
      <c r="BA6" s="431"/>
      <c r="BB6" s="431"/>
      <c r="BC6" s="431"/>
      <c r="BD6" s="431"/>
      <c r="BE6" s="431"/>
      <c r="BF6" s="431"/>
      <c r="BG6" s="431"/>
      <c r="BH6" s="431"/>
      <c r="BI6" s="431"/>
      <c r="BJ6" s="431"/>
      <c r="BK6" s="431"/>
      <c r="BL6" s="431"/>
      <c r="BM6" s="431"/>
      <c r="BN6" s="431"/>
      <c r="BO6" s="434" t="s">
        <v>8</v>
      </c>
      <c r="BP6" s="435" t="s">
        <v>314</v>
      </c>
      <c r="BQ6" s="432" t="s">
        <v>9</v>
      </c>
    </row>
    <row r="7" spans="1:69" ht="69.75" customHeight="1" x14ac:dyDescent="0.2">
      <c r="A7" s="429"/>
      <c r="B7" s="433"/>
      <c r="C7" s="429"/>
      <c r="D7" s="429"/>
      <c r="E7" s="429"/>
      <c r="F7" s="429"/>
      <c r="G7" s="430">
        <v>165</v>
      </c>
      <c r="H7" s="430"/>
      <c r="I7" s="430"/>
      <c r="J7" s="430">
        <v>170</v>
      </c>
      <c r="K7" s="430"/>
      <c r="L7" s="430"/>
      <c r="M7" s="430">
        <v>175</v>
      </c>
      <c r="N7" s="430"/>
      <c r="O7" s="430"/>
      <c r="P7" s="430">
        <v>178</v>
      </c>
      <c r="Q7" s="430"/>
      <c r="R7" s="430"/>
      <c r="S7" s="430">
        <v>181</v>
      </c>
      <c r="T7" s="430"/>
      <c r="U7" s="430"/>
      <c r="V7" s="430">
        <v>184</v>
      </c>
      <c r="W7" s="430"/>
      <c r="X7" s="430"/>
      <c r="Y7" s="430">
        <v>186</v>
      </c>
      <c r="Z7" s="430"/>
      <c r="AA7" s="430"/>
      <c r="AB7" s="430">
        <v>188</v>
      </c>
      <c r="AC7" s="430"/>
      <c r="AD7" s="430"/>
      <c r="AE7" s="430">
        <v>190</v>
      </c>
      <c r="AF7" s="430"/>
      <c r="AG7" s="430"/>
      <c r="AH7" s="430">
        <v>192</v>
      </c>
      <c r="AI7" s="430"/>
      <c r="AJ7" s="430"/>
      <c r="AK7" s="430">
        <v>194</v>
      </c>
      <c r="AL7" s="430"/>
      <c r="AM7" s="430"/>
      <c r="AN7" s="430">
        <v>196</v>
      </c>
      <c r="AO7" s="430"/>
      <c r="AP7" s="430"/>
      <c r="AQ7" s="430">
        <v>198</v>
      </c>
      <c r="AR7" s="430"/>
      <c r="AS7" s="430"/>
      <c r="AT7" s="430">
        <v>200</v>
      </c>
      <c r="AU7" s="430"/>
      <c r="AV7" s="430"/>
      <c r="AW7" s="430">
        <v>202</v>
      </c>
      <c r="AX7" s="430"/>
      <c r="AY7" s="430"/>
      <c r="AZ7" s="430">
        <v>206</v>
      </c>
      <c r="BA7" s="430"/>
      <c r="BB7" s="430"/>
      <c r="BC7" s="430"/>
      <c r="BD7" s="430"/>
      <c r="BE7" s="430"/>
      <c r="BF7" s="430"/>
      <c r="BG7" s="430"/>
      <c r="BH7" s="430"/>
      <c r="BI7" s="430"/>
      <c r="BJ7" s="430"/>
      <c r="BK7" s="430"/>
      <c r="BL7" s="430"/>
      <c r="BM7" s="430"/>
      <c r="BN7" s="430"/>
      <c r="BO7" s="434"/>
      <c r="BP7" s="435"/>
      <c r="BQ7" s="432"/>
    </row>
    <row r="8" spans="1:69" s="19" customFormat="1" ht="64.5" customHeight="1" x14ac:dyDescent="0.2">
      <c r="A8" s="85">
        <v>1</v>
      </c>
      <c r="B8" s="175" t="s">
        <v>278</v>
      </c>
      <c r="C8" s="77">
        <v>381</v>
      </c>
      <c r="D8" s="67">
        <v>35871</v>
      </c>
      <c r="E8" s="84" t="s">
        <v>382</v>
      </c>
      <c r="F8" s="84" t="s">
        <v>372</v>
      </c>
      <c r="G8" s="210" t="s">
        <v>509</v>
      </c>
      <c r="H8" s="210"/>
      <c r="I8" s="210"/>
      <c r="J8" s="213" t="s">
        <v>509</v>
      </c>
      <c r="K8" s="214"/>
      <c r="L8" s="214"/>
      <c r="M8" s="210" t="s">
        <v>509</v>
      </c>
      <c r="N8" s="211"/>
      <c r="O8" s="210"/>
      <c r="P8" s="214" t="s">
        <v>509</v>
      </c>
      <c r="Q8" s="214"/>
      <c r="R8" s="214"/>
      <c r="S8" s="210" t="s">
        <v>509</v>
      </c>
      <c r="T8" s="210"/>
      <c r="U8" s="210"/>
      <c r="V8" s="214" t="s">
        <v>509</v>
      </c>
      <c r="W8" s="214"/>
      <c r="X8" s="214"/>
      <c r="Y8" s="210" t="s">
        <v>510</v>
      </c>
      <c r="Z8" s="210"/>
      <c r="AA8" s="210"/>
      <c r="AB8" s="214" t="s">
        <v>509</v>
      </c>
      <c r="AC8" s="214"/>
      <c r="AD8" s="214"/>
      <c r="AE8" s="210" t="s">
        <v>510</v>
      </c>
      <c r="AF8" s="210"/>
      <c r="AG8" s="210"/>
      <c r="AH8" s="214" t="s">
        <v>509</v>
      </c>
      <c r="AI8" s="214"/>
      <c r="AJ8" s="214"/>
      <c r="AK8" s="210" t="s">
        <v>509</v>
      </c>
      <c r="AL8" s="210"/>
      <c r="AM8" s="210"/>
      <c r="AN8" s="214" t="s">
        <v>510</v>
      </c>
      <c r="AO8" s="214"/>
      <c r="AP8" s="214"/>
      <c r="AQ8" s="210" t="s">
        <v>509</v>
      </c>
      <c r="AR8" s="210"/>
      <c r="AS8" s="210"/>
      <c r="AT8" s="214" t="s">
        <v>510</v>
      </c>
      <c r="AU8" s="215"/>
      <c r="AV8" s="215"/>
      <c r="AW8" s="210" t="s">
        <v>510</v>
      </c>
      <c r="AX8" s="210"/>
      <c r="AY8" s="210"/>
      <c r="AZ8" s="214" t="s">
        <v>511</v>
      </c>
      <c r="BA8" s="214" t="s">
        <v>511</v>
      </c>
      <c r="BB8" s="214" t="s">
        <v>511</v>
      </c>
      <c r="BC8" s="210"/>
      <c r="BD8" s="212"/>
      <c r="BE8" s="212"/>
      <c r="BF8" s="214"/>
      <c r="BG8" s="215"/>
      <c r="BH8" s="215"/>
      <c r="BI8" s="210"/>
      <c r="BJ8" s="212"/>
      <c r="BK8" s="212"/>
      <c r="BL8" s="214"/>
      <c r="BM8" s="215"/>
      <c r="BN8" s="215"/>
      <c r="BO8" s="216">
        <v>202</v>
      </c>
      <c r="BP8" s="216"/>
      <c r="BQ8" s="235">
        <v>1</v>
      </c>
    </row>
    <row r="9" spans="1:69" s="19" customFormat="1" ht="64.5" customHeight="1" x14ac:dyDescent="0.2">
      <c r="A9" s="85">
        <v>2</v>
      </c>
      <c r="B9" s="175" t="s">
        <v>280</v>
      </c>
      <c r="C9" s="77">
        <v>388</v>
      </c>
      <c r="D9" s="67">
        <v>35963</v>
      </c>
      <c r="E9" s="84" t="s">
        <v>428</v>
      </c>
      <c r="F9" s="84" t="s">
        <v>429</v>
      </c>
      <c r="G9" s="210" t="s">
        <v>509</v>
      </c>
      <c r="H9" s="210"/>
      <c r="I9" s="210"/>
      <c r="J9" s="213" t="s">
        <v>509</v>
      </c>
      <c r="K9" s="214"/>
      <c r="L9" s="214"/>
      <c r="M9" s="210" t="s">
        <v>509</v>
      </c>
      <c r="N9" s="211"/>
      <c r="O9" s="210"/>
      <c r="P9" s="214" t="s">
        <v>509</v>
      </c>
      <c r="Q9" s="214"/>
      <c r="R9" s="214"/>
      <c r="S9" s="210" t="s">
        <v>510</v>
      </c>
      <c r="T9" s="210"/>
      <c r="U9" s="210"/>
      <c r="V9" s="214" t="s">
        <v>509</v>
      </c>
      <c r="W9" s="214"/>
      <c r="X9" s="214"/>
      <c r="Y9" s="210" t="s">
        <v>511</v>
      </c>
      <c r="Z9" s="210" t="s">
        <v>511</v>
      </c>
      <c r="AA9" s="210" t="s">
        <v>510</v>
      </c>
      <c r="AB9" s="214" t="s">
        <v>509</v>
      </c>
      <c r="AC9" s="214"/>
      <c r="AD9" s="214"/>
      <c r="AE9" s="210" t="s">
        <v>511</v>
      </c>
      <c r="AF9" s="210" t="s">
        <v>511</v>
      </c>
      <c r="AG9" s="210" t="s">
        <v>510</v>
      </c>
      <c r="AH9" s="214" t="s">
        <v>509</v>
      </c>
      <c r="AI9" s="214"/>
      <c r="AJ9" s="214"/>
      <c r="AK9" s="210" t="s">
        <v>509</v>
      </c>
      <c r="AL9" s="210"/>
      <c r="AM9" s="210"/>
      <c r="AN9" s="214" t="s">
        <v>511</v>
      </c>
      <c r="AO9" s="214" t="s">
        <v>511</v>
      </c>
      <c r="AP9" s="214" t="s">
        <v>511</v>
      </c>
      <c r="AQ9" s="210"/>
      <c r="AR9" s="210"/>
      <c r="AS9" s="210"/>
      <c r="AT9" s="214"/>
      <c r="AU9" s="215"/>
      <c r="AV9" s="215"/>
      <c r="AW9" s="212"/>
      <c r="AX9" s="212"/>
      <c r="AY9" s="212"/>
      <c r="AZ9" s="215"/>
      <c r="BA9" s="215"/>
      <c r="BB9" s="215"/>
      <c r="BC9" s="212"/>
      <c r="BD9" s="212"/>
      <c r="BE9" s="212"/>
      <c r="BF9" s="215"/>
      <c r="BG9" s="215"/>
      <c r="BH9" s="215"/>
      <c r="BI9" s="212"/>
      <c r="BJ9" s="212"/>
      <c r="BK9" s="212"/>
      <c r="BL9" s="215"/>
      <c r="BM9" s="215"/>
      <c r="BN9" s="215"/>
      <c r="BO9" s="216">
        <v>190</v>
      </c>
      <c r="BP9" s="216"/>
      <c r="BQ9" s="235">
        <v>2</v>
      </c>
    </row>
    <row r="10" spans="1:69" s="19" customFormat="1" ht="64.5" customHeight="1" x14ac:dyDescent="0.2">
      <c r="A10" s="85">
        <v>3</v>
      </c>
      <c r="B10" s="175" t="s">
        <v>279</v>
      </c>
      <c r="C10" s="77">
        <v>397</v>
      </c>
      <c r="D10" s="67">
        <v>36385</v>
      </c>
      <c r="E10" s="84" t="s">
        <v>427</v>
      </c>
      <c r="F10" s="84" t="s">
        <v>205</v>
      </c>
      <c r="G10" s="210" t="s">
        <v>509</v>
      </c>
      <c r="H10" s="210"/>
      <c r="I10" s="210"/>
      <c r="J10" s="213" t="s">
        <v>509</v>
      </c>
      <c r="K10" s="214"/>
      <c r="L10" s="214"/>
      <c r="M10" s="210" t="s">
        <v>509</v>
      </c>
      <c r="N10" s="211"/>
      <c r="O10" s="210"/>
      <c r="P10" s="214" t="s">
        <v>511</v>
      </c>
      <c r="Q10" s="214" t="s">
        <v>510</v>
      </c>
      <c r="R10" s="214"/>
      <c r="S10" s="210" t="s">
        <v>511</v>
      </c>
      <c r="T10" s="210" t="s">
        <v>511</v>
      </c>
      <c r="U10" s="210" t="s">
        <v>510</v>
      </c>
      <c r="V10" s="214" t="s">
        <v>509</v>
      </c>
      <c r="W10" s="214"/>
      <c r="X10" s="214"/>
      <c r="Y10" s="210" t="s">
        <v>511</v>
      </c>
      <c r="Z10" s="210" t="s">
        <v>511</v>
      </c>
      <c r="AA10" s="210" t="s">
        <v>511</v>
      </c>
      <c r="AB10" s="214"/>
      <c r="AC10" s="214"/>
      <c r="AD10" s="214"/>
      <c r="AE10" s="210"/>
      <c r="AF10" s="210"/>
      <c r="AG10" s="210"/>
      <c r="AH10" s="214"/>
      <c r="AI10" s="214"/>
      <c r="AJ10" s="214"/>
      <c r="AK10" s="210"/>
      <c r="AL10" s="210"/>
      <c r="AM10" s="210"/>
      <c r="AN10" s="214"/>
      <c r="AO10" s="214"/>
      <c r="AP10" s="214"/>
      <c r="AQ10" s="210"/>
      <c r="AR10" s="210"/>
      <c r="AS10" s="210"/>
      <c r="AT10" s="214"/>
      <c r="AU10" s="215"/>
      <c r="AV10" s="215"/>
      <c r="AW10" s="210"/>
      <c r="AX10" s="210"/>
      <c r="AY10" s="210"/>
      <c r="AZ10" s="214"/>
      <c r="BA10" s="214"/>
      <c r="BB10" s="214"/>
      <c r="BC10" s="210"/>
      <c r="BD10" s="212"/>
      <c r="BE10" s="212"/>
      <c r="BF10" s="214"/>
      <c r="BG10" s="215"/>
      <c r="BH10" s="215"/>
      <c r="BI10" s="210"/>
      <c r="BJ10" s="212"/>
      <c r="BK10" s="212"/>
      <c r="BL10" s="214"/>
      <c r="BM10" s="215"/>
      <c r="BN10" s="215"/>
      <c r="BO10" s="216">
        <v>181</v>
      </c>
      <c r="BP10" s="216"/>
      <c r="BQ10" s="235">
        <v>3</v>
      </c>
    </row>
    <row r="11" spans="1:69" s="19" customFormat="1" ht="64.5" customHeight="1" x14ac:dyDescent="0.2">
      <c r="A11" s="85"/>
      <c r="B11" s="175" t="s">
        <v>281</v>
      </c>
      <c r="C11" s="77" t="s">
        <v>515</v>
      </c>
      <c r="D11" s="67" t="s">
        <v>515</v>
      </c>
      <c r="E11" s="84" t="s">
        <v>515</v>
      </c>
      <c r="F11" s="84" t="s">
        <v>515</v>
      </c>
      <c r="G11" s="210"/>
      <c r="H11" s="210"/>
      <c r="I11" s="210"/>
      <c r="J11" s="213"/>
      <c r="K11" s="214"/>
      <c r="L11" s="214"/>
      <c r="M11" s="210"/>
      <c r="N11" s="211"/>
      <c r="O11" s="210"/>
      <c r="P11" s="214"/>
      <c r="Q11" s="214"/>
      <c r="R11" s="214"/>
      <c r="S11" s="210"/>
      <c r="T11" s="210"/>
      <c r="U11" s="210"/>
      <c r="V11" s="214"/>
      <c r="W11" s="214"/>
      <c r="X11" s="214"/>
      <c r="Y11" s="210"/>
      <c r="Z11" s="210"/>
      <c r="AA11" s="210"/>
      <c r="AB11" s="214"/>
      <c r="AC11" s="214"/>
      <c r="AD11" s="214"/>
      <c r="AE11" s="210"/>
      <c r="AF11" s="210"/>
      <c r="AG11" s="210"/>
      <c r="AH11" s="214"/>
      <c r="AI11" s="214"/>
      <c r="AJ11" s="214"/>
      <c r="AK11" s="210"/>
      <c r="AL11" s="210"/>
      <c r="AM11" s="210"/>
      <c r="AN11" s="214"/>
      <c r="AO11" s="214"/>
      <c r="AP11" s="214"/>
      <c r="AQ11" s="210"/>
      <c r="AR11" s="210"/>
      <c r="AS11" s="210"/>
      <c r="AT11" s="214"/>
      <c r="AU11" s="215"/>
      <c r="AV11" s="215"/>
      <c r="AW11" s="210"/>
      <c r="AX11" s="210"/>
      <c r="AY11" s="210"/>
      <c r="AZ11" s="214"/>
      <c r="BA11" s="214"/>
      <c r="BB11" s="214"/>
      <c r="BC11" s="210"/>
      <c r="BD11" s="212"/>
      <c r="BE11" s="212"/>
      <c r="BF11" s="214"/>
      <c r="BG11" s="215"/>
      <c r="BH11" s="215"/>
      <c r="BI11" s="210"/>
      <c r="BJ11" s="212"/>
      <c r="BK11" s="212"/>
      <c r="BL11" s="214"/>
      <c r="BM11" s="215"/>
      <c r="BN11" s="215"/>
      <c r="BO11" s="216"/>
      <c r="BP11" s="216"/>
      <c r="BQ11" s="235"/>
    </row>
    <row r="12" spans="1:69" s="19" customFormat="1" ht="64.5" customHeight="1" x14ac:dyDescent="0.2">
      <c r="A12" s="85"/>
      <c r="B12" s="175" t="s">
        <v>282</v>
      </c>
      <c r="C12" s="77" t="s">
        <v>515</v>
      </c>
      <c r="D12" s="67" t="s">
        <v>515</v>
      </c>
      <c r="E12" s="84" t="s">
        <v>515</v>
      </c>
      <c r="F12" s="84" t="s">
        <v>515</v>
      </c>
      <c r="G12" s="210"/>
      <c r="H12" s="210"/>
      <c r="I12" s="210"/>
      <c r="J12" s="213"/>
      <c r="K12" s="214"/>
      <c r="L12" s="214"/>
      <c r="M12" s="210"/>
      <c r="N12" s="211"/>
      <c r="O12" s="210"/>
      <c r="P12" s="214"/>
      <c r="Q12" s="214"/>
      <c r="R12" s="214"/>
      <c r="S12" s="210"/>
      <c r="T12" s="210"/>
      <c r="U12" s="210"/>
      <c r="V12" s="214"/>
      <c r="W12" s="214"/>
      <c r="X12" s="214"/>
      <c r="Y12" s="210"/>
      <c r="Z12" s="210"/>
      <c r="AA12" s="210"/>
      <c r="AB12" s="214"/>
      <c r="AC12" s="214"/>
      <c r="AD12" s="214"/>
      <c r="AE12" s="210"/>
      <c r="AF12" s="210"/>
      <c r="AG12" s="210"/>
      <c r="AH12" s="214"/>
      <c r="AI12" s="214"/>
      <c r="AJ12" s="214"/>
      <c r="AK12" s="210"/>
      <c r="AL12" s="210"/>
      <c r="AM12" s="210"/>
      <c r="AN12" s="214"/>
      <c r="AO12" s="214"/>
      <c r="AP12" s="214"/>
      <c r="AQ12" s="210"/>
      <c r="AR12" s="210"/>
      <c r="AS12" s="210"/>
      <c r="AT12" s="214"/>
      <c r="AU12" s="215"/>
      <c r="AV12" s="215"/>
      <c r="AW12" s="212"/>
      <c r="AX12" s="212"/>
      <c r="AY12" s="212"/>
      <c r="AZ12" s="215"/>
      <c r="BA12" s="215"/>
      <c r="BB12" s="215"/>
      <c r="BC12" s="212"/>
      <c r="BD12" s="212"/>
      <c r="BE12" s="212"/>
      <c r="BF12" s="215"/>
      <c r="BG12" s="215"/>
      <c r="BH12" s="215"/>
      <c r="BI12" s="212"/>
      <c r="BJ12" s="212"/>
      <c r="BK12" s="212"/>
      <c r="BL12" s="215"/>
      <c r="BM12" s="215"/>
      <c r="BN12" s="215"/>
      <c r="BO12" s="216"/>
      <c r="BP12" s="216"/>
      <c r="BQ12" s="235"/>
    </row>
    <row r="13" spans="1:69" s="19" customFormat="1" ht="64.5" customHeight="1" x14ac:dyDescent="0.2">
      <c r="A13" s="85"/>
      <c r="B13" s="175" t="s">
        <v>283</v>
      </c>
      <c r="C13" s="77" t="s">
        <v>515</v>
      </c>
      <c r="D13" s="67" t="s">
        <v>515</v>
      </c>
      <c r="E13" s="84" t="s">
        <v>515</v>
      </c>
      <c r="F13" s="84" t="s">
        <v>515</v>
      </c>
      <c r="G13" s="210"/>
      <c r="H13" s="210"/>
      <c r="I13" s="210"/>
      <c r="J13" s="213"/>
      <c r="K13" s="214"/>
      <c r="L13" s="214"/>
      <c r="M13" s="210"/>
      <c r="N13" s="211"/>
      <c r="O13" s="210"/>
      <c r="P13" s="214"/>
      <c r="Q13" s="214"/>
      <c r="R13" s="214"/>
      <c r="S13" s="210"/>
      <c r="T13" s="210"/>
      <c r="U13" s="210"/>
      <c r="V13" s="214"/>
      <c r="W13" s="214"/>
      <c r="X13" s="214"/>
      <c r="Y13" s="210"/>
      <c r="Z13" s="210"/>
      <c r="AA13" s="210"/>
      <c r="AB13" s="214"/>
      <c r="AC13" s="214"/>
      <c r="AD13" s="214"/>
      <c r="AE13" s="210"/>
      <c r="AF13" s="210"/>
      <c r="AG13" s="210"/>
      <c r="AH13" s="214"/>
      <c r="AI13" s="214"/>
      <c r="AJ13" s="214"/>
      <c r="AK13" s="210"/>
      <c r="AL13" s="210"/>
      <c r="AM13" s="210"/>
      <c r="AN13" s="214"/>
      <c r="AO13" s="214"/>
      <c r="AP13" s="214"/>
      <c r="AQ13" s="210"/>
      <c r="AR13" s="210"/>
      <c r="AS13" s="210"/>
      <c r="AT13" s="214"/>
      <c r="AU13" s="215"/>
      <c r="AV13" s="215"/>
      <c r="AW13" s="212"/>
      <c r="AX13" s="212"/>
      <c r="AY13" s="212"/>
      <c r="AZ13" s="215"/>
      <c r="BA13" s="215"/>
      <c r="BB13" s="215"/>
      <c r="BC13" s="212"/>
      <c r="BD13" s="212"/>
      <c r="BE13" s="212"/>
      <c r="BF13" s="215"/>
      <c r="BG13" s="215"/>
      <c r="BH13" s="215"/>
      <c r="BI13" s="212"/>
      <c r="BJ13" s="212"/>
      <c r="BK13" s="212"/>
      <c r="BL13" s="215"/>
      <c r="BM13" s="215"/>
      <c r="BN13" s="215"/>
      <c r="BO13" s="216"/>
      <c r="BP13" s="216"/>
      <c r="BQ13" s="235"/>
    </row>
    <row r="14" spans="1:69" s="19" customFormat="1" ht="64.5" customHeight="1" x14ac:dyDescent="0.2">
      <c r="A14" s="85"/>
      <c r="B14" s="175" t="s">
        <v>284</v>
      </c>
      <c r="C14" s="77" t="s">
        <v>515</v>
      </c>
      <c r="D14" s="67" t="s">
        <v>515</v>
      </c>
      <c r="E14" s="84" t="s">
        <v>515</v>
      </c>
      <c r="F14" s="84" t="s">
        <v>515</v>
      </c>
      <c r="G14" s="210"/>
      <c r="H14" s="210"/>
      <c r="I14" s="210"/>
      <c r="J14" s="213"/>
      <c r="K14" s="214"/>
      <c r="L14" s="214"/>
      <c r="M14" s="210"/>
      <c r="N14" s="211"/>
      <c r="O14" s="210"/>
      <c r="P14" s="214"/>
      <c r="Q14" s="214"/>
      <c r="R14" s="214"/>
      <c r="S14" s="210"/>
      <c r="T14" s="210"/>
      <c r="U14" s="210"/>
      <c r="V14" s="214"/>
      <c r="W14" s="214"/>
      <c r="X14" s="214"/>
      <c r="Y14" s="210"/>
      <c r="Z14" s="210"/>
      <c r="AA14" s="210"/>
      <c r="AB14" s="214"/>
      <c r="AC14" s="214"/>
      <c r="AD14" s="214"/>
      <c r="AE14" s="210"/>
      <c r="AF14" s="210"/>
      <c r="AG14" s="210"/>
      <c r="AH14" s="214"/>
      <c r="AI14" s="214"/>
      <c r="AJ14" s="214"/>
      <c r="AK14" s="210"/>
      <c r="AL14" s="210"/>
      <c r="AM14" s="210"/>
      <c r="AN14" s="214"/>
      <c r="AO14" s="214"/>
      <c r="AP14" s="214"/>
      <c r="AQ14" s="210"/>
      <c r="AR14" s="210"/>
      <c r="AS14" s="210"/>
      <c r="AT14" s="214"/>
      <c r="AU14" s="215"/>
      <c r="AV14" s="215"/>
      <c r="AW14" s="212"/>
      <c r="AX14" s="212"/>
      <c r="AY14" s="212"/>
      <c r="AZ14" s="215"/>
      <c r="BA14" s="215"/>
      <c r="BB14" s="215"/>
      <c r="BC14" s="212"/>
      <c r="BD14" s="212"/>
      <c r="BE14" s="212"/>
      <c r="BF14" s="215"/>
      <c r="BG14" s="215"/>
      <c r="BH14" s="215"/>
      <c r="BI14" s="212"/>
      <c r="BJ14" s="212"/>
      <c r="BK14" s="212"/>
      <c r="BL14" s="215"/>
      <c r="BM14" s="215"/>
      <c r="BN14" s="215"/>
      <c r="BO14" s="216"/>
      <c r="BP14" s="216"/>
      <c r="BQ14" s="235"/>
    </row>
    <row r="15" spans="1:69" s="19" customFormat="1" ht="64.5" customHeight="1" x14ac:dyDescent="0.2">
      <c r="A15" s="85"/>
      <c r="B15" s="175" t="s">
        <v>285</v>
      </c>
      <c r="C15" s="77" t="s">
        <v>515</v>
      </c>
      <c r="D15" s="67" t="s">
        <v>515</v>
      </c>
      <c r="E15" s="84" t="s">
        <v>515</v>
      </c>
      <c r="F15" s="84" t="s">
        <v>515</v>
      </c>
      <c r="G15" s="210"/>
      <c r="H15" s="210"/>
      <c r="I15" s="210"/>
      <c r="J15" s="213"/>
      <c r="K15" s="214"/>
      <c r="L15" s="214"/>
      <c r="M15" s="210"/>
      <c r="N15" s="211"/>
      <c r="O15" s="210"/>
      <c r="P15" s="214"/>
      <c r="Q15" s="214"/>
      <c r="R15" s="214"/>
      <c r="S15" s="210"/>
      <c r="T15" s="210"/>
      <c r="U15" s="210"/>
      <c r="V15" s="214"/>
      <c r="W15" s="214"/>
      <c r="X15" s="214"/>
      <c r="Y15" s="210"/>
      <c r="Z15" s="210"/>
      <c r="AA15" s="210"/>
      <c r="AB15" s="214"/>
      <c r="AC15" s="214"/>
      <c r="AD15" s="214"/>
      <c r="AE15" s="210"/>
      <c r="AF15" s="210"/>
      <c r="AG15" s="210"/>
      <c r="AH15" s="214"/>
      <c r="AI15" s="214"/>
      <c r="AJ15" s="214"/>
      <c r="AK15" s="210"/>
      <c r="AL15" s="210"/>
      <c r="AM15" s="210"/>
      <c r="AN15" s="214"/>
      <c r="AO15" s="214"/>
      <c r="AP15" s="214"/>
      <c r="AQ15" s="210"/>
      <c r="AR15" s="210"/>
      <c r="AS15" s="210"/>
      <c r="AT15" s="214"/>
      <c r="AU15" s="215"/>
      <c r="AV15" s="215"/>
      <c r="AW15" s="212"/>
      <c r="AX15" s="212"/>
      <c r="AY15" s="212"/>
      <c r="AZ15" s="215"/>
      <c r="BA15" s="215"/>
      <c r="BB15" s="215"/>
      <c r="BC15" s="212"/>
      <c r="BD15" s="212"/>
      <c r="BE15" s="212"/>
      <c r="BF15" s="215"/>
      <c r="BG15" s="215"/>
      <c r="BH15" s="215"/>
      <c r="BI15" s="212"/>
      <c r="BJ15" s="212"/>
      <c r="BK15" s="212"/>
      <c r="BL15" s="215"/>
      <c r="BM15" s="215"/>
      <c r="BN15" s="215"/>
      <c r="BO15" s="216"/>
      <c r="BP15" s="216"/>
      <c r="BQ15" s="235"/>
    </row>
    <row r="16" spans="1:69" s="19" customFormat="1" ht="64.5" customHeight="1" x14ac:dyDescent="0.2">
      <c r="A16" s="85"/>
      <c r="B16" s="175" t="s">
        <v>286</v>
      </c>
      <c r="C16" s="77" t="s">
        <v>515</v>
      </c>
      <c r="D16" s="67" t="s">
        <v>515</v>
      </c>
      <c r="E16" s="84" t="s">
        <v>515</v>
      </c>
      <c r="F16" s="84" t="s">
        <v>515</v>
      </c>
      <c r="G16" s="210"/>
      <c r="H16" s="210"/>
      <c r="I16" s="210"/>
      <c r="J16" s="213"/>
      <c r="K16" s="214"/>
      <c r="L16" s="214"/>
      <c r="M16" s="210"/>
      <c r="N16" s="211"/>
      <c r="O16" s="210"/>
      <c r="P16" s="214"/>
      <c r="Q16" s="214"/>
      <c r="R16" s="214"/>
      <c r="S16" s="210"/>
      <c r="T16" s="210"/>
      <c r="U16" s="210"/>
      <c r="V16" s="214"/>
      <c r="W16" s="214"/>
      <c r="X16" s="214"/>
      <c r="Y16" s="210"/>
      <c r="Z16" s="210"/>
      <c r="AA16" s="210"/>
      <c r="AB16" s="214"/>
      <c r="AC16" s="214"/>
      <c r="AD16" s="214"/>
      <c r="AE16" s="210"/>
      <c r="AF16" s="210"/>
      <c r="AG16" s="210"/>
      <c r="AH16" s="214"/>
      <c r="AI16" s="214"/>
      <c r="AJ16" s="214"/>
      <c r="AK16" s="210"/>
      <c r="AL16" s="210"/>
      <c r="AM16" s="210"/>
      <c r="AN16" s="214"/>
      <c r="AO16" s="214"/>
      <c r="AP16" s="214"/>
      <c r="AQ16" s="210"/>
      <c r="AR16" s="210"/>
      <c r="AS16" s="210"/>
      <c r="AT16" s="214"/>
      <c r="AU16" s="215"/>
      <c r="AV16" s="215"/>
      <c r="AW16" s="212"/>
      <c r="AX16" s="212"/>
      <c r="AY16" s="212"/>
      <c r="AZ16" s="215"/>
      <c r="BA16" s="215"/>
      <c r="BB16" s="215"/>
      <c r="BC16" s="212"/>
      <c r="BD16" s="212"/>
      <c r="BE16" s="212"/>
      <c r="BF16" s="215"/>
      <c r="BG16" s="215"/>
      <c r="BH16" s="215"/>
      <c r="BI16" s="212"/>
      <c r="BJ16" s="212"/>
      <c r="BK16" s="212"/>
      <c r="BL16" s="215"/>
      <c r="BM16" s="215"/>
      <c r="BN16" s="215"/>
      <c r="BO16" s="216"/>
      <c r="BP16" s="216"/>
      <c r="BQ16" s="235"/>
    </row>
    <row r="17" spans="1:69" s="19" customFormat="1" ht="64.5" customHeight="1" x14ac:dyDescent="0.2">
      <c r="A17" s="85"/>
      <c r="B17" s="175" t="s">
        <v>287</v>
      </c>
      <c r="C17" s="77" t="s">
        <v>515</v>
      </c>
      <c r="D17" s="67" t="s">
        <v>515</v>
      </c>
      <c r="E17" s="84" t="s">
        <v>515</v>
      </c>
      <c r="F17" s="84" t="s">
        <v>515</v>
      </c>
      <c r="G17" s="210"/>
      <c r="H17" s="210"/>
      <c r="I17" s="210"/>
      <c r="J17" s="213"/>
      <c r="K17" s="214"/>
      <c r="L17" s="214"/>
      <c r="M17" s="210"/>
      <c r="N17" s="211"/>
      <c r="O17" s="210"/>
      <c r="P17" s="214"/>
      <c r="Q17" s="214"/>
      <c r="R17" s="214"/>
      <c r="S17" s="210"/>
      <c r="T17" s="210"/>
      <c r="U17" s="210"/>
      <c r="V17" s="214"/>
      <c r="W17" s="214"/>
      <c r="X17" s="214"/>
      <c r="Y17" s="210"/>
      <c r="Z17" s="210"/>
      <c r="AA17" s="210"/>
      <c r="AB17" s="214"/>
      <c r="AC17" s="214"/>
      <c r="AD17" s="214"/>
      <c r="AE17" s="210"/>
      <c r="AF17" s="210"/>
      <c r="AG17" s="210"/>
      <c r="AH17" s="214"/>
      <c r="AI17" s="214"/>
      <c r="AJ17" s="214"/>
      <c r="AK17" s="210"/>
      <c r="AL17" s="210"/>
      <c r="AM17" s="210"/>
      <c r="AN17" s="214"/>
      <c r="AO17" s="214"/>
      <c r="AP17" s="214"/>
      <c r="AQ17" s="210"/>
      <c r="AR17" s="210"/>
      <c r="AS17" s="210"/>
      <c r="AT17" s="214"/>
      <c r="AU17" s="215"/>
      <c r="AV17" s="215"/>
      <c r="AW17" s="212"/>
      <c r="AX17" s="212"/>
      <c r="AY17" s="212"/>
      <c r="AZ17" s="215"/>
      <c r="BA17" s="215"/>
      <c r="BB17" s="215"/>
      <c r="BC17" s="212"/>
      <c r="BD17" s="212"/>
      <c r="BE17" s="212"/>
      <c r="BF17" s="215"/>
      <c r="BG17" s="215"/>
      <c r="BH17" s="215"/>
      <c r="BI17" s="212"/>
      <c r="BJ17" s="212"/>
      <c r="BK17" s="212"/>
      <c r="BL17" s="215"/>
      <c r="BM17" s="215"/>
      <c r="BN17" s="215"/>
      <c r="BO17" s="216"/>
      <c r="BP17" s="216"/>
      <c r="BQ17" s="235"/>
    </row>
    <row r="18" spans="1:69" ht="9" customHeight="1" x14ac:dyDescent="0.2">
      <c r="E18" s="64"/>
    </row>
    <row r="19" spans="1:69" s="90" customFormat="1" ht="18" x14ac:dyDescent="0.25">
      <c r="A19" s="86" t="s">
        <v>24</v>
      </c>
      <c r="B19" s="86"/>
      <c r="C19" s="86"/>
      <c r="D19" s="87"/>
      <c r="E19" s="88"/>
      <c r="F19" s="89" t="s">
        <v>0</v>
      </c>
      <c r="J19" s="90" t="s">
        <v>1</v>
      </c>
      <c r="S19" s="90" t="s">
        <v>2</v>
      </c>
      <c r="AA19" s="90" t="s">
        <v>3</v>
      </c>
      <c r="AL19" s="90" t="s">
        <v>3</v>
      </c>
      <c r="BO19" s="91" t="s">
        <v>3</v>
      </c>
      <c r="BP19" s="89"/>
      <c r="BQ19" s="237"/>
    </row>
    <row r="20" spans="1:69" x14ac:dyDescent="0.2">
      <c r="E20" s="64"/>
    </row>
    <row r="21" spans="1:69" x14ac:dyDescent="0.2">
      <c r="E21" s="64"/>
    </row>
    <row r="22" spans="1:69" x14ac:dyDescent="0.2">
      <c r="E22" s="64"/>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sortState ref="B9:BQ17">
      <sortCondition ref="BQ6:BQ7"/>
    </sortState>
  </autoFilter>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O8:BO17">
    <cfRule type="duplicateValues" dxfId="4" priority="6"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23"/>
  <sheetViews>
    <sheetView view="pageBreakPreview" zoomScale="90" zoomScaleNormal="100" zoomScaleSheetLayoutView="90" workbookViewId="0">
      <selection activeCell="A18" sqref="A18:K18"/>
    </sheetView>
  </sheetViews>
  <sheetFormatPr defaultRowHeight="12.75" x14ac:dyDescent="0.2"/>
  <cols>
    <col min="1" max="2" width="4.85546875" style="32" customWidth="1"/>
    <col min="3" max="3" width="14.28515625" style="21" customWidth="1"/>
    <col min="4" max="4" width="22.140625" style="59" customWidth="1"/>
    <col min="5" max="5" width="17.140625" style="59" customWidth="1"/>
    <col min="6" max="6" width="12.7109375" style="21" customWidth="1"/>
    <col min="7" max="7" width="7.5703125" style="33" customWidth="1"/>
    <col min="8" max="8" width="2.140625" style="21" customWidth="1"/>
    <col min="9" max="9" width="6.42578125" style="32" customWidth="1"/>
    <col min="10" max="10" width="11.28515625" style="32" hidden="1" customWidth="1"/>
    <col min="11" max="11" width="6.5703125" style="32" customWidth="1"/>
    <col min="12" max="12" width="12.28515625" style="34" customWidth="1"/>
    <col min="13" max="13" width="23.7109375" style="63" customWidth="1"/>
    <col min="14" max="14" width="14.7109375" style="63" customWidth="1"/>
    <col min="15" max="15" width="13.140625" style="21" customWidth="1"/>
    <col min="16" max="16" width="7.7109375" style="21" customWidth="1"/>
    <col min="17" max="17" width="5.7109375" style="21" customWidth="1"/>
    <col min="18" max="16384" width="9.140625" style="21"/>
  </cols>
  <sheetData>
    <row r="1" spans="1:16" s="9" customFormat="1" ht="39" customHeight="1" x14ac:dyDescent="0.2">
      <c r="A1" s="374" t="s">
        <v>190</v>
      </c>
      <c r="B1" s="374"/>
      <c r="C1" s="374"/>
      <c r="D1" s="374"/>
      <c r="E1" s="374"/>
      <c r="F1" s="374"/>
      <c r="G1" s="374"/>
      <c r="H1" s="374"/>
      <c r="I1" s="374"/>
      <c r="J1" s="374"/>
      <c r="K1" s="374"/>
      <c r="L1" s="374"/>
      <c r="M1" s="374"/>
      <c r="N1" s="374"/>
      <c r="O1" s="374"/>
      <c r="P1" s="374"/>
    </row>
    <row r="2" spans="1:16" s="9" customFormat="1" ht="24.75" customHeight="1" x14ac:dyDescent="0.2">
      <c r="A2" s="421" t="s">
        <v>507</v>
      </c>
      <c r="B2" s="421"/>
      <c r="C2" s="421"/>
      <c r="D2" s="421"/>
      <c r="E2" s="421"/>
      <c r="F2" s="421"/>
      <c r="G2" s="421"/>
      <c r="H2" s="421"/>
      <c r="I2" s="421"/>
      <c r="J2" s="421"/>
      <c r="K2" s="421"/>
      <c r="L2" s="421"/>
      <c r="M2" s="421"/>
      <c r="N2" s="421"/>
      <c r="O2" s="421"/>
      <c r="P2" s="421"/>
    </row>
    <row r="3" spans="1:16" s="12" customFormat="1" ht="21" customHeight="1" x14ac:dyDescent="0.2">
      <c r="A3" s="404" t="s">
        <v>225</v>
      </c>
      <c r="B3" s="404"/>
      <c r="C3" s="404"/>
      <c r="D3" s="406" t="s">
        <v>180</v>
      </c>
      <c r="E3" s="406"/>
      <c r="F3" s="422" t="s">
        <v>45</v>
      </c>
      <c r="G3" s="422"/>
      <c r="H3" s="10" t="s">
        <v>196</v>
      </c>
      <c r="I3" s="414">
        <v>0</v>
      </c>
      <c r="J3" s="414"/>
      <c r="K3" s="414"/>
      <c r="L3" s="414"/>
      <c r="M3" s="92" t="s">
        <v>197</v>
      </c>
      <c r="N3" s="417" t="s">
        <v>335</v>
      </c>
      <c r="O3" s="417"/>
      <c r="P3" s="417"/>
    </row>
    <row r="4" spans="1:16" s="12" customFormat="1" ht="17.25" customHeight="1" x14ac:dyDescent="0.2">
      <c r="A4" s="411" t="s">
        <v>201</v>
      </c>
      <c r="B4" s="411"/>
      <c r="C4" s="411"/>
      <c r="D4" s="405" t="s">
        <v>321</v>
      </c>
      <c r="E4" s="405"/>
      <c r="F4" s="38"/>
      <c r="G4" s="38"/>
      <c r="H4" s="38"/>
      <c r="I4" s="38"/>
      <c r="J4" s="38"/>
      <c r="K4" s="38"/>
      <c r="L4" s="39"/>
      <c r="M4" s="93" t="s">
        <v>5</v>
      </c>
      <c r="N4" s="204">
        <v>42041</v>
      </c>
      <c r="O4" s="205" t="s">
        <v>435</v>
      </c>
      <c r="P4" s="203"/>
    </row>
    <row r="5" spans="1:16" s="9" customFormat="1" ht="13.5" customHeight="1" x14ac:dyDescent="0.2">
      <c r="A5" s="13"/>
      <c r="B5" s="13"/>
      <c r="C5" s="14"/>
      <c r="D5" s="15"/>
      <c r="E5" s="16"/>
      <c r="F5" s="16"/>
      <c r="G5" s="16"/>
      <c r="H5" s="16"/>
      <c r="I5" s="13"/>
      <c r="J5" s="13"/>
      <c r="K5" s="13"/>
      <c r="L5" s="17"/>
      <c r="M5" s="18"/>
      <c r="N5" s="420">
        <v>42041.66126828704</v>
      </c>
      <c r="O5" s="420"/>
      <c r="P5" s="420"/>
    </row>
    <row r="6" spans="1:16" s="19" customFormat="1" ht="18.75" customHeight="1" x14ac:dyDescent="0.2">
      <c r="A6" s="407" t="s">
        <v>12</v>
      </c>
      <c r="B6" s="408" t="s">
        <v>194</v>
      </c>
      <c r="C6" s="410" t="s">
        <v>219</v>
      </c>
      <c r="D6" s="400" t="s">
        <v>14</v>
      </c>
      <c r="E6" s="400" t="s">
        <v>43</v>
      </c>
      <c r="F6" s="400" t="s">
        <v>15</v>
      </c>
      <c r="G6" s="412" t="s">
        <v>26</v>
      </c>
      <c r="I6" s="401" t="s">
        <v>16</v>
      </c>
      <c r="J6" s="402"/>
      <c r="K6" s="402"/>
      <c r="L6" s="402"/>
      <c r="M6" s="402"/>
      <c r="N6" s="402"/>
      <c r="O6" s="402"/>
      <c r="P6" s="403"/>
    </row>
    <row r="7" spans="1:16" ht="26.25" customHeight="1" x14ac:dyDescent="0.2">
      <c r="A7" s="407"/>
      <c r="B7" s="409"/>
      <c r="C7" s="410"/>
      <c r="D7" s="400"/>
      <c r="E7" s="400"/>
      <c r="F7" s="400"/>
      <c r="G7" s="413"/>
      <c r="H7" s="20"/>
      <c r="I7" s="55" t="s">
        <v>369</v>
      </c>
      <c r="J7" s="55" t="s">
        <v>195</v>
      </c>
      <c r="K7" s="55" t="s">
        <v>194</v>
      </c>
      <c r="L7" s="140" t="s">
        <v>13</v>
      </c>
      <c r="M7" s="141" t="s">
        <v>14</v>
      </c>
      <c r="N7" s="141" t="s">
        <v>43</v>
      </c>
      <c r="O7" s="55" t="s">
        <v>15</v>
      </c>
      <c r="P7" s="55" t="s">
        <v>26</v>
      </c>
    </row>
    <row r="8" spans="1:16" s="19" customFormat="1" ht="18.75" customHeight="1" x14ac:dyDescent="0.2">
      <c r="A8" s="22">
        <v>1</v>
      </c>
      <c r="B8" s="82">
        <v>418</v>
      </c>
      <c r="C8" s="138">
        <v>35836</v>
      </c>
      <c r="D8" s="177" t="s">
        <v>385</v>
      </c>
      <c r="E8" s="178" t="s">
        <v>386</v>
      </c>
      <c r="F8" s="139">
        <v>5087</v>
      </c>
      <c r="G8" s="83"/>
      <c r="H8" s="26"/>
      <c r="I8" s="27">
        <v>1</v>
      </c>
      <c r="J8" s="28" t="s">
        <v>48</v>
      </c>
      <c r="K8" s="29" t="s">
        <v>515</v>
      </c>
      <c r="L8" s="30" t="s">
        <v>515</v>
      </c>
      <c r="M8" s="56" t="s">
        <v>515</v>
      </c>
      <c r="N8" s="56" t="s">
        <v>515</v>
      </c>
      <c r="O8" s="31"/>
      <c r="P8" s="29"/>
    </row>
    <row r="9" spans="1:16" s="19" customFormat="1" ht="18.75" customHeight="1" x14ac:dyDescent="0.2">
      <c r="A9" s="22">
        <v>2</v>
      </c>
      <c r="B9" s="82">
        <v>424</v>
      </c>
      <c r="C9" s="138">
        <v>36161</v>
      </c>
      <c r="D9" s="177" t="s">
        <v>392</v>
      </c>
      <c r="E9" s="178" t="s">
        <v>393</v>
      </c>
      <c r="F9" s="139">
        <v>5090</v>
      </c>
      <c r="G9" s="83"/>
      <c r="H9" s="26"/>
      <c r="I9" s="27">
        <v>2</v>
      </c>
      <c r="J9" s="28" t="s">
        <v>50</v>
      </c>
      <c r="K9" s="29">
        <v>430</v>
      </c>
      <c r="L9" s="30">
        <v>35830</v>
      </c>
      <c r="M9" s="56" t="s">
        <v>394</v>
      </c>
      <c r="N9" s="56" t="s">
        <v>395</v>
      </c>
      <c r="O9" s="31">
        <v>5214</v>
      </c>
      <c r="P9" s="29">
        <v>4</v>
      </c>
    </row>
    <row r="10" spans="1:16" s="19" customFormat="1" ht="18.75" customHeight="1" x14ac:dyDescent="0.2">
      <c r="A10" s="22">
        <v>3</v>
      </c>
      <c r="B10" s="82">
        <v>385</v>
      </c>
      <c r="C10" s="138">
        <v>36161</v>
      </c>
      <c r="D10" s="177" t="s">
        <v>383</v>
      </c>
      <c r="E10" s="178" t="s">
        <v>384</v>
      </c>
      <c r="F10" s="139">
        <v>5148</v>
      </c>
      <c r="G10" s="83"/>
      <c r="H10" s="26"/>
      <c r="I10" s="27">
        <v>3</v>
      </c>
      <c r="J10" s="28" t="s">
        <v>51</v>
      </c>
      <c r="K10" s="29">
        <v>418</v>
      </c>
      <c r="L10" s="30">
        <v>35836</v>
      </c>
      <c r="M10" s="56" t="s">
        <v>385</v>
      </c>
      <c r="N10" s="56" t="s">
        <v>386</v>
      </c>
      <c r="O10" s="31">
        <v>5087</v>
      </c>
      <c r="P10" s="29">
        <v>1</v>
      </c>
    </row>
    <row r="11" spans="1:16" s="19" customFormat="1" ht="18.75" customHeight="1" x14ac:dyDescent="0.2">
      <c r="A11" s="22">
        <v>4</v>
      </c>
      <c r="B11" s="82">
        <v>430</v>
      </c>
      <c r="C11" s="138">
        <v>35830</v>
      </c>
      <c r="D11" s="177" t="s">
        <v>394</v>
      </c>
      <c r="E11" s="178" t="s">
        <v>395</v>
      </c>
      <c r="F11" s="139">
        <v>5214</v>
      </c>
      <c r="G11" s="83"/>
      <c r="H11" s="26"/>
      <c r="I11" s="27">
        <v>4</v>
      </c>
      <c r="J11" s="28" t="s">
        <v>52</v>
      </c>
      <c r="K11" s="29">
        <v>424</v>
      </c>
      <c r="L11" s="30">
        <v>36161</v>
      </c>
      <c r="M11" s="56" t="s">
        <v>392</v>
      </c>
      <c r="N11" s="56" t="s">
        <v>393</v>
      </c>
      <c r="O11" s="31">
        <v>5090</v>
      </c>
      <c r="P11" s="29">
        <v>2</v>
      </c>
    </row>
    <row r="12" spans="1:16" s="19" customFormat="1" ht="18.75" customHeight="1" x14ac:dyDescent="0.2">
      <c r="A12" s="22"/>
      <c r="B12" s="82"/>
      <c r="C12" s="138"/>
      <c r="D12" s="177"/>
      <c r="E12" s="178"/>
      <c r="F12" s="139"/>
      <c r="G12" s="83"/>
      <c r="H12" s="26"/>
      <c r="I12" s="27">
        <v>5</v>
      </c>
      <c r="J12" s="28" t="s">
        <v>53</v>
      </c>
      <c r="K12" s="29">
        <v>385</v>
      </c>
      <c r="L12" s="30">
        <v>36161</v>
      </c>
      <c r="M12" s="56" t="s">
        <v>383</v>
      </c>
      <c r="N12" s="56" t="s">
        <v>384</v>
      </c>
      <c r="O12" s="31">
        <v>5148</v>
      </c>
      <c r="P12" s="29">
        <v>3</v>
      </c>
    </row>
    <row r="13" spans="1:16" s="19" customFormat="1" ht="18.75" customHeight="1" x14ac:dyDescent="0.2">
      <c r="A13" s="22"/>
      <c r="B13" s="82"/>
      <c r="C13" s="138"/>
      <c r="D13" s="177"/>
      <c r="E13" s="178"/>
      <c r="F13" s="139"/>
      <c r="G13" s="83"/>
      <c r="H13" s="26"/>
      <c r="I13" s="27">
        <v>6</v>
      </c>
      <c r="J13" s="28" t="s">
        <v>54</v>
      </c>
      <c r="K13" s="29" t="s">
        <v>515</v>
      </c>
      <c r="L13" s="30" t="s">
        <v>515</v>
      </c>
      <c r="M13" s="56" t="s">
        <v>515</v>
      </c>
      <c r="N13" s="56" t="s">
        <v>515</v>
      </c>
      <c r="O13" s="31"/>
      <c r="P13" s="29"/>
    </row>
    <row r="14" spans="1:16" s="19" customFormat="1" ht="18.75" customHeight="1" x14ac:dyDescent="0.2">
      <c r="A14" s="22"/>
      <c r="B14" s="82"/>
      <c r="C14" s="138"/>
      <c r="D14" s="177"/>
      <c r="E14" s="178"/>
      <c r="F14" s="139"/>
      <c r="G14" s="83"/>
      <c r="H14" s="26"/>
      <c r="I14" s="401" t="s">
        <v>17</v>
      </c>
      <c r="J14" s="402"/>
      <c r="K14" s="402"/>
      <c r="L14" s="402"/>
      <c r="M14" s="402"/>
      <c r="N14" s="402"/>
      <c r="O14" s="402"/>
      <c r="P14" s="403"/>
    </row>
    <row r="15" spans="1:16" s="19" customFormat="1" ht="24.75" customHeight="1" x14ac:dyDescent="0.2">
      <c r="A15" s="22"/>
      <c r="B15" s="82"/>
      <c r="C15" s="138"/>
      <c r="D15" s="177"/>
      <c r="E15" s="178"/>
      <c r="F15" s="139"/>
      <c r="G15" s="83"/>
      <c r="H15" s="26"/>
      <c r="I15" s="55" t="s">
        <v>369</v>
      </c>
      <c r="J15" s="55" t="s">
        <v>195</v>
      </c>
      <c r="K15" s="55" t="s">
        <v>194</v>
      </c>
      <c r="L15" s="140" t="s">
        <v>13</v>
      </c>
      <c r="M15" s="141" t="s">
        <v>14</v>
      </c>
      <c r="N15" s="141" t="s">
        <v>43</v>
      </c>
      <c r="O15" s="55" t="s">
        <v>15</v>
      </c>
      <c r="P15" s="55" t="s">
        <v>26</v>
      </c>
    </row>
    <row r="16" spans="1:16" s="19" customFormat="1" ht="18.75" customHeight="1" x14ac:dyDescent="0.2">
      <c r="A16" s="22"/>
      <c r="B16" s="82"/>
      <c r="C16" s="138"/>
      <c r="D16" s="177"/>
      <c r="E16" s="178"/>
      <c r="F16" s="139"/>
      <c r="G16" s="83"/>
      <c r="H16" s="26"/>
      <c r="I16" s="27">
        <v>1</v>
      </c>
      <c r="J16" s="28" t="s">
        <v>55</v>
      </c>
      <c r="K16" s="29" t="s">
        <v>515</v>
      </c>
      <c r="L16" s="30" t="s">
        <v>515</v>
      </c>
      <c r="M16" s="56" t="s">
        <v>515</v>
      </c>
      <c r="N16" s="56" t="s">
        <v>515</v>
      </c>
      <c r="O16" s="31"/>
      <c r="P16" s="29"/>
    </row>
    <row r="17" spans="1:17" s="19" customFormat="1" ht="18.75" customHeight="1" x14ac:dyDescent="0.2">
      <c r="A17" s="22"/>
      <c r="B17" s="82"/>
      <c r="C17" s="138"/>
      <c r="D17" s="177"/>
      <c r="E17" s="178"/>
      <c r="F17" s="139"/>
      <c r="G17" s="83"/>
      <c r="H17" s="26"/>
      <c r="I17" s="27">
        <v>2</v>
      </c>
      <c r="J17" s="28" t="s">
        <v>49</v>
      </c>
      <c r="K17" s="29" t="s">
        <v>515</v>
      </c>
      <c r="L17" s="30" t="s">
        <v>515</v>
      </c>
      <c r="M17" s="56" t="s">
        <v>515</v>
      </c>
      <c r="N17" s="56" t="s">
        <v>515</v>
      </c>
      <c r="O17" s="31"/>
      <c r="P17" s="29"/>
    </row>
    <row r="18" spans="1:17" s="19" customFormat="1" ht="18.75" customHeight="1" x14ac:dyDescent="0.2">
      <c r="A18" s="22"/>
      <c r="B18" s="82"/>
      <c r="C18" s="138"/>
      <c r="D18" s="177"/>
      <c r="E18" s="178"/>
      <c r="F18" s="139"/>
      <c r="G18" s="83"/>
      <c r="H18" s="26"/>
      <c r="I18" s="27">
        <v>3</v>
      </c>
      <c r="J18" s="28" t="s">
        <v>56</v>
      </c>
      <c r="K18" s="29" t="s">
        <v>515</v>
      </c>
      <c r="L18" s="30" t="s">
        <v>515</v>
      </c>
      <c r="M18" s="56" t="s">
        <v>515</v>
      </c>
      <c r="N18" s="56" t="s">
        <v>515</v>
      </c>
      <c r="O18" s="31"/>
      <c r="P18" s="29"/>
    </row>
    <row r="19" spans="1:17" s="19" customFormat="1" ht="18.75" customHeight="1" x14ac:dyDescent="0.2">
      <c r="A19" s="22"/>
      <c r="B19" s="82"/>
      <c r="C19" s="138"/>
      <c r="D19" s="177"/>
      <c r="E19" s="178"/>
      <c r="F19" s="139"/>
      <c r="G19" s="83"/>
      <c r="H19" s="26"/>
      <c r="I19" s="27">
        <v>4</v>
      </c>
      <c r="J19" s="28" t="s">
        <v>57</v>
      </c>
      <c r="K19" s="29" t="s">
        <v>515</v>
      </c>
      <c r="L19" s="30" t="s">
        <v>515</v>
      </c>
      <c r="M19" s="56" t="s">
        <v>515</v>
      </c>
      <c r="N19" s="56" t="s">
        <v>515</v>
      </c>
      <c r="O19" s="31"/>
      <c r="P19" s="29"/>
    </row>
    <row r="20" spans="1:17" s="19" customFormat="1" ht="18.75" customHeight="1" x14ac:dyDescent="0.2">
      <c r="A20" s="22"/>
      <c r="B20" s="82"/>
      <c r="C20" s="138"/>
      <c r="D20" s="177"/>
      <c r="E20" s="178"/>
      <c r="F20" s="139"/>
      <c r="G20" s="83"/>
      <c r="H20" s="26"/>
      <c r="I20" s="27">
        <v>5</v>
      </c>
      <c r="J20" s="28" t="s">
        <v>58</v>
      </c>
      <c r="K20" s="29" t="s">
        <v>515</v>
      </c>
      <c r="L20" s="30" t="s">
        <v>515</v>
      </c>
      <c r="M20" s="56" t="s">
        <v>515</v>
      </c>
      <c r="N20" s="56" t="s">
        <v>515</v>
      </c>
      <c r="O20" s="31"/>
      <c r="P20" s="29"/>
    </row>
    <row r="21" spans="1:17" s="19" customFormat="1" ht="18.75" customHeight="1" x14ac:dyDescent="0.2">
      <c r="A21" s="22"/>
      <c r="B21" s="82"/>
      <c r="C21" s="138"/>
      <c r="D21" s="177"/>
      <c r="E21" s="178"/>
      <c r="F21" s="139"/>
      <c r="G21" s="83"/>
      <c r="H21" s="26"/>
      <c r="I21" s="27">
        <v>6</v>
      </c>
      <c r="J21" s="28" t="s">
        <v>59</v>
      </c>
      <c r="K21" s="29" t="s">
        <v>515</v>
      </c>
      <c r="L21" s="30" t="s">
        <v>515</v>
      </c>
      <c r="M21" s="56" t="s">
        <v>515</v>
      </c>
      <c r="N21" s="56" t="s">
        <v>515</v>
      </c>
      <c r="O21" s="31"/>
      <c r="P21" s="29"/>
    </row>
    <row r="22" spans="1:17" ht="7.5" customHeight="1" x14ac:dyDescent="0.2">
      <c r="A22" s="41"/>
      <c r="B22" s="41"/>
      <c r="C22" s="42"/>
      <c r="D22" s="64"/>
      <c r="E22" s="43"/>
      <c r="F22" s="44"/>
      <c r="G22" s="45"/>
      <c r="I22" s="46"/>
      <c r="J22" s="47"/>
      <c r="K22" s="48"/>
      <c r="L22" s="49"/>
      <c r="M22" s="60"/>
      <c r="N22" s="60"/>
      <c r="O22" s="50"/>
      <c r="P22" s="48"/>
    </row>
    <row r="23" spans="1:17" ht="14.25" customHeight="1" x14ac:dyDescent="0.2">
      <c r="A23" s="35" t="s">
        <v>19</v>
      </c>
      <c r="B23" s="35"/>
      <c r="C23" s="35"/>
      <c r="D23" s="65"/>
      <c r="E23" s="58" t="s">
        <v>0</v>
      </c>
      <c r="F23" s="51" t="s">
        <v>1</v>
      </c>
      <c r="G23" s="32"/>
      <c r="H23" s="36" t="s">
        <v>2</v>
      </c>
      <c r="I23" s="36"/>
      <c r="J23" s="36"/>
      <c r="K23" s="36"/>
      <c r="M23" s="61" t="s">
        <v>3</v>
      </c>
      <c r="N23" s="62" t="s">
        <v>3</v>
      </c>
      <c r="O23" s="32" t="s">
        <v>3</v>
      </c>
      <c r="P23" s="35"/>
      <c r="Q23" s="37"/>
    </row>
  </sheetData>
  <autoFilter ref="B6:G7">
    <sortState ref="B9:G69">
      <sortCondition ref="F6:F7"/>
    </sortState>
  </autoFilter>
  <mergeCells count="19">
    <mergeCell ref="F6:F7"/>
    <mergeCell ref="G6:G7"/>
    <mergeCell ref="I6:P6"/>
    <mergeCell ref="I14:P14"/>
    <mergeCell ref="A6:A7"/>
    <mergeCell ref="B6:B7"/>
    <mergeCell ref="C6:C7"/>
    <mergeCell ref="D6:D7"/>
    <mergeCell ref="E6:E7"/>
    <mergeCell ref="N5:P5"/>
    <mergeCell ref="A1:P1"/>
    <mergeCell ref="A2:P2"/>
    <mergeCell ref="A3:C3"/>
    <mergeCell ref="D3:E3"/>
    <mergeCell ref="F3:G3"/>
    <mergeCell ref="N3:P3"/>
    <mergeCell ref="I3:L3"/>
    <mergeCell ref="A4:C4"/>
    <mergeCell ref="D4:E4"/>
  </mergeCells>
  <conditionalFormatting sqref="F8:F21">
    <cfRule type="duplicateValues" dxfId="3" priority="7" stopIfTrue="1"/>
    <cfRule type="duplicateValues" dxfId="2" priority="8"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13</vt:i4>
      </vt:variant>
      <vt:variant>
        <vt:lpstr>Adlandırılmış Aralıklar</vt:lpstr>
      </vt:variant>
      <vt:variant>
        <vt:i4>11</vt:i4>
      </vt:variant>
    </vt:vector>
  </HeadingPairs>
  <TitlesOfParts>
    <vt:vector size="24" baseType="lpstr">
      <vt:lpstr>YARIŞMA BİLGİLERİ</vt:lpstr>
      <vt:lpstr>YARIŞMA PROGRAMI</vt:lpstr>
      <vt:lpstr>1.Gün Start Listeleri</vt:lpstr>
      <vt:lpstr>KAYIT LİSTESİ</vt:lpstr>
      <vt:lpstr>UZUN</vt:lpstr>
      <vt:lpstr>60M.Seçme</vt:lpstr>
      <vt:lpstr>1500m</vt:lpstr>
      <vt:lpstr>YÜKSEK</vt:lpstr>
      <vt:lpstr>400m</vt:lpstr>
      <vt:lpstr>60M.Final</vt:lpstr>
      <vt:lpstr>60M.Eng.Yarı Final </vt:lpstr>
      <vt:lpstr>60M.Eng.Yarı Final</vt:lpstr>
      <vt:lpstr>800M</vt:lpstr>
      <vt:lpstr>'1500m'!Yazdırma_Alanı</vt:lpstr>
      <vt:lpstr>'400m'!Yazdırma_Alanı</vt:lpstr>
      <vt:lpstr>'60M.Eng.Yarı Final'!Yazdırma_Alanı</vt:lpstr>
      <vt:lpstr>'60M.Eng.Yarı Final '!Yazdırma_Alanı</vt:lpstr>
      <vt:lpstr>'60M.Final'!Yazdırma_Alanı</vt:lpstr>
      <vt:lpstr>'60M.Seçme'!Yazdırma_Alanı</vt:lpstr>
      <vt:lpstr>'800M'!Yazdırma_Alanı</vt:lpstr>
      <vt:lpstr>'KAYIT LİSTESİ'!Yazdırma_Alanı</vt:lpstr>
      <vt:lpstr>UZUN!Yazdırma_Alanı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2015-02-06T13:27:17Z</cp:lastPrinted>
  <dcterms:created xsi:type="dcterms:W3CDTF">2004-05-10T13:01:28Z</dcterms:created>
  <dcterms:modified xsi:type="dcterms:W3CDTF">2015-02-06T14:52:47Z</dcterms:modified>
</cp:coreProperties>
</file>