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activeTab="9"/>
  </bookViews>
  <sheets>
    <sheet name="YARIŞMA BİLGİLERİ" sheetId="1" r:id="rId1"/>
    <sheet name="YARIŞMA PROGRAMI" sheetId="2" state="hidden" r:id="rId2"/>
    <sheet name="KAYIT LİSTESİ" sheetId="3" state="hidden" r:id="rId3"/>
    <sheet name="5000m." sheetId="4" state="hidden" r:id="rId4"/>
    <sheet name="4x100m." sheetId="5" r:id="rId5"/>
    <sheet name="4x200m" sheetId="6" state="hidden" r:id="rId6"/>
    <sheet name="4x200m." sheetId="7" r:id="rId7"/>
    <sheet name="100m." sheetId="8" r:id="rId8"/>
    <sheet name="200m." sheetId="9" r:id="rId9"/>
    <sheet name="400m.Eng." sheetId="10" r:id="rId10"/>
    <sheet name="4x800m" sheetId="11" state="hidden" r:id="rId11"/>
    <sheet name="Genel Puan Tablosu" sheetId="12" state="hidden" r:id="rId12"/>
  </sheets>
  <externalReferences>
    <externalReference r:id="rId15"/>
    <externalReference r:id="rId16"/>
  </externalReferences>
  <definedNames>
    <definedName name="_xlnm._FilterDatabase" localSheetId="2" hidden="1">'KAYIT LİSTESİ'!$A$3:$M$175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8">#REF!</definedName>
    <definedName name="Excel_BuiltIn_Print_Area_11" localSheetId="9">#REF!</definedName>
    <definedName name="Excel_BuiltIn_Print_Area_11" localSheetId="4">#REF!</definedName>
    <definedName name="Excel_BuiltIn_Print_Area_11" localSheetId="5">#REF!</definedName>
    <definedName name="Excel_BuiltIn_Print_Area_11" localSheetId="6">#REF!</definedName>
    <definedName name="Excel_BuiltIn_Print_Area_11" localSheetId="10">#REF!</definedName>
    <definedName name="Excel_BuiltIn_Print_Area_11" localSheetId="3">#REF!</definedName>
    <definedName name="Excel_BuiltIn_Print_Area_11" localSheetId="11">#REF!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8">#REF!</definedName>
    <definedName name="Excel_BuiltIn_Print_Area_12" localSheetId="9">#REF!</definedName>
    <definedName name="Excel_BuiltIn_Print_Area_12" localSheetId="4">#REF!</definedName>
    <definedName name="Excel_BuiltIn_Print_Area_12" localSheetId="5">#REF!</definedName>
    <definedName name="Excel_BuiltIn_Print_Area_12" localSheetId="6">#REF!</definedName>
    <definedName name="Excel_BuiltIn_Print_Area_12" localSheetId="10">#REF!</definedName>
    <definedName name="Excel_BuiltIn_Print_Area_12" localSheetId="3">#REF!</definedName>
    <definedName name="Excel_BuiltIn_Print_Area_12" localSheetId="11">#REF!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8">#REF!</definedName>
    <definedName name="Excel_BuiltIn_Print_Area_13" localSheetId="9">#REF!</definedName>
    <definedName name="Excel_BuiltIn_Print_Area_13" localSheetId="4">#REF!</definedName>
    <definedName name="Excel_BuiltIn_Print_Area_13" localSheetId="5">#REF!</definedName>
    <definedName name="Excel_BuiltIn_Print_Area_13" localSheetId="6">#REF!</definedName>
    <definedName name="Excel_BuiltIn_Print_Area_13" localSheetId="10">#REF!</definedName>
    <definedName name="Excel_BuiltIn_Print_Area_13" localSheetId="3">#REF!</definedName>
    <definedName name="Excel_BuiltIn_Print_Area_13" localSheetId="11">#REF!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8">#REF!</definedName>
    <definedName name="Excel_BuiltIn_Print_Area_16" localSheetId="9">#REF!</definedName>
    <definedName name="Excel_BuiltIn_Print_Area_16" localSheetId="4">#REF!</definedName>
    <definedName name="Excel_BuiltIn_Print_Area_16" localSheetId="5">#REF!</definedName>
    <definedName name="Excel_BuiltIn_Print_Area_16" localSheetId="6">#REF!</definedName>
    <definedName name="Excel_BuiltIn_Print_Area_16" localSheetId="10">#REF!</definedName>
    <definedName name="Excel_BuiltIn_Print_Area_16" localSheetId="3">#REF!</definedName>
    <definedName name="Excel_BuiltIn_Print_Area_16" localSheetId="11">#REF!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8">#REF!</definedName>
    <definedName name="Excel_BuiltIn_Print_Area_19" localSheetId="9">#REF!</definedName>
    <definedName name="Excel_BuiltIn_Print_Area_19" localSheetId="4">#REF!</definedName>
    <definedName name="Excel_BuiltIn_Print_Area_19" localSheetId="5">#REF!</definedName>
    <definedName name="Excel_BuiltIn_Print_Area_19" localSheetId="6">#REF!</definedName>
    <definedName name="Excel_BuiltIn_Print_Area_19" localSheetId="10">#REF!</definedName>
    <definedName name="Excel_BuiltIn_Print_Area_19" localSheetId="3">#REF!</definedName>
    <definedName name="Excel_BuiltIn_Print_Area_19" localSheetId="11">#REF!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8">#REF!</definedName>
    <definedName name="Excel_BuiltIn_Print_Area_20" localSheetId="9">#REF!</definedName>
    <definedName name="Excel_BuiltIn_Print_Area_20" localSheetId="4">#REF!</definedName>
    <definedName name="Excel_BuiltIn_Print_Area_20" localSheetId="5">#REF!</definedName>
    <definedName name="Excel_BuiltIn_Print_Area_20" localSheetId="6">#REF!</definedName>
    <definedName name="Excel_BuiltIn_Print_Area_20" localSheetId="10">#REF!</definedName>
    <definedName name="Excel_BuiltIn_Print_Area_20" localSheetId="3">#REF!</definedName>
    <definedName name="Excel_BuiltIn_Print_Area_20" localSheetId="11">#REF!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8">#REF!</definedName>
    <definedName name="Excel_BuiltIn_Print_Area_21" localSheetId="9">#REF!</definedName>
    <definedName name="Excel_BuiltIn_Print_Area_21" localSheetId="4">#REF!</definedName>
    <definedName name="Excel_BuiltIn_Print_Area_21" localSheetId="5">#REF!</definedName>
    <definedName name="Excel_BuiltIn_Print_Area_21" localSheetId="6">#REF!</definedName>
    <definedName name="Excel_BuiltIn_Print_Area_21" localSheetId="10">#REF!</definedName>
    <definedName name="Excel_BuiltIn_Print_Area_21" localSheetId="3">#REF!</definedName>
    <definedName name="Excel_BuiltIn_Print_Area_21" localSheetId="11">#REF!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8">#REF!</definedName>
    <definedName name="Excel_BuiltIn_Print_Area_4" localSheetId="9">#REF!</definedName>
    <definedName name="Excel_BuiltIn_Print_Area_4" localSheetId="4">#REF!</definedName>
    <definedName name="Excel_BuiltIn_Print_Area_4" localSheetId="5">#REF!</definedName>
    <definedName name="Excel_BuiltIn_Print_Area_4" localSheetId="6">#REF!</definedName>
    <definedName name="Excel_BuiltIn_Print_Area_4" localSheetId="10">#REF!</definedName>
    <definedName name="Excel_BuiltIn_Print_Area_4" localSheetId="3">#REF!</definedName>
    <definedName name="Excel_BuiltIn_Print_Area_4" localSheetId="11">#REF!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8">#REF!</definedName>
    <definedName name="Excel_BuiltIn_Print_Area_5" localSheetId="9">#REF!</definedName>
    <definedName name="Excel_BuiltIn_Print_Area_5" localSheetId="4">#REF!</definedName>
    <definedName name="Excel_BuiltIn_Print_Area_5" localSheetId="5">#REF!</definedName>
    <definedName name="Excel_BuiltIn_Print_Area_5" localSheetId="6">#REF!</definedName>
    <definedName name="Excel_BuiltIn_Print_Area_5" localSheetId="10">#REF!</definedName>
    <definedName name="Excel_BuiltIn_Print_Area_5" localSheetId="3">#REF!</definedName>
    <definedName name="Excel_BuiltIn_Print_Area_5" localSheetId="11">#REF!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8">#REF!</definedName>
    <definedName name="Excel_BuiltIn_Print_Area_9" localSheetId="9">#REF!</definedName>
    <definedName name="Excel_BuiltIn_Print_Area_9" localSheetId="4">#REF!</definedName>
    <definedName name="Excel_BuiltIn_Print_Area_9" localSheetId="5">#REF!</definedName>
    <definedName name="Excel_BuiltIn_Print_Area_9" localSheetId="6">#REF!</definedName>
    <definedName name="Excel_BuiltIn_Print_Area_9" localSheetId="10">#REF!</definedName>
    <definedName name="Excel_BuiltIn_Print_Area_9" localSheetId="3">#REF!</definedName>
    <definedName name="Excel_BuiltIn_Print_Area_9" localSheetId="11">#REF!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'100m.'!$A$1:$R$27</definedName>
    <definedName name="_xlnm.Print_Area" localSheetId="8">'200m.'!$A$1:$R$27</definedName>
    <definedName name="_xlnm.Print_Area" localSheetId="9">'400m.Eng.'!$A$1:$R$27</definedName>
    <definedName name="_xlnm.Print_Area" localSheetId="4">'4x100m.'!$A$1:$R$27</definedName>
    <definedName name="_xlnm.Print_Area" localSheetId="5">'4x200m'!$A$1:$R$27</definedName>
    <definedName name="_xlnm.Print_Area" localSheetId="6">'4x200m.'!$A$1:$R$27</definedName>
    <definedName name="_xlnm.Print_Area" localSheetId="10">'4x800m'!$A$1:$R$27</definedName>
    <definedName name="_xlnm.Print_Area" localSheetId="3">'5000m.'!$A$1:$R$29</definedName>
    <definedName name="_xlnm.Print_Area" localSheetId="11">'Genel Puan Tablosu'!$A$1:$K$17</definedName>
    <definedName name="_xlnm.Print_Area" localSheetId="2">'KAYIT LİSTESİ'!$A$1:$M$175</definedName>
    <definedName name="_xlnm.Print_Titles" localSheetId="11">'Genel Puan Tablosu'!$1:$2</definedName>
    <definedName name="_xlnm.Print_Titles" localSheetId="2">'KAYIT LİSTESİ'!$1:$3</definedName>
  </definedNames>
  <calcPr fullCalcOnLoad="1"/>
</workbook>
</file>

<file path=xl/sharedStrings.xml><?xml version="1.0" encoding="utf-8"?>
<sst xmlns="http://schemas.openxmlformats.org/spreadsheetml/2006/main" count="1280" uniqueCount="306">
  <si>
    <t>Baş Hakem</t>
  </si>
  <si>
    <t>Lider</t>
  </si>
  <si>
    <t>Sekreter</t>
  </si>
  <si>
    <t>Hakem</t>
  </si>
  <si>
    <t>ADI VE SOYADI</t>
  </si>
  <si>
    <t>SAAT</t>
  </si>
  <si>
    <t>BRANŞ</t>
  </si>
  <si>
    <t>Sıra No</t>
  </si>
  <si>
    <t>Doğum Tarihi</t>
  </si>
  <si>
    <t>Adı ve Soyadı</t>
  </si>
  <si>
    <t>Derece</t>
  </si>
  <si>
    <t>1. SERİ</t>
  </si>
  <si>
    <t>2. SERİ</t>
  </si>
  <si>
    <t>Müsabakalar Direktörü</t>
  </si>
  <si>
    <t>YARIŞMA PROGRAMI</t>
  </si>
  <si>
    <t>DOĞUM TARİHİ</t>
  </si>
  <si>
    <t>S.N.</t>
  </si>
  <si>
    <t>DERECE</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</si>
  <si>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</si>
  <si>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</si>
  <si>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</si>
  <si>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</si>
  <si>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</si>
  <si>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</si>
  <si>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</si>
  <si>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</si>
  <si>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</si>
  <si>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</si>
  <si>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</si>
  <si>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</si>
  <si>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</si>
  <si>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</si>
  <si>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GÖĞÜS NO</t>
  </si>
  <si>
    <t>Göğüs No</t>
  </si>
  <si>
    <t>Formül</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</si>
  <si>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</si>
  <si>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</si>
  <si>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</si>
  <si>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</si>
  <si>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</si>
  <si>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</si>
  <si>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</si>
  <si>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rPr>
      <t>Gün/Ay/Yıl</t>
    </r>
  </si>
  <si>
    <t>Tarih-Saat :</t>
  </si>
  <si>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</si>
  <si>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</si>
  <si>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</si>
  <si>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</si>
  <si>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</si>
  <si>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</si>
  <si>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</si>
  <si>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</si>
  <si>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</si>
  <si>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</si>
  <si>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</si>
  <si>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</si>
  <si>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</si>
  <si>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</si>
  <si>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</si>
  <si>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</si>
  <si>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SERİ</t>
  </si>
  <si>
    <t>KULVAR</t>
  </si>
  <si>
    <t>ATMA-ATLAMA SIRASI</t>
  </si>
  <si>
    <t>YARIŞACAĞI 
BRANŞ</t>
  </si>
  <si>
    <t>PUAN</t>
  </si>
  <si>
    <t>100 Metre</t>
  </si>
  <si>
    <t>4x100 Metre</t>
  </si>
  <si>
    <t>100M</t>
  </si>
  <si>
    <t>4X100M</t>
  </si>
  <si>
    <t>100M-1-2</t>
  </si>
  <si>
    <t>100M-1-3</t>
  </si>
  <si>
    <t>100M-1-4</t>
  </si>
  <si>
    <t>100M-1-5</t>
  </si>
  <si>
    <t>100M-1-6</t>
  </si>
  <si>
    <t>100M-1-7</t>
  </si>
  <si>
    <t>Genel Puan Durumu</t>
  </si>
  <si>
    <t>SIRA</t>
  </si>
  <si>
    <t>Puan</t>
  </si>
  <si>
    <t>-</t>
  </si>
  <si>
    <t>Rüzgar:</t>
  </si>
  <si>
    <t>12.54/12.3</t>
  </si>
  <si>
    <t>6:15.14/6:15.0</t>
  </si>
  <si>
    <t>17.44/17.2</t>
  </si>
  <si>
    <t>2:18.14/2:18.0</t>
  </si>
  <si>
    <t>42.64/42.4</t>
  </si>
  <si>
    <t>İli</t>
  </si>
  <si>
    <t>Katılan Takım Sayısı :</t>
  </si>
  <si>
    <t>ULUSAL BAYRAK YARIŞMALARI FESTİVALİ VE OLİMPİK BARAJ YARIŞMALARI</t>
  </si>
  <si>
    <t>ANTALYA</t>
  </si>
  <si>
    <t>Atletizm Federasyonu Başkanlığı
Antalya Atletizm İl Temsilciliği</t>
  </si>
  <si>
    <t>1500M-1-1</t>
  </si>
  <si>
    <t>1500 Metre</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</si>
  <si>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</si>
  <si>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</si>
  <si>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</si>
  <si>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</si>
  <si>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</si>
  <si>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</si>
  <si>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</si>
  <si>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</si>
  <si>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</si>
  <si>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</si>
  <si>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</si>
  <si>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</si>
  <si>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</si>
  <si>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</si>
  <si>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</si>
  <si>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</si>
  <si>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</si>
  <si>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</si>
  <si>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3000 Metre Engelli</t>
  </si>
  <si>
    <t>3000M.ENG-1-1</t>
  </si>
  <si>
    <t>3000M.ENG-1-2</t>
  </si>
  <si>
    <t>3000M.ENG-1-3</t>
  </si>
  <si>
    <t>200 Metre</t>
  </si>
  <si>
    <t>Olimpik</t>
  </si>
  <si>
    <t>Bayrak</t>
  </si>
  <si>
    <t>4x200 Metre</t>
  </si>
  <si>
    <t>4x400 Metre</t>
  </si>
  <si>
    <t>4x800 Metre</t>
  </si>
  <si>
    <t>19 Nisan 2015 - 17.00</t>
  </si>
  <si>
    <t>BAYRAK YARIŞMALARI GENEL PUAN TABLOSU</t>
  </si>
  <si>
    <t>YILMAZ</t>
  </si>
  <si>
    <t>TOPLAM PUAN</t>
  </si>
  <si>
    <t>200M</t>
  </si>
  <si>
    <t>1500M</t>
  </si>
  <si>
    <t>3000M.ENG</t>
  </si>
  <si>
    <t>KATEGORİ</t>
  </si>
  <si>
    <t>1</t>
  </si>
  <si>
    <t>2</t>
  </si>
  <si>
    <t>Kategori</t>
  </si>
  <si>
    <t>3</t>
  </si>
  <si>
    <t>19 Nisan 2015 - 18.30</t>
  </si>
  <si>
    <t>200M-1-2</t>
  </si>
  <si>
    <t>200M-1-3</t>
  </si>
  <si>
    <t>200M-1-4</t>
  </si>
  <si>
    <t>200M-1-5</t>
  </si>
  <si>
    <t>5000M-1-19</t>
  </si>
  <si>
    <t>5000M-1-20</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</si>
  <si>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</si>
  <si>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</si>
  <si>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</si>
  <si>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</si>
  <si>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</si>
  <si>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</si>
  <si>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</si>
  <si>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</si>
  <si>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</si>
  <si>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</si>
  <si>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</si>
  <si>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</si>
  <si>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</si>
  <si>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</si>
  <si>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</si>
  <si>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</si>
  <si>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4x200M-1-1</t>
  </si>
  <si>
    <t>4x200M-1-2</t>
  </si>
  <si>
    <t>4x200M-1-3</t>
  </si>
  <si>
    <t>4x200M-1-4</t>
  </si>
  <si>
    <t>4x200M-1-5</t>
  </si>
  <si>
    <t>4x200M-1-6</t>
  </si>
  <si>
    <t>4x200M-1-7</t>
  </si>
  <si>
    <t>4x200M-1-8</t>
  </si>
  <si>
    <t>4x200M-2-1</t>
  </si>
  <si>
    <t>4x200M-2-2</t>
  </si>
  <si>
    <t>4x200M-2-3</t>
  </si>
  <si>
    <t>4x200M-2-4</t>
  </si>
  <si>
    <t>4x200M-2-5</t>
  </si>
  <si>
    <t>4x200M-2-6</t>
  </si>
  <si>
    <t>4x200M-2-7</t>
  </si>
  <si>
    <t>4x200M-2-8</t>
  </si>
  <si>
    <t>4x400M-1-1</t>
  </si>
  <si>
    <t>4x400M-1-2</t>
  </si>
  <si>
    <t>4x400M-1-3</t>
  </si>
  <si>
    <t>4x400M-1-4</t>
  </si>
  <si>
    <t>4x400M-1-5</t>
  </si>
  <si>
    <t>4x400M-1-6</t>
  </si>
  <si>
    <t>4x400M-1-7</t>
  </si>
  <si>
    <t>4x400M-1-8</t>
  </si>
  <si>
    <t>4x400M-2-1</t>
  </si>
  <si>
    <t>4x400M-2-2</t>
  </si>
  <si>
    <t>4x400M-2-3</t>
  </si>
  <si>
    <t>4x400M-2-4</t>
  </si>
  <si>
    <t>4x400M-2-5</t>
  </si>
  <si>
    <t>4x400M-2-6</t>
  </si>
  <si>
    <t>4x400M-2-7</t>
  </si>
  <si>
    <t>4x400M-2-8</t>
  </si>
  <si>
    <t>4x800M-1-1</t>
  </si>
  <si>
    <t>4x800M-1-2</t>
  </si>
  <si>
    <t>4x800M-1-3</t>
  </si>
  <si>
    <t>4x800M-1-4</t>
  </si>
  <si>
    <t>4x800M-1-5</t>
  </si>
  <si>
    <t>4x800M-1-6</t>
  </si>
  <si>
    <t>4x800M-1-7</t>
  </si>
  <si>
    <t>4x800M-1-8</t>
  </si>
  <si>
    <t>4x800M-2-1</t>
  </si>
  <si>
    <t>4x800M-2-2</t>
  </si>
  <si>
    <t>4x800M-2-3</t>
  </si>
  <si>
    <t>4x800M-2-4</t>
  </si>
  <si>
    <t>4x800M-2-5</t>
  </si>
  <si>
    <t>4x800M-2-6</t>
  </si>
  <si>
    <t>4x800M-2-7</t>
  </si>
  <si>
    <t>4x800M-2-8</t>
  </si>
  <si>
    <t>4</t>
  </si>
  <si>
    <t>5</t>
  </si>
  <si>
    <t>6</t>
  </si>
  <si>
    <t>7</t>
  </si>
  <si>
    <t>Bayanlar(B.G.Y.)</t>
  </si>
  <si>
    <t>ELİF YAĞCIOĞLU</t>
  </si>
  <si>
    <t>SAKARYA</t>
  </si>
  <si>
    <t>YILDIZ</t>
  </si>
  <si>
    <t>ELİF YAĞCIOĞLU
HİLAL KALKAN
YAREN BAŞ
YAREN AYDIN</t>
  </si>
  <si>
    <t>02.06.1998
19.03.1998
29.07.1999
27.07.1998</t>
  </si>
  <si>
    <t>SAKARYA-B.ŞHR.BLD.S.K.</t>
  </si>
  <si>
    <t>BÜŞRA YILDIRIM</t>
  </si>
  <si>
    <t>GENÇ</t>
  </si>
  <si>
    <t>MİLLİ TAKIM</t>
  </si>
  <si>
    <t>TUĞBA GÜVENÇ</t>
  </si>
  <si>
    <t>BÜYÜK</t>
  </si>
  <si>
    <t>ELİF POLAT</t>
  </si>
  <si>
    <t>ZEYNEP METE</t>
  </si>
  <si>
    <t>BOLU</t>
  </si>
  <si>
    <t>01.01.1993</t>
  </si>
  <si>
    <t>SULTAN SELÇİK</t>
  </si>
  <si>
    <t>MALATYA</t>
  </si>
  <si>
    <t>4X400M</t>
  </si>
  <si>
    <t>CANSEL YILMAZ
SAİME HUY
ANZILHA YILMAZ
GİZEM NUR KESKİN</t>
  </si>
  <si>
    <t>10.05.1998
16.03.1998
11.10.1999
28.11.1999</t>
  </si>
  <si>
    <t>19 Nisan 2015 - 16.10</t>
  </si>
  <si>
    <t>19 Nisan 2015 - 16.40</t>
  </si>
  <si>
    <t>19 Nisan 2015 - 16.20</t>
  </si>
  <si>
    <t>BARAJ</t>
  </si>
  <si>
    <t>26.14-26.84-27.24</t>
  </si>
  <si>
    <t>12.64-12.84-13.04</t>
  </si>
  <si>
    <t>Baraj(B.G.Y.):</t>
  </si>
  <si>
    <t>4.45-4.50-4.55</t>
  </si>
  <si>
    <t>11.15-11.25----</t>
  </si>
  <si>
    <t>50.34-51.84-52.64</t>
  </si>
  <si>
    <t>3.50-3.58-4.04</t>
  </si>
  <si>
    <t>H.GİZEM DEMİREL</t>
  </si>
  <si>
    <t>EZGİ ŞAYIR</t>
  </si>
  <si>
    <t>BERİVAN YETGİL</t>
  </si>
  <si>
    <t>FERİDE TERLİ</t>
  </si>
  <si>
    <t>İSTANBUL</t>
  </si>
  <si>
    <t>ESKİŞEHİR</t>
  </si>
  <si>
    <t>NİHAN KARUK</t>
  </si>
  <si>
    <t>BURSA</t>
  </si>
  <si>
    <t>YAREN AYDIN</t>
  </si>
  <si>
    <t>45
46
48
49</t>
  </si>
  <si>
    <t>50
52
53
67</t>
  </si>
  <si>
    <t>01.01.1998
01.01.2000
01.01.2000
01.01.2000</t>
  </si>
  <si>
    <t>ECEM ÇALIHAN
GİZEM AKGÖZ
YAPRAK ALPER
BERİVAN YETGİL</t>
  </si>
  <si>
    <t>97
98
99
91</t>
  </si>
  <si>
    <t>01.01.1998
01.01.1997
01.01.1997
01.01.1996</t>
  </si>
  <si>
    <t>FERİDE TERLİ
EZGİ DOĞAN
GAMZE ŞİMŞEK
S.PINAR AKCA</t>
  </si>
  <si>
    <t>92
113
42
34</t>
  </si>
  <si>
    <t>01.01.1993
01.01.1992
01.01.1995
01.01.1994</t>
  </si>
  <si>
    <t>EZGİ ŞAYIR
H.GİZEM DEMİREL
RABİA ÇİÇEK
HATİCE ÖZTÜRK</t>
  </si>
  <si>
    <t>90
89
30
33</t>
  </si>
  <si>
    <t>31
28
29
32</t>
  </si>
  <si>
    <t>01.01.1997
01.01.1997
01.01.1997
01.01.1996</t>
  </si>
  <si>
    <t>EZGİ BOZKURT
NAZMİYE OCAK
NİLSU BATTAL
BÜŞRA YILDIRIM</t>
  </si>
  <si>
    <t>01.01.1989
01.01.1989
01.01.1997
01.01.1994</t>
  </si>
  <si>
    <t>NİHAN KARUK
NİLAY KARUK
EZGİ DOĞAN
HATİCE ÖZTÜRK</t>
  </si>
  <si>
    <t>94
64
113
33</t>
  </si>
  <si>
    <t>19 Nisan 2015 - 17.40</t>
  </si>
  <si>
    <t>19 Nisan 2015 - 18.00</t>
  </si>
  <si>
    <t>REKOR  :</t>
  </si>
  <si>
    <t>BÜYÜK  -  GENÇ  -  YILDIZ</t>
  </si>
  <si>
    <t>44.71   -   47.24   -   48.27</t>
  </si>
  <si>
    <t xml:space="preserve">EZGİ BOZKURT
</t>
  </si>
  <si>
    <t/>
  </si>
  <si>
    <t>4X100M-1-6</t>
  </si>
  <si>
    <t>4X100M-1-3</t>
  </si>
  <si>
    <t>4X100M-1-5</t>
  </si>
  <si>
    <t>4X100M-1-4</t>
  </si>
  <si>
    <t>4X400M-1-2</t>
  </si>
  <si>
    <t>4X400M-1-3</t>
  </si>
  <si>
    <t>4X400M-1-4</t>
  </si>
  <si>
    <t>--</t>
  </si>
  <si>
    <t>ULUSAL BAYRAK YARIŞMALARI FESTİVALİ YARIŞMALARI</t>
  </si>
  <si>
    <t>25 Nisan 2015 - 16.00</t>
  </si>
  <si>
    <t>ULUSAL BAYRAK YARIŞMALARI FESTİVALİ  YARIŞMALARI</t>
  </si>
  <si>
    <t>25 Nisan 2015 - 16.20</t>
  </si>
  <si>
    <t>400 Metre Engelli</t>
  </si>
  <si>
    <t>11.25   -   11.33   -   11.94</t>
  </si>
  <si>
    <t>55.09    -    57.45    -  60.48</t>
  </si>
  <si>
    <t>04.08.1996
01.01.1999
17.02.1998
16.03.1998</t>
  </si>
  <si>
    <t>BÜŞRA AKKUŞ
ANZILHA YILMAZ
ZEYNEP EREN
SAİME HUY</t>
  </si>
  <si>
    <t>MALATYA GSK</t>
  </si>
  <si>
    <t>GENÇ KIZ</t>
  </si>
  <si>
    <t>01.01.1996
01.01.1997
01.01.1997
01.01.1996</t>
  </si>
  <si>
    <t>BÜŞRA YILDIRIM
EZGİ DOĞAN
NİLSU BATTAL
S.PINAR AKCA</t>
  </si>
  <si>
    <t>BÜYÜK KADIN</t>
  </si>
  <si>
    <t>EZGİ ŞAYIR
H.GİZEM DEMİREL
RABİA ÇİÇEK
NİLAY KARUK</t>
  </si>
  <si>
    <t>ECEM ÇALAHAN
EZGİ DOĞAN
GAMZE ŞİMŞEK
S.PINAR AKÇA</t>
  </si>
  <si>
    <t>01.01.1998
01.01.1997
01.01.1997
01,01,1997</t>
  </si>
  <si>
    <t>MERSİN</t>
  </si>
  <si>
    <t>İZMİR</t>
  </si>
  <si>
    <t>YILDIZ KIZ</t>
  </si>
  <si>
    <t>25 Nisan 2015 - 16.35</t>
  </si>
  <si>
    <t>25 Nisan 2015 - 16.50</t>
  </si>
  <si>
    <t>25 Nisan 2015 - 17.10</t>
  </si>
  <si>
    <t>EZGİ BOZKURT
H.GİZEM DEMİREL
RABİA ÇİÇEK
NİLAY KARUK</t>
  </si>
  <si>
    <t>01.01.1997
01.01.1992
01.01.1995
01.01.1994</t>
  </si>
  <si>
    <t>-2,5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</si>
</sst>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
  </numFmts>
  <fonts count="10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12"/>
      <name val="Cambria"/>
      <family val="1"/>
    </font>
    <font>
      <sz val="9"/>
      <name val="Cambria"/>
      <family val="1"/>
    </font>
    <font>
      <b/>
      <u val="single"/>
      <sz val="11"/>
      <color indexed="10"/>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sz val="11"/>
      <color indexed="8"/>
      <name val="Cambria"/>
      <family val="1"/>
    </font>
    <font>
      <b/>
      <sz val="9"/>
      <name val="Cambria"/>
      <family val="1"/>
    </font>
    <font>
      <b/>
      <sz val="12"/>
      <color indexed="21"/>
      <name val="Cambria"/>
      <family val="1"/>
    </font>
    <font>
      <b/>
      <sz val="12"/>
      <color indexed="8"/>
      <name val="Cambria"/>
      <family val="1"/>
    </font>
    <font>
      <b/>
      <sz val="12"/>
      <color indexed="10"/>
      <name val="Cambria"/>
      <family val="1"/>
    </font>
    <font>
      <b/>
      <sz val="11"/>
      <color indexed="21"/>
      <name val="Cambria"/>
      <family val="1"/>
    </font>
    <font>
      <b/>
      <sz val="14"/>
      <color indexed="10"/>
      <name val="Cambria"/>
      <family val="1"/>
    </font>
    <font>
      <b/>
      <sz val="16"/>
      <color indexed="10"/>
      <name val="Cambria"/>
      <family val="1"/>
    </font>
    <font>
      <b/>
      <sz val="11"/>
      <color indexed="8"/>
      <name val="Cambria"/>
      <family val="1"/>
    </font>
    <font>
      <b/>
      <sz val="11"/>
      <color indexed="23"/>
      <name val="Cambria"/>
      <family val="1"/>
    </font>
    <font>
      <sz val="12"/>
      <color indexed="8"/>
      <name val="Cambria"/>
      <family val="1"/>
    </font>
    <font>
      <sz val="14"/>
      <name val="Cambria"/>
      <family val="1"/>
    </font>
    <font>
      <sz val="20"/>
      <name val="Cambria"/>
      <family val="1"/>
    </font>
    <font>
      <sz val="14"/>
      <color indexed="10"/>
      <name val="Cambria"/>
      <family val="1"/>
    </font>
    <font>
      <sz val="14"/>
      <color indexed="8"/>
      <name val="Cambria"/>
      <family val="1"/>
    </font>
    <font>
      <b/>
      <sz val="20"/>
      <color indexed="10"/>
      <name val="Cambria"/>
      <family val="1"/>
    </font>
    <font>
      <b/>
      <sz val="18"/>
      <color indexed="8"/>
      <name val="Cambria"/>
      <family val="1"/>
    </font>
    <font>
      <b/>
      <sz val="24"/>
      <color indexed="10"/>
      <name val="Cambria"/>
      <family val="1"/>
    </font>
    <font>
      <b/>
      <u val="single"/>
      <sz val="12"/>
      <color indexed="10"/>
      <name val="Cambria"/>
      <family val="1"/>
    </font>
    <font>
      <b/>
      <sz val="10"/>
      <color indexed="10"/>
      <name val="Cambria"/>
      <family val="1"/>
    </font>
    <font>
      <b/>
      <sz val="10"/>
      <color indexed="8"/>
      <name val="Cambria"/>
      <family val="1"/>
    </font>
    <font>
      <sz val="12"/>
      <color indexed="10"/>
      <name val="Cambria"/>
      <family val="1"/>
    </font>
    <font>
      <b/>
      <sz val="14"/>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sz val="2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4"/>
      <color rgb="FF002060"/>
      <name val="Cambria"/>
      <family val="1"/>
    </font>
    <font>
      <b/>
      <sz val="11"/>
      <color theme="1"/>
      <name val="Cambria"/>
      <family val="1"/>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b/>
      <sz val="20"/>
      <color rgb="FFFF0000"/>
      <name val="Cambria"/>
      <family val="1"/>
    </font>
    <font>
      <b/>
      <sz val="18"/>
      <color theme="1"/>
      <name val="Cambria"/>
      <family val="1"/>
    </font>
    <font>
      <b/>
      <sz val="24"/>
      <color rgb="FFFF0000"/>
      <name val="Cambria"/>
      <family val="1"/>
    </font>
    <font>
      <b/>
      <u val="single"/>
      <sz val="12"/>
      <color rgb="FFFF0000"/>
      <name val="Cambria"/>
      <family val="1"/>
    </font>
    <font>
      <b/>
      <sz val="10"/>
      <color rgb="FFFF0000"/>
      <name val="Cambria"/>
      <family val="1"/>
    </font>
    <font>
      <b/>
      <sz val="10"/>
      <color theme="1"/>
      <name val="Cambria"/>
      <family val="1"/>
    </font>
    <font>
      <sz val="12"/>
      <color rgb="FFFF000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sz val="22"/>
      <color rgb="FFFF0000"/>
      <name val="Cambria"/>
      <family val="1"/>
    </font>
    <font>
      <b/>
      <sz val="14"/>
      <color theme="1"/>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FF00"/>
        <bgColor indexed="64"/>
      </patternFill>
    </fill>
  </fills>
  <borders count="5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thin"/>
      <right style="thin"/>
      <top style="medium"/>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style="thin"/>
      <right style="thin"/>
      <top style="thin"/>
      <bottom>
        <color indexed="63"/>
      </bottom>
    </border>
    <border>
      <left/>
      <right/>
      <top style="dashDot"/>
      <bottom style="dash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45">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37"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38" fillId="0" borderId="0" xfId="53" applyFont="1" applyFill="1" applyAlignment="1">
      <alignment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1" xfId="53" applyFont="1" applyFill="1" applyBorder="1" applyAlignment="1" applyProtection="1">
      <alignment vertical="center" wrapText="1"/>
      <protection locked="0"/>
    </xf>
    <xf numFmtId="14" fontId="29"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75"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76"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77" fillId="25" borderId="12" xfId="53" applyFont="1" applyFill="1" applyBorder="1" applyAlignment="1">
      <alignment horizontal="center" vertical="center" wrapText="1"/>
      <protection/>
    </xf>
    <xf numFmtId="14" fontId="77" fillId="25" borderId="12" xfId="53" applyNumberFormat="1" applyFont="1" applyFill="1" applyBorder="1" applyAlignment="1">
      <alignment horizontal="center" vertical="center" wrapText="1"/>
      <protection/>
    </xf>
    <xf numFmtId="0" fontId="77" fillId="25" borderId="12" xfId="53" applyNumberFormat="1" applyFont="1" applyFill="1" applyBorder="1" applyAlignment="1">
      <alignment horizontal="center" vertical="center" wrapText="1"/>
      <protection/>
    </xf>
    <xf numFmtId="0" fontId="78"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5" fillId="25" borderId="11" xfId="53" applyNumberFormat="1" applyFont="1" applyFill="1" applyBorder="1" applyAlignment="1" applyProtection="1">
      <alignment horizontal="right" vertical="center" wrapText="1"/>
      <protection locked="0"/>
    </xf>
    <xf numFmtId="0" fontId="43" fillId="0" borderId="0" xfId="0" applyFont="1" applyAlignment="1">
      <alignment/>
    </xf>
    <xf numFmtId="0" fontId="34" fillId="0" borderId="0" xfId="0" applyFont="1" applyFill="1" applyBorder="1" applyAlignment="1">
      <alignment vertical="center" wrapText="1"/>
    </xf>
    <xf numFmtId="0" fontId="33" fillId="5" borderId="0" xfId="0" applyFont="1" applyFill="1" applyAlignment="1">
      <alignment horizontal="center" vertical="center"/>
    </xf>
    <xf numFmtId="0" fontId="33" fillId="5" borderId="0" xfId="0" applyFont="1" applyFill="1" applyAlignment="1">
      <alignment horizontal="left" vertical="center"/>
    </xf>
    <xf numFmtId="0" fontId="33" fillId="0" borderId="0" xfId="0" applyFont="1" applyAlignment="1">
      <alignment horizontal="center" vertical="center"/>
    </xf>
    <xf numFmtId="0" fontId="33" fillId="0" borderId="0" xfId="0" applyFont="1" applyFill="1" applyAlignment="1">
      <alignment horizontal="center" vertical="center"/>
    </xf>
    <xf numFmtId="0" fontId="34" fillId="0" borderId="0" xfId="0" applyFont="1" applyAlignment="1">
      <alignment wrapText="1"/>
    </xf>
    <xf numFmtId="0" fontId="44" fillId="0" borderId="12" xfId="0" applyFont="1" applyBorder="1" applyAlignment="1">
      <alignment vertical="center" wrapText="1"/>
    </xf>
    <xf numFmtId="0" fontId="44" fillId="0" borderId="0" xfId="0" applyFont="1" applyAlignment="1">
      <alignment vertical="center" wrapText="1"/>
    </xf>
    <xf numFmtId="0" fontId="45" fillId="5" borderId="0" xfId="0" applyFont="1" applyFill="1" applyAlignment="1">
      <alignment horizontal="center" vertical="center"/>
    </xf>
    <xf numFmtId="181" fontId="79" fillId="26" borderId="12" xfId="0" applyNumberFormat="1" applyFont="1" applyFill="1" applyBorder="1" applyAlignment="1">
      <alignment horizontal="center" vertical="center" wrapText="1"/>
    </xf>
    <xf numFmtId="0" fontId="80" fillId="27" borderId="12" xfId="48" applyFont="1" applyFill="1" applyBorder="1" applyAlignment="1" applyProtection="1">
      <alignment horizontal="center" vertical="center" wrapText="1"/>
      <protection/>
    </xf>
    <xf numFmtId="0" fontId="45"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34" fillId="0" borderId="0" xfId="0" applyFont="1" applyAlignment="1">
      <alignment horizontal="center" vertical="center" wrapText="1"/>
    </xf>
    <xf numFmtId="0" fontId="45" fillId="0" borderId="0" xfId="0" applyFont="1" applyFill="1" applyAlignment="1">
      <alignment horizontal="center" vertical="center"/>
    </xf>
    <xf numFmtId="0" fontId="45" fillId="0" borderId="0" xfId="0" applyFont="1" applyAlignment="1">
      <alignment horizontal="center" vertical="center" wrapText="1"/>
    </xf>
    <xf numFmtId="0" fontId="45" fillId="0" borderId="0" xfId="0" applyFont="1" applyFill="1" applyAlignment="1">
      <alignment horizontal="center" vertical="center" wrapText="1"/>
    </xf>
    <xf numFmtId="0" fontId="33" fillId="0" borderId="0" xfId="0" applyFont="1" applyAlignment="1">
      <alignment horizontal="center" vertical="center" wrapText="1"/>
    </xf>
    <xf numFmtId="0" fontId="33" fillId="0" borderId="0" xfId="0" applyFont="1" applyFill="1" applyAlignment="1">
      <alignment horizontal="center" vertical="center" wrapText="1"/>
    </xf>
    <xf numFmtId="0" fontId="33" fillId="0" borderId="0" xfId="0" applyFont="1" applyAlignment="1">
      <alignment horizontal="left" vertical="center"/>
    </xf>
    <xf numFmtId="0" fontId="81" fillId="25" borderId="12" xfId="0" applyFont="1" applyFill="1" applyBorder="1" applyAlignment="1">
      <alignment horizontal="left" vertical="center" wrapText="1"/>
    </xf>
    <xf numFmtId="0" fontId="81" fillId="25" borderId="12" xfId="0" applyFont="1" applyFill="1" applyBorder="1" applyAlignment="1">
      <alignment vertical="center" wrapText="1"/>
    </xf>
    <xf numFmtId="0" fontId="82" fillId="28" borderId="12" xfId="0" applyFont="1" applyFill="1" applyBorder="1" applyAlignment="1">
      <alignment horizontal="center" vertical="center" wrapText="1"/>
    </xf>
    <xf numFmtId="0" fontId="81" fillId="27" borderId="12" xfId="48" applyFont="1" applyFill="1" applyBorder="1" applyAlignment="1" applyProtection="1">
      <alignment horizontal="left" vertical="center" wrapText="1"/>
      <protection/>
    </xf>
    <xf numFmtId="0" fontId="81" fillId="27" borderId="12" xfId="48" applyFont="1" applyFill="1" applyBorder="1" applyAlignment="1" applyProtection="1">
      <alignment horizontal="center" vertical="center" wrapText="1"/>
      <protection/>
    </xf>
    <xf numFmtId="0" fontId="83"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4" fillId="29" borderId="18" xfId="0" applyNumberFormat="1" applyFont="1" applyFill="1" applyBorder="1" applyAlignment="1">
      <alignment vertical="center" wrapText="1"/>
    </xf>
    <xf numFmtId="180" fontId="84"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0" fontId="33" fillId="5" borderId="0" xfId="0" applyFont="1" applyFill="1" applyAlignment="1">
      <alignment vertical="center"/>
    </xf>
    <xf numFmtId="0" fontId="45" fillId="30" borderId="0" xfId="0" applyFont="1" applyFill="1" applyBorder="1" applyAlignment="1">
      <alignment vertical="center"/>
    </xf>
    <xf numFmtId="0" fontId="45" fillId="30" borderId="0" xfId="0" applyFont="1" applyFill="1" applyAlignment="1">
      <alignment vertical="center"/>
    </xf>
    <xf numFmtId="0" fontId="33" fillId="30" borderId="0" xfId="0" applyFont="1" applyFill="1" applyAlignment="1">
      <alignment vertical="center"/>
    </xf>
    <xf numFmtId="207" fontId="81" fillId="27" borderId="12" xfId="48" applyNumberFormat="1" applyFont="1" applyFill="1" applyBorder="1" applyAlignment="1" applyProtection="1">
      <alignment horizontal="center" vertical="center" wrapText="1"/>
      <protection/>
    </xf>
    <xf numFmtId="181" fontId="79" fillId="26" borderId="23" xfId="0" applyNumberFormat="1" applyFont="1" applyFill="1" applyBorder="1" applyAlignment="1">
      <alignment vertical="center" wrapText="1"/>
    </xf>
    <xf numFmtId="181" fontId="81" fillId="26" borderId="12" xfId="48" applyNumberFormat="1" applyFont="1" applyFill="1" applyBorder="1" applyAlignment="1" applyProtection="1">
      <alignment vertical="center" wrapText="1"/>
      <protection/>
    </xf>
    <xf numFmtId="0" fontId="46" fillId="18" borderId="10" xfId="53" applyNumberFormat="1" applyFont="1" applyFill="1" applyBorder="1" applyAlignment="1" applyProtection="1">
      <alignment horizontal="right" vertical="center" wrapText="1"/>
      <protection locked="0"/>
    </xf>
    <xf numFmtId="0" fontId="25" fillId="30" borderId="0" xfId="53" applyFont="1" applyFill="1" applyAlignment="1" applyProtection="1">
      <alignment vertical="center" wrapText="1"/>
      <protection locked="0"/>
    </xf>
    <xf numFmtId="0" fontId="0" fillId="30" borderId="0" xfId="0" applyFill="1" applyAlignment="1">
      <alignment/>
    </xf>
    <xf numFmtId="0" fontId="28" fillId="0" borderId="0" xfId="53" applyFont="1" applyAlignment="1" applyProtection="1">
      <alignment horizontal="center" vertical="center" wrapText="1"/>
      <protection locked="0"/>
    </xf>
    <xf numFmtId="0" fontId="28" fillId="0" borderId="0" xfId="53" applyFont="1" applyFill="1" applyAlignment="1">
      <alignment horizontal="center" vertical="center"/>
      <protection/>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81" fillId="28" borderId="24" xfId="53" applyFont="1" applyFill="1" applyBorder="1" applyAlignment="1">
      <alignment vertical="center"/>
      <protection/>
    </xf>
    <xf numFmtId="0" fontId="81" fillId="28" borderId="23" xfId="53" applyFont="1" applyFill="1" applyBorder="1" applyAlignment="1">
      <alignment vertical="center"/>
      <protection/>
    </xf>
    <xf numFmtId="0" fontId="81" fillId="28" borderId="25" xfId="53" applyFont="1" applyFill="1" applyBorder="1" applyAlignment="1">
      <alignment vertical="center"/>
      <protection/>
    </xf>
    <xf numFmtId="0" fontId="85" fillId="28" borderId="23" xfId="53" applyFont="1" applyFill="1" applyBorder="1" applyAlignment="1">
      <alignment horizontal="right" vertical="center"/>
      <protection/>
    </xf>
    <xf numFmtId="49" fontId="86" fillId="28" borderId="23" xfId="53" applyNumberFormat="1" applyFont="1" applyFill="1" applyBorder="1" applyAlignment="1">
      <alignment horizontal="left" vertical="center"/>
      <protection/>
    </xf>
    <xf numFmtId="0" fontId="80" fillId="30" borderId="26" xfId="53" applyFont="1" applyFill="1" applyBorder="1" applyAlignment="1" applyProtection="1">
      <alignment horizontal="left" vertical="center" wrapText="1"/>
      <protection hidden="1"/>
    </xf>
    <xf numFmtId="0" fontId="80" fillId="30" borderId="26" xfId="53" applyFont="1" applyFill="1" applyBorder="1" applyAlignment="1" applyProtection="1">
      <alignment horizontal="center" vertical="center" wrapText="1"/>
      <protection hidden="1"/>
    </xf>
    <xf numFmtId="14" fontId="33" fillId="30" borderId="26" xfId="53" applyNumberFormat="1" applyFont="1" applyFill="1" applyBorder="1" applyAlignment="1" applyProtection="1">
      <alignment horizontal="center" vertical="center" wrapText="1"/>
      <protection locked="0"/>
    </xf>
    <xf numFmtId="0" fontId="33" fillId="30" borderId="26" xfId="53" applyFont="1" applyFill="1" applyBorder="1" applyAlignment="1" applyProtection="1">
      <alignment vertical="center" wrapText="1"/>
      <protection locked="0"/>
    </xf>
    <xf numFmtId="0" fontId="33" fillId="30" borderId="26" xfId="53" applyFont="1" applyFill="1" applyBorder="1" applyAlignment="1" applyProtection="1">
      <alignment horizontal="left" vertical="center" wrapText="1"/>
      <protection locked="0"/>
    </xf>
    <xf numFmtId="0" fontId="87" fillId="30" borderId="26" xfId="53" applyFont="1" applyFill="1" applyBorder="1" applyAlignment="1" applyProtection="1">
      <alignment horizontal="center" vertical="center" wrapText="1"/>
      <protection locked="0"/>
    </xf>
    <xf numFmtId="203" fontId="33" fillId="30" borderId="26" xfId="53" applyNumberFormat="1" applyFont="1" applyFill="1" applyBorder="1" applyAlignment="1" applyProtection="1">
      <alignment horizontal="center" vertical="center" wrapText="1"/>
      <protection locked="0"/>
    </xf>
    <xf numFmtId="49" fontId="33" fillId="30" borderId="26" xfId="53" applyNumberFormat="1" applyFont="1" applyFill="1" applyBorder="1" applyAlignment="1" applyProtection="1">
      <alignment horizontal="center" vertical="center" wrapText="1"/>
      <protection locked="0"/>
    </xf>
    <xf numFmtId="1" fontId="33" fillId="30" borderId="26" xfId="53" applyNumberFormat="1" applyFont="1" applyFill="1" applyBorder="1" applyAlignment="1" applyProtection="1">
      <alignment horizontal="center" vertical="center" wrapText="1"/>
      <protection locked="0"/>
    </xf>
    <xf numFmtId="0" fontId="80" fillId="30" borderId="12" xfId="53" applyFont="1" applyFill="1" applyBorder="1" applyAlignment="1" applyProtection="1">
      <alignment horizontal="left" vertical="center" wrapText="1"/>
      <protection hidden="1"/>
    </xf>
    <xf numFmtId="0" fontId="80" fillId="30" borderId="12" xfId="53" applyFont="1" applyFill="1" applyBorder="1" applyAlignment="1" applyProtection="1">
      <alignment horizontal="center" vertical="center" wrapText="1"/>
      <protection hidden="1"/>
    </xf>
    <xf numFmtId="14" fontId="33" fillId="30" borderId="12" xfId="53" applyNumberFormat="1" applyFont="1" applyFill="1" applyBorder="1" applyAlignment="1" applyProtection="1">
      <alignment horizontal="center" vertical="center" wrapText="1"/>
      <protection locked="0"/>
    </xf>
    <xf numFmtId="0" fontId="33" fillId="30" borderId="12" xfId="53" applyFont="1" applyFill="1" applyBorder="1" applyAlignment="1" applyProtection="1">
      <alignment vertical="center" wrapText="1"/>
      <protection locked="0"/>
    </xf>
    <xf numFmtId="0" fontId="33" fillId="30" borderId="12" xfId="53" applyFont="1" applyFill="1" applyBorder="1" applyAlignment="1" applyProtection="1">
      <alignment horizontal="left" vertical="center" wrapText="1"/>
      <protection locked="0"/>
    </xf>
    <xf numFmtId="0" fontId="87" fillId="30" borderId="12" xfId="53" applyFont="1" applyFill="1" applyBorder="1" applyAlignment="1" applyProtection="1">
      <alignment horizontal="center" vertical="center" wrapText="1"/>
      <protection locked="0"/>
    </xf>
    <xf numFmtId="203" fontId="33" fillId="30" borderId="12" xfId="53" applyNumberFormat="1" applyFont="1" applyFill="1" applyBorder="1" applyAlignment="1" applyProtection="1">
      <alignment horizontal="center" vertical="center" wrapText="1"/>
      <protection locked="0"/>
    </xf>
    <xf numFmtId="0" fontId="80" fillId="30" borderId="27" xfId="53" applyFont="1" applyFill="1" applyBorder="1" applyAlignment="1" applyProtection="1">
      <alignment horizontal="left" vertical="center" wrapText="1"/>
      <protection hidden="1"/>
    </xf>
    <xf numFmtId="0" fontId="80" fillId="30" borderId="27" xfId="53" applyFont="1" applyFill="1" applyBorder="1" applyAlignment="1" applyProtection="1">
      <alignment horizontal="center" vertical="center" wrapText="1"/>
      <protection hidden="1"/>
    </xf>
    <xf numFmtId="14" fontId="33" fillId="30" borderId="27" xfId="53" applyNumberFormat="1" applyFont="1" applyFill="1" applyBorder="1" applyAlignment="1" applyProtection="1">
      <alignment horizontal="center" vertical="center" wrapText="1"/>
      <protection locked="0"/>
    </xf>
    <xf numFmtId="0" fontId="33" fillId="30" borderId="27" xfId="53" applyFont="1" applyFill="1" applyBorder="1" applyAlignment="1" applyProtection="1">
      <alignment vertical="center" wrapText="1"/>
      <protection locked="0"/>
    </xf>
    <xf numFmtId="0" fontId="33" fillId="30" borderId="27" xfId="53" applyFont="1" applyFill="1" applyBorder="1" applyAlignment="1" applyProtection="1">
      <alignment horizontal="left" vertical="center" wrapText="1"/>
      <protection locked="0"/>
    </xf>
    <xf numFmtId="0" fontId="87" fillId="30" borderId="27" xfId="53" applyFont="1" applyFill="1" applyBorder="1" applyAlignment="1" applyProtection="1">
      <alignment horizontal="center" vertical="center" wrapText="1"/>
      <protection locked="0"/>
    </xf>
    <xf numFmtId="203" fontId="33" fillId="30" borderId="27" xfId="53" applyNumberFormat="1" applyFont="1" applyFill="1" applyBorder="1" applyAlignment="1" applyProtection="1">
      <alignment horizontal="center" vertical="center" wrapText="1"/>
      <protection locked="0"/>
    </xf>
    <xf numFmtId="49" fontId="33" fillId="30" borderId="12" xfId="53" applyNumberFormat="1" applyFont="1" applyFill="1" applyBorder="1" applyAlignment="1" applyProtection="1">
      <alignment horizontal="center" vertical="center" wrapText="1"/>
      <protection locked="0"/>
    </xf>
    <xf numFmtId="1" fontId="33" fillId="30" borderId="12" xfId="53" applyNumberFormat="1" applyFont="1" applyFill="1" applyBorder="1" applyAlignment="1" applyProtection="1">
      <alignment horizontal="center" vertical="center" wrapText="1"/>
      <protection locked="0"/>
    </xf>
    <xf numFmtId="49" fontId="33" fillId="30" borderId="27" xfId="53" applyNumberFormat="1" applyFont="1" applyFill="1" applyBorder="1" applyAlignment="1" applyProtection="1">
      <alignment horizontal="center" vertical="center" wrapText="1"/>
      <protection locked="0"/>
    </xf>
    <xf numFmtId="1" fontId="33" fillId="30" borderId="27" xfId="53" applyNumberFormat="1" applyFont="1" applyFill="1" applyBorder="1" applyAlignment="1" applyProtection="1">
      <alignment horizontal="center" vertical="center" wrapText="1"/>
      <protection locked="0"/>
    </xf>
    <xf numFmtId="1" fontId="54" fillId="0" borderId="12" xfId="53" applyNumberFormat="1" applyFont="1" applyFill="1" applyBorder="1" applyAlignment="1" applyProtection="1">
      <alignment horizontal="center" vertical="center"/>
      <protection hidden="1"/>
    </xf>
    <xf numFmtId="14" fontId="54" fillId="0" borderId="12" xfId="53" applyNumberFormat="1" applyFont="1" applyFill="1" applyBorder="1" applyAlignment="1" applyProtection="1">
      <alignment horizontal="center" vertical="center"/>
      <protection hidden="1"/>
    </xf>
    <xf numFmtId="0" fontId="54" fillId="0" borderId="12" xfId="53" applyNumberFormat="1" applyFont="1" applyFill="1" applyBorder="1" applyAlignment="1" applyProtection="1">
      <alignment horizontal="left" vertical="center" wrapText="1"/>
      <protection hidden="1"/>
    </xf>
    <xf numFmtId="181" fontId="79" fillId="26" borderId="25" xfId="0" applyNumberFormat="1" applyFont="1" applyFill="1" applyBorder="1" applyAlignment="1">
      <alignment horizontal="center" vertical="center" wrapText="1"/>
    </xf>
    <xf numFmtId="203" fontId="55" fillId="0" borderId="12" xfId="0" applyNumberFormat="1" applyFont="1" applyBorder="1" applyAlignment="1" applyProtection="1">
      <alignment horizontal="center" vertical="center"/>
      <protection hidden="1"/>
    </xf>
    <xf numFmtId="207" fontId="55" fillId="31" borderId="12" xfId="0" applyNumberFormat="1" applyFont="1" applyFill="1" applyBorder="1" applyAlignment="1" applyProtection="1">
      <alignment horizontal="center" vertical="center"/>
      <protection hidden="1"/>
    </xf>
    <xf numFmtId="206" fontId="55" fillId="31" borderId="12" xfId="0" applyNumberFormat="1" applyFont="1" applyFill="1" applyBorder="1" applyAlignment="1" applyProtection="1">
      <alignment horizontal="center" vertical="center"/>
      <protection hidden="1"/>
    </xf>
    <xf numFmtId="207" fontId="55" fillId="30" borderId="12" xfId="0" applyNumberFormat="1" applyFont="1" applyFill="1" applyBorder="1" applyAlignment="1" applyProtection="1">
      <alignment horizontal="center" vertical="center"/>
      <protection hidden="1"/>
    </xf>
    <xf numFmtId="0" fontId="54" fillId="0" borderId="12" xfId="53" applyFont="1" applyFill="1" applyBorder="1" applyAlignment="1" applyProtection="1">
      <alignment horizontal="center" vertical="center"/>
      <protection hidden="1"/>
    </xf>
    <xf numFmtId="0" fontId="88" fillId="0" borderId="12" xfId="53" applyFont="1" applyFill="1" applyBorder="1" applyAlignment="1" applyProtection="1">
      <alignment horizontal="center" vertical="center"/>
      <protection hidden="1"/>
    </xf>
    <xf numFmtId="0" fontId="23" fillId="0" borderId="12" xfId="0" applyFont="1" applyBorder="1" applyAlignment="1" applyProtection="1">
      <alignment horizontal="left" vertical="center"/>
      <protection hidden="1" locked="0"/>
    </xf>
    <xf numFmtId="0" fontId="54" fillId="0" borderId="12" xfId="53" applyFont="1" applyFill="1" applyBorder="1" applyAlignment="1" applyProtection="1">
      <alignment horizontal="center" vertical="center"/>
      <protection locked="0"/>
    </xf>
    <xf numFmtId="14" fontId="54" fillId="0" borderId="12" xfId="53" applyNumberFormat="1" applyFont="1" applyFill="1" applyBorder="1" applyAlignment="1" applyProtection="1">
      <alignment horizontal="center" vertical="center"/>
      <protection locked="0"/>
    </xf>
    <xf numFmtId="0" fontId="54" fillId="0" borderId="12" xfId="53" applyFont="1" applyFill="1" applyBorder="1" applyAlignment="1" applyProtection="1">
      <alignment horizontal="left" vertical="center" wrapText="1"/>
      <protection locked="0"/>
    </xf>
    <xf numFmtId="0" fontId="89" fillId="0" borderId="12" xfId="53" applyFont="1" applyFill="1" applyBorder="1" applyAlignment="1" applyProtection="1">
      <alignment horizontal="left" vertical="center" wrapText="1"/>
      <protection locked="0"/>
    </xf>
    <xf numFmtId="203" fontId="54" fillId="25" borderId="12" xfId="53" applyNumberFormat="1" applyFont="1" applyFill="1" applyBorder="1" applyAlignment="1" applyProtection="1">
      <alignment horizontal="center" vertical="center"/>
      <protection locked="0"/>
    </xf>
    <xf numFmtId="1" fontId="54" fillId="25" borderId="12" xfId="53" applyNumberFormat="1" applyFont="1" applyFill="1" applyBorder="1" applyAlignment="1" applyProtection="1">
      <alignment horizontal="center" vertical="center"/>
      <protection locked="0"/>
    </xf>
    <xf numFmtId="203" fontId="33" fillId="25" borderId="12" xfId="53" applyNumberFormat="1" applyFont="1" applyFill="1" applyBorder="1" applyAlignment="1" applyProtection="1">
      <alignment horizontal="center" vertical="center"/>
      <protection locked="0"/>
    </xf>
    <xf numFmtId="186" fontId="81" fillId="25" borderId="12" xfId="53" applyNumberFormat="1" applyFont="1" applyFill="1" applyBorder="1" applyAlignment="1" applyProtection="1">
      <alignment horizontal="center" vertical="center"/>
      <protection locked="0"/>
    </xf>
    <xf numFmtId="186" fontId="90" fillId="0" borderId="12" xfId="0" applyNumberFormat="1" applyFont="1" applyBorder="1" applyAlignment="1" applyProtection="1">
      <alignment horizontal="center" vertical="center"/>
      <protection hidden="1"/>
    </xf>
    <xf numFmtId="186" fontId="90" fillId="31" borderId="12" xfId="0" applyNumberFormat="1" applyFont="1" applyFill="1" applyBorder="1" applyAlignment="1" applyProtection="1">
      <alignment horizontal="center" vertical="center"/>
      <protection hidden="1"/>
    </xf>
    <xf numFmtId="186" fontId="90" fillId="30" borderId="12" xfId="0" applyNumberFormat="1" applyFont="1" applyFill="1" applyBorder="1" applyAlignment="1" applyProtection="1">
      <alignment horizontal="center" vertical="center"/>
      <protection hidden="1"/>
    </xf>
    <xf numFmtId="0" fontId="82" fillId="26" borderId="0" xfId="48" applyFont="1" applyFill="1" applyBorder="1" applyAlignment="1" applyProtection="1">
      <alignment horizontal="center" vertical="center"/>
      <protection/>
    </xf>
    <xf numFmtId="0" fontId="91" fillId="29" borderId="28" xfId="0" applyNumberFormat="1" applyFont="1" applyFill="1" applyBorder="1" applyAlignment="1">
      <alignment horizontal="center" vertical="center" wrapText="1"/>
    </xf>
    <xf numFmtId="0" fontId="82" fillId="26" borderId="29" xfId="48" applyFont="1" applyFill="1" applyBorder="1" applyAlignment="1" applyProtection="1">
      <alignment horizontal="center" vertical="center"/>
      <protection/>
    </xf>
    <xf numFmtId="0" fontId="23" fillId="0" borderId="30" xfId="0" applyFont="1" applyBorder="1" applyAlignment="1">
      <alignment horizontal="center" vertical="center"/>
    </xf>
    <xf numFmtId="186" fontId="92" fillId="32" borderId="31" xfId="0" applyNumberFormat="1" applyFont="1" applyFill="1" applyBorder="1" applyAlignment="1">
      <alignment horizontal="center" vertical="center"/>
    </xf>
    <xf numFmtId="0" fontId="82" fillId="26" borderId="32" xfId="48" applyFont="1" applyFill="1" applyBorder="1" applyAlignment="1" applyProtection="1">
      <alignment horizontal="center" vertical="center"/>
      <protection/>
    </xf>
    <xf numFmtId="0" fontId="93" fillId="18" borderId="10" xfId="48" applyFont="1" applyFill="1" applyBorder="1" applyAlignment="1" applyProtection="1">
      <alignment horizontal="left" vertical="center" wrapText="1"/>
      <protection locked="0"/>
    </xf>
    <xf numFmtId="0" fontId="47" fillId="25" borderId="11" xfId="53" applyFont="1" applyFill="1" applyBorder="1" applyAlignment="1" applyProtection="1">
      <alignment horizontal="left" vertical="center" wrapText="1"/>
      <protection locked="0"/>
    </xf>
    <xf numFmtId="0" fontId="24" fillId="33" borderId="12" xfId="0" applyFont="1" applyFill="1" applyBorder="1" applyAlignment="1">
      <alignment horizontal="center" vertical="center"/>
    </xf>
    <xf numFmtId="0" fontId="24" fillId="26" borderId="12" xfId="0" applyFont="1" applyFill="1" applyBorder="1" applyAlignment="1">
      <alignment horizontal="center" vertical="center"/>
    </xf>
    <xf numFmtId="0" fontId="25" fillId="30" borderId="0" xfId="53" applyFont="1" applyFill="1" applyAlignment="1" applyProtection="1">
      <alignment wrapText="1"/>
      <protection locked="0"/>
    </xf>
    <xf numFmtId="1" fontId="28" fillId="30" borderId="12" xfId="53" applyNumberFormat="1" applyFont="1" applyFill="1" applyBorder="1" applyAlignment="1" applyProtection="1">
      <alignment horizontal="center" vertical="center" wrapText="1"/>
      <protection locked="0"/>
    </xf>
    <xf numFmtId="0" fontId="25" fillId="30" borderId="0" xfId="53" applyFont="1" applyFill="1" applyAlignment="1" applyProtection="1">
      <alignment horizontal="center" wrapText="1"/>
      <protection locked="0"/>
    </xf>
    <xf numFmtId="0" fontId="33" fillId="30" borderId="12" xfId="53" applyFont="1" applyFill="1" applyBorder="1" applyAlignment="1" applyProtection="1">
      <alignment horizontal="center" vertical="center" wrapText="1"/>
      <protection locked="0"/>
    </xf>
    <xf numFmtId="0" fontId="80" fillId="30" borderId="33" xfId="53" applyFont="1" applyFill="1" applyBorder="1" applyAlignment="1" applyProtection="1">
      <alignment horizontal="center" vertical="center" wrapText="1"/>
      <protection hidden="1"/>
    </xf>
    <xf numFmtId="14" fontId="33" fillId="30" borderId="33" xfId="53" applyNumberFormat="1" applyFont="1" applyFill="1" applyBorder="1" applyAlignment="1" applyProtection="1">
      <alignment horizontal="center" vertical="center" wrapText="1"/>
      <protection locked="0"/>
    </xf>
    <xf numFmtId="0" fontId="33" fillId="30" borderId="33" xfId="53" applyFont="1" applyFill="1" applyBorder="1" applyAlignment="1" applyProtection="1">
      <alignment vertical="center" wrapText="1"/>
      <protection locked="0"/>
    </xf>
    <xf numFmtId="0" fontId="33" fillId="30" borderId="33" xfId="53" applyFont="1" applyFill="1" applyBorder="1" applyAlignment="1" applyProtection="1">
      <alignment horizontal="left" vertical="center" wrapText="1"/>
      <protection locked="0"/>
    </xf>
    <xf numFmtId="0" fontId="87" fillId="30" borderId="33" xfId="53" applyFont="1" applyFill="1" applyBorder="1" applyAlignment="1" applyProtection="1">
      <alignment horizontal="center" vertical="center" wrapText="1"/>
      <protection locked="0"/>
    </xf>
    <xf numFmtId="203" fontId="33" fillId="30" borderId="33" xfId="53" applyNumberFormat="1" applyFont="1" applyFill="1" applyBorder="1" applyAlignment="1" applyProtection="1">
      <alignment horizontal="center" vertical="center" wrapText="1"/>
      <protection locked="0"/>
    </xf>
    <xf numFmtId="49" fontId="33" fillId="30" borderId="33" xfId="53" applyNumberFormat="1" applyFont="1" applyFill="1" applyBorder="1" applyAlignment="1" applyProtection="1">
      <alignment horizontal="center" vertical="center" wrapText="1"/>
      <protection locked="0"/>
    </xf>
    <xf numFmtId="1" fontId="33" fillId="30" borderId="33" xfId="53" applyNumberFormat="1" applyFont="1" applyFill="1" applyBorder="1" applyAlignment="1" applyProtection="1">
      <alignment horizontal="center" vertical="center" wrapText="1"/>
      <protection locked="0"/>
    </xf>
    <xf numFmtId="206" fontId="33" fillId="30" borderId="12" xfId="53" applyNumberFormat="1" applyFont="1" applyFill="1" applyBorder="1" applyAlignment="1" applyProtection="1">
      <alignment horizontal="center" vertical="center" wrapText="1"/>
      <protection locked="0"/>
    </xf>
    <xf numFmtId="1" fontId="25" fillId="30" borderId="0" xfId="53" applyNumberFormat="1" applyFont="1" applyFill="1" applyAlignment="1" applyProtection="1">
      <alignment horizontal="left" wrapText="1"/>
      <protection locked="0"/>
    </xf>
    <xf numFmtId="1" fontId="80" fillId="30" borderId="0" xfId="53" applyNumberFormat="1" applyFont="1" applyFill="1" applyAlignment="1" applyProtection="1">
      <alignment horizontal="center" wrapText="1"/>
      <protection locked="0"/>
    </xf>
    <xf numFmtId="1" fontId="25" fillId="30" borderId="0" xfId="53" applyNumberFormat="1" applyFont="1" applyFill="1" applyAlignment="1" applyProtection="1">
      <alignment horizontal="center" wrapText="1"/>
      <protection locked="0"/>
    </xf>
    <xf numFmtId="0" fontId="25" fillId="30" borderId="0" xfId="53" applyFont="1" applyFill="1" applyAlignment="1" applyProtection="1">
      <alignment horizontal="left" wrapText="1"/>
      <protection locked="0"/>
    </xf>
    <xf numFmtId="0" fontId="79" fillId="30" borderId="0" xfId="53" applyFont="1" applyFill="1" applyAlignment="1" applyProtection="1">
      <alignment horizontal="center" wrapText="1"/>
      <protection locked="0"/>
    </xf>
    <xf numFmtId="203" fontId="25" fillId="30" borderId="0" xfId="53" applyNumberFormat="1" applyFont="1" applyFill="1" applyAlignment="1" applyProtection="1">
      <alignment horizontal="center" wrapText="1"/>
      <protection locked="0"/>
    </xf>
    <xf numFmtId="49" fontId="25" fillId="30" borderId="0" xfId="53" applyNumberFormat="1" applyFont="1" applyFill="1" applyAlignment="1" applyProtection="1">
      <alignment horizontal="center" wrapText="1"/>
      <protection locked="0"/>
    </xf>
    <xf numFmtId="0" fontId="28" fillId="34" borderId="12" xfId="53" applyFont="1" applyFill="1" applyBorder="1" applyAlignment="1" applyProtection="1">
      <alignment horizontal="center" vertical="center" wrapText="1"/>
      <protection locked="0"/>
    </xf>
    <xf numFmtId="0" fontId="94" fillId="34" borderId="12" xfId="53" applyFont="1" applyFill="1" applyBorder="1" applyAlignment="1" applyProtection="1">
      <alignment horizontal="center" vertical="center" wrapText="1"/>
      <protection hidden="1"/>
    </xf>
    <xf numFmtId="0" fontId="95" fillId="34" borderId="12" xfId="53" applyFont="1" applyFill="1" applyBorder="1" applyAlignment="1" applyProtection="1">
      <alignment horizontal="center" vertical="center" wrapText="1"/>
      <protection locked="0"/>
    </xf>
    <xf numFmtId="203" fontId="22" fillId="34" borderId="12" xfId="53" applyNumberFormat="1" applyFont="1" applyFill="1" applyBorder="1" applyAlignment="1" applyProtection="1">
      <alignment horizontal="center" vertical="center" wrapText="1"/>
      <protection locked="0"/>
    </xf>
    <xf numFmtId="49" fontId="28" fillId="34" borderId="12" xfId="53" applyNumberFormat="1" applyFont="1" applyFill="1" applyBorder="1" applyAlignment="1" applyProtection="1">
      <alignment horizontal="center" vertical="center" wrapText="1"/>
      <protection locked="0"/>
    </xf>
    <xf numFmtId="0" fontId="32" fillId="31" borderId="23" xfId="53" applyFont="1" applyFill="1" applyBorder="1" applyAlignment="1" applyProtection="1">
      <alignment horizontal="center" vertical="center" wrapText="1"/>
      <protection locked="0"/>
    </xf>
    <xf numFmtId="0" fontId="32" fillId="31" borderId="23" xfId="53" applyFont="1" applyFill="1" applyBorder="1" applyAlignment="1" applyProtection="1">
      <alignment vertical="center" wrapText="1"/>
      <protection locked="0"/>
    </xf>
    <xf numFmtId="0" fontId="33" fillId="0" borderId="12" xfId="53" applyFont="1" applyFill="1" applyBorder="1" applyAlignment="1" applyProtection="1">
      <alignment horizontal="center" vertical="center"/>
      <protection hidden="1"/>
    </xf>
    <xf numFmtId="0" fontId="96" fillId="0" borderId="12" xfId="53" applyFont="1" applyFill="1" applyBorder="1" applyAlignment="1" applyProtection="1">
      <alignment horizontal="center" vertical="center"/>
      <protection hidden="1"/>
    </xf>
    <xf numFmtId="1" fontId="33" fillId="0" borderId="12" xfId="53" applyNumberFormat="1" applyFont="1" applyFill="1" applyBorder="1" applyAlignment="1" applyProtection="1">
      <alignment horizontal="center" vertical="center"/>
      <protection hidden="1"/>
    </xf>
    <xf numFmtId="14" fontId="33" fillId="0" borderId="12" xfId="53" applyNumberFormat="1" applyFont="1" applyFill="1" applyBorder="1" applyAlignment="1" applyProtection="1">
      <alignment horizontal="center" vertical="center"/>
      <protection hidden="1"/>
    </xf>
    <xf numFmtId="0" fontId="33" fillId="0" borderId="12" xfId="53" applyNumberFormat="1" applyFont="1" applyFill="1" applyBorder="1" applyAlignment="1" applyProtection="1">
      <alignment horizontal="left" vertical="center" wrapText="1"/>
      <protection hidden="1"/>
    </xf>
    <xf numFmtId="1" fontId="33" fillId="25" borderId="12" xfId="53" applyNumberFormat="1" applyFont="1" applyFill="1" applyBorder="1" applyAlignment="1" applyProtection="1">
      <alignment horizontal="center" vertical="center"/>
      <protection locked="0"/>
    </xf>
    <xf numFmtId="0" fontId="28" fillId="24" borderId="0" xfId="53" applyFont="1" applyFill="1" applyBorder="1" applyAlignment="1" applyProtection="1">
      <alignment horizontal="center" vertical="center" wrapText="1"/>
      <protection locked="0"/>
    </xf>
    <xf numFmtId="14" fontId="28" fillId="24" borderId="0" xfId="53" applyNumberFormat="1" applyFont="1" applyFill="1" applyBorder="1" applyAlignment="1" applyProtection="1">
      <alignment horizontal="center" vertical="center" wrapText="1"/>
      <protection locked="0"/>
    </xf>
    <xf numFmtId="0" fontId="81" fillId="28" borderId="23" xfId="53" applyFont="1" applyFill="1" applyBorder="1" applyAlignment="1">
      <alignment horizontal="center" vertical="center"/>
      <protection/>
    </xf>
    <xf numFmtId="0" fontId="33" fillId="0" borderId="12" xfId="53" applyNumberFormat="1" applyFont="1" applyFill="1" applyBorder="1" applyAlignment="1" applyProtection="1">
      <alignment horizontal="center" vertical="center" wrapText="1"/>
      <protection hidden="1"/>
    </xf>
    <xf numFmtId="14" fontId="22" fillId="0" borderId="0" xfId="53" applyNumberFormat="1" applyFont="1" applyFill="1" applyAlignment="1">
      <alignment horizontal="center"/>
      <protection/>
    </xf>
    <xf numFmtId="0" fontId="33" fillId="26" borderId="12" xfId="53" applyFont="1" applyFill="1" applyBorder="1" applyAlignment="1" applyProtection="1">
      <alignment horizontal="center" vertical="center" wrapText="1"/>
      <protection locked="0"/>
    </xf>
    <xf numFmtId="0" fontId="80" fillId="26" borderId="12" xfId="53" applyFont="1" applyFill="1" applyBorder="1" applyAlignment="1" applyProtection="1">
      <alignment horizontal="left" vertical="center" wrapText="1"/>
      <protection hidden="1"/>
    </xf>
    <xf numFmtId="0" fontId="80" fillId="26" borderId="12" xfId="53" applyFont="1" applyFill="1" applyBorder="1" applyAlignment="1" applyProtection="1">
      <alignment horizontal="center" vertical="center" wrapText="1"/>
      <protection hidden="1"/>
    </xf>
    <xf numFmtId="14" fontId="33" fillId="26" borderId="12" xfId="53" applyNumberFormat="1" applyFont="1" applyFill="1" applyBorder="1" applyAlignment="1" applyProtection="1">
      <alignment horizontal="center" vertical="center" wrapText="1"/>
      <protection locked="0"/>
    </xf>
    <xf numFmtId="0" fontId="33" fillId="26" borderId="12" xfId="53" applyFont="1" applyFill="1" applyBorder="1" applyAlignment="1" applyProtection="1">
      <alignment vertical="center" wrapText="1"/>
      <protection locked="0"/>
    </xf>
    <xf numFmtId="0" fontId="33" fillId="26" borderId="12" xfId="53" applyFont="1" applyFill="1" applyBorder="1" applyAlignment="1" applyProtection="1">
      <alignment horizontal="left" vertical="center" wrapText="1"/>
      <protection locked="0"/>
    </xf>
    <xf numFmtId="0" fontId="87" fillId="26" borderId="12" xfId="53" applyFont="1" applyFill="1" applyBorder="1" applyAlignment="1" applyProtection="1">
      <alignment horizontal="center" vertical="center" wrapText="1"/>
      <protection locked="0"/>
    </xf>
    <xf numFmtId="203" fontId="33" fillId="26" borderId="12" xfId="53" applyNumberFormat="1" applyFont="1" applyFill="1" applyBorder="1" applyAlignment="1" applyProtection="1">
      <alignment horizontal="center" vertical="center" wrapText="1"/>
      <protection locked="0"/>
    </xf>
    <xf numFmtId="49" fontId="33" fillId="26" borderId="12" xfId="53" applyNumberFormat="1" applyFont="1" applyFill="1" applyBorder="1" applyAlignment="1" applyProtection="1">
      <alignment horizontal="center" vertical="center" wrapText="1"/>
      <protection locked="0"/>
    </xf>
    <xf numFmtId="49" fontId="33" fillId="26" borderId="26" xfId="53" applyNumberFormat="1" applyFont="1" applyFill="1" applyBorder="1" applyAlignment="1" applyProtection="1">
      <alignment horizontal="center" vertical="center" wrapText="1"/>
      <protection locked="0"/>
    </xf>
    <xf numFmtId="49" fontId="86" fillId="28" borderId="23" xfId="53" applyNumberFormat="1" applyFont="1" applyFill="1" applyBorder="1" applyAlignment="1">
      <alignment horizontal="center" vertical="center"/>
      <protection/>
    </xf>
    <xf numFmtId="0" fontId="26" fillId="0" borderId="0" xfId="53" applyNumberFormat="1" applyFont="1" applyFill="1" applyBorder="1" applyAlignment="1">
      <alignment horizontal="center" vertical="center" wrapText="1"/>
      <protection/>
    </xf>
    <xf numFmtId="0" fontId="54" fillId="0" borderId="12" xfId="53" applyNumberFormat="1" applyFont="1" applyFill="1" applyBorder="1" applyAlignment="1" applyProtection="1">
      <alignment horizontal="center" vertical="center" wrapText="1"/>
      <protection hidden="1"/>
    </xf>
    <xf numFmtId="181" fontId="25" fillId="26" borderId="12" xfId="0" applyNumberFormat="1" applyFont="1" applyFill="1" applyBorder="1" applyAlignment="1">
      <alignment horizontal="center" vertical="center" wrapText="1"/>
    </xf>
    <xf numFmtId="0" fontId="65" fillId="27" borderId="12" xfId="48" applyFont="1" applyFill="1" applyBorder="1" applyAlignment="1" applyProtection="1">
      <alignment horizontal="left" vertical="center" wrapText="1"/>
      <protection/>
    </xf>
    <xf numFmtId="0" fontId="33" fillId="34" borderId="12" xfId="53" applyFont="1" applyFill="1" applyBorder="1" applyAlignment="1" applyProtection="1">
      <alignment horizontal="center" vertical="center" wrapText="1"/>
      <protection locked="0"/>
    </xf>
    <xf numFmtId="0" fontId="80" fillId="34" borderId="12" xfId="53" applyFont="1" applyFill="1" applyBorder="1" applyAlignment="1" applyProtection="1">
      <alignment horizontal="left" vertical="center" wrapText="1"/>
      <protection hidden="1"/>
    </xf>
    <xf numFmtId="0" fontId="80" fillId="34" borderId="12" xfId="53" applyFont="1" applyFill="1" applyBorder="1" applyAlignment="1" applyProtection="1">
      <alignment horizontal="center" vertical="center" wrapText="1"/>
      <protection hidden="1"/>
    </xf>
    <xf numFmtId="14" fontId="33" fillId="34" borderId="12" xfId="53" applyNumberFormat="1" applyFont="1" applyFill="1" applyBorder="1" applyAlignment="1" applyProtection="1">
      <alignment horizontal="center" vertical="center" wrapText="1"/>
      <protection locked="0"/>
    </xf>
    <xf numFmtId="0" fontId="33" fillId="34" borderId="12" xfId="53" applyFont="1" applyFill="1" applyBorder="1" applyAlignment="1" applyProtection="1">
      <alignment vertical="center" wrapText="1"/>
      <protection locked="0"/>
    </xf>
    <xf numFmtId="0" fontId="33" fillId="34" borderId="12" xfId="53" applyFont="1" applyFill="1" applyBorder="1" applyAlignment="1" applyProtection="1">
      <alignment horizontal="left" vertical="center" wrapText="1"/>
      <protection locked="0"/>
    </xf>
    <xf numFmtId="0" fontId="87" fillId="34" borderId="12" xfId="53" applyFont="1" applyFill="1" applyBorder="1" applyAlignment="1" applyProtection="1">
      <alignment horizontal="center" vertical="center" wrapText="1"/>
      <protection locked="0"/>
    </xf>
    <xf numFmtId="203" fontId="33" fillId="34" borderId="12" xfId="53" applyNumberFormat="1" applyFont="1" applyFill="1" applyBorder="1" applyAlignment="1" applyProtection="1">
      <alignment horizontal="center" vertical="center" wrapText="1"/>
      <protection locked="0"/>
    </xf>
    <xf numFmtId="49" fontId="33" fillId="34" borderId="26" xfId="53" applyNumberFormat="1" applyFont="1" applyFill="1" applyBorder="1" applyAlignment="1" applyProtection="1">
      <alignment horizontal="center" vertical="center" wrapText="1"/>
      <protection locked="0"/>
    </xf>
    <xf numFmtId="0" fontId="33" fillId="35" borderId="12" xfId="53" applyFont="1" applyFill="1" applyBorder="1" applyAlignment="1" applyProtection="1">
      <alignment horizontal="center" vertical="center" wrapText="1"/>
      <protection locked="0"/>
    </xf>
    <xf numFmtId="0" fontId="80" fillId="35" borderId="12" xfId="53" applyFont="1" applyFill="1" applyBorder="1" applyAlignment="1" applyProtection="1">
      <alignment horizontal="left" vertical="center" wrapText="1"/>
      <protection hidden="1"/>
    </xf>
    <xf numFmtId="0" fontId="80" fillId="35" borderId="12" xfId="53" applyFont="1" applyFill="1" applyBorder="1" applyAlignment="1" applyProtection="1">
      <alignment horizontal="center" vertical="center" wrapText="1"/>
      <protection hidden="1"/>
    </xf>
    <xf numFmtId="14" fontId="33" fillId="35" borderId="12" xfId="53" applyNumberFormat="1" applyFont="1" applyFill="1" applyBorder="1" applyAlignment="1" applyProtection="1">
      <alignment horizontal="center" vertical="center" wrapText="1"/>
      <protection locked="0"/>
    </xf>
    <xf numFmtId="0" fontId="33" fillId="35" borderId="12" xfId="53" applyFont="1" applyFill="1" applyBorder="1" applyAlignment="1" applyProtection="1">
      <alignment vertical="center" wrapText="1"/>
      <protection locked="0"/>
    </xf>
    <xf numFmtId="0" fontId="33" fillId="35" borderId="12" xfId="53" applyFont="1" applyFill="1" applyBorder="1" applyAlignment="1" applyProtection="1">
      <alignment horizontal="left" vertical="center" wrapText="1"/>
      <protection locked="0"/>
    </xf>
    <xf numFmtId="0" fontId="87" fillId="35" borderId="12" xfId="53" applyFont="1" applyFill="1" applyBorder="1" applyAlignment="1" applyProtection="1">
      <alignment horizontal="center" vertical="center" wrapText="1"/>
      <protection locked="0"/>
    </xf>
    <xf numFmtId="203" fontId="33" fillId="35" borderId="12" xfId="53" applyNumberFormat="1" applyFont="1" applyFill="1" applyBorder="1" applyAlignment="1" applyProtection="1">
      <alignment horizontal="center" vertical="center" wrapText="1"/>
      <protection locked="0"/>
    </xf>
    <xf numFmtId="49" fontId="33" fillId="35" borderId="26" xfId="53" applyNumberFormat="1" applyFont="1" applyFill="1" applyBorder="1" applyAlignment="1" applyProtection="1">
      <alignment horizontal="center" vertical="center" wrapText="1"/>
      <protection locked="0"/>
    </xf>
    <xf numFmtId="0" fontId="80" fillId="0" borderId="12" xfId="53" applyNumberFormat="1" applyFont="1" applyFill="1" applyBorder="1" applyAlignment="1" applyProtection="1">
      <alignment horizontal="center" vertical="center" wrapText="1"/>
      <protection hidden="1"/>
    </xf>
    <xf numFmtId="206" fontId="33" fillId="25" borderId="12" xfId="53" applyNumberFormat="1" applyFont="1" applyFill="1" applyBorder="1" applyAlignment="1" applyProtection="1">
      <alignment horizontal="center" vertical="center"/>
      <protection locked="0"/>
    </xf>
    <xf numFmtId="1" fontId="80" fillId="0" borderId="12" xfId="53" applyNumberFormat="1" applyFont="1" applyFill="1" applyBorder="1" applyAlignment="1" applyProtection="1">
      <alignment horizontal="center" vertical="center"/>
      <protection hidden="1"/>
    </xf>
    <xf numFmtId="14" fontId="33" fillId="0" borderId="12" xfId="53" applyNumberFormat="1" applyFont="1" applyFill="1" applyBorder="1" applyAlignment="1" applyProtection="1">
      <alignment horizontal="left" vertical="center" wrapText="1"/>
      <protection hidden="1"/>
    </xf>
    <xf numFmtId="180" fontId="84" fillId="29" borderId="28" xfId="0" applyNumberFormat="1" applyFont="1" applyFill="1" applyBorder="1" applyAlignment="1">
      <alignment horizontal="left" vertical="center" wrapText="1"/>
    </xf>
    <xf numFmtId="180" fontId="84" fillId="29" borderId="18" xfId="0" applyNumberFormat="1" applyFont="1" applyFill="1" applyBorder="1" applyAlignment="1">
      <alignment horizontal="left" vertical="center" wrapText="1"/>
    </xf>
    <xf numFmtId="180" fontId="84" fillId="29" borderId="19" xfId="0" applyNumberFormat="1" applyFont="1" applyFill="1" applyBorder="1" applyAlignment="1">
      <alignment horizontal="left" vertical="center" wrapText="1"/>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97" fillId="29" borderId="34" xfId="0" applyNumberFormat="1" applyFont="1" applyFill="1" applyBorder="1" applyAlignment="1">
      <alignment horizontal="right" vertical="center"/>
    </xf>
    <xf numFmtId="180" fontId="97" fillId="29" borderId="35" xfId="0" applyNumberFormat="1" applyFont="1" applyFill="1" applyBorder="1" applyAlignment="1">
      <alignment horizontal="right" vertical="center"/>
    </xf>
    <xf numFmtId="180" fontId="97" fillId="29" borderId="36" xfId="0" applyNumberFormat="1" applyFont="1" applyFill="1" applyBorder="1" applyAlignment="1">
      <alignment horizontal="right" vertical="center"/>
    </xf>
    <xf numFmtId="180" fontId="97" fillId="29" borderId="16" xfId="0" applyNumberFormat="1" applyFont="1" applyFill="1" applyBorder="1" applyAlignment="1">
      <alignment horizontal="right" vertical="center"/>
    </xf>
    <xf numFmtId="180" fontId="97" fillId="29" borderId="0" xfId="0" applyNumberFormat="1" applyFont="1" applyFill="1" applyBorder="1" applyAlignment="1">
      <alignment horizontal="right" vertical="center"/>
    </xf>
    <xf numFmtId="180" fontId="97" fillId="29" borderId="37" xfId="0" applyNumberFormat="1" applyFont="1" applyFill="1" applyBorder="1" applyAlignment="1">
      <alignment horizontal="right" vertical="center"/>
    </xf>
    <xf numFmtId="180" fontId="97" fillId="29" borderId="38" xfId="0" applyNumberFormat="1" applyFont="1" applyFill="1" applyBorder="1" applyAlignment="1">
      <alignment horizontal="right" vertical="center"/>
    </xf>
    <xf numFmtId="180" fontId="97" fillId="29" borderId="39" xfId="0" applyNumberFormat="1" applyFont="1" applyFill="1" applyBorder="1" applyAlignment="1">
      <alignment horizontal="right" vertical="center"/>
    </xf>
    <xf numFmtId="180" fontId="97" fillId="29" borderId="40" xfId="0" applyNumberFormat="1" applyFont="1" applyFill="1" applyBorder="1" applyAlignment="1">
      <alignment horizontal="right" vertical="center"/>
    </xf>
    <xf numFmtId="0" fontId="97" fillId="29" borderId="16" xfId="0" applyFont="1" applyFill="1" applyBorder="1" applyAlignment="1">
      <alignment horizontal="center" vertical="center" wrapText="1"/>
    </xf>
    <xf numFmtId="0" fontId="97" fillId="29" borderId="0" xfId="0" applyFont="1" applyFill="1" applyBorder="1" applyAlignment="1">
      <alignment horizontal="center" vertical="center" wrapText="1"/>
    </xf>
    <xf numFmtId="0" fontId="97"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98" fillId="29" borderId="16" xfId="0" applyNumberFormat="1" applyFont="1" applyFill="1" applyBorder="1" applyAlignment="1">
      <alignment horizontal="center" vertical="center" wrapText="1"/>
    </xf>
    <xf numFmtId="0" fontId="98" fillId="29" borderId="0" xfId="0" applyFont="1" applyFill="1" applyBorder="1" applyAlignment="1">
      <alignment horizontal="center" vertical="center" wrapText="1"/>
    </xf>
    <xf numFmtId="0" fontId="98" fillId="29" borderId="17" xfId="0" applyFont="1" applyFill="1" applyBorder="1" applyAlignment="1">
      <alignment horizontal="center" vertical="center" wrapText="1"/>
    </xf>
    <xf numFmtId="180" fontId="86" fillId="29" borderId="28" xfId="0" applyNumberFormat="1" applyFont="1" applyFill="1" applyBorder="1" applyAlignment="1">
      <alignment horizontal="left" vertical="center" wrapText="1"/>
    </xf>
    <xf numFmtId="180" fontId="86" fillId="29" borderId="18" xfId="0" applyNumberFormat="1" applyFont="1" applyFill="1" applyBorder="1" applyAlignment="1">
      <alignment horizontal="left" vertical="center" wrapText="1"/>
    </xf>
    <xf numFmtId="180" fontId="86" fillId="29" borderId="19" xfId="0" applyNumberFormat="1" applyFont="1" applyFill="1" applyBorder="1" applyAlignment="1">
      <alignment horizontal="left" vertical="center" wrapText="1"/>
    </xf>
    <xf numFmtId="180" fontId="83" fillId="25" borderId="41" xfId="0" applyNumberFormat="1" applyFont="1" applyFill="1" applyBorder="1" applyAlignment="1">
      <alignment horizontal="center" vertical="center"/>
    </xf>
    <xf numFmtId="180" fontId="83" fillId="25" borderId="42" xfId="0" applyNumberFormat="1" applyFont="1" applyFill="1" applyBorder="1" applyAlignment="1">
      <alignment horizontal="center" vertical="center"/>
    </xf>
    <xf numFmtId="180" fontId="83" fillId="25" borderId="43"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90" fillId="28" borderId="12" xfId="0" applyFont="1" applyFill="1" applyBorder="1" applyAlignment="1">
      <alignment horizontal="center" vertical="center" wrapText="1"/>
    </xf>
    <xf numFmtId="0" fontId="99" fillId="28" borderId="12" xfId="0" applyFont="1" applyFill="1" applyBorder="1" applyAlignment="1">
      <alignment horizontal="center" vertical="center" wrapText="1"/>
    </xf>
    <xf numFmtId="0" fontId="69" fillId="25" borderId="20" xfId="0" applyFont="1" applyFill="1" applyBorder="1" applyAlignment="1">
      <alignment horizontal="right" vertical="center" wrapText="1"/>
    </xf>
    <xf numFmtId="0" fontId="69" fillId="25" borderId="21" xfId="0" applyFont="1" applyFill="1" applyBorder="1" applyAlignment="1">
      <alignment horizontal="right" vertical="center" wrapText="1"/>
    </xf>
    <xf numFmtId="0" fontId="69" fillId="25" borderId="21" xfId="0" applyFont="1" applyFill="1" applyBorder="1" applyAlignment="1">
      <alignment horizontal="center" vertical="center" wrapText="1"/>
    </xf>
    <xf numFmtId="0" fontId="69" fillId="25" borderId="22" xfId="0" applyFont="1" applyFill="1" applyBorder="1" applyAlignment="1">
      <alignment horizontal="center" vertical="center" wrapText="1"/>
    </xf>
    <xf numFmtId="0" fontId="69" fillId="25" borderId="23" xfId="0" applyFont="1" applyFill="1" applyBorder="1" applyAlignment="1">
      <alignment horizontal="center" vertical="center" wrapText="1"/>
    </xf>
    <xf numFmtId="0" fontId="69" fillId="25" borderId="25" xfId="0" applyFont="1" applyFill="1" applyBorder="1" applyAlignment="1">
      <alignment horizontal="center" vertical="center" wrapText="1"/>
    </xf>
    <xf numFmtId="0" fontId="65" fillId="2" borderId="16"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31" borderId="10" xfId="53" applyFont="1" applyFill="1" applyBorder="1" applyAlignment="1" applyProtection="1">
      <alignment horizontal="center" vertical="center" wrapText="1"/>
      <protection locked="0"/>
    </xf>
    <xf numFmtId="0" fontId="31" fillId="31" borderId="10" xfId="53" applyFont="1" applyFill="1" applyBorder="1" applyAlignment="1" applyProtection="1">
      <alignment vertical="center" wrapText="1"/>
      <protection locked="0"/>
    </xf>
    <xf numFmtId="0" fontId="32" fillId="31" borderId="23" xfId="53" applyFont="1" applyFill="1" applyBorder="1" applyAlignment="1" applyProtection="1">
      <alignment horizontal="right" vertical="center" wrapText="1"/>
      <protection locked="0"/>
    </xf>
    <xf numFmtId="190" fontId="32" fillId="31" borderId="23" xfId="53" applyNumberFormat="1" applyFont="1" applyFill="1" applyBorder="1" applyAlignment="1" applyProtection="1">
      <alignment horizontal="center" vertical="center" wrapText="1"/>
      <protection locked="0"/>
    </xf>
    <xf numFmtId="190" fontId="28" fillId="24" borderId="44" xfId="53" applyNumberFormat="1" applyFont="1" applyFill="1" applyBorder="1" applyAlignment="1" applyProtection="1">
      <alignment horizontal="center" vertical="center" wrapText="1"/>
      <protection locked="0"/>
    </xf>
    <xf numFmtId="0" fontId="78" fillId="28" borderId="12" xfId="53" applyFont="1" applyFill="1" applyBorder="1" applyAlignment="1">
      <alignment horizontal="center" textRotation="90" wrapText="1"/>
      <protection/>
    </xf>
    <xf numFmtId="0" fontId="78" fillId="28" borderId="45" xfId="53" applyFont="1" applyFill="1" applyBorder="1" applyAlignment="1">
      <alignment horizontal="center" textRotation="90" wrapText="1"/>
      <protection/>
    </xf>
    <xf numFmtId="0" fontId="78" fillId="28" borderId="26" xfId="53" applyFont="1" applyFill="1" applyBorder="1" applyAlignment="1">
      <alignment horizontal="center" textRotation="90" wrapText="1"/>
      <protection/>
    </xf>
    <xf numFmtId="0" fontId="77" fillId="28" borderId="12" xfId="53" applyFont="1" applyFill="1" applyBorder="1" applyAlignment="1" applyProtection="1">
      <alignment horizontal="center" vertical="center" wrapText="1"/>
      <protection locked="0"/>
    </xf>
    <xf numFmtId="0" fontId="77" fillId="28" borderId="12" xfId="53" applyFont="1" applyFill="1" applyBorder="1" applyAlignment="1">
      <alignment horizontal="center" vertical="center" wrapText="1"/>
      <protection/>
    </xf>
    <xf numFmtId="0" fontId="77" fillId="28" borderId="45" xfId="53" applyFont="1" applyFill="1" applyBorder="1" applyAlignment="1">
      <alignment horizontal="center" vertical="center" wrapText="1"/>
      <protection/>
    </xf>
    <xf numFmtId="0" fontId="77" fillId="28"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47" fillId="25" borderId="11" xfId="53" applyFont="1" applyFill="1" applyBorder="1" applyAlignment="1" applyProtection="1">
      <alignment horizontal="left" vertical="center" wrapText="1"/>
      <protection locked="0"/>
    </xf>
    <xf numFmtId="0" fontId="100" fillId="25" borderId="0" xfId="53" applyFont="1" applyFill="1" applyBorder="1" applyAlignment="1" applyProtection="1">
      <alignment horizontal="center" vertical="center" wrapText="1"/>
      <protection locked="0"/>
    </xf>
    <xf numFmtId="0" fontId="32" fillId="28" borderId="46"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93" fillId="18" borderId="10" xfId="48" applyFont="1" applyFill="1" applyBorder="1" applyAlignment="1" applyProtection="1">
      <alignment horizontal="left" vertical="center" wrapText="1"/>
      <protection locked="0"/>
    </xf>
    <xf numFmtId="0" fontId="46" fillId="18" borderId="10" xfId="53" applyNumberFormat="1" applyFont="1" applyFill="1" applyBorder="1" applyAlignment="1" applyProtection="1">
      <alignment horizontal="center" vertical="center" wrapText="1"/>
      <protection locked="0"/>
    </xf>
    <xf numFmtId="0" fontId="37" fillId="18" borderId="10" xfId="53" applyFont="1" applyFill="1" applyBorder="1" applyAlignment="1" applyProtection="1">
      <alignment horizontal="left" vertical="center" wrapText="1"/>
      <protection locked="0"/>
    </xf>
    <xf numFmtId="0" fontId="47" fillId="18" borderId="10" xfId="53" applyNumberFormat="1" applyFont="1" applyFill="1" applyBorder="1" applyAlignment="1" applyProtection="1">
      <alignment horizontal="left" vertical="center" wrapText="1"/>
      <protection locked="0"/>
    </xf>
    <xf numFmtId="0" fontId="47" fillId="25" borderId="11" xfId="53" applyNumberFormat="1" applyFont="1" applyFill="1" applyBorder="1" applyAlignment="1" applyProtection="1">
      <alignment horizontal="left" vertical="center" wrapText="1"/>
      <protection locked="0"/>
    </xf>
    <xf numFmtId="0" fontId="93" fillId="18" borderId="12" xfId="48" applyFont="1" applyFill="1" applyBorder="1" applyAlignment="1" applyProtection="1">
      <alignment horizontal="center" vertical="center" wrapText="1"/>
      <protection locked="0"/>
    </xf>
    <xf numFmtId="0" fontId="46" fillId="18" borderId="12"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center" vertical="center" wrapText="1"/>
      <protection locked="0"/>
    </xf>
    <xf numFmtId="0" fontId="23" fillId="31" borderId="12" xfId="0" applyFont="1" applyFill="1" applyBorder="1" applyAlignment="1">
      <alignment horizontal="center" vertical="center"/>
    </xf>
    <xf numFmtId="0" fontId="101" fillId="26" borderId="29" xfId="48" applyFont="1" applyFill="1" applyBorder="1" applyAlignment="1" applyProtection="1">
      <alignment horizontal="center" vertical="center"/>
      <protection/>
    </xf>
    <xf numFmtId="0" fontId="101" fillId="26" borderId="0" xfId="48" applyFont="1" applyFill="1" applyBorder="1" applyAlignment="1" applyProtection="1">
      <alignment horizontal="center" vertical="center"/>
      <protection/>
    </xf>
    <xf numFmtId="0" fontId="101" fillId="26" borderId="32" xfId="48" applyFont="1" applyFill="1" applyBorder="1" applyAlignment="1" applyProtection="1">
      <alignment horizontal="center" vertical="center"/>
      <protection/>
    </xf>
    <xf numFmtId="0" fontId="102" fillId="25" borderId="47" xfId="53" applyFont="1" applyFill="1" applyBorder="1" applyAlignment="1" applyProtection="1">
      <alignment horizontal="center" vertical="center" wrapText="1"/>
      <protection locked="0"/>
    </xf>
    <xf numFmtId="0" fontId="102" fillId="25" borderId="48" xfId="53" applyFont="1" applyFill="1" applyBorder="1" applyAlignment="1" applyProtection="1">
      <alignment horizontal="center" vertical="center" wrapText="1"/>
      <protection locked="0"/>
    </xf>
    <xf numFmtId="0" fontId="102" fillId="25" borderId="49" xfId="53" applyFont="1" applyFill="1" applyBorder="1" applyAlignment="1" applyProtection="1">
      <alignment horizontal="center" vertical="center" wrapText="1"/>
      <protection locked="0"/>
    </xf>
    <xf numFmtId="0" fontId="31" fillId="28" borderId="29" xfId="53" applyFont="1" applyFill="1" applyBorder="1" applyAlignment="1" applyProtection="1">
      <alignment horizontal="center" vertical="center" wrapText="1"/>
      <protection locked="0"/>
    </xf>
    <xf numFmtId="0" fontId="31" fillId="28" borderId="0" xfId="53" applyFont="1" applyFill="1" applyBorder="1" applyAlignment="1" applyProtection="1">
      <alignment horizontal="center" vertical="center" wrapText="1"/>
      <protection locked="0"/>
    </xf>
    <xf numFmtId="0" fontId="31" fillId="28" borderId="32" xfId="53" applyFont="1" applyFill="1" applyBorder="1" applyAlignment="1" applyProtection="1">
      <alignment horizontal="center" vertical="center" wrapText="1"/>
      <protection locked="0"/>
    </xf>
    <xf numFmtId="0" fontId="82" fillId="26" borderId="29" xfId="48" applyFont="1" applyFill="1" applyBorder="1" applyAlignment="1" applyProtection="1">
      <alignment horizontal="center" vertical="center"/>
      <protection/>
    </xf>
    <xf numFmtId="0" fontId="82" fillId="26" borderId="0" xfId="48" applyFont="1" applyFill="1" applyBorder="1" applyAlignment="1" applyProtection="1">
      <alignment horizontal="center" vertical="center"/>
      <protection/>
    </xf>
    <xf numFmtId="0" fontId="82" fillId="26" borderId="32" xfId="48" applyFont="1" applyFill="1" applyBorder="1" applyAlignment="1" applyProtection="1">
      <alignment horizontal="center" vertical="center"/>
      <protection/>
    </xf>
    <xf numFmtId="0" fontId="90" fillId="32" borderId="31" xfId="0" applyFont="1" applyFill="1" applyBorder="1" applyAlignment="1">
      <alignment horizontal="center" vertical="center" wrapText="1"/>
    </xf>
    <xf numFmtId="0" fontId="23" fillId="32" borderId="30" xfId="0" applyFont="1" applyFill="1" applyBorder="1" applyAlignment="1">
      <alignment horizontal="center" vertical="center"/>
    </xf>
    <xf numFmtId="0" fontId="23" fillId="32" borderId="12" xfId="0" applyFont="1" applyFill="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20</xdr:row>
      <xdr:rowOff>295275</xdr:rowOff>
    </xdr:from>
    <xdr:to>
      <xdr:col>1</xdr:col>
      <xdr:colOff>219075</xdr:colOff>
      <xdr:row>22</xdr:row>
      <xdr:rowOff>104775</xdr:rowOff>
    </xdr:to>
    <xdr:grpSp>
      <xdr:nvGrpSpPr>
        <xdr:cNvPr id="1" name="5 Grup"/>
        <xdr:cNvGrpSpPr>
          <a:grpSpLocks/>
        </xdr:cNvGrpSpPr>
      </xdr:nvGrpSpPr>
      <xdr:grpSpPr>
        <a:xfrm>
          <a:off x="247650" y="8239125"/>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523875</xdr:colOff>
      <xdr:row>4</xdr:row>
      <xdr:rowOff>0</xdr:rowOff>
    </xdr:from>
    <xdr:to>
      <xdr:col>6</xdr:col>
      <xdr:colOff>438150</xdr:colOff>
      <xdr:row>11</xdr:row>
      <xdr:rowOff>457200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81250" y="1981200"/>
          <a:ext cx="1571625" cy="1590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1143000</xdr:colOff>
      <xdr:row>2</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982700" y="0"/>
          <a:ext cx="1143000" cy="1209675"/>
        </a:xfrm>
        <a:prstGeom prst="rect">
          <a:avLst/>
        </a:prstGeom>
        <a:noFill/>
        <a:ln w="9525" cmpd="sng">
          <a:noFill/>
        </a:ln>
      </xdr:spPr>
    </xdr:pic>
    <xdr:clientData/>
  </xdr:twoCellAnchor>
  <xdr:twoCellAnchor>
    <xdr:from>
      <xdr:col>0</xdr:col>
      <xdr:colOff>419100</xdr:colOff>
      <xdr:row>0</xdr:row>
      <xdr:rowOff>0</xdr:rowOff>
    </xdr:from>
    <xdr:to>
      <xdr:col>1</xdr:col>
      <xdr:colOff>952500</xdr:colOff>
      <xdr:row>2</xdr:row>
      <xdr:rowOff>123825</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0"/>
          <a:ext cx="114300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49050"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96675"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49050"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20450" y="38100"/>
          <a:ext cx="704850"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39525"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39525"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39525" y="38100"/>
          <a:ext cx="7715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0</xdr:row>
      <xdr:rowOff>38100</xdr:rowOff>
    </xdr:from>
    <xdr:to>
      <xdr:col>16</xdr:col>
      <xdr:colOff>704850</xdr:colOff>
      <xdr:row>1</xdr:row>
      <xdr:rowOff>219075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68100" y="38100"/>
          <a:ext cx="847725" cy="857250"/>
        </a:xfrm>
        <a:prstGeom prst="rect">
          <a:avLst/>
        </a:prstGeom>
        <a:noFill/>
        <a:ln w="9525" cmpd="sng">
          <a:noFill/>
        </a:ln>
      </xdr:spPr>
    </xdr:pic>
    <xdr:clientData/>
  </xdr:twoCellAnchor>
  <xdr:twoCellAnchor>
    <xdr:from>
      <xdr:col>0</xdr:col>
      <xdr:colOff>200025</xdr:colOff>
      <xdr:row>0</xdr:row>
      <xdr:rowOff>0</xdr:rowOff>
    </xdr:from>
    <xdr:to>
      <xdr:col>2</xdr:col>
      <xdr:colOff>228600</xdr:colOff>
      <xdr:row>1</xdr:row>
      <xdr:rowOff>190500</xdr:rowOff>
    </xdr:to>
    <xdr:pic>
      <xdr:nvPicPr>
        <xdr:cNvPr id="2"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0"/>
          <a:ext cx="866775"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61">
      <selection activeCell="F24" sqref="F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78"/>
      <c r="B1" s="79"/>
      <c r="C1" s="79"/>
      <c r="D1" s="79"/>
      <c r="E1" s="79"/>
      <c r="F1" s="79"/>
      <c r="G1" s="79"/>
      <c r="H1" s="79"/>
      <c r="I1" s="79"/>
      <c r="J1" s="79"/>
      <c r="K1" s="80"/>
    </row>
    <row r="2" spans="1:11" ht="116.25" customHeight="1">
      <c r="A2" s="263" t="s">
        <v>89</v>
      </c>
      <c r="B2" s="264"/>
      <c r="C2" s="264"/>
      <c r="D2" s="264"/>
      <c r="E2" s="264"/>
      <c r="F2" s="264"/>
      <c r="G2" s="264"/>
      <c r="H2" s="264"/>
      <c r="I2" s="264"/>
      <c r="J2" s="264"/>
      <c r="K2" s="265"/>
    </row>
    <row r="3" spans="1:11" ht="14.25">
      <c r="A3" s="81"/>
      <c r="B3" s="82"/>
      <c r="C3" s="82"/>
      <c r="D3" s="82"/>
      <c r="E3" s="82"/>
      <c r="F3" s="82"/>
      <c r="G3" s="82"/>
      <c r="H3" s="82"/>
      <c r="I3" s="82"/>
      <c r="J3" s="82"/>
      <c r="K3" s="83"/>
    </row>
    <row r="4" spans="1:11" ht="12.75">
      <c r="A4" s="84"/>
      <c r="B4" s="85"/>
      <c r="C4" s="85"/>
      <c r="D4" s="85"/>
      <c r="E4" s="85"/>
      <c r="F4" s="85"/>
      <c r="G4" s="85"/>
      <c r="H4" s="85"/>
      <c r="I4" s="85"/>
      <c r="J4" s="85"/>
      <c r="K4" s="86"/>
    </row>
    <row r="5" spans="1:11" ht="12.75">
      <c r="A5" s="84"/>
      <c r="B5" s="85"/>
      <c r="C5" s="85"/>
      <c r="D5" s="85"/>
      <c r="E5" s="85"/>
      <c r="F5" s="85"/>
      <c r="G5" s="85"/>
      <c r="H5" s="85"/>
      <c r="I5" s="85"/>
      <c r="J5" s="85"/>
      <c r="K5" s="86"/>
    </row>
    <row r="6" spans="1:11" ht="12.75">
      <c r="A6" s="84"/>
      <c r="B6" s="85"/>
      <c r="C6" s="85"/>
      <c r="D6" s="85"/>
      <c r="E6" s="85"/>
      <c r="F6" s="85"/>
      <c r="G6" s="85"/>
      <c r="H6" s="85"/>
      <c r="I6" s="85"/>
      <c r="J6" s="85"/>
      <c r="K6" s="86"/>
    </row>
    <row r="7" spans="1:11" ht="12.75">
      <c r="A7" s="84"/>
      <c r="B7" s="85"/>
      <c r="C7" s="85"/>
      <c r="D7" s="85"/>
      <c r="E7" s="85"/>
      <c r="F7" s="85"/>
      <c r="G7" s="85"/>
      <c r="H7" s="85"/>
      <c r="I7" s="85"/>
      <c r="J7" s="85"/>
      <c r="K7" s="86"/>
    </row>
    <row r="8" spans="1:11" ht="12.75">
      <c r="A8" s="84"/>
      <c r="B8" s="85"/>
      <c r="C8" s="85"/>
      <c r="D8" s="85"/>
      <c r="E8" s="85"/>
      <c r="F8" s="85"/>
      <c r="G8" s="85"/>
      <c r="H8" s="85"/>
      <c r="I8" s="85"/>
      <c r="J8" s="85"/>
      <c r="K8" s="86"/>
    </row>
    <row r="9" spans="1:11" ht="12.75">
      <c r="A9" s="84"/>
      <c r="B9" s="85"/>
      <c r="C9" s="85"/>
      <c r="D9" s="85"/>
      <c r="E9" s="85"/>
      <c r="F9" s="85"/>
      <c r="G9" s="85"/>
      <c r="H9" s="85"/>
      <c r="I9" s="85"/>
      <c r="J9" s="85"/>
      <c r="K9" s="86"/>
    </row>
    <row r="10" spans="1:11" ht="12.75">
      <c r="A10" s="84"/>
      <c r="B10" s="85"/>
      <c r="C10" s="85"/>
      <c r="D10" s="85"/>
      <c r="E10" s="85"/>
      <c r="F10" s="85"/>
      <c r="G10" s="85"/>
      <c r="H10" s="85"/>
      <c r="I10" s="85"/>
      <c r="J10" s="85"/>
      <c r="K10" s="86"/>
    </row>
    <row r="11" spans="1:11" ht="12.75">
      <c r="A11" s="84"/>
      <c r="B11" s="85"/>
      <c r="C11" s="85"/>
      <c r="D11" s="85"/>
      <c r="E11" s="85"/>
      <c r="F11" s="85"/>
      <c r="G11" s="85"/>
      <c r="H11" s="85"/>
      <c r="I11" s="85"/>
      <c r="J11" s="85"/>
      <c r="K11" s="86"/>
    </row>
    <row r="12" spans="1:11" ht="51.75" customHeight="1">
      <c r="A12" s="281"/>
      <c r="B12" s="282"/>
      <c r="C12" s="282"/>
      <c r="D12" s="282"/>
      <c r="E12" s="282"/>
      <c r="F12" s="282"/>
      <c r="G12" s="282"/>
      <c r="H12" s="282"/>
      <c r="I12" s="282"/>
      <c r="J12" s="282"/>
      <c r="K12" s="283"/>
    </row>
    <row r="13" spans="1:11" ht="71.25" customHeight="1">
      <c r="A13" s="266"/>
      <c r="B13" s="267"/>
      <c r="C13" s="267"/>
      <c r="D13" s="267"/>
      <c r="E13" s="267"/>
      <c r="F13" s="267"/>
      <c r="G13" s="267"/>
      <c r="H13" s="267"/>
      <c r="I13" s="267"/>
      <c r="J13" s="267"/>
      <c r="K13" s="268"/>
    </row>
    <row r="14" spans="1:11" ht="72" customHeight="1">
      <c r="A14" s="272" t="s">
        <v>87</v>
      </c>
      <c r="B14" s="273"/>
      <c r="C14" s="273"/>
      <c r="D14" s="273"/>
      <c r="E14" s="273"/>
      <c r="F14" s="273"/>
      <c r="G14" s="273"/>
      <c r="H14" s="273"/>
      <c r="I14" s="273"/>
      <c r="J14" s="273"/>
      <c r="K14" s="274"/>
    </row>
    <row r="15" spans="1:11" ht="51.75" customHeight="1">
      <c r="A15" s="269"/>
      <c r="B15" s="270"/>
      <c r="C15" s="270"/>
      <c r="D15" s="270"/>
      <c r="E15" s="270"/>
      <c r="F15" s="270"/>
      <c r="G15" s="270"/>
      <c r="H15" s="270"/>
      <c r="I15" s="270"/>
      <c r="J15" s="270"/>
      <c r="K15" s="271"/>
    </row>
    <row r="16" spans="1:11" ht="12.75">
      <c r="A16" s="84"/>
      <c r="B16" s="85"/>
      <c r="C16" s="85"/>
      <c r="D16" s="85"/>
      <c r="E16" s="85"/>
      <c r="F16" s="85"/>
      <c r="G16" s="85"/>
      <c r="H16" s="85"/>
      <c r="I16" s="85"/>
      <c r="J16" s="85"/>
      <c r="K16" s="86"/>
    </row>
    <row r="17" spans="1:11" ht="25.5">
      <c r="A17" s="284"/>
      <c r="B17" s="285"/>
      <c r="C17" s="285"/>
      <c r="D17" s="285"/>
      <c r="E17" s="285"/>
      <c r="F17" s="285"/>
      <c r="G17" s="285"/>
      <c r="H17" s="285"/>
      <c r="I17" s="285"/>
      <c r="J17" s="285"/>
      <c r="K17" s="286"/>
    </row>
    <row r="18" spans="1:11" ht="24.75" customHeight="1">
      <c r="A18" s="278" t="s">
        <v>39</v>
      </c>
      <c r="B18" s="279"/>
      <c r="C18" s="279"/>
      <c r="D18" s="279"/>
      <c r="E18" s="279"/>
      <c r="F18" s="279"/>
      <c r="G18" s="279"/>
      <c r="H18" s="279"/>
      <c r="I18" s="279"/>
      <c r="J18" s="279"/>
      <c r="K18" s="280"/>
    </row>
    <row r="19" spans="1:11" s="23" customFormat="1" ht="35.25" customHeight="1">
      <c r="A19" s="254" t="s">
        <v>35</v>
      </c>
      <c r="B19" s="255"/>
      <c r="C19" s="255"/>
      <c r="D19" s="255"/>
      <c r="E19" s="256"/>
      <c r="F19" s="245" t="s">
        <v>282</v>
      </c>
      <c r="G19" s="246"/>
      <c r="H19" s="246"/>
      <c r="I19" s="246"/>
      <c r="J19" s="246"/>
      <c r="K19" s="247"/>
    </row>
    <row r="20" spans="1:11" s="23" customFormat="1" ht="35.25" customHeight="1">
      <c r="A20" s="257" t="s">
        <v>36</v>
      </c>
      <c r="B20" s="258"/>
      <c r="C20" s="258"/>
      <c r="D20" s="258"/>
      <c r="E20" s="259"/>
      <c r="F20" s="275" t="s">
        <v>88</v>
      </c>
      <c r="G20" s="276"/>
      <c r="H20" s="276"/>
      <c r="I20" s="276"/>
      <c r="J20" s="276"/>
      <c r="K20" s="277"/>
    </row>
    <row r="21" spans="1:11" s="23" customFormat="1" ht="35.25" customHeight="1">
      <c r="A21" s="257" t="s">
        <v>37</v>
      </c>
      <c r="B21" s="258"/>
      <c r="C21" s="258"/>
      <c r="D21" s="258"/>
      <c r="E21" s="259"/>
      <c r="F21" s="245" t="s">
        <v>207</v>
      </c>
      <c r="G21" s="246"/>
      <c r="H21" s="246"/>
      <c r="I21" s="246"/>
      <c r="J21" s="246"/>
      <c r="K21" s="247"/>
    </row>
    <row r="22" spans="1:11" s="23" customFormat="1" ht="35.25" customHeight="1">
      <c r="A22" s="257" t="s">
        <v>38</v>
      </c>
      <c r="B22" s="258"/>
      <c r="C22" s="258"/>
      <c r="D22" s="258"/>
      <c r="E22" s="259"/>
      <c r="F22" s="245">
        <v>42119</v>
      </c>
      <c r="G22" s="246"/>
      <c r="H22" s="246"/>
      <c r="I22" s="246"/>
      <c r="J22" s="246"/>
      <c r="K22" s="247"/>
    </row>
    <row r="23" spans="1:11" s="23" customFormat="1" ht="35.25" customHeight="1">
      <c r="A23" s="260" t="s">
        <v>40</v>
      </c>
      <c r="B23" s="261"/>
      <c r="C23" s="261"/>
      <c r="D23" s="261"/>
      <c r="E23" s="262"/>
      <c r="F23" s="161">
        <v>15</v>
      </c>
      <c r="G23" s="87"/>
      <c r="H23" s="87"/>
      <c r="I23" s="87"/>
      <c r="J23" s="87"/>
      <c r="K23" s="88"/>
    </row>
    <row r="24" spans="1:11" ht="33" customHeight="1">
      <c r="A24" s="260" t="s">
        <v>86</v>
      </c>
      <c r="B24" s="261"/>
      <c r="C24" s="261"/>
      <c r="D24" s="261"/>
      <c r="E24" s="262"/>
      <c r="F24" s="161">
        <v>3</v>
      </c>
      <c r="G24" s="87"/>
      <c r="H24" s="87"/>
      <c r="I24" s="87"/>
      <c r="J24" s="87"/>
      <c r="K24" s="88"/>
    </row>
    <row r="25" spans="1:11" ht="20.25">
      <c r="A25" s="251"/>
      <c r="B25" s="252"/>
      <c r="C25" s="252"/>
      <c r="D25" s="252"/>
      <c r="E25" s="252"/>
      <c r="F25" s="252"/>
      <c r="G25" s="252"/>
      <c r="H25" s="252"/>
      <c r="I25" s="252"/>
      <c r="J25" s="252"/>
      <c r="K25" s="253"/>
    </row>
    <row r="26" spans="1:11" ht="12.75">
      <c r="A26" s="84"/>
      <c r="B26" s="85"/>
      <c r="C26" s="85"/>
      <c r="D26" s="85"/>
      <c r="E26" s="85"/>
      <c r="F26" s="85"/>
      <c r="G26" s="85"/>
      <c r="H26" s="85"/>
      <c r="I26" s="85"/>
      <c r="J26" s="85"/>
      <c r="K26" s="86"/>
    </row>
    <row r="27" spans="1:11" ht="20.25">
      <c r="A27" s="248"/>
      <c r="B27" s="249"/>
      <c r="C27" s="249"/>
      <c r="D27" s="249"/>
      <c r="E27" s="249"/>
      <c r="F27" s="249"/>
      <c r="G27" s="249"/>
      <c r="H27" s="249"/>
      <c r="I27" s="249"/>
      <c r="J27" s="249"/>
      <c r="K27" s="250"/>
    </row>
    <row r="28" spans="1:11" ht="12.75">
      <c r="A28" s="84"/>
      <c r="B28" s="85"/>
      <c r="C28" s="85"/>
      <c r="D28" s="85"/>
      <c r="E28" s="85"/>
      <c r="F28" s="85"/>
      <c r="G28" s="85"/>
      <c r="H28" s="85"/>
      <c r="I28" s="85"/>
      <c r="J28" s="85"/>
      <c r="K28" s="86"/>
    </row>
    <row r="29" spans="1:11" ht="12.75">
      <c r="A29" s="89"/>
      <c r="B29" s="90"/>
      <c r="C29" s="90"/>
      <c r="D29" s="90"/>
      <c r="E29" s="90"/>
      <c r="F29" s="90"/>
      <c r="G29" s="90"/>
      <c r="H29" s="90"/>
      <c r="I29" s="90"/>
      <c r="J29" s="90"/>
      <c r="K29" s="91"/>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755905511811024" header="0.35433070866141736" footer="0.15748031496062992"/>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W90"/>
  <sheetViews>
    <sheetView tabSelected="1" view="pageBreakPreview" zoomScale="80" zoomScaleSheetLayoutView="80" zoomScalePageLayoutView="0" workbookViewId="0" topLeftCell="A1">
      <selection activeCell="E10" sqref="E10"/>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17" bestFit="1" customWidth="1"/>
    <col min="14" max="14" width="23.28125" style="44" customWidth="1"/>
    <col min="15" max="15" width="14.421875" style="44" customWidth="1"/>
    <col min="16" max="16" width="9.140625" style="44" customWidth="1"/>
    <col min="17" max="17" width="11.28125" style="15"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
        <v>89</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
        <v>280</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
        <v>284</v>
      </c>
      <c r="E3" s="321"/>
      <c r="F3" s="326" t="s">
        <v>267</v>
      </c>
      <c r="G3" s="327" t="s">
        <v>268</v>
      </c>
      <c r="H3" s="327"/>
      <c r="I3" s="327"/>
      <c r="J3" s="327"/>
      <c r="K3" s="327"/>
      <c r="L3" s="327"/>
      <c r="M3" s="327"/>
      <c r="N3" s="99" t="s">
        <v>234</v>
      </c>
      <c r="O3" s="324"/>
      <c r="P3" s="324"/>
      <c r="Q3" s="324"/>
      <c r="R3" s="324"/>
      <c r="V3" s="104">
        <v>1044</v>
      </c>
      <c r="W3" s="102">
        <v>98</v>
      </c>
    </row>
    <row r="4" spans="1:23" s="4" customFormat="1" ht="17.25" customHeight="1">
      <c r="A4" s="316" t="s">
        <v>37</v>
      </c>
      <c r="B4" s="316"/>
      <c r="C4" s="316"/>
      <c r="D4" s="317" t="s">
        <v>207</v>
      </c>
      <c r="E4" s="317"/>
      <c r="F4" s="326"/>
      <c r="G4" s="328" t="s">
        <v>286</v>
      </c>
      <c r="H4" s="328"/>
      <c r="I4" s="328"/>
      <c r="J4" s="328"/>
      <c r="K4" s="328"/>
      <c r="L4" s="328"/>
      <c r="M4" s="328"/>
      <c r="N4" s="47" t="s">
        <v>43</v>
      </c>
      <c r="O4" s="325" t="s">
        <v>281</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218"/>
      <c r="P6" s="218"/>
      <c r="Q6" s="205"/>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57" customHeight="1">
      <c r="A8" s="149">
        <v>1</v>
      </c>
      <c r="B8" s="241">
        <v>265</v>
      </c>
      <c r="C8" s="244">
        <v>35195</v>
      </c>
      <c r="D8" s="201" t="s">
        <v>214</v>
      </c>
      <c r="E8" s="206" t="s">
        <v>297</v>
      </c>
      <c r="F8" s="206" t="s">
        <v>290</v>
      </c>
      <c r="G8" s="242">
        <v>10110</v>
      </c>
      <c r="H8" s="156"/>
      <c r="I8" s="14"/>
      <c r="J8" s="197">
        <v>1</v>
      </c>
      <c r="K8" s="198" t="s">
        <v>139</v>
      </c>
      <c r="L8" s="243"/>
      <c r="M8" s="201" t="s">
        <v>271</v>
      </c>
      <c r="N8" s="201" t="s">
        <v>271</v>
      </c>
      <c r="O8" s="206" t="s">
        <v>271</v>
      </c>
      <c r="P8" s="206" t="s">
        <v>271</v>
      </c>
      <c r="Q8" s="155"/>
      <c r="R8" s="154"/>
      <c r="V8" s="105">
        <v>1054</v>
      </c>
      <c r="W8" s="103">
        <v>93</v>
      </c>
    </row>
    <row r="9" spans="1:23" s="11" customFormat="1" ht="57" customHeight="1">
      <c r="A9" s="149"/>
      <c r="B9" s="241"/>
      <c r="C9" s="201"/>
      <c r="D9" s="201"/>
      <c r="E9" s="206"/>
      <c r="F9" s="206"/>
      <c r="G9" s="155"/>
      <c r="H9" s="156"/>
      <c r="I9" s="14"/>
      <c r="J9" s="197">
        <v>2</v>
      </c>
      <c r="K9" s="198" t="s">
        <v>140</v>
      </c>
      <c r="L9" s="243" t="s">
        <v>271</v>
      </c>
      <c r="M9" s="244"/>
      <c r="N9" s="201"/>
      <c r="O9" s="206"/>
      <c r="P9" s="206"/>
      <c r="Q9" s="155"/>
      <c r="R9" s="154"/>
      <c r="V9" s="105">
        <v>1056</v>
      </c>
      <c r="W9" s="103">
        <v>92</v>
      </c>
    </row>
    <row r="10" spans="1:23" s="11" customFormat="1" ht="57" customHeight="1">
      <c r="A10" s="149"/>
      <c r="B10" s="241"/>
      <c r="C10" s="201"/>
      <c r="D10" s="201"/>
      <c r="E10" s="206"/>
      <c r="F10" s="206"/>
      <c r="G10" s="155"/>
      <c r="H10" s="156"/>
      <c r="I10" s="14"/>
      <c r="J10" s="197">
        <v>3</v>
      </c>
      <c r="K10" s="198" t="s">
        <v>141</v>
      </c>
      <c r="L10" s="241"/>
      <c r="M10" s="201"/>
      <c r="N10" s="201"/>
      <c r="O10" s="206"/>
      <c r="P10" s="206"/>
      <c r="Q10" s="155"/>
      <c r="R10" s="154"/>
      <c r="V10" s="105">
        <v>1058</v>
      </c>
      <c r="W10" s="103">
        <v>91</v>
      </c>
    </row>
    <row r="11" spans="1:23" s="11" customFormat="1" ht="57" customHeight="1">
      <c r="A11" s="149"/>
      <c r="B11" s="241"/>
      <c r="C11" s="201"/>
      <c r="D11" s="201"/>
      <c r="E11" s="206"/>
      <c r="F11" s="206"/>
      <c r="G11" s="155"/>
      <c r="H11" s="156"/>
      <c r="I11" s="14"/>
      <c r="J11" s="197">
        <v>4</v>
      </c>
      <c r="K11" s="198" t="s">
        <v>142</v>
      </c>
      <c r="L11" s="241">
        <v>265</v>
      </c>
      <c r="M11" s="244">
        <v>35195</v>
      </c>
      <c r="N11" s="201" t="s">
        <v>214</v>
      </c>
      <c r="O11" s="206" t="s">
        <v>297</v>
      </c>
      <c r="P11" s="206" t="s">
        <v>290</v>
      </c>
      <c r="Q11" s="242">
        <v>10110</v>
      </c>
      <c r="R11" s="154"/>
      <c r="V11" s="105">
        <v>1060</v>
      </c>
      <c r="W11" s="103">
        <v>90</v>
      </c>
    </row>
    <row r="12" spans="1:23" s="11" customFormat="1" ht="57" customHeight="1">
      <c r="A12" s="149"/>
      <c r="B12" s="149"/>
      <c r="C12" s="150"/>
      <c r="D12" s="151"/>
      <c r="E12" s="241"/>
      <c r="F12" s="201"/>
      <c r="G12" s="153"/>
      <c r="H12" s="156"/>
      <c r="I12" s="14"/>
      <c r="J12" s="197">
        <v>5</v>
      </c>
      <c r="K12" s="198" t="s">
        <v>143</v>
      </c>
      <c r="L12" s="241"/>
      <c r="M12" s="244"/>
      <c r="N12" s="201"/>
      <c r="O12" s="206"/>
      <c r="P12" s="206"/>
      <c r="Q12" s="155"/>
      <c r="R12" s="154"/>
      <c r="V12" s="105">
        <v>1062</v>
      </c>
      <c r="W12" s="103">
        <v>89</v>
      </c>
    </row>
    <row r="13" spans="1:23" s="11" customFormat="1" ht="57" customHeight="1">
      <c r="A13" s="149"/>
      <c r="B13" s="149"/>
      <c r="C13" s="150"/>
      <c r="D13" s="151"/>
      <c r="E13" s="241"/>
      <c r="F13" s="201"/>
      <c r="G13" s="153"/>
      <c r="H13" s="156"/>
      <c r="I13" s="14"/>
      <c r="J13" s="197">
        <v>6</v>
      </c>
      <c r="K13" s="198" t="s">
        <v>144</v>
      </c>
      <c r="L13" s="241"/>
      <c r="M13" s="201"/>
      <c r="N13" s="201"/>
      <c r="O13" s="206"/>
      <c r="P13" s="206"/>
      <c r="Q13" s="155"/>
      <c r="R13" s="154"/>
      <c r="V13" s="105">
        <v>1064</v>
      </c>
      <c r="W13" s="103">
        <v>88</v>
      </c>
    </row>
    <row r="14" spans="1:23" s="11" customFormat="1" ht="57" customHeight="1">
      <c r="A14" s="149"/>
      <c r="B14" s="149"/>
      <c r="C14" s="150"/>
      <c r="D14" s="151"/>
      <c r="E14" s="241"/>
      <c r="F14" s="201"/>
      <c r="G14" s="153"/>
      <c r="H14" s="156"/>
      <c r="I14" s="14"/>
      <c r="J14" s="197">
        <v>7</v>
      </c>
      <c r="K14" s="198" t="s">
        <v>145</v>
      </c>
      <c r="L14" s="243" t="s">
        <v>271</v>
      </c>
      <c r="M14" s="201" t="s">
        <v>271</v>
      </c>
      <c r="N14" s="201" t="s">
        <v>271</v>
      </c>
      <c r="O14" s="206" t="s">
        <v>271</v>
      </c>
      <c r="P14" s="206" t="s">
        <v>271</v>
      </c>
      <c r="Q14" s="155"/>
      <c r="R14" s="154"/>
      <c r="V14" s="105">
        <v>1066</v>
      </c>
      <c r="W14" s="103">
        <v>87</v>
      </c>
    </row>
    <row r="15" spans="1:23" s="11" customFormat="1" ht="57" customHeight="1">
      <c r="A15" s="149"/>
      <c r="B15" s="149"/>
      <c r="C15" s="150"/>
      <c r="D15" s="151"/>
      <c r="E15" s="152"/>
      <c r="F15" s="152"/>
      <c r="G15" s="153"/>
      <c r="H15" s="156"/>
      <c r="I15" s="14"/>
      <c r="J15" s="197">
        <v>8</v>
      </c>
      <c r="K15" s="198" t="s">
        <v>146</v>
      </c>
      <c r="L15" s="243" t="s">
        <v>271</v>
      </c>
      <c r="M15" s="201" t="s">
        <v>271</v>
      </c>
      <c r="N15" s="201" t="s">
        <v>271</v>
      </c>
      <c r="O15" s="206" t="s">
        <v>271</v>
      </c>
      <c r="P15" s="206" t="s">
        <v>271</v>
      </c>
      <c r="Q15" s="155"/>
      <c r="R15" s="154"/>
      <c r="V15" s="105">
        <v>1068</v>
      </c>
      <c r="W15" s="103">
        <v>86</v>
      </c>
    </row>
    <row r="16" spans="1:23" s="11" customFormat="1" ht="57" customHeight="1">
      <c r="A16" s="149"/>
      <c r="B16" s="149"/>
      <c r="C16" s="150"/>
      <c r="D16" s="151"/>
      <c r="E16" s="152"/>
      <c r="F16" s="152"/>
      <c r="G16" s="153"/>
      <c r="H16" s="156"/>
      <c r="I16" s="14"/>
      <c r="J16" s="106" t="s">
        <v>12</v>
      </c>
      <c r="K16" s="107"/>
      <c r="L16" s="107"/>
      <c r="M16" s="107"/>
      <c r="N16" s="109" t="s">
        <v>79</v>
      </c>
      <c r="O16" s="218"/>
      <c r="P16" s="218"/>
      <c r="Q16" s="205"/>
      <c r="R16" s="108"/>
      <c r="V16" s="105">
        <v>1070</v>
      </c>
      <c r="W16" s="103">
        <v>85</v>
      </c>
    </row>
    <row r="17" spans="1:23" s="11" customFormat="1" ht="57"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57" customHeight="1">
      <c r="A18" s="149"/>
      <c r="B18" s="149"/>
      <c r="C18" s="150"/>
      <c r="D18" s="151"/>
      <c r="E18" s="152"/>
      <c r="F18" s="152"/>
      <c r="G18" s="153"/>
      <c r="H18" s="156"/>
      <c r="I18" s="14"/>
      <c r="J18" s="197">
        <v>1</v>
      </c>
      <c r="K18" s="198" t="s">
        <v>147</v>
      </c>
      <c r="L18" s="199" t="s">
        <v>271</v>
      </c>
      <c r="M18" s="200" t="s">
        <v>271</v>
      </c>
      <c r="N18" s="201" t="s">
        <v>271</v>
      </c>
      <c r="O18" s="206" t="s">
        <v>271</v>
      </c>
      <c r="P18" s="206" t="s">
        <v>271</v>
      </c>
      <c r="Q18" s="155"/>
      <c r="R18" s="202"/>
      <c r="V18" s="105">
        <v>1074</v>
      </c>
      <c r="W18" s="103">
        <v>83</v>
      </c>
    </row>
    <row r="19" spans="1:23" s="11" customFormat="1" ht="57" customHeight="1">
      <c r="A19" s="149"/>
      <c r="B19" s="149"/>
      <c r="C19" s="150"/>
      <c r="D19" s="151"/>
      <c r="E19" s="152"/>
      <c r="F19" s="152"/>
      <c r="G19" s="153"/>
      <c r="H19" s="156"/>
      <c r="I19" s="14"/>
      <c r="J19" s="197">
        <v>2</v>
      </c>
      <c r="K19" s="198" t="s">
        <v>148</v>
      </c>
      <c r="L19" s="199" t="s">
        <v>271</v>
      </c>
      <c r="M19" s="200" t="s">
        <v>271</v>
      </c>
      <c r="N19" s="201" t="s">
        <v>271</v>
      </c>
      <c r="O19" s="206" t="s">
        <v>271</v>
      </c>
      <c r="P19" s="206" t="s">
        <v>271</v>
      </c>
      <c r="Q19" s="155"/>
      <c r="R19" s="202"/>
      <c r="V19" s="105">
        <v>1076</v>
      </c>
      <c r="W19" s="103">
        <v>82</v>
      </c>
    </row>
    <row r="20" spans="1:23" s="11" customFormat="1" ht="57" customHeight="1">
      <c r="A20" s="149"/>
      <c r="B20" s="149"/>
      <c r="C20" s="150"/>
      <c r="D20" s="151"/>
      <c r="E20" s="152"/>
      <c r="F20" s="152"/>
      <c r="G20" s="153"/>
      <c r="H20" s="156"/>
      <c r="I20" s="14"/>
      <c r="J20" s="197">
        <v>3</v>
      </c>
      <c r="K20" s="198" t="s">
        <v>149</v>
      </c>
      <c r="L20" s="199" t="s">
        <v>271</v>
      </c>
      <c r="M20" s="200" t="s">
        <v>271</v>
      </c>
      <c r="N20" s="201" t="s">
        <v>271</v>
      </c>
      <c r="O20" s="206" t="s">
        <v>271</v>
      </c>
      <c r="P20" s="206" t="s">
        <v>271</v>
      </c>
      <c r="Q20" s="155"/>
      <c r="R20" s="202"/>
      <c r="V20" s="105">
        <v>1078</v>
      </c>
      <c r="W20" s="103">
        <v>81</v>
      </c>
    </row>
    <row r="21" spans="1:23" s="11" customFormat="1" ht="57" customHeight="1">
      <c r="A21" s="149"/>
      <c r="B21" s="149"/>
      <c r="C21" s="150"/>
      <c r="D21" s="151"/>
      <c r="E21" s="152"/>
      <c r="F21" s="152"/>
      <c r="G21" s="153"/>
      <c r="H21" s="156"/>
      <c r="I21" s="14"/>
      <c r="J21" s="197">
        <v>4</v>
      </c>
      <c r="K21" s="198" t="s">
        <v>150</v>
      </c>
      <c r="L21" s="199" t="s">
        <v>271</v>
      </c>
      <c r="M21" s="200" t="s">
        <v>271</v>
      </c>
      <c r="N21" s="201" t="s">
        <v>271</v>
      </c>
      <c r="O21" s="206" t="s">
        <v>271</v>
      </c>
      <c r="P21" s="206" t="s">
        <v>271</v>
      </c>
      <c r="Q21" s="155"/>
      <c r="R21" s="202"/>
      <c r="V21" s="105">
        <v>1080</v>
      </c>
      <c r="W21" s="103">
        <v>80</v>
      </c>
    </row>
    <row r="22" spans="1:23" s="11" customFormat="1" ht="57" customHeight="1">
      <c r="A22" s="149"/>
      <c r="B22" s="149"/>
      <c r="C22" s="150"/>
      <c r="D22" s="151"/>
      <c r="E22" s="152"/>
      <c r="F22" s="152"/>
      <c r="G22" s="153"/>
      <c r="H22" s="156"/>
      <c r="I22" s="14"/>
      <c r="J22" s="197">
        <v>5</v>
      </c>
      <c r="K22" s="198" t="s">
        <v>151</v>
      </c>
      <c r="L22" s="199" t="s">
        <v>271</v>
      </c>
      <c r="M22" s="200" t="s">
        <v>271</v>
      </c>
      <c r="N22" s="201" t="s">
        <v>271</v>
      </c>
      <c r="O22" s="206" t="s">
        <v>271</v>
      </c>
      <c r="P22" s="206" t="s">
        <v>271</v>
      </c>
      <c r="Q22" s="155"/>
      <c r="R22" s="202"/>
      <c r="V22" s="105">
        <v>1082</v>
      </c>
      <c r="W22" s="103">
        <v>79</v>
      </c>
    </row>
    <row r="23" spans="1:23" s="11" customFormat="1" ht="57" customHeight="1">
      <c r="A23" s="149"/>
      <c r="B23" s="149"/>
      <c r="C23" s="150"/>
      <c r="D23" s="151"/>
      <c r="E23" s="152"/>
      <c r="F23" s="152"/>
      <c r="G23" s="153"/>
      <c r="H23" s="156"/>
      <c r="I23" s="14"/>
      <c r="J23" s="197">
        <v>6</v>
      </c>
      <c r="K23" s="198" t="s">
        <v>152</v>
      </c>
      <c r="L23" s="199" t="s">
        <v>271</v>
      </c>
      <c r="M23" s="200" t="s">
        <v>271</v>
      </c>
      <c r="N23" s="201" t="s">
        <v>271</v>
      </c>
      <c r="O23" s="206" t="s">
        <v>271</v>
      </c>
      <c r="P23" s="206" t="s">
        <v>271</v>
      </c>
      <c r="Q23" s="155"/>
      <c r="R23" s="202"/>
      <c r="V23" s="105">
        <v>1084</v>
      </c>
      <c r="W23" s="103">
        <v>78</v>
      </c>
    </row>
    <row r="24" spans="1:23" s="11" customFormat="1" ht="57" customHeight="1">
      <c r="A24" s="149"/>
      <c r="B24" s="149"/>
      <c r="C24" s="150"/>
      <c r="D24" s="151"/>
      <c r="E24" s="152"/>
      <c r="F24" s="152"/>
      <c r="G24" s="153"/>
      <c r="H24" s="156"/>
      <c r="I24" s="14"/>
      <c r="J24" s="197">
        <v>7</v>
      </c>
      <c r="K24" s="198" t="s">
        <v>153</v>
      </c>
      <c r="L24" s="199" t="s">
        <v>271</v>
      </c>
      <c r="M24" s="200" t="s">
        <v>271</v>
      </c>
      <c r="N24" s="201" t="s">
        <v>271</v>
      </c>
      <c r="O24" s="206" t="s">
        <v>271</v>
      </c>
      <c r="P24" s="206" t="s">
        <v>271</v>
      </c>
      <c r="Q24" s="155"/>
      <c r="R24" s="202"/>
      <c r="V24" s="105">
        <v>1086</v>
      </c>
      <c r="W24" s="103">
        <v>77</v>
      </c>
    </row>
    <row r="25" spans="1:23" s="11" customFormat="1" ht="57" customHeight="1">
      <c r="A25" s="149"/>
      <c r="B25" s="149"/>
      <c r="C25" s="150"/>
      <c r="D25" s="151"/>
      <c r="E25" s="152"/>
      <c r="F25" s="152"/>
      <c r="G25" s="153"/>
      <c r="H25" s="156"/>
      <c r="I25" s="14"/>
      <c r="J25" s="197">
        <v>8</v>
      </c>
      <c r="K25" s="198" t="s">
        <v>154</v>
      </c>
      <c r="L25" s="199" t="s">
        <v>271</v>
      </c>
      <c r="M25" s="200" t="s">
        <v>271</v>
      </c>
      <c r="N25" s="201" t="s">
        <v>271</v>
      </c>
      <c r="O25" s="206" t="s">
        <v>271</v>
      </c>
      <c r="P25" s="206" t="s">
        <v>271</v>
      </c>
      <c r="Q25" s="155"/>
      <c r="R25" s="202"/>
      <c r="V25" s="105">
        <v>1088</v>
      </c>
      <c r="W25" s="103">
        <v>76</v>
      </c>
    </row>
    <row r="26" spans="1:23" ht="13.5" customHeight="1">
      <c r="A26" s="24"/>
      <c r="B26" s="24"/>
      <c r="C26" s="25"/>
      <c r="D26" s="45"/>
      <c r="E26" s="26"/>
      <c r="F26" s="26"/>
      <c r="G26" s="27"/>
      <c r="H26" s="28"/>
      <c r="J26" s="29"/>
      <c r="K26" s="30"/>
      <c r="L26" s="31"/>
      <c r="M26" s="32"/>
      <c r="N26" s="41"/>
      <c r="O26" s="219"/>
      <c r="P26" s="219"/>
      <c r="Q26" s="33"/>
      <c r="R26" s="31"/>
      <c r="V26" s="105">
        <v>1120</v>
      </c>
      <c r="W26" s="103">
        <v>65</v>
      </c>
    </row>
    <row r="27" spans="1:23" ht="14.25" customHeight="1">
      <c r="A27" s="18" t="s">
        <v>13</v>
      </c>
      <c r="B27" s="18"/>
      <c r="C27" s="18"/>
      <c r="D27" s="46"/>
      <c r="E27" s="39" t="s">
        <v>0</v>
      </c>
      <c r="F27" s="39"/>
      <c r="G27" s="34" t="s">
        <v>1</v>
      </c>
      <c r="H27" s="15"/>
      <c r="I27" s="19" t="s">
        <v>2</v>
      </c>
      <c r="J27" s="19"/>
      <c r="K27" s="19"/>
      <c r="L27" s="19"/>
      <c r="N27" s="42" t="s">
        <v>3</v>
      </c>
      <c r="O27" s="42" t="s">
        <v>3</v>
      </c>
      <c r="P27" s="42"/>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s="13" customFormat="1" ht="12.75">
      <c r="V33" s="105">
        <v>1143</v>
      </c>
      <c r="W33" s="103">
        <v>58</v>
      </c>
    </row>
    <row r="34" spans="22:23" s="13" customFormat="1" ht="12.75">
      <c r="V34" s="105">
        <v>1147</v>
      </c>
      <c r="W34" s="103">
        <v>57</v>
      </c>
    </row>
    <row r="35" spans="22:23" s="13" customFormat="1" ht="12.75">
      <c r="V35" s="105">
        <v>1151</v>
      </c>
      <c r="W35" s="103">
        <v>56</v>
      </c>
    </row>
    <row r="36" spans="22:23" s="13" customFormat="1" ht="12.75">
      <c r="V36" s="105">
        <v>1155</v>
      </c>
      <c r="W36" s="103">
        <v>55</v>
      </c>
    </row>
    <row r="37" spans="22:23" s="13" customFormat="1" ht="12.75">
      <c r="V37" s="105">
        <v>1159</v>
      </c>
      <c r="W37" s="103">
        <v>54</v>
      </c>
    </row>
    <row r="38" spans="22:23" s="13" customFormat="1" ht="12.75">
      <c r="V38" s="105">
        <v>1164</v>
      </c>
      <c r="W38" s="103">
        <v>53</v>
      </c>
    </row>
    <row r="39" spans="22:23" s="13" customFormat="1" ht="12.75">
      <c r="V39" s="105">
        <v>1169</v>
      </c>
      <c r="W39" s="103">
        <v>52</v>
      </c>
    </row>
    <row r="40" spans="22:23" s="13" customFormat="1" ht="12.75">
      <c r="V40" s="105">
        <v>1174</v>
      </c>
      <c r="W40" s="103">
        <v>51</v>
      </c>
    </row>
    <row r="41" spans="22:23" s="13" customFormat="1" ht="12.75">
      <c r="V41" s="105">
        <v>1179</v>
      </c>
      <c r="W41" s="103">
        <v>50</v>
      </c>
    </row>
    <row r="42" spans="22:23" s="13" customFormat="1" ht="12.75">
      <c r="V42" s="105">
        <v>1184</v>
      </c>
      <c r="W42" s="103">
        <v>49</v>
      </c>
    </row>
    <row r="43" spans="22:23" s="13" customFormat="1" ht="12.75">
      <c r="V43" s="105">
        <v>1189</v>
      </c>
      <c r="W43" s="103">
        <v>48</v>
      </c>
    </row>
    <row r="44" spans="22:23" s="13" customFormat="1" ht="12.75">
      <c r="V44" s="105">
        <v>1194</v>
      </c>
      <c r="W44" s="103">
        <v>47</v>
      </c>
    </row>
    <row r="45" spans="22:23" s="13" customFormat="1" ht="12.75">
      <c r="V45" s="105">
        <v>1199</v>
      </c>
      <c r="W45" s="103">
        <v>46</v>
      </c>
    </row>
    <row r="46" spans="22:23" s="13" customFormat="1" ht="12.75">
      <c r="V46" s="105">
        <v>1204</v>
      </c>
      <c r="W46" s="103">
        <v>45</v>
      </c>
    </row>
    <row r="47" spans="22:23" s="13" customFormat="1" ht="12.75">
      <c r="V47" s="105">
        <v>1209</v>
      </c>
      <c r="W47" s="103">
        <v>44</v>
      </c>
    </row>
    <row r="48" spans="22:23" s="13" customFormat="1" ht="12.75">
      <c r="V48" s="105">
        <v>1214</v>
      </c>
      <c r="W48" s="103">
        <v>43</v>
      </c>
    </row>
    <row r="49" spans="22:23" s="13" customFormat="1" ht="12.75">
      <c r="V49" s="105">
        <v>1219</v>
      </c>
      <c r="W49" s="103">
        <v>42</v>
      </c>
    </row>
    <row r="50" spans="22:23" s="13" customFormat="1" ht="12.75">
      <c r="V50" s="105">
        <v>1224</v>
      </c>
      <c r="W50" s="103">
        <v>41</v>
      </c>
    </row>
    <row r="51" spans="22:23" s="13" customFormat="1" ht="12.75">
      <c r="V51" s="105">
        <v>1229</v>
      </c>
      <c r="W51" s="103">
        <v>40</v>
      </c>
    </row>
    <row r="52" spans="22:23" s="13" customFormat="1" ht="12.75">
      <c r="V52" s="105">
        <v>1234</v>
      </c>
      <c r="W52" s="103">
        <v>39</v>
      </c>
    </row>
    <row r="53" spans="22:23" s="13" customFormat="1" ht="12.75">
      <c r="V53" s="105">
        <v>1244</v>
      </c>
      <c r="W53" s="103">
        <v>38</v>
      </c>
    </row>
    <row r="54" spans="22:23" s="13" customFormat="1" ht="12.75">
      <c r="V54" s="105">
        <v>1254</v>
      </c>
      <c r="W54" s="103">
        <v>37</v>
      </c>
    </row>
    <row r="55" spans="22:23" s="13" customFormat="1" ht="12.75">
      <c r="V55" s="105">
        <v>1264</v>
      </c>
      <c r="W55" s="103">
        <v>36</v>
      </c>
    </row>
    <row r="56" spans="22:23" s="13" customFormat="1" ht="12.75">
      <c r="V56" s="105">
        <v>1274</v>
      </c>
      <c r="W56" s="103">
        <v>35</v>
      </c>
    </row>
    <row r="57" spans="22:23" s="13" customFormat="1" ht="12.75">
      <c r="V57" s="105">
        <v>1284</v>
      </c>
      <c r="W57" s="103">
        <v>34</v>
      </c>
    </row>
    <row r="58" spans="22:23" s="13" customFormat="1" ht="12.75">
      <c r="V58" s="105">
        <v>1294</v>
      </c>
      <c r="W58" s="103">
        <v>33</v>
      </c>
    </row>
    <row r="59" spans="22:23" s="13" customFormat="1" ht="12.75">
      <c r="V59" s="105">
        <v>1304</v>
      </c>
      <c r="W59" s="103">
        <v>32</v>
      </c>
    </row>
    <row r="60" spans="22:23" s="13" customFormat="1" ht="12.75">
      <c r="V60" s="105">
        <v>1314</v>
      </c>
      <c r="W60" s="103">
        <v>31</v>
      </c>
    </row>
    <row r="61" spans="22:23" s="13" customFormat="1" ht="12.75">
      <c r="V61" s="105">
        <v>1324</v>
      </c>
      <c r="W61" s="103">
        <v>30</v>
      </c>
    </row>
    <row r="62" spans="22:23" s="13" customFormat="1" ht="12.75">
      <c r="V62" s="105">
        <v>1334</v>
      </c>
      <c r="W62" s="103">
        <v>29</v>
      </c>
    </row>
    <row r="63" spans="22:23" s="13" customFormat="1" ht="12.75">
      <c r="V63" s="105">
        <v>1344</v>
      </c>
      <c r="W63" s="103">
        <v>28</v>
      </c>
    </row>
    <row r="64" spans="22:23" s="13" customFormat="1" ht="12.75">
      <c r="V64" s="105">
        <v>1354</v>
      </c>
      <c r="W64" s="103">
        <v>27</v>
      </c>
    </row>
    <row r="65" spans="22:23" s="13" customFormat="1" ht="12.75">
      <c r="V65" s="105">
        <v>1364</v>
      </c>
      <c r="W65" s="103">
        <v>26</v>
      </c>
    </row>
    <row r="66" spans="22:23" s="13" customFormat="1" ht="12.75">
      <c r="V66" s="105">
        <v>1374</v>
      </c>
      <c r="W66" s="103">
        <v>25</v>
      </c>
    </row>
    <row r="67" spans="22:23" s="13" customFormat="1" ht="12.75">
      <c r="V67" s="105">
        <v>1384</v>
      </c>
      <c r="W67" s="103">
        <v>24</v>
      </c>
    </row>
    <row r="68" spans="22:23" s="13" customFormat="1" ht="12.75">
      <c r="V68" s="105">
        <v>1394</v>
      </c>
      <c r="W68" s="103">
        <v>23</v>
      </c>
    </row>
    <row r="69" spans="22:23" s="13" customFormat="1" ht="12.75">
      <c r="V69" s="105">
        <v>1404</v>
      </c>
      <c r="W69" s="103">
        <v>22</v>
      </c>
    </row>
    <row r="70" spans="22:23" s="13" customFormat="1" ht="12.75">
      <c r="V70" s="105">
        <v>1414</v>
      </c>
      <c r="W70" s="103">
        <v>21</v>
      </c>
    </row>
    <row r="71" spans="22:23" s="13" customFormat="1" ht="12.75">
      <c r="V71" s="105">
        <v>1424</v>
      </c>
      <c r="W71" s="103">
        <v>20</v>
      </c>
    </row>
    <row r="72" spans="22:23" s="13" customFormat="1" ht="12.75">
      <c r="V72" s="105">
        <v>1434</v>
      </c>
      <c r="W72" s="103">
        <v>19</v>
      </c>
    </row>
    <row r="73" spans="22:23" s="13" customFormat="1" ht="12.75">
      <c r="V73" s="105">
        <v>1444</v>
      </c>
      <c r="W73" s="103">
        <v>18</v>
      </c>
    </row>
    <row r="74" spans="22:23" s="13" customFormat="1" ht="12.75">
      <c r="V74" s="105">
        <v>1454</v>
      </c>
      <c r="W74" s="103">
        <v>17</v>
      </c>
    </row>
    <row r="75" spans="22:23" s="13" customFormat="1" ht="12.75">
      <c r="V75" s="105">
        <v>1464</v>
      </c>
      <c r="W75" s="103">
        <v>16</v>
      </c>
    </row>
    <row r="76" spans="22:23" s="13" customFormat="1" ht="12.75">
      <c r="V76" s="105">
        <v>1474</v>
      </c>
      <c r="W76" s="103">
        <v>15</v>
      </c>
    </row>
    <row r="77" spans="22:23" s="13" customFormat="1" ht="12.75">
      <c r="V77" s="105">
        <v>1484</v>
      </c>
      <c r="W77" s="103">
        <v>14</v>
      </c>
    </row>
    <row r="78" spans="22:23" s="13" customFormat="1" ht="12.75">
      <c r="V78" s="105">
        <v>1494</v>
      </c>
      <c r="W78" s="103">
        <v>13</v>
      </c>
    </row>
    <row r="79" spans="22:23" s="13" customFormat="1" ht="12.75">
      <c r="V79" s="105">
        <v>1504</v>
      </c>
      <c r="W79" s="103">
        <v>12</v>
      </c>
    </row>
    <row r="80" spans="22:23" s="13" customFormat="1" ht="12.75">
      <c r="V80" s="105">
        <v>1524</v>
      </c>
      <c r="W80" s="103">
        <v>11</v>
      </c>
    </row>
    <row r="81" spans="22:23" s="13" customFormat="1" ht="12.75">
      <c r="V81" s="105">
        <v>1544</v>
      </c>
      <c r="W81" s="103">
        <v>10</v>
      </c>
    </row>
    <row r="82" spans="22:23" s="13" customFormat="1" ht="12.75">
      <c r="V82" s="105">
        <v>1564</v>
      </c>
      <c r="W82" s="103">
        <v>9</v>
      </c>
    </row>
    <row r="83" spans="22:23" s="13" customFormat="1" ht="12.75">
      <c r="V83" s="105">
        <v>1584</v>
      </c>
      <c r="W83" s="103">
        <v>8</v>
      </c>
    </row>
    <row r="84" spans="22:23" s="13" customFormat="1" ht="12.75">
      <c r="V84" s="105">
        <v>1604</v>
      </c>
      <c r="W84" s="103">
        <v>7</v>
      </c>
    </row>
    <row r="85" spans="22:23" s="13" customFormat="1" ht="12.75">
      <c r="V85" s="105">
        <v>1624</v>
      </c>
      <c r="W85" s="103">
        <v>6</v>
      </c>
    </row>
    <row r="86" spans="22:23" s="13" customFormat="1" ht="12.75">
      <c r="V86" s="105">
        <v>1644</v>
      </c>
      <c r="W86" s="103">
        <v>5</v>
      </c>
    </row>
    <row r="87" spans="22:23" s="13" customFormat="1" ht="12.75">
      <c r="V87" s="105">
        <v>1664</v>
      </c>
      <c r="W87" s="103">
        <v>4</v>
      </c>
    </row>
    <row r="88" spans="22:23" s="13" customFormat="1" ht="12.75">
      <c r="V88" s="105">
        <v>1684</v>
      </c>
      <c r="W88" s="103">
        <v>3</v>
      </c>
    </row>
    <row r="89" spans="22:23" s="13" customFormat="1" ht="12.75">
      <c r="V89" s="105">
        <v>1704</v>
      </c>
      <c r="W89" s="103">
        <v>2</v>
      </c>
    </row>
    <row r="90" spans="22:23" s="13" customFormat="1" ht="12.75">
      <c r="V90" s="105">
        <v>1724</v>
      </c>
      <c r="W90" s="103">
        <v>1</v>
      </c>
    </row>
  </sheetData>
  <sheetProtection sort="0"/>
  <mergeCells count="20">
    <mergeCell ref="A1:R1"/>
    <mergeCell ref="A2:R2"/>
    <mergeCell ref="A3:C3"/>
    <mergeCell ref="D3:E3"/>
    <mergeCell ref="F3:F4"/>
    <mergeCell ref="G3:M3"/>
    <mergeCell ref="O3:R3"/>
    <mergeCell ref="A4:C4"/>
    <mergeCell ref="D4:E4"/>
    <mergeCell ref="G4:M4"/>
    <mergeCell ref="O4:R4"/>
    <mergeCell ref="O5:R5"/>
    <mergeCell ref="A6:A7"/>
    <mergeCell ref="B6:B7"/>
    <mergeCell ref="C6:C7"/>
    <mergeCell ref="D6:D7"/>
    <mergeCell ref="E6:E7"/>
    <mergeCell ref="F6:F7"/>
    <mergeCell ref="G6:G7"/>
    <mergeCell ref="H6:H7"/>
  </mergeCells>
  <conditionalFormatting sqref="F1:F5 E15:F65536 E8:F11 E1:E7 O1:P65536">
    <cfRule type="containsText" priority="2" dxfId="0" operator="containsText" stopIfTrue="1" text="FERDİ">
      <formula>NOT(ISERROR(SEARCH("FERDİ",E1)))</formula>
    </cfRule>
  </conditionalFormatting>
  <conditionalFormatting sqref="F3">
    <cfRule type="containsText" priority="1" dxfId="0" operator="containsText" stopIfTrue="1" text="FERDİ">
      <formula>NOT(ISERROR(SEARCH("FERDİ",F3)))</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W90"/>
  <sheetViews>
    <sheetView view="pageBreakPreview" zoomScale="90" zoomScaleSheetLayoutView="90" zoomScalePageLayoutView="0" workbookViewId="0" topLeftCell="A1">
      <selection activeCell="T8" sqref="T8"/>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7109375" style="15" customWidth="1"/>
    <col min="11" max="11" width="14.28125" style="15" hidden="1" customWidth="1"/>
    <col min="12" max="12" width="7.57421875" style="15" customWidth="1"/>
    <col min="13" max="13" width="15.140625" style="17" bestFit="1" customWidth="1"/>
    <col min="14" max="14" width="18.57421875" style="44" customWidth="1"/>
    <col min="15" max="15" width="19.28125" style="44" customWidth="1"/>
    <col min="16" max="16" width="10.28125" style="44" customWidth="1"/>
    <col min="17" max="17" width="11.28125" style="13"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tr">
        <f>('YARIŞMA BİLGİLERİ'!A2)</f>
        <v>Atletizm Federasyonu Başkanlığı
Antalya Atletizm İl Temsilciliği</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tr">
        <f>'YARIŞMA BİLGİLERİ'!F19</f>
        <v>ULUSAL BAYRAK YARIŞMALARI FESTİVALİ  YARIŞMALARI</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tr">
        <f>'YARIŞMA PROGRAMI'!C17</f>
        <v>-</v>
      </c>
      <c r="E3" s="321"/>
      <c r="F3" s="166"/>
      <c r="G3" s="322"/>
      <c r="H3" s="322"/>
      <c r="I3" s="3"/>
      <c r="J3" s="323"/>
      <c r="K3" s="323"/>
      <c r="L3" s="323"/>
      <c r="M3" s="323"/>
      <c r="N3" s="99" t="s">
        <v>234</v>
      </c>
      <c r="O3" s="324" t="str">
        <f>'YARIŞMA PROGRAMI'!E7</f>
        <v>12.64-12.84-13.04</v>
      </c>
      <c r="P3" s="324"/>
      <c r="Q3" s="324"/>
      <c r="R3" s="324"/>
      <c r="V3" s="104">
        <v>1044</v>
      </c>
      <c r="W3" s="102">
        <v>98</v>
      </c>
    </row>
    <row r="4" spans="1:23" s="4" customFormat="1" ht="17.25" customHeight="1">
      <c r="A4" s="316" t="s">
        <v>37</v>
      </c>
      <c r="B4" s="316"/>
      <c r="C4" s="316"/>
      <c r="D4" s="317" t="str">
        <f>'YARIŞMA BİLGİLERİ'!F21</f>
        <v>Bayanlar(B.G.Y.)</v>
      </c>
      <c r="E4" s="317"/>
      <c r="F4" s="167"/>
      <c r="G4" s="21"/>
      <c r="H4" s="21"/>
      <c r="I4" s="21"/>
      <c r="J4" s="21"/>
      <c r="K4" s="21"/>
      <c r="L4" s="21"/>
      <c r="M4" s="22"/>
      <c r="N4" s="47" t="s">
        <v>43</v>
      </c>
      <c r="O4" s="325" t="str">
        <f>'YARIŞMA PROGRAMI'!B17</f>
        <v>-</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110"/>
      <c r="P6" s="110"/>
      <c r="Q6" s="107"/>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82.5" customHeight="1">
      <c r="A8" s="149"/>
      <c r="B8" s="149"/>
      <c r="C8" s="150"/>
      <c r="D8" s="151"/>
      <c r="E8" s="152"/>
      <c r="F8" s="152"/>
      <c r="G8" s="153"/>
      <c r="H8" s="156"/>
      <c r="I8" s="14"/>
      <c r="J8" s="146">
        <v>1</v>
      </c>
      <c r="K8" s="147" t="s">
        <v>187</v>
      </c>
      <c r="L8" s="138">
        <f>IF(ISERROR(VLOOKUP(K8,'KAYIT LİSTESİ'!$B$4:$I$651,2,0)),"",(VLOOKUP(K8,'KAYIT LİSTESİ'!$B$4:$I$651,2,0)))</f>
      </c>
      <c r="M8" s="139">
        <f>IF(ISERROR(VLOOKUP(K8,'KAYIT LİSTESİ'!$B$4:$I$651,4,0)),"",(VLOOKUP(K8,'KAYIT LİSTESİ'!$B$4:$I$651,4,0)))</f>
      </c>
      <c r="N8" s="140">
        <f>IF(ISERROR(VLOOKUP(K8,'KAYIT LİSTESİ'!$B$4:$I$651,5,0)),"",(VLOOKUP(K8,'KAYIT LİSTESİ'!$B$4:$I$651,5,0)))</f>
      </c>
      <c r="O8" s="140">
        <f>IF(ISERROR(VLOOKUP(K8,'KAYIT LİSTESİ'!$B$4:$I$651,6,0)),"",(VLOOKUP(K8,'KAYIT LİSTESİ'!$B$4:$I$651,6,0)))</f>
      </c>
      <c r="P8" s="140">
        <f>IF(ISERROR(VLOOKUP(K8,'KAYIT LİSTESİ'!$B$4:$I$651,7,0)),"",(VLOOKUP(K8,'KAYIT LİSTESİ'!$B$4:$I$651,7,0)))</f>
      </c>
      <c r="Q8" s="153"/>
      <c r="R8" s="154"/>
      <c r="V8" s="105">
        <v>1054</v>
      </c>
      <c r="W8" s="103">
        <v>93</v>
      </c>
    </row>
    <row r="9" spans="1:23" s="11" customFormat="1" ht="82.5" customHeight="1">
      <c r="A9" s="149"/>
      <c r="B9" s="149"/>
      <c r="C9" s="150"/>
      <c r="D9" s="151"/>
      <c r="E9" s="152"/>
      <c r="F9" s="152"/>
      <c r="G9" s="153"/>
      <c r="H9" s="156"/>
      <c r="I9" s="14"/>
      <c r="J9" s="146">
        <v>2</v>
      </c>
      <c r="K9" s="147" t="s">
        <v>188</v>
      </c>
      <c r="L9" s="138">
        <f>IF(ISERROR(VLOOKUP(K9,'KAYIT LİSTESİ'!$B$4:$I$651,2,0)),"",(VLOOKUP(K9,'KAYIT LİSTESİ'!$B$4:$I$651,2,0)))</f>
      </c>
      <c r="M9" s="139">
        <f>IF(ISERROR(VLOOKUP(K9,'KAYIT LİSTESİ'!$B$4:$I$651,4,0)),"",(VLOOKUP(K9,'KAYIT LİSTESİ'!$B$4:$I$651,4,0)))</f>
      </c>
      <c r="N9" s="140">
        <f>IF(ISERROR(VLOOKUP(K9,'KAYIT LİSTESİ'!$B$4:$I$651,5,0)),"",(VLOOKUP(K9,'KAYIT LİSTESİ'!$B$4:$I$651,5,0)))</f>
      </c>
      <c r="O9" s="140">
        <f>IF(ISERROR(VLOOKUP(K9,'KAYIT LİSTESİ'!$B$4:$I$651,6,0)),"",(VLOOKUP(K9,'KAYIT LİSTESİ'!$B$4:$I$651,6,0)))</f>
      </c>
      <c r="P9" s="140">
        <f>IF(ISERROR(VLOOKUP(K9,'KAYIT LİSTESİ'!$B$4:$I$651,7,0)),"",(VLOOKUP(K9,'KAYIT LİSTESİ'!$B$4:$I$651,7,0)))</f>
      </c>
      <c r="Q9" s="153"/>
      <c r="R9" s="154"/>
      <c r="V9" s="105">
        <v>1056</v>
      </c>
      <c r="W9" s="103">
        <v>92</v>
      </c>
    </row>
    <row r="10" spans="1:23" s="11" customFormat="1" ht="82.5" customHeight="1">
      <c r="A10" s="149"/>
      <c r="B10" s="149"/>
      <c r="C10" s="150"/>
      <c r="D10" s="151"/>
      <c r="E10" s="152"/>
      <c r="F10" s="152"/>
      <c r="G10" s="153"/>
      <c r="H10" s="156"/>
      <c r="I10" s="14"/>
      <c r="J10" s="146">
        <v>3</v>
      </c>
      <c r="K10" s="147" t="s">
        <v>189</v>
      </c>
      <c r="L10" s="138">
        <f>IF(ISERROR(VLOOKUP(K10,'KAYIT LİSTESİ'!$B$4:$I$651,2,0)),"",(VLOOKUP(K10,'KAYIT LİSTESİ'!$B$4:$I$651,2,0)))</f>
      </c>
      <c r="M10" s="139">
        <f>IF(ISERROR(VLOOKUP(K10,'KAYIT LİSTESİ'!$B$4:$I$651,4,0)),"",(VLOOKUP(K10,'KAYIT LİSTESİ'!$B$4:$I$651,4,0)))</f>
      </c>
      <c r="N10" s="140">
        <f>IF(ISERROR(VLOOKUP(K10,'KAYIT LİSTESİ'!$B$4:$I$651,5,0)),"",(VLOOKUP(K10,'KAYIT LİSTESİ'!$B$4:$I$651,5,0)))</f>
      </c>
      <c r="O10" s="140">
        <f>IF(ISERROR(VLOOKUP(K10,'KAYIT LİSTESİ'!$B$4:$I$651,6,0)),"",(VLOOKUP(K10,'KAYIT LİSTESİ'!$B$4:$I$651,6,0)))</f>
      </c>
      <c r="P10" s="140">
        <f>IF(ISERROR(VLOOKUP(K10,'KAYIT LİSTESİ'!$B$4:$I$651,7,0)),"",(VLOOKUP(K10,'KAYIT LİSTESİ'!$B$4:$I$651,7,0)))</f>
      </c>
      <c r="Q10" s="153"/>
      <c r="R10" s="154"/>
      <c r="V10" s="105">
        <v>1058</v>
      </c>
      <c r="W10" s="103">
        <v>91</v>
      </c>
    </row>
    <row r="11" spans="1:23" s="11" customFormat="1" ht="82.5" customHeight="1">
      <c r="A11" s="149"/>
      <c r="B11" s="149"/>
      <c r="C11" s="150"/>
      <c r="D11" s="151"/>
      <c r="E11" s="152"/>
      <c r="F11" s="152"/>
      <c r="G11" s="153"/>
      <c r="H11" s="156"/>
      <c r="I11" s="14"/>
      <c r="J11" s="146">
        <v>4</v>
      </c>
      <c r="K11" s="147" t="s">
        <v>190</v>
      </c>
      <c r="L11" s="138">
        <f>IF(ISERROR(VLOOKUP(K11,'KAYIT LİSTESİ'!$B$4:$I$651,2,0)),"",(VLOOKUP(K11,'KAYIT LİSTESİ'!$B$4:$I$651,2,0)))</f>
      </c>
      <c r="M11" s="139">
        <f>IF(ISERROR(VLOOKUP(K11,'KAYIT LİSTESİ'!$B$4:$I$651,4,0)),"",(VLOOKUP(K11,'KAYIT LİSTESİ'!$B$4:$I$651,4,0)))</f>
      </c>
      <c r="N11" s="140">
        <f>IF(ISERROR(VLOOKUP(K11,'KAYIT LİSTESİ'!$B$4:$I$651,5,0)),"",(VLOOKUP(K11,'KAYIT LİSTESİ'!$B$4:$I$651,5,0)))</f>
      </c>
      <c r="O11" s="140">
        <f>IF(ISERROR(VLOOKUP(K11,'KAYIT LİSTESİ'!$B$4:$I$651,6,0)),"",(VLOOKUP(K11,'KAYIT LİSTESİ'!$B$4:$I$651,6,0)))</f>
      </c>
      <c r="P11" s="140">
        <f>IF(ISERROR(VLOOKUP(K11,'KAYIT LİSTESİ'!$B$4:$I$651,7,0)),"",(VLOOKUP(K11,'KAYIT LİSTESİ'!$B$4:$I$651,7,0)))</f>
      </c>
      <c r="Q11" s="153"/>
      <c r="R11" s="154"/>
      <c r="V11" s="105">
        <v>1060</v>
      </c>
      <c r="W11" s="103">
        <v>90</v>
      </c>
    </row>
    <row r="12" spans="1:23" s="11" customFormat="1" ht="82.5" customHeight="1">
      <c r="A12" s="149"/>
      <c r="B12" s="149"/>
      <c r="C12" s="150"/>
      <c r="D12" s="151"/>
      <c r="E12" s="152"/>
      <c r="F12" s="152"/>
      <c r="G12" s="153"/>
      <c r="H12" s="156"/>
      <c r="I12" s="14"/>
      <c r="J12" s="146">
        <v>5</v>
      </c>
      <c r="K12" s="147" t="s">
        <v>191</v>
      </c>
      <c r="L12" s="138">
        <f>IF(ISERROR(VLOOKUP(K12,'KAYIT LİSTESİ'!$B$4:$I$651,2,0)),"",(VLOOKUP(K12,'KAYIT LİSTESİ'!$B$4:$I$651,2,0)))</f>
      </c>
      <c r="M12" s="139">
        <f>IF(ISERROR(VLOOKUP(K12,'KAYIT LİSTESİ'!$B$4:$I$651,4,0)),"",(VLOOKUP(K12,'KAYIT LİSTESİ'!$B$4:$I$651,4,0)))</f>
      </c>
      <c r="N12" s="140">
        <f>IF(ISERROR(VLOOKUP(K12,'KAYIT LİSTESİ'!$B$4:$I$651,5,0)),"",(VLOOKUP(K12,'KAYIT LİSTESİ'!$B$4:$I$651,5,0)))</f>
      </c>
      <c r="O12" s="140">
        <f>IF(ISERROR(VLOOKUP(K12,'KAYIT LİSTESİ'!$B$4:$I$651,6,0)),"",(VLOOKUP(K12,'KAYIT LİSTESİ'!$B$4:$I$651,6,0)))</f>
      </c>
      <c r="P12" s="140">
        <f>IF(ISERROR(VLOOKUP(K12,'KAYIT LİSTESİ'!$B$4:$I$651,7,0)),"",(VLOOKUP(K12,'KAYIT LİSTESİ'!$B$4:$I$651,7,0)))</f>
      </c>
      <c r="Q12" s="153"/>
      <c r="R12" s="154"/>
      <c r="V12" s="105">
        <v>1062</v>
      </c>
      <c r="W12" s="103">
        <v>89</v>
      </c>
    </row>
    <row r="13" spans="1:23" s="11" customFormat="1" ht="82.5" customHeight="1">
      <c r="A13" s="149"/>
      <c r="B13" s="149"/>
      <c r="C13" s="150"/>
      <c r="D13" s="151"/>
      <c r="E13" s="152"/>
      <c r="F13" s="152"/>
      <c r="G13" s="153"/>
      <c r="H13" s="156"/>
      <c r="I13" s="14"/>
      <c r="J13" s="146">
        <v>6</v>
      </c>
      <c r="K13" s="147" t="s">
        <v>192</v>
      </c>
      <c r="L13" s="138">
        <f>IF(ISERROR(VLOOKUP(K13,'KAYIT LİSTESİ'!$B$4:$I$651,2,0)),"",(VLOOKUP(K13,'KAYIT LİSTESİ'!$B$4:$I$651,2,0)))</f>
      </c>
      <c r="M13" s="139">
        <f>IF(ISERROR(VLOOKUP(K13,'KAYIT LİSTESİ'!$B$4:$I$651,4,0)),"",(VLOOKUP(K13,'KAYIT LİSTESİ'!$B$4:$I$651,4,0)))</f>
      </c>
      <c r="N13" s="140">
        <f>IF(ISERROR(VLOOKUP(K13,'KAYIT LİSTESİ'!$B$4:$I$651,5,0)),"",(VLOOKUP(K13,'KAYIT LİSTESİ'!$B$4:$I$651,5,0)))</f>
      </c>
      <c r="O13" s="140">
        <f>IF(ISERROR(VLOOKUP(K13,'KAYIT LİSTESİ'!$B$4:$I$651,6,0)),"",(VLOOKUP(K13,'KAYIT LİSTESİ'!$B$4:$I$651,6,0)))</f>
      </c>
      <c r="P13" s="140">
        <f>IF(ISERROR(VLOOKUP(K13,'KAYIT LİSTESİ'!$B$4:$I$651,7,0)),"",(VLOOKUP(K13,'KAYIT LİSTESİ'!$B$4:$I$651,7,0)))</f>
      </c>
      <c r="Q13" s="153"/>
      <c r="R13" s="154"/>
      <c r="V13" s="105">
        <v>1064</v>
      </c>
      <c r="W13" s="103">
        <v>88</v>
      </c>
    </row>
    <row r="14" spans="1:23" s="11" customFormat="1" ht="82.5" customHeight="1">
      <c r="A14" s="149"/>
      <c r="B14" s="149"/>
      <c r="C14" s="150"/>
      <c r="D14" s="151"/>
      <c r="E14" s="152"/>
      <c r="F14" s="152"/>
      <c r="G14" s="153"/>
      <c r="H14" s="156"/>
      <c r="I14" s="14"/>
      <c r="J14" s="146">
        <v>7</v>
      </c>
      <c r="K14" s="147" t="s">
        <v>193</v>
      </c>
      <c r="L14" s="138">
        <f>IF(ISERROR(VLOOKUP(K14,'KAYIT LİSTESİ'!$B$4:$I$651,2,0)),"",(VLOOKUP(K14,'KAYIT LİSTESİ'!$B$4:$I$651,2,0)))</f>
      </c>
      <c r="M14" s="139">
        <f>IF(ISERROR(VLOOKUP(K14,'KAYIT LİSTESİ'!$B$4:$I$651,4,0)),"",(VLOOKUP(K14,'KAYIT LİSTESİ'!$B$4:$I$651,4,0)))</f>
      </c>
      <c r="N14" s="140">
        <f>IF(ISERROR(VLOOKUP(K14,'KAYIT LİSTESİ'!$B$4:$I$651,5,0)),"",(VLOOKUP(K14,'KAYIT LİSTESİ'!$B$4:$I$651,5,0)))</f>
      </c>
      <c r="O14" s="140">
        <f>IF(ISERROR(VLOOKUP(K14,'KAYIT LİSTESİ'!$B$4:$I$651,6,0)),"",(VLOOKUP(K14,'KAYIT LİSTESİ'!$B$4:$I$651,6,0)))</f>
      </c>
      <c r="P14" s="140">
        <f>IF(ISERROR(VLOOKUP(K14,'KAYIT LİSTESİ'!$B$4:$I$651,7,0)),"",(VLOOKUP(K14,'KAYIT LİSTESİ'!$B$4:$I$651,7,0)))</f>
      </c>
      <c r="Q14" s="153"/>
      <c r="R14" s="154"/>
      <c r="V14" s="105">
        <v>1066</v>
      </c>
      <c r="W14" s="103">
        <v>87</v>
      </c>
    </row>
    <row r="15" spans="1:23" s="11" customFormat="1" ht="82.5" customHeight="1">
      <c r="A15" s="149"/>
      <c r="B15" s="149"/>
      <c r="C15" s="150"/>
      <c r="D15" s="151"/>
      <c r="E15" s="152"/>
      <c r="F15" s="152"/>
      <c r="G15" s="153"/>
      <c r="H15" s="156"/>
      <c r="I15" s="14"/>
      <c r="J15" s="146">
        <v>8</v>
      </c>
      <c r="K15" s="147" t="s">
        <v>194</v>
      </c>
      <c r="L15" s="138">
        <f>IF(ISERROR(VLOOKUP(K15,'KAYIT LİSTESİ'!$B$4:$I$651,2,0)),"",(VLOOKUP(K15,'KAYIT LİSTESİ'!$B$4:$I$651,2,0)))</f>
      </c>
      <c r="M15" s="139">
        <f>IF(ISERROR(VLOOKUP(K15,'KAYIT LİSTESİ'!$B$4:$I$651,4,0)),"",(VLOOKUP(K15,'KAYIT LİSTESİ'!$B$4:$I$651,4,0)))</f>
      </c>
      <c r="N15" s="140">
        <f>IF(ISERROR(VLOOKUP(K15,'KAYIT LİSTESİ'!$B$4:$I$651,5,0)),"",(VLOOKUP(K15,'KAYIT LİSTESİ'!$B$4:$I$651,5,0)))</f>
      </c>
      <c r="O15" s="140">
        <f>IF(ISERROR(VLOOKUP(K15,'KAYIT LİSTESİ'!$B$4:$I$651,6,0)),"",(VLOOKUP(K15,'KAYIT LİSTESİ'!$B$4:$I$651,6,0)))</f>
      </c>
      <c r="P15" s="140">
        <f>IF(ISERROR(VLOOKUP(K15,'KAYIT LİSTESİ'!$B$4:$I$651,7,0)),"",(VLOOKUP(K15,'KAYIT LİSTESİ'!$B$4:$I$651,7,0)))</f>
      </c>
      <c r="Q15" s="153"/>
      <c r="R15" s="154"/>
      <c r="V15" s="105">
        <v>1068</v>
      </c>
      <c r="W15" s="103">
        <v>86</v>
      </c>
    </row>
    <row r="16" spans="1:23" s="11" customFormat="1" ht="40.5" customHeight="1">
      <c r="A16" s="149"/>
      <c r="B16" s="149"/>
      <c r="C16" s="150"/>
      <c r="D16" s="151"/>
      <c r="E16" s="152"/>
      <c r="F16" s="152"/>
      <c r="G16" s="153"/>
      <c r="H16" s="156"/>
      <c r="I16" s="14"/>
      <c r="J16" s="106" t="s">
        <v>12</v>
      </c>
      <c r="K16" s="107"/>
      <c r="L16" s="107"/>
      <c r="M16" s="107"/>
      <c r="N16" s="109" t="s">
        <v>79</v>
      </c>
      <c r="O16" s="110"/>
      <c r="P16" s="110"/>
      <c r="Q16" s="107"/>
      <c r="R16" s="108"/>
      <c r="V16" s="105">
        <v>1070</v>
      </c>
      <c r="W16" s="103">
        <v>85</v>
      </c>
    </row>
    <row r="17" spans="1:23" s="11" customFormat="1" ht="40.5"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66.75" customHeight="1">
      <c r="A18" s="149"/>
      <c r="B18" s="149"/>
      <c r="C18" s="150"/>
      <c r="D18" s="151"/>
      <c r="E18" s="152"/>
      <c r="F18" s="152"/>
      <c r="G18" s="153"/>
      <c r="H18" s="156"/>
      <c r="I18" s="14"/>
      <c r="J18" s="146">
        <v>1</v>
      </c>
      <c r="K18" s="147" t="s">
        <v>195</v>
      </c>
      <c r="L18" s="138">
        <f>IF(ISERROR(VLOOKUP(K18,'KAYIT LİSTESİ'!$B$4:$I$651,2,0)),"",(VLOOKUP(K18,'KAYIT LİSTESİ'!$B$4:$I$651,2,0)))</f>
      </c>
      <c r="M18" s="139">
        <f>IF(ISERROR(VLOOKUP(K18,'KAYIT LİSTESİ'!$B$4:$I$651,4,0)),"",(VLOOKUP(K18,'KAYIT LİSTESİ'!$B$4:$I$651,4,0)))</f>
      </c>
      <c r="N18" s="140">
        <f>IF(ISERROR(VLOOKUP(K18,'KAYIT LİSTESİ'!$B$4:$I$651,5,0)),"",(VLOOKUP(K18,'KAYIT LİSTESİ'!$B$4:$I$651,5,0)))</f>
      </c>
      <c r="O18" s="140">
        <f>IF(ISERROR(VLOOKUP(K18,'KAYIT LİSTESİ'!$B$4:$I$651,6,0)),"",(VLOOKUP(K18,'KAYIT LİSTESİ'!$B$4:$I$651,6,0)))</f>
      </c>
      <c r="P18" s="140">
        <f>IF(ISERROR(VLOOKUP(K18,'KAYIT LİSTESİ'!$B$4:$I$651,7,0)),"",(VLOOKUP(K18,'KAYIT LİSTESİ'!$B$4:$I$651,7,0)))</f>
      </c>
      <c r="Q18" s="153"/>
      <c r="R18" s="154"/>
      <c r="V18" s="105">
        <v>1074</v>
      </c>
      <c r="W18" s="103">
        <v>83</v>
      </c>
    </row>
    <row r="19" spans="1:23" s="11" customFormat="1" ht="66.75" customHeight="1">
      <c r="A19" s="149"/>
      <c r="B19" s="149"/>
      <c r="C19" s="150"/>
      <c r="D19" s="151"/>
      <c r="E19" s="152"/>
      <c r="F19" s="152"/>
      <c r="G19" s="153"/>
      <c r="H19" s="156"/>
      <c r="I19" s="14"/>
      <c r="J19" s="146">
        <v>2</v>
      </c>
      <c r="K19" s="147" t="s">
        <v>196</v>
      </c>
      <c r="L19" s="138">
        <f>IF(ISERROR(VLOOKUP(K19,'KAYIT LİSTESİ'!$B$4:$I$651,2,0)),"",(VLOOKUP(K19,'KAYIT LİSTESİ'!$B$4:$I$651,2,0)))</f>
      </c>
      <c r="M19" s="139">
        <f>IF(ISERROR(VLOOKUP(K19,'KAYIT LİSTESİ'!$B$4:$I$651,4,0)),"",(VLOOKUP(K19,'KAYIT LİSTESİ'!$B$4:$I$651,4,0)))</f>
      </c>
      <c r="N19" s="140">
        <f>IF(ISERROR(VLOOKUP(K19,'KAYIT LİSTESİ'!$B$4:$I$651,5,0)),"",(VLOOKUP(K19,'KAYIT LİSTESİ'!$B$4:$I$651,5,0)))</f>
      </c>
      <c r="O19" s="140">
        <f>IF(ISERROR(VLOOKUP(K19,'KAYIT LİSTESİ'!$B$4:$I$651,6,0)),"",(VLOOKUP(K19,'KAYIT LİSTESİ'!$B$4:$I$651,6,0)))</f>
      </c>
      <c r="P19" s="140">
        <f>IF(ISERROR(VLOOKUP(K19,'KAYIT LİSTESİ'!$B$4:$I$651,7,0)),"",(VLOOKUP(K19,'KAYIT LİSTESİ'!$B$4:$I$651,7,0)))</f>
      </c>
      <c r="Q19" s="153"/>
      <c r="R19" s="154"/>
      <c r="V19" s="105">
        <v>1076</v>
      </c>
      <c r="W19" s="103">
        <v>82</v>
      </c>
    </row>
    <row r="20" spans="1:23" s="11" customFormat="1" ht="66.75" customHeight="1">
      <c r="A20" s="149"/>
      <c r="B20" s="149"/>
      <c r="C20" s="150"/>
      <c r="D20" s="151"/>
      <c r="E20" s="152"/>
      <c r="F20" s="152"/>
      <c r="G20" s="153"/>
      <c r="H20" s="156"/>
      <c r="I20" s="14"/>
      <c r="J20" s="146">
        <v>3</v>
      </c>
      <c r="K20" s="147" t="s">
        <v>197</v>
      </c>
      <c r="L20" s="138">
        <f>IF(ISERROR(VLOOKUP(K20,'KAYIT LİSTESİ'!$B$4:$I$651,2,0)),"",(VLOOKUP(K20,'KAYIT LİSTESİ'!$B$4:$I$651,2,0)))</f>
      </c>
      <c r="M20" s="139">
        <f>IF(ISERROR(VLOOKUP(K20,'KAYIT LİSTESİ'!$B$4:$I$651,4,0)),"",(VLOOKUP(K20,'KAYIT LİSTESİ'!$B$4:$I$651,4,0)))</f>
      </c>
      <c r="N20" s="140">
        <f>IF(ISERROR(VLOOKUP(K20,'KAYIT LİSTESİ'!$B$4:$I$651,5,0)),"",(VLOOKUP(K20,'KAYIT LİSTESİ'!$B$4:$I$651,5,0)))</f>
      </c>
      <c r="O20" s="140">
        <f>IF(ISERROR(VLOOKUP(K20,'KAYIT LİSTESİ'!$B$4:$I$651,6,0)),"",(VLOOKUP(K20,'KAYIT LİSTESİ'!$B$4:$I$651,6,0)))</f>
      </c>
      <c r="P20" s="140">
        <f>IF(ISERROR(VLOOKUP(K20,'KAYIT LİSTESİ'!$B$4:$I$651,7,0)),"",(VLOOKUP(K20,'KAYIT LİSTESİ'!$B$4:$I$651,7,0)))</f>
      </c>
      <c r="Q20" s="153"/>
      <c r="R20" s="154"/>
      <c r="V20" s="105">
        <v>1078</v>
      </c>
      <c r="W20" s="103">
        <v>81</v>
      </c>
    </row>
    <row r="21" spans="1:23" s="11" customFormat="1" ht="66.75" customHeight="1">
      <c r="A21" s="149"/>
      <c r="B21" s="149"/>
      <c r="C21" s="150"/>
      <c r="D21" s="151"/>
      <c r="E21" s="152"/>
      <c r="F21" s="152"/>
      <c r="G21" s="153"/>
      <c r="H21" s="156"/>
      <c r="I21" s="14"/>
      <c r="J21" s="146">
        <v>4</v>
      </c>
      <c r="K21" s="147" t="s">
        <v>198</v>
      </c>
      <c r="L21" s="138">
        <f>IF(ISERROR(VLOOKUP(K21,'KAYIT LİSTESİ'!$B$4:$I$651,2,0)),"",(VLOOKUP(K21,'KAYIT LİSTESİ'!$B$4:$I$651,2,0)))</f>
      </c>
      <c r="M21" s="139">
        <f>IF(ISERROR(VLOOKUP(K21,'KAYIT LİSTESİ'!$B$4:$I$651,4,0)),"",(VLOOKUP(K21,'KAYIT LİSTESİ'!$B$4:$I$651,4,0)))</f>
      </c>
      <c r="N21" s="140">
        <f>IF(ISERROR(VLOOKUP(K21,'KAYIT LİSTESİ'!$B$4:$I$651,5,0)),"",(VLOOKUP(K21,'KAYIT LİSTESİ'!$B$4:$I$651,5,0)))</f>
      </c>
      <c r="O21" s="140">
        <f>IF(ISERROR(VLOOKUP(K21,'KAYIT LİSTESİ'!$B$4:$I$651,6,0)),"",(VLOOKUP(K21,'KAYIT LİSTESİ'!$B$4:$I$651,6,0)))</f>
      </c>
      <c r="P21" s="140">
        <f>IF(ISERROR(VLOOKUP(K21,'KAYIT LİSTESİ'!$B$4:$I$651,7,0)),"",(VLOOKUP(K21,'KAYIT LİSTESİ'!$B$4:$I$651,7,0)))</f>
      </c>
      <c r="Q21" s="153"/>
      <c r="R21" s="154"/>
      <c r="V21" s="105">
        <v>1080</v>
      </c>
      <c r="W21" s="103">
        <v>80</v>
      </c>
    </row>
    <row r="22" spans="1:23" s="11" customFormat="1" ht="66.75" customHeight="1">
      <c r="A22" s="149"/>
      <c r="B22" s="149"/>
      <c r="C22" s="150"/>
      <c r="D22" s="151"/>
      <c r="E22" s="152"/>
      <c r="F22" s="152"/>
      <c r="G22" s="153"/>
      <c r="H22" s="156"/>
      <c r="I22" s="14"/>
      <c r="J22" s="146">
        <v>5</v>
      </c>
      <c r="K22" s="147" t="s">
        <v>199</v>
      </c>
      <c r="L22" s="138">
        <f>IF(ISERROR(VLOOKUP(K22,'KAYIT LİSTESİ'!$B$4:$I$651,2,0)),"",(VLOOKUP(K22,'KAYIT LİSTESİ'!$B$4:$I$651,2,0)))</f>
      </c>
      <c r="M22" s="139">
        <f>IF(ISERROR(VLOOKUP(K22,'KAYIT LİSTESİ'!$B$4:$I$651,4,0)),"",(VLOOKUP(K22,'KAYIT LİSTESİ'!$B$4:$I$651,4,0)))</f>
      </c>
      <c r="N22" s="140">
        <f>IF(ISERROR(VLOOKUP(K22,'KAYIT LİSTESİ'!$B$4:$I$651,5,0)),"",(VLOOKUP(K22,'KAYIT LİSTESİ'!$B$4:$I$651,5,0)))</f>
      </c>
      <c r="O22" s="140">
        <f>IF(ISERROR(VLOOKUP(K22,'KAYIT LİSTESİ'!$B$4:$I$651,6,0)),"",(VLOOKUP(K22,'KAYIT LİSTESİ'!$B$4:$I$651,6,0)))</f>
      </c>
      <c r="P22" s="140">
        <f>IF(ISERROR(VLOOKUP(K22,'KAYIT LİSTESİ'!$B$4:$I$651,7,0)),"",(VLOOKUP(K22,'KAYIT LİSTESİ'!$B$4:$I$651,7,0)))</f>
      </c>
      <c r="Q22" s="153"/>
      <c r="R22" s="154"/>
      <c r="V22" s="105">
        <v>1082</v>
      </c>
      <c r="W22" s="103">
        <v>79</v>
      </c>
    </row>
    <row r="23" spans="1:23" s="11" customFormat="1" ht="66.75" customHeight="1">
      <c r="A23" s="149"/>
      <c r="B23" s="149"/>
      <c r="C23" s="150"/>
      <c r="D23" s="151"/>
      <c r="E23" s="152"/>
      <c r="F23" s="152"/>
      <c r="G23" s="153"/>
      <c r="H23" s="156"/>
      <c r="I23" s="14"/>
      <c r="J23" s="146">
        <v>6</v>
      </c>
      <c r="K23" s="147" t="s">
        <v>200</v>
      </c>
      <c r="L23" s="138">
        <f>IF(ISERROR(VLOOKUP(K23,'KAYIT LİSTESİ'!$B$4:$I$651,2,0)),"",(VLOOKUP(K23,'KAYIT LİSTESİ'!$B$4:$I$651,2,0)))</f>
      </c>
      <c r="M23" s="139">
        <f>IF(ISERROR(VLOOKUP(K23,'KAYIT LİSTESİ'!$B$4:$I$651,4,0)),"",(VLOOKUP(K23,'KAYIT LİSTESİ'!$B$4:$I$651,4,0)))</f>
      </c>
      <c r="N23" s="140">
        <f>IF(ISERROR(VLOOKUP(K23,'KAYIT LİSTESİ'!$B$4:$I$651,5,0)),"",(VLOOKUP(K23,'KAYIT LİSTESİ'!$B$4:$I$651,5,0)))</f>
      </c>
      <c r="O23" s="140">
        <f>IF(ISERROR(VLOOKUP(K23,'KAYIT LİSTESİ'!$B$4:$I$651,6,0)),"",(VLOOKUP(K23,'KAYIT LİSTESİ'!$B$4:$I$651,6,0)))</f>
      </c>
      <c r="P23" s="140">
        <f>IF(ISERROR(VLOOKUP(K23,'KAYIT LİSTESİ'!$B$4:$I$651,7,0)),"",(VLOOKUP(K23,'KAYIT LİSTESİ'!$B$4:$I$651,7,0)))</f>
      </c>
      <c r="Q23" s="153"/>
      <c r="R23" s="154"/>
      <c r="V23" s="105">
        <v>1084</v>
      </c>
      <c r="W23" s="103">
        <v>78</v>
      </c>
    </row>
    <row r="24" spans="1:23" s="11" customFormat="1" ht="66.75" customHeight="1">
      <c r="A24" s="149"/>
      <c r="B24" s="149"/>
      <c r="C24" s="150"/>
      <c r="D24" s="151"/>
      <c r="E24" s="152"/>
      <c r="F24" s="152"/>
      <c r="G24" s="153"/>
      <c r="H24" s="156"/>
      <c r="I24" s="14"/>
      <c r="J24" s="146">
        <v>7</v>
      </c>
      <c r="K24" s="147" t="s">
        <v>201</v>
      </c>
      <c r="L24" s="138">
        <f>IF(ISERROR(VLOOKUP(K24,'KAYIT LİSTESİ'!$B$4:$I$651,2,0)),"",(VLOOKUP(K24,'KAYIT LİSTESİ'!$B$4:$I$651,2,0)))</f>
      </c>
      <c r="M24" s="139">
        <f>IF(ISERROR(VLOOKUP(K24,'KAYIT LİSTESİ'!$B$4:$I$651,4,0)),"",(VLOOKUP(K24,'KAYIT LİSTESİ'!$B$4:$I$651,4,0)))</f>
      </c>
      <c r="N24" s="140">
        <f>IF(ISERROR(VLOOKUP(K24,'KAYIT LİSTESİ'!$B$4:$I$651,5,0)),"",(VLOOKUP(K24,'KAYIT LİSTESİ'!$B$4:$I$651,5,0)))</f>
      </c>
      <c r="O24" s="140">
        <f>IF(ISERROR(VLOOKUP(K24,'KAYIT LİSTESİ'!$B$4:$I$651,6,0)),"",(VLOOKUP(K24,'KAYIT LİSTESİ'!$B$4:$I$651,6,0)))</f>
      </c>
      <c r="P24" s="140">
        <f>IF(ISERROR(VLOOKUP(K24,'KAYIT LİSTESİ'!$B$4:$I$651,7,0)),"",(VLOOKUP(K24,'KAYIT LİSTESİ'!$B$4:$I$651,7,0)))</f>
      </c>
      <c r="Q24" s="153"/>
      <c r="R24" s="154"/>
      <c r="V24" s="105">
        <v>1086</v>
      </c>
      <c r="W24" s="103">
        <v>77</v>
      </c>
    </row>
    <row r="25" spans="1:23" s="11" customFormat="1" ht="66.75" customHeight="1">
      <c r="A25" s="149"/>
      <c r="B25" s="149"/>
      <c r="C25" s="150"/>
      <c r="D25" s="151"/>
      <c r="E25" s="152"/>
      <c r="F25" s="152"/>
      <c r="G25" s="153"/>
      <c r="H25" s="156"/>
      <c r="I25" s="14"/>
      <c r="J25" s="146">
        <v>8</v>
      </c>
      <c r="K25" s="147" t="s">
        <v>202</v>
      </c>
      <c r="L25" s="138">
        <f>IF(ISERROR(VLOOKUP(K25,'KAYIT LİSTESİ'!$B$4:$I$651,2,0)),"",(VLOOKUP(K25,'KAYIT LİSTESİ'!$B$4:$I$651,2,0)))</f>
      </c>
      <c r="M25" s="139">
        <f>IF(ISERROR(VLOOKUP(K25,'KAYIT LİSTESİ'!$B$4:$I$651,4,0)),"",(VLOOKUP(K25,'KAYIT LİSTESİ'!$B$4:$I$651,4,0)))</f>
      </c>
      <c r="N25" s="140">
        <f>IF(ISERROR(VLOOKUP(K25,'KAYIT LİSTESİ'!$B$4:$I$651,5,0)),"",(VLOOKUP(K25,'KAYIT LİSTESİ'!$B$4:$I$651,5,0)))</f>
      </c>
      <c r="O25" s="140">
        <f>IF(ISERROR(VLOOKUP(K25,'KAYIT LİSTESİ'!$B$4:$I$651,6,0)),"",(VLOOKUP(K25,'KAYIT LİSTESİ'!$B$4:$I$651,6,0)))</f>
      </c>
      <c r="P25" s="140">
        <f>IF(ISERROR(VLOOKUP(K25,'KAYIT LİSTESİ'!$B$4:$I$651,7,0)),"",(VLOOKUP(K25,'KAYIT LİSTESİ'!$B$4:$I$651,7,0)))</f>
      </c>
      <c r="Q25" s="153"/>
      <c r="R25" s="154"/>
      <c r="V25" s="105">
        <v>1088</v>
      </c>
      <c r="W25" s="103">
        <v>76</v>
      </c>
    </row>
    <row r="26" spans="1:23" ht="13.5" customHeight="1">
      <c r="A26" s="24"/>
      <c r="B26" s="24"/>
      <c r="C26" s="25"/>
      <c r="D26" s="45"/>
      <c r="E26" s="26"/>
      <c r="F26" s="26"/>
      <c r="G26" s="27"/>
      <c r="H26" s="28"/>
      <c r="J26" s="29"/>
      <c r="K26" s="30"/>
      <c r="L26" s="31"/>
      <c r="M26" s="32"/>
      <c r="N26" s="41"/>
      <c r="O26" s="41"/>
      <c r="P26" s="41"/>
      <c r="Q26" s="33"/>
      <c r="R26" s="31"/>
      <c r="V26" s="105">
        <v>1120</v>
      </c>
      <c r="W26" s="103">
        <v>65</v>
      </c>
    </row>
    <row r="27" spans="1:23" ht="14.25" customHeight="1">
      <c r="A27" s="18" t="s">
        <v>13</v>
      </c>
      <c r="B27" s="18"/>
      <c r="C27" s="18"/>
      <c r="D27" s="46"/>
      <c r="E27" s="39" t="s">
        <v>0</v>
      </c>
      <c r="F27" s="39"/>
      <c r="G27" s="34" t="s">
        <v>1</v>
      </c>
      <c r="H27" s="15"/>
      <c r="I27" s="19" t="s">
        <v>2</v>
      </c>
      <c r="J27" s="19"/>
      <c r="K27" s="19"/>
      <c r="L27" s="19"/>
      <c r="N27" s="42" t="s">
        <v>3</v>
      </c>
      <c r="O27" s="43" t="s">
        <v>3</v>
      </c>
      <c r="P27" s="43"/>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ht="12.75">
      <c r="V33" s="105">
        <v>1143</v>
      </c>
      <c r="W33" s="103">
        <v>58</v>
      </c>
    </row>
    <row r="34" spans="22:23" ht="12.75">
      <c r="V34" s="105">
        <v>1147</v>
      </c>
      <c r="W34" s="103">
        <v>57</v>
      </c>
    </row>
    <row r="35" spans="22:23" ht="12.75">
      <c r="V35" s="105">
        <v>1151</v>
      </c>
      <c r="W35" s="103">
        <v>56</v>
      </c>
    </row>
    <row r="36" spans="22:23" ht="12.75">
      <c r="V36" s="105">
        <v>1155</v>
      </c>
      <c r="W36" s="103">
        <v>55</v>
      </c>
    </row>
    <row r="37" spans="22:23" ht="12.75">
      <c r="V37" s="105">
        <v>1159</v>
      </c>
      <c r="W37" s="103">
        <v>54</v>
      </c>
    </row>
    <row r="38" spans="22:23" ht="12.75">
      <c r="V38" s="105">
        <v>1164</v>
      </c>
      <c r="W38" s="103">
        <v>53</v>
      </c>
    </row>
    <row r="39" spans="22:23" ht="12.75">
      <c r="V39" s="105">
        <v>1169</v>
      </c>
      <c r="W39" s="103">
        <v>52</v>
      </c>
    </row>
    <row r="40" spans="22:23" ht="12.75">
      <c r="V40" s="105">
        <v>1174</v>
      </c>
      <c r="W40" s="103">
        <v>51</v>
      </c>
    </row>
    <row r="41" spans="22:23" ht="12.75">
      <c r="V41" s="105">
        <v>1179</v>
      </c>
      <c r="W41" s="103">
        <v>50</v>
      </c>
    </row>
    <row r="42" spans="22:23" ht="12.75">
      <c r="V42" s="105">
        <v>1184</v>
      </c>
      <c r="W42" s="103">
        <v>49</v>
      </c>
    </row>
    <row r="43" spans="22:23" ht="12.75">
      <c r="V43" s="105">
        <v>1189</v>
      </c>
      <c r="W43" s="103">
        <v>48</v>
      </c>
    </row>
    <row r="44" spans="22:23" ht="12.75">
      <c r="V44" s="105">
        <v>1194</v>
      </c>
      <c r="W44" s="103">
        <v>47</v>
      </c>
    </row>
    <row r="45" spans="22:23" ht="12.75">
      <c r="V45" s="105">
        <v>1199</v>
      </c>
      <c r="W45" s="103">
        <v>46</v>
      </c>
    </row>
    <row r="46" spans="22:23" ht="12.75">
      <c r="V46" s="105">
        <v>1204</v>
      </c>
      <c r="W46" s="103">
        <v>45</v>
      </c>
    </row>
    <row r="47" spans="22:23" ht="12.75">
      <c r="V47" s="105">
        <v>1209</v>
      </c>
      <c r="W47" s="103">
        <v>44</v>
      </c>
    </row>
    <row r="48" spans="22:23" ht="12.75">
      <c r="V48" s="105">
        <v>1214</v>
      </c>
      <c r="W48" s="103">
        <v>43</v>
      </c>
    </row>
    <row r="49" spans="22:23" ht="12.75">
      <c r="V49" s="105">
        <v>1219</v>
      </c>
      <c r="W49" s="103">
        <v>42</v>
      </c>
    </row>
    <row r="50" spans="22:23" ht="12.75">
      <c r="V50" s="105">
        <v>1224</v>
      </c>
      <c r="W50" s="103">
        <v>41</v>
      </c>
    </row>
    <row r="51" spans="22:23" ht="12.75">
      <c r="V51" s="105">
        <v>1229</v>
      </c>
      <c r="W51" s="103">
        <v>40</v>
      </c>
    </row>
    <row r="52" spans="22:23" ht="12.75">
      <c r="V52" s="105">
        <v>1234</v>
      </c>
      <c r="W52" s="103">
        <v>39</v>
      </c>
    </row>
    <row r="53" spans="22:23" ht="12.75">
      <c r="V53" s="105">
        <v>1244</v>
      </c>
      <c r="W53" s="103">
        <v>38</v>
      </c>
    </row>
    <row r="54" spans="22:23" ht="12.75">
      <c r="V54" s="105">
        <v>1254</v>
      </c>
      <c r="W54" s="103">
        <v>37</v>
      </c>
    </row>
    <row r="55" spans="22:23" ht="12.75">
      <c r="V55" s="105">
        <v>1264</v>
      </c>
      <c r="W55" s="103">
        <v>36</v>
      </c>
    </row>
    <row r="56" spans="22:23" ht="12.75">
      <c r="V56" s="105">
        <v>1274</v>
      </c>
      <c r="W56" s="103">
        <v>35</v>
      </c>
    </row>
    <row r="57" spans="22:23" ht="12.75">
      <c r="V57" s="105">
        <v>1284</v>
      </c>
      <c r="W57" s="103">
        <v>34</v>
      </c>
    </row>
    <row r="58" spans="22:23" ht="12.75">
      <c r="V58" s="105">
        <v>1294</v>
      </c>
      <c r="W58" s="103">
        <v>33</v>
      </c>
    </row>
    <row r="59" spans="22:23" ht="12.75">
      <c r="V59" s="105">
        <v>1304</v>
      </c>
      <c r="W59" s="103">
        <v>32</v>
      </c>
    </row>
    <row r="60" spans="22:23" ht="12.75">
      <c r="V60" s="105">
        <v>1314</v>
      </c>
      <c r="W60" s="103">
        <v>31</v>
      </c>
    </row>
    <row r="61" spans="22:23" ht="12.75">
      <c r="V61" s="105">
        <v>1324</v>
      </c>
      <c r="W61" s="103">
        <v>30</v>
      </c>
    </row>
    <row r="62" spans="22:23" ht="12.75">
      <c r="V62" s="105">
        <v>1334</v>
      </c>
      <c r="W62" s="103">
        <v>29</v>
      </c>
    </row>
    <row r="63" spans="22:23" ht="12.75">
      <c r="V63" s="105">
        <v>1344</v>
      </c>
      <c r="W63" s="103">
        <v>28</v>
      </c>
    </row>
    <row r="64" spans="22:23" ht="12.75">
      <c r="V64" s="105">
        <v>1354</v>
      </c>
      <c r="W64" s="103">
        <v>27</v>
      </c>
    </row>
    <row r="65" spans="22:23" ht="12.75">
      <c r="V65" s="105">
        <v>1364</v>
      </c>
      <c r="W65" s="103">
        <v>26</v>
      </c>
    </row>
    <row r="66" spans="22:23" ht="12.75">
      <c r="V66" s="105">
        <v>1374</v>
      </c>
      <c r="W66" s="103">
        <v>25</v>
      </c>
    </row>
    <row r="67" spans="22:23" ht="12.75">
      <c r="V67" s="105">
        <v>1384</v>
      </c>
      <c r="W67" s="103">
        <v>24</v>
      </c>
    </row>
    <row r="68" spans="22:23" ht="12.75">
      <c r="V68" s="105">
        <v>1394</v>
      </c>
      <c r="W68" s="103">
        <v>23</v>
      </c>
    </row>
    <row r="69" spans="22:23" ht="12.75">
      <c r="V69" s="105">
        <v>1404</v>
      </c>
      <c r="W69" s="103">
        <v>22</v>
      </c>
    </row>
    <row r="70" spans="22:23" ht="12.75">
      <c r="V70" s="105">
        <v>1414</v>
      </c>
      <c r="W70" s="103">
        <v>21</v>
      </c>
    </row>
    <row r="71" spans="22:23" ht="12.75">
      <c r="V71" s="105">
        <v>1424</v>
      </c>
      <c r="W71" s="103">
        <v>20</v>
      </c>
    </row>
    <row r="72" spans="22:23" ht="12.75">
      <c r="V72" s="105">
        <v>1434</v>
      </c>
      <c r="W72" s="103">
        <v>19</v>
      </c>
    </row>
    <row r="73" spans="22:23" ht="12.75">
      <c r="V73" s="105">
        <v>1444</v>
      </c>
      <c r="W73" s="103">
        <v>18</v>
      </c>
    </row>
    <row r="74" spans="22:23" ht="12.75">
      <c r="V74" s="105">
        <v>1454</v>
      </c>
      <c r="W74" s="103">
        <v>17</v>
      </c>
    </row>
    <row r="75" spans="22:23" ht="12.75">
      <c r="V75" s="105">
        <v>1464</v>
      </c>
      <c r="W75" s="103">
        <v>16</v>
      </c>
    </row>
    <row r="76" spans="22:23" ht="12.75">
      <c r="V76" s="105">
        <v>1474</v>
      </c>
      <c r="W76" s="103">
        <v>15</v>
      </c>
    </row>
    <row r="77" spans="22:23" ht="12.75">
      <c r="V77" s="105">
        <v>1484</v>
      </c>
      <c r="W77" s="103">
        <v>14</v>
      </c>
    </row>
    <row r="78" spans="22:23" ht="12.75">
      <c r="V78" s="105">
        <v>1494</v>
      </c>
      <c r="W78" s="103">
        <v>13</v>
      </c>
    </row>
    <row r="79" spans="22:23" ht="12.75">
      <c r="V79" s="105">
        <v>1504</v>
      </c>
      <c r="W79" s="103">
        <v>12</v>
      </c>
    </row>
    <row r="80" spans="22:23" ht="12.75">
      <c r="V80" s="105">
        <v>1524</v>
      </c>
      <c r="W80" s="103">
        <v>11</v>
      </c>
    </row>
    <row r="81" spans="22:23" ht="12.75">
      <c r="V81" s="105">
        <v>1544</v>
      </c>
      <c r="W81" s="103">
        <v>10</v>
      </c>
    </row>
    <row r="82" spans="22:23" ht="12.75">
      <c r="V82" s="105">
        <v>1564</v>
      </c>
      <c r="W82" s="103">
        <v>9</v>
      </c>
    </row>
    <row r="83" spans="22:23" ht="12.75">
      <c r="V83" s="105">
        <v>1584</v>
      </c>
      <c r="W83" s="103">
        <v>8</v>
      </c>
    </row>
    <row r="84" spans="22:23" ht="12.75">
      <c r="V84" s="105">
        <v>1604</v>
      </c>
      <c r="W84" s="103">
        <v>7</v>
      </c>
    </row>
    <row r="85" spans="22:23" ht="12.75">
      <c r="V85" s="105">
        <v>1624</v>
      </c>
      <c r="W85" s="103">
        <v>6</v>
      </c>
    </row>
    <row r="86" spans="22:23" ht="12.75">
      <c r="V86" s="105">
        <v>1644</v>
      </c>
      <c r="W86" s="103">
        <v>5</v>
      </c>
    </row>
    <row r="87" spans="22:23" ht="12.75">
      <c r="V87" s="105">
        <v>1664</v>
      </c>
      <c r="W87" s="103">
        <v>4</v>
      </c>
    </row>
    <row r="88" spans="22:23" ht="12.75">
      <c r="V88" s="105">
        <v>1684</v>
      </c>
      <c r="W88" s="103">
        <v>3</v>
      </c>
    </row>
    <row r="89" spans="22:23" ht="12.75">
      <c r="V89" s="105">
        <v>1704</v>
      </c>
      <c r="W89" s="103">
        <v>2</v>
      </c>
    </row>
    <row r="90" spans="22:23" ht="12.75">
      <c r="V90" s="105">
        <v>1724</v>
      </c>
      <c r="W90" s="103">
        <v>1</v>
      </c>
    </row>
  </sheetData>
  <sheetProtection sort="0"/>
  <mergeCells count="19">
    <mergeCell ref="A4:C4"/>
    <mergeCell ref="D4:E4"/>
    <mergeCell ref="A1:R1"/>
    <mergeCell ref="A2:R2"/>
    <mergeCell ref="A3:C3"/>
    <mergeCell ref="D3:E3"/>
    <mergeCell ref="G3:H3"/>
    <mergeCell ref="J3:M3"/>
    <mergeCell ref="O3:R3"/>
    <mergeCell ref="O4:R4"/>
    <mergeCell ref="O5:R5"/>
    <mergeCell ref="A6:A7"/>
    <mergeCell ref="B6:B7"/>
    <mergeCell ref="C6:C7"/>
    <mergeCell ref="D6:D7"/>
    <mergeCell ref="E6:E7"/>
    <mergeCell ref="F6:F7"/>
    <mergeCell ref="G6:G7"/>
    <mergeCell ref="H6:H7"/>
  </mergeCells>
  <conditionalFormatting sqref="F1:F5 E1:E65536 F8:F65536 O1:P65536">
    <cfRule type="containsText" priority="1" dxfId="0" operator="containsText" stopIfTrue="1" text="FERDİ">
      <formula>NOT(ISERROR(SEARCH("FERDİ",E1)))</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M17"/>
  <sheetViews>
    <sheetView view="pageBreakPreview" zoomScale="55" zoomScaleSheetLayoutView="55" zoomScalePageLayoutView="0" workbookViewId="0" topLeftCell="A1">
      <selection activeCell="I8" sqref="I8"/>
    </sheetView>
  </sheetViews>
  <sheetFormatPr defaultColWidth="9.140625" defaultRowHeight="12.75"/>
  <cols>
    <col min="2" max="2" width="51.28125" style="0" customWidth="1"/>
    <col min="3" max="3" width="20.00390625" style="0" customWidth="1"/>
    <col min="4" max="4" width="15.00390625" style="0" customWidth="1"/>
    <col min="5" max="5" width="19.00390625" style="0" customWidth="1"/>
    <col min="6" max="6" width="17.8515625" style="0" customWidth="1"/>
    <col min="7" max="7" width="24.140625" style="0" customWidth="1"/>
    <col min="8" max="8" width="16.28125" style="0" customWidth="1"/>
    <col min="9" max="9" width="21.28125" style="0" customWidth="1"/>
    <col min="10" max="10" width="15.7109375" style="0" customWidth="1"/>
    <col min="11" max="11" width="20.8515625" style="0" customWidth="1"/>
    <col min="18" max="18" width="46.7109375" style="0" customWidth="1"/>
  </cols>
  <sheetData>
    <row r="1" spans="1:11" ht="57.75" customHeight="1">
      <c r="A1" s="333" t="str">
        <f>('YARIŞMA BİLGİLERİ'!A2)</f>
        <v>Atletizm Federasyonu Başkanlığı
Antalya Atletizm İl Temsilciliği</v>
      </c>
      <c r="B1" s="334"/>
      <c r="C1" s="334"/>
      <c r="D1" s="334"/>
      <c r="E1" s="334"/>
      <c r="F1" s="334"/>
      <c r="G1" s="334"/>
      <c r="H1" s="334"/>
      <c r="I1" s="334"/>
      <c r="J1" s="334"/>
      <c r="K1" s="335"/>
    </row>
    <row r="2" spans="1:11" ht="27.75" customHeight="1">
      <c r="A2" s="336" t="str">
        <f>'YARIŞMA BİLGİLERİ'!F19</f>
        <v>ULUSAL BAYRAK YARIŞMALARI FESTİVALİ  YARIŞMALARI</v>
      </c>
      <c r="B2" s="337"/>
      <c r="C2" s="337"/>
      <c r="D2" s="337"/>
      <c r="E2" s="337"/>
      <c r="F2" s="337"/>
      <c r="G2" s="337"/>
      <c r="H2" s="337"/>
      <c r="I2" s="337"/>
      <c r="J2" s="337"/>
      <c r="K2" s="338"/>
    </row>
    <row r="3" spans="1:11" ht="23.25" customHeight="1">
      <c r="A3" s="339" t="s">
        <v>121</v>
      </c>
      <c r="B3" s="340"/>
      <c r="C3" s="340"/>
      <c r="D3" s="340"/>
      <c r="E3" s="340"/>
      <c r="F3" s="340"/>
      <c r="G3" s="340"/>
      <c r="H3" s="340"/>
      <c r="I3" s="340"/>
      <c r="J3" s="340"/>
      <c r="K3" s="341"/>
    </row>
    <row r="4" spans="1:11" ht="35.25" customHeight="1">
      <c r="A4" s="330" t="str">
        <f>'YARIŞMA BİLGİLERİ'!F21</f>
        <v>Bayanlar(B.G.Y.)</v>
      </c>
      <c r="B4" s="331"/>
      <c r="C4" s="331"/>
      <c r="D4" s="331"/>
      <c r="E4" s="331"/>
      <c r="F4" s="331"/>
      <c r="G4" s="331"/>
      <c r="H4" s="331"/>
      <c r="I4" s="331"/>
      <c r="J4" s="331"/>
      <c r="K4" s="332"/>
    </row>
    <row r="5" spans="1:11" ht="23.25" customHeight="1">
      <c r="A5" s="162"/>
      <c r="B5" s="160"/>
      <c r="C5" s="160"/>
      <c r="D5" s="160"/>
      <c r="E5" s="160"/>
      <c r="F5" s="160"/>
      <c r="G5" s="160"/>
      <c r="H5" s="160"/>
      <c r="I5" s="160"/>
      <c r="J5" s="160"/>
      <c r="K5" s="165"/>
    </row>
    <row r="6" spans="1:13" ht="36.75" customHeight="1">
      <c r="A6" s="343" t="s">
        <v>76</v>
      </c>
      <c r="B6" s="344" t="s">
        <v>29</v>
      </c>
      <c r="C6" s="329" t="s">
        <v>66</v>
      </c>
      <c r="D6" s="329"/>
      <c r="E6" s="329" t="s">
        <v>117</v>
      </c>
      <c r="F6" s="329"/>
      <c r="G6" s="329" t="s">
        <v>118</v>
      </c>
      <c r="H6" s="329"/>
      <c r="I6" s="329" t="s">
        <v>119</v>
      </c>
      <c r="J6" s="329"/>
      <c r="K6" s="342" t="s">
        <v>123</v>
      </c>
      <c r="L6" s="101"/>
      <c r="M6" s="101"/>
    </row>
    <row r="7" spans="1:13" ht="38.25" customHeight="1">
      <c r="A7" s="343"/>
      <c r="B7" s="344"/>
      <c r="C7" s="168" t="s">
        <v>17</v>
      </c>
      <c r="D7" s="169" t="s">
        <v>64</v>
      </c>
      <c r="E7" s="168" t="s">
        <v>17</v>
      </c>
      <c r="F7" s="169" t="s">
        <v>64</v>
      </c>
      <c r="G7" s="168" t="s">
        <v>17</v>
      </c>
      <c r="H7" s="169" t="s">
        <v>64</v>
      </c>
      <c r="I7" s="168" t="s">
        <v>17</v>
      </c>
      <c r="J7" s="169" t="s">
        <v>64</v>
      </c>
      <c r="K7" s="342"/>
      <c r="L7" s="101"/>
      <c r="M7" s="101"/>
    </row>
    <row r="8" spans="1:13" ht="61.5" customHeight="1">
      <c r="A8" s="163">
        <v>1</v>
      </c>
      <c r="B8" s="148" t="s">
        <v>122</v>
      </c>
      <c r="C8" s="142">
        <f>IF(ISERROR(VLOOKUP(B8,#REF!,2,0)),"",(VLOOKUP(B8,#REF!,2,0)))</f>
      </c>
      <c r="D8" s="157">
        <f>IF(ISERROR(VLOOKUP(B8,#REF!,3,0)),"",(VLOOKUP(B8,#REF!,3,0)))</f>
      </c>
      <c r="E8" s="143">
        <f>IF(ISERROR(VLOOKUP(B8,#REF!,2,0)),"",(VLOOKUP(B8,#REF!,2,0)))</f>
      </c>
      <c r="F8" s="158">
        <f>IF(ISERROR(VLOOKUP(B8,#REF!,3,0)),"",(VLOOKUP(B8,#REF!,3,0)))</f>
      </c>
      <c r="G8" s="145">
        <f>IF(ISERROR(VLOOKUP(B8,#REF!,2,0)),"",(VLOOKUP(B8,#REF!,2,0)))</f>
      </c>
      <c r="H8" s="159">
        <f>IF(ISERROR(VLOOKUP(B8,#REF!,3,0)),"",(VLOOKUP(B8,#REF!,3,0)))</f>
      </c>
      <c r="I8" s="144">
        <f>IF(ISERROR(VLOOKUP(B8,#REF!,2,0)),"",(VLOOKUP(B8,#REF!,2,0)))</f>
      </c>
      <c r="J8" s="158">
        <f>IF(ISERROR(VLOOKUP(B8,#REF!,3,0)),"",(VLOOKUP(B8,#REF!,3,0)))</f>
      </c>
      <c r="K8" s="164">
        <f>SUM(D8,F8,J8,H8)</f>
        <v>0</v>
      </c>
      <c r="L8" s="101"/>
      <c r="M8" s="101"/>
    </row>
    <row r="9" spans="1:13" ht="61.5" customHeight="1">
      <c r="A9" s="163">
        <v>2</v>
      </c>
      <c r="B9" s="148"/>
      <c r="C9" s="142">
        <f>IF(ISERROR(VLOOKUP(B9,#REF!,2,0)),"",(VLOOKUP(B9,#REF!,2,0)))</f>
      </c>
      <c r="D9" s="157">
        <f>IF(ISERROR(VLOOKUP(B9,#REF!,3,0)),"",(VLOOKUP(B9,#REF!,3,0)))</f>
      </c>
      <c r="E9" s="143">
        <f>IF(ISERROR(VLOOKUP(B9,#REF!,2,0)),"",(VLOOKUP(B9,#REF!,2,0)))</f>
      </c>
      <c r="F9" s="158">
        <f>IF(ISERROR(VLOOKUP(B9,#REF!,3,0)),"",(VLOOKUP(B9,#REF!,3,0)))</f>
      </c>
      <c r="G9" s="145">
        <f>IF(ISERROR(VLOOKUP(B9,#REF!,2,0)),"",(VLOOKUP(B9,#REF!,2,0)))</f>
      </c>
      <c r="H9" s="159">
        <f>IF(ISERROR(VLOOKUP(B9,#REF!,3,0)),"",(VLOOKUP(B9,#REF!,3,0)))</f>
      </c>
      <c r="I9" s="144">
        <f>IF(ISERROR(VLOOKUP(B9,#REF!,2,0)),"",(VLOOKUP(B9,#REF!,2,0)))</f>
      </c>
      <c r="J9" s="158">
        <f>IF(ISERROR(VLOOKUP(B9,#REF!,3,0)),"",(VLOOKUP(B9,#REF!,3,0)))</f>
      </c>
      <c r="K9" s="164">
        <f aca="true" t="shared" si="0" ref="K9:K17">SUM(D9,F9,J9,H9)</f>
        <v>0</v>
      </c>
      <c r="L9" s="101"/>
      <c r="M9" s="101"/>
    </row>
    <row r="10" spans="1:13" ht="61.5" customHeight="1">
      <c r="A10" s="163">
        <v>3</v>
      </c>
      <c r="B10" s="148"/>
      <c r="C10" s="142">
        <f>IF(ISERROR(VLOOKUP(B10,#REF!,2,0)),"",(VLOOKUP(B10,#REF!,2,0)))</f>
      </c>
      <c r="D10" s="157">
        <f>IF(ISERROR(VLOOKUP(B10,#REF!,3,0)),"",(VLOOKUP(B10,#REF!,3,0)))</f>
      </c>
      <c r="E10" s="143">
        <f>IF(ISERROR(VLOOKUP(B10,#REF!,2,0)),"",(VLOOKUP(B10,#REF!,2,0)))</f>
      </c>
      <c r="F10" s="158">
        <f>IF(ISERROR(VLOOKUP(B10,#REF!,3,0)),"",(VLOOKUP(B10,#REF!,3,0)))</f>
      </c>
      <c r="G10" s="145">
        <f>IF(ISERROR(VLOOKUP(B10,#REF!,2,0)),"",(VLOOKUP(B10,#REF!,2,0)))</f>
      </c>
      <c r="H10" s="159">
        <f>IF(ISERROR(VLOOKUP(B10,#REF!,3,0)),"",(VLOOKUP(B10,#REF!,3,0)))</f>
      </c>
      <c r="I10" s="144">
        <f>IF(ISERROR(VLOOKUP(B10,#REF!,2,0)),"",(VLOOKUP(B10,#REF!,2,0)))</f>
      </c>
      <c r="J10" s="158">
        <f>IF(ISERROR(VLOOKUP(B10,#REF!,3,0)),"",(VLOOKUP(B10,#REF!,3,0)))</f>
      </c>
      <c r="K10" s="164">
        <f t="shared" si="0"/>
        <v>0</v>
      </c>
      <c r="L10" s="101"/>
      <c r="M10" s="101"/>
    </row>
    <row r="11" spans="1:13" ht="61.5" customHeight="1">
      <c r="A11" s="163">
        <v>4</v>
      </c>
      <c r="B11" s="148"/>
      <c r="C11" s="142">
        <f>IF(ISERROR(VLOOKUP(B11,#REF!,2,0)),"",(VLOOKUP(B11,#REF!,2,0)))</f>
      </c>
      <c r="D11" s="157">
        <f>IF(ISERROR(VLOOKUP(B11,#REF!,3,0)),"",(VLOOKUP(B11,#REF!,3,0)))</f>
      </c>
      <c r="E11" s="143">
        <f>IF(ISERROR(VLOOKUP(B11,#REF!,2,0)),"",(VLOOKUP(B11,#REF!,2,0)))</f>
      </c>
      <c r="F11" s="158">
        <f>IF(ISERROR(VLOOKUP(B11,#REF!,3,0)),"",(VLOOKUP(B11,#REF!,3,0)))</f>
      </c>
      <c r="G11" s="145">
        <f>IF(ISERROR(VLOOKUP(B11,#REF!,2,0)),"",(VLOOKUP(B11,#REF!,2,0)))</f>
      </c>
      <c r="H11" s="159">
        <f>IF(ISERROR(VLOOKUP(B11,#REF!,3,0)),"",(VLOOKUP(B11,#REF!,3,0)))</f>
      </c>
      <c r="I11" s="144">
        <f>IF(ISERROR(VLOOKUP(B11,#REF!,2,0)),"",(VLOOKUP(B11,#REF!,2,0)))</f>
      </c>
      <c r="J11" s="158">
        <f>IF(ISERROR(VLOOKUP(B11,#REF!,3,0)),"",(VLOOKUP(B11,#REF!,3,0)))</f>
      </c>
      <c r="K11" s="164">
        <f t="shared" si="0"/>
        <v>0</v>
      </c>
      <c r="L11" s="101"/>
      <c r="M11" s="101"/>
    </row>
    <row r="12" spans="1:13" ht="61.5" customHeight="1">
      <c r="A12" s="163">
        <v>5</v>
      </c>
      <c r="B12" s="148"/>
      <c r="C12" s="142">
        <f>IF(ISERROR(VLOOKUP(B12,#REF!,2,0)),"",(VLOOKUP(B12,#REF!,2,0)))</f>
      </c>
      <c r="D12" s="157">
        <f>IF(ISERROR(VLOOKUP(B12,#REF!,3,0)),"",(VLOOKUP(B12,#REF!,3,0)))</f>
      </c>
      <c r="E12" s="143">
        <f>IF(ISERROR(VLOOKUP(B12,#REF!,2,0)),"",(VLOOKUP(B12,#REF!,2,0)))</f>
      </c>
      <c r="F12" s="158">
        <f>IF(ISERROR(VLOOKUP(B12,#REF!,3,0)),"",(VLOOKUP(B12,#REF!,3,0)))</f>
      </c>
      <c r="G12" s="145">
        <f>IF(ISERROR(VLOOKUP(B12,#REF!,2,0)),"",(VLOOKUP(B12,#REF!,2,0)))</f>
      </c>
      <c r="H12" s="159">
        <f>IF(ISERROR(VLOOKUP(B12,#REF!,3,0)),"",(VLOOKUP(B12,#REF!,3,0)))</f>
      </c>
      <c r="I12" s="144">
        <f>IF(ISERROR(VLOOKUP(B12,#REF!,2,0)),"",(VLOOKUP(B12,#REF!,2,0)))</f>
      </c>
      <c r="J12" s="158">
        <f>IF(ISERROR(VLOOKUP(B12,#REF!,3,0)),"",(VLOOKUP(B12,#REF!,3,0)))</f>
      </c>
      <c r="K12" s="164">
        <f t="shared" si="0"/>
        <v>0</v>
      </c>
      <c r="L12" s="101"/>
      <c r="M12" s="101"/>
    </row>
    <row r="13" spans="1:13" ht="61.5" customHeight="1">
      <c r="A13" s="163">
        <v>6</v>
      </c>
      <c r="B13" s="148"/>
      <c r="C13" s="142">
        <f>IF(ISERROR(VLOOKUP(B13,#REF!,2,0)),"",(VLOOKUP(B13,#REF!,2,0)))</f>
      </c>
      <c r="D13" s="157">
        <f>IF(ISERROR(VLOOKUP(B13,#REF!,3,0)),"",(VLOOKUP(B13,#REF!,3,0)))</f>
      </c>
      <c r="E13" s="143">
        <f>IF(ISERROR(VLOOKUP(B13,#REF!,2,0)),"",(VLOOKUP(B13,#REF!,2,0)))</f>
      </c>
      <c r="F13" s="158">
        <f>IF(ISERROR(VLOOKUP(B13,#REF!,3,0)),"",(VLOOKUP(B13,#REF!,3,0)))</f>
      </c>
      <c r="G13" s="145">
        <f>IF(ISERROR(VLOOKUP(B13,#REF!,2,0)),"",(VLOOKUP(B13,#REF!,2,0)))</f>
      </c>
      <c r="H13" s="159">
        <f>IF(ISERROR(VLOOKUP(B13,#REF!,3,0)),"",(VLOOKUP(B13,#REF!,3,0)))</f>
      </c>
      <c r="I13" s="144">
        <f>IF(ISERROR(VLOOKUP(B13,#REF!,2,0)),"",(VLOOKUP(B13,#REF!,2,0)))</f>
      </c>
      <c r="J13" s="158">
        <f>IF(ISERROR(VLOOKUP(B13,#REF!,3,0)),"",(VLOOKUP(B13,#REF!,3,0)))</f>
      </c>
      <c r="K13" s="164">
        <f t="shared" si="0"/>
        <v>0</v>
      </c>
      <c r="L13" s="101"/>
      <c r="M13" s="101"/>
    </row>
    <row r="14" spans="1:13" ht="61.5" customHeight="1">
      <c r="A14" s="163">
        <v>7</v>
      </c>
      <c r="B14" s="148"/>
      <c r="C14" s="142">
        <f>IF(ISERROR(VLOOKUP(B14,#REF!,2,0)),"",(VLOOKUP(B14,#REF!,2,0)))</f>
      </c>
      <c r="D14" s="157">
        <f>IF(ISERROR(VLOOKUP(B14,#REF!,3,0)),"",(VLOOKUP(B14,#REF!,3,0)))</f>
      </c>
      <c r="E14" s="143">
        <f>IF(ISERROR(VLOOKUP(B14,#REF!,2,0)),"",(VLOOKUP(B14,#REF!,2,0)))</f>
      </c>
      <c r="F14" s="158">
        <f>IF(ISERROR(VLOOKUP(B14,#REF!,3,0)),"",(VLOOKUP(B14,#REF!,3,0)))</f>
      </c>
      <c r="G14" s="145">
        <f>IF(ISERROR(VLOOKUP(B14,#REF!,2,0)),"",(VLOOKUP(B14,#REF!,2,0)))</f>
      </c>
      <c r="H14" s="159">
        <f>IF(ISERROR(VLOOKUP(B14,#REF!,3,0)),"",(VLOOKUP(B14,#REF!,3,0)))</f>
      </c>
      <c r="I14" s="144">
        <f>IF(ISERROR(VLOOKUP(B14,#REF!,2,0)),"",(VLOOKUP(B14,#REF!,2,0)))</f>
      </c>
      <c r="J14" s="158">
        <f>IF(ISERROR(VLOOKUP(B14,#REF!,3,0)),"",(VLOOKUP(B14,#REF!,3,0)))</f>
      </c>
      <c r="K14" s="164">
        <f t="shared" si="0"/>
        <v>0</v>
      </c>
      <c r="L14" s="101"/>
      <c r="M14" s="101"/>
    </row>
    <row r="15" spans="1:13" ht="61.5" customHeight="1">
      <c r="A15" s="163">
        <v>8</v>
      </c>
      <c r="B15" s="148"/>
      <c r="C15" s="142">
        <f>IF(ISERROR(VLOOKUP(B15,#REF!,2,0)),"",(VLOOKUP(B15,#REF!,2,0)))</f>
      </c>
      <c r="D15" s="157">
        <f>IF(ISERROR(VLOOKUP(B15,#REF!,3,0)),"",(VLOOKUP(B15,#REF!,3,0)))</f>
      </c>
      <c r="E15" s="143">
        <f>IF(ISERROR(VLOOKUP(B15,#REF!,2,0)),"",(VLOOKUP(B15,#REF!,2,0)))</f>
      </c>
      <c r="F15" s="158">
        <f>IF(ISERROR(VLOOKUP(B15,#REF!,3,0)),"",(VLOOKUP(B15,#REF!,3,0)))</f>
      </c>
      <c r="G15" s="145">
        <f>IF(ISERROR(VLOOKUP(B15,#REF!,2,0)),"",(VLOOKUP(B15,#REF!,2,0)))</f>
      </c>
      <c r="H15" s="159">
        <f>IF(ISERROR(VLOOKUP(B15,#REF!,3,0)),"",(VLOOKUP(B15,#REF!,3,0)))</f>
      </c>
      <c r="I15" s="144">
        <f>IF(ISERROR(VLOOKUP(B15,#REF!,2,0)),"",(VLOOKUP(B15,#REF!,2,0)))</f>
      </c>
      <c r="J15" s="158">
        <f>IF(ISERROR(VLOOKUP(B15,#REF!,3,0)),"",(VLOOKUP(B15,#REF!,3,0)))</f>
      </c>
      <c r="K15" s="164">
        <f t="shared" si="0"/>
        <v>0</v>
      </c>
      <c r="L15" s="101"/>
      <c r="M15" s="101"/>
    </row>
    <row r="16" spans="1:13" ht="61.5" customHeight="1">
      <c r="A16" s="163">
        <v>9</v>
      </c>
      <c r="B16" s="148"/>
      <c r="C16" s="142">
        <f>IF(ISERROR(VLOOKUP(B16,#REF!,2,0)),"",(VLOOKUP(B16,#REF!,2,0)))</f>
      </c>
      <c r="D16" s="157">
        <f>IF(ISERROR(VLOOKUP(B16,#REF!,3,0)),"",(VLOOKUP(B16,#REF!,3,0)))</f>
      </c>
      <c r="E16" s="143">
        <f>IF(ISERROR(VLOOKUP(B16,#REF!,2,0)),"",(VLOOKUP(B16,#REF!,2,0)))</f>
      </c>
      <c r="F16" s="158">
        <f>IF(ISERROR(VLOOKUP(B16,#REF!,3,0)),"",(VLOOKUP(B16,#REF!,3,0)))</f>
      </c>
      <c r="G16" s="145">
        <f>IF(ISERROR(VLOOKUP(B16,#REF!,2,0)),"",(VLOOKUP(B16,#REF!,2,0)))</f>
      </c>
      <c r="H16" s="159">
        <f>IF(ISERROR(VLOOKUP(B16,#REF!,3,0)),"",(VLOOKUP(B16,#REF!,3,0)))</f>
      </c>
      <c r="I16" s="144">
        <f>IF(ISERROR(VLOOKUP(B16,#REF!,2,0)),"",(VLOOKUP(B16,#REF!,2,0)))</f>
      </c>
      <c r="J16" s="158">
        <f>IF(ISERROR(VLOOKUP(B16,#REF!,3,0)),"",(VLOOKUP(B16,#REF!,3,0)))</f>
      </c>
      <c r="K16" s="164">
        <f t="shared" si="0"/>
        <v>0</v>
      </c>
      <c r="L16" s="101"/>
      <c r="M16" s="101"/>
    </row>
    <row r="17" spans="1:13" ht="61.5" customHeight="1">
      <c r="A17" s="163">
        <v>10</v>
      </c>
      <c r="B17" s="148"/>
      <c r="C17" s="142">
        <f>IF(ISERROR(VLOOKUP(B17,#REF!,2,0)),"",(VLOOKUP(B17,#REF!,2,0)))</f>
      </c>
      <c r="D17" s="157">
        <f>IF(ISERROR(VLOOKUP(B17,#REF!,3,0)),"",(VLOOKUP(B17,#REF!,3,0)))</f>
      </c>
      <c r="E17" s="143">
        <f>IF(ISERROR(VLOOKUP(B17,#REF!,2,0)),"",(VLOOKUP(B17,#REF!,2,0)))</f>
      </c>
      <c r="F17" s="158">
        <f>IF(ISERROR(VLOOKUP(B17,#REF!,3,0)),"",(VLOOKUP(B17,#REF!,3,0)))</f>
      </c>
      <c r="G17" s="145">
        <f>IF(ISERROR(VLOOKUP(B17,#REF!,2,0)),"",(VLOOKUP(B17,#REF!,2,0)))</f>
      </c>
      <c r="H17" s="159">
        <f>IF(ISERROR(VLOOKUP(B17,#REF!,3,0)),"",(VLOOKUP(B17,#REF!,3,0)))</f>
      </c>
      <c r="I17" s="144">
        <f>IF(ISERROR(VLOOKUP(B17,#REF!,2,0)),"",(VLOOKUP(B17,#REF!,2,0)))</f>
      </c>
      <c r="J17" s="158">
        <f>IF(ISERROR(VLOOKUP(B17,#REF!,3,0)),"",(VLOOKUP(B17,#REF!,3,0)))</f>
      </c>
      <c r="K17" s="164">
        <f t="shared" si="0"/>
        <v>0</v>
      </c>
      <c r="L17" s="101"/>
      <c r="M17" s="101"/>
    </row>
    <row r="18" ht="61.5" customHeight="1"/>
    <row r="19" ht="61.5" customHeight="1"/>
    <row r="20" ht="61.5" customHeight="1"/>
    <row r="21" ht="61.5" customHeight="1"/>
    <row r="22" ht="61.5" customHeight="1"/>
    <row r="23" ht="61.5" customHeight="1"/>
    <row r="24" ht="61.5" customHeight="1"/>
  </sheetData>
  <sheetProtection sort="0"/>
  <mergeCells count="11">
    <mergeCell ref="G6:H6"/>
    <mergeCell ref="E6:F6"/>
    <mergeCell ref="A4:K4"/>
    <mergeCell ref="A1:K1"/>
    <mergeCell ref="A2:K2"/>
    <mergeCell ref="A3:K3"/>
    <mergeCell ref="K6:K7"/>
    <mergeCell ref="A6:A7"/>
    <mergeCell ref="B6:B7"/>
    <mergeCell ref="I6:J6"/>
    <mergeCell ref="C6:D6"/>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8">
      <selection activeCell="O22" sqref="O22"/>
    </sheetView>
  </sheetViews>
  <sheetFormatPr defaultColWidth="9.140625" defaultRowHeight="12.75"/>
  <cols>
    <col min="1" max="1" width="2.57421875" style="52" customWidth="1"/>
    <col min="2" max="2" width="24.140625" style="71" bestFit="1" customWidth="1"/>
    <col min="3" max="3" width="28.421875" style="52" bestFit="1" customWidth="1"/>
    <col min="4" max="4" width="27.00390625" style="52" hidden="1" customWidth="1"/>
    <col min="5" max="5" width="19.8515625" style="52" customWidth="1"/>
    <col min="6" max="6" width="2.421875" style="52" customWidth="1"/>
    <col min="7" max="7" width="2.57421875" style="52" customWidth="1"/>
    <col min="8" max="8" width="119.8515625" style="52" customWidth="1"/>
    <col min="9" max="16384" width="9.140625" style="52" customWidth="1"/>
  </cols>
  <sheetData>
    <row r="1" spans="1:8" ht="12" customHeight="1">
      <c r="A1" s="50"/>
      <c r="B1" s="51"/>
      <c r="C1" s="50"/>
      <c r="D1" s="50"/>
      <c r="E1" s="50"/>
      <c r="F1" s="50"/>
      <c r="G1" s="48"/>
      <c r="H1" s="287" t="s">
        <v>57</v>
      </c>
    </row>
    <row r="2" spans="1:13" ht="51" customHeight="1">
      <c r="A2" s="50"/>
      <c r="B2" s="298" t="s">
        <v>87</v>
      </c>
      <c r="C2" s="299"/>
      <c r="D2" s="299"/>
      <c r="E2" s="300"/>
      <c r="F2" s="50"/>
      <c r="H2" s="288"/>
      <c r="I2" s="49"/>
      <c r="J2" s="49"/>
      <c r="K2" s="49"/>
      <c r="L2" s="49"/>
      <c r="M2" s="53"/>
    </row>
    <row r="3" spans="1:12" ht="20.25" customHeight="1">
      <c r="A3" s="50"/>
      <c r="B3" s="295" t="s">
        <v>14</v>
      </c>
      <c r="C3" s="296"/>
      <c r="D3" s="296"/>
      <c r="E3" s="297"/>
      <c r="F3" s="50"/>
      <c r="H3" s="288"/>
      <c r="I3" s="54"/>
      <c r="J3" s="54"/>
      <c r="K3" s="54"/>
      <c r="L3" s="54"/>
    </row>
    <row r="4" spans="1:12" ht="48">
      <c r="A4" s="50"/>
      <c r="B4" s="301" t="s">
        <v>58</v>
      </c>
      <c r="C4" s="302"/>
      <c r="D4" s="302"/>
      <c r="E4" s="303"/>
      <c r="F4" s="50"/>
      <c r="H4" s="55" t="s">
        <v>45</v>
      </c>
      <c r="I4" s="56"/>
      <c r="J4" s="56"/>
      <c r="K4" s="56"/>
      <c r="L4" s="56"/>
    </row>
    <row r="5" spans="1:12" ht="45" customHeight="1">
      <c r="A5" s="50"/>
      <c r="B5" s="289" t="s">
        <v>207</v>
      </c>
      <c r="C5" s="290"/>
      <c r="D5" s="291" t="s">
        <v>115</v>
      </c>
      <c r="E5" s="292"/>
      <c r="F5" s="50"/>
      <c r="H5" s="55" t="s">
        <v>46</v>
      </c>
      <c r="I5" s="56"/>
      <c r="J5" s="56"/>
      <c r="K5" s="56"/>
      <c r="L5" s="56"/>
    </row>
    <row r="6" spans="1:12" ht="39.75" customHeight="1">
      <c r="A6" s="50"/>
      <c r="B6" s="77" t="s">
        <v>5</v>
      </c>
      <c r="C6" s="77" t="s">
        <v>6</v>
      </c>
      <c r="D6" s="77" t="s">
        <v>30</v>
      </c>
      <c r="E6" s="77" t="s">
        <v>231</v>
      </c>
      <c r="F6" s="50"/>
      <c r="H6" s="55" t="s">
        <v>47</v>
      </c>
      <c r="I6" s="56"/>
      <c r="J6" s="56"/>
      <c r="K6" s="56"/>
      <c r="L6" s="56"/>
    </row>
    <row r="7" spans="1:12" s="60" customFormat="1" ht="41.25" customHeight="1">
      <c r="A7" s="57"/>
      <c r="B7" s="58" t="s">
        <v>228</v>
      </c>
      <c r="C7" s="75" t="s">
        <v>65</v>
      </c>
      <c r="D7" s="76" t="s">
        <v>80</v>
      </c>
      <c r="E7" s="59" t="s">
        <v>233</v>
      </c>
      <c r="F7" s="57"/>
      <c r="H7" s="55" t="s">
        <v>48</v>
      </c>
      <c r="I7" s="56"/>
      <c r="J7" s="56"/>
      <c r="K7" s="56"/>
      <c r="L7" s="56"/>
    </row>
    <row r="8" spans="1:12" s="60" customFormat="1" ht="41.25" customHeight="1">
      <c r="A8" s="57"/>
      <c r="B8" s="58" t="s">
        <v>229</v>
      </c>
      <c r="C8" s="75" t="s">
        <v>114</v>
      </c>
      <c r="D8" s="76" t="s">
        <v>81</v>
      </c>
      <c r="E8" s="59" t="s">
        <v>232</v>
      </c>
      <c r="F8" s="57"/>
      <c r="H8" s="55" t="s">
        <v>49</v>
      </c>
      <c r="I8" s="56"/>
      <c r="J8" s="56"/>
      <c r="K8" s="56"/>
      <c r="L8" s="56"/>
    </row>
    <row r="9" spans="1:12" s="60" customFormat="1" ht="41.25" customHeight="1">
      <c r="A9" s="57"/>
      <c r="B9" s="58" t="s">
        <v>230</v>
      </c>
      <c r="C9" s="75" t="s">
        <v>91</v>
      </c>
      <c r="D9" s="96">
        <v>3660</v>
      </c>
      <c r="E9" s="59" t="s">
        <v>235</v>
      </c>
      <c r="F9" s="57"/>
      <c r="H9" s="55" t="s">
        <v>50</v>
      </c>
      <c r="I9" s="56"/>
      <c r="J9" s="56"/>
      <c r="K9" s="56"/>
      <c r="L9" s="56"/>
    </row>
    <row r="10" spans="1:12" s="60" customFormat="1" ht="41.25" customHeight="1">
      <c r="A10" s="57"/>
      <c r="B10" s="58" t="s">
        <v>78</v>
      </c>
      <c r="C10" s="75" t="s">
        <v>78</v>
      </c>
      <c r="D10" s="76" t="s">
        <v>82</v>
      </c>
      <c r="E10" s="59" t="s">
        <v>78</v>
      </c>
      <c r="F10" s="57"/>
      <c r="H10" s="55" t="s">
        <v>51</v>
      </c>
      <c r="I10" s="56"/>
      <c r="J10" s="56"/>
      <c r="K10" s="56"/>
      <c r="L10" s="56"/>
    </row>
    <row r="11" spans="1:12" s="60" customFormat="1" ht="41.25" customHeight="1">
      <c r="A11" s="57"/>
      <c r="B11" s="58" t="s">
        <v>120</v>
      </c>
      <c r="C11" s="75" t="s">
        <v>110</v>
      </c>
      <c r="D11" s="96">
        <v>156</v>
      </c>
      <c r="E11" s="59" t="s">
        <v>236</v>
      </c>
      <c r="F11" s="57"/>
      <c r="H11" s="55" t="s">
        <v>52</v>
      </c>
      <c r="I11" s="56"/>
      <c r="J11" s="56"/>
      <c r="K11" s="56"/>
      <c r="L11" s="56"/>
    </row>
    <row r="12" spans="1:12" s="60" customFormat="1" ht="41.25" customHeight="1">
      <c r="A12" s="57"/>
      <c r="B12" s="289" t="s">
        <v>207</v>
      </c>
      <c r="C12" s="290"/>
      <c r="D12" s="293" t="s">
        <v>116</v>
      </c>
      <c r="E12" s="294"/>
      <c r="F12" s="57"/>
      <c r="H12" s="55" t="s">
        <v>53</v>
      </c>
      <c r="I12" s="56"/>
      <c r="J12" s="56"/>
      <c r="K12" s="56"/>
      <c r="L12" s="56"/>
    </row>
    <row r="13" spans="1:12" s="60" customFormat="1" ht="41.25" customHeight="1">
      <c r="A13" s="57"/>
      <c r="B13" s="77" t="s">
        <v>5</v>
      </c>
      <c r="C13" s="77" t="s">
        <v>6</v>
      </c>
      <c r="D13" s="77" t="s">
        <v>30</v>
      </c>
      <c r="E13" s="77" t="s">
        <v>231</v>
      </c>
      <c r="F13" s="57"/>
      <c r="H13" s="55" t="s">
        <v>54</v>
      </c>
      <c r="I13" s="56"/>
      <c r="J13" s="56"/>
      <c r="K13" s="56"/>
      <c r="L13" s="56"/>
    </row>
    <row r="14" spans="1:12" s="60" customFormat="1" ht="41.25" customHeight="1">
      <c r="A14" s="57"/>
      <c r="B14" s="58" t="s">
        <v>265</v>
      </c>
      <c r="C14" s="75" t="s">
        <v>66</v>
      </c>
      <c r="D14" s="76" t="s">
        <v>83</v>
      </c>
      <c r="E14" s="59" t="s">
        <v>237</v>
      </c>
      <c r="F14" s="57"/>
      <c r="H14" s="55" t="s">
        <v>55</v>
      </c>
      <c r="I14" s="56"/>
      <c r="J14" s="56"/>
      <c r="K14" s="56"/>
      <c r="L14" s="56"/>
    </row>
    <row r="15" spans="1:12" s="60" customFormat="1" ht="42" customHeight="1">
      <c r="A15" s="57"/>
      <c r="B15" s="221" t="s">
        <v>78</v>
      </c>
      <c r="C15" s="222" t="s">
        <v>78</v>
      </c>
      <c r="D15" s="76" t="s">
        <v>84</v>
      </c>
      <c r="E15" s="59" t="s">
        <v>78</v>
      </c>
      <c r="F15" s="57"/>
      <c r="H15" s="55" t="s">
        <v>56</v>
      </c>
      <c r="I15" s="56"/>
      <c r="J15" s="56"/>
      <c r="K15" s="56"/>
      <c r="L15" s="56"/>
    </row>
    <row r="16" spans="1:12" s="60" customFormat="1" ht="43.5" customHeight="1">
      <c r="A16" s="57"/>
      <c r="B16" s="58" t="s">
        <v>266</v>
      </c>
      <c r="C16" s="75" t="s">
        <v>118</v>
      </c>
      <c r="D16" s="96">
        <v>530</v>
      </c>
      <c r="E16" s="59" t="s">
        <v>238</v>
      </c>
      <c r="F16" s="57"/>
      <c r="H16" s="74" t="s">
        <v>24</v>
      </c>
      <c r="I16" s="61"/>
      <c r="J16" s="61"/>
      <c r="K16" s="61"/>
      <c r="L16" s="61"/>
    </row>
    <row r="17" spans="1:12" s="60" customFormat="1" ht="43.5" customHeight="1">
      <c r="A17" s="57"/>
      <c r="B17" s="221" t="s">
        <v>78</v>
      </c>
      <c r="C17" s="222" t="s">
        <v>78</v>
      </c>
      <c r="D17" s="96">
        <v>1070</v>
      </c>
      <c r="E17" s="59" t="s">
        <v>78</v>
      </c>
      <c r="F17" s="57"/>
      <c r="H17" s="73" t="s">
        <v>20</v>
      </c>
      <c r="I17" s="61"/>
      <c r="J17" s="61"/>
      <c r="K17" s="61"/>
      <c r="L17" s="61"/>
    </row>
    <row r="18" spans="1:12" s="60" customFormat="1" ht="43.5" customHeight="1">
      <c r="A18" s="57"/>
      <c r="B18" s="58" t="s">
        <v>132</v>
      </c>
      <c r="C18" s="98" t="s">
        <v>75</v>
      </c>
      <c r="D18" s="97"/>
      <c r="E18" s="141" t="s">
        <v>78</v>
      </c>
      <c r="F18" s="57"/>
      <c r="H18" s="73" t="s">
        <v>21</v>
      </c>
      <c r="I18" s="61"/>
      <c r="J18" s="61"/>
      <c r="K18" s="61"/>
      <c r="L18" s="61"/>
    </row>
    <row r="19" spans="1:12" s="60" customFormat="1" ht="43.5" customHeight="1">
      <c r="A19" s="57"/>
      <c r="B19" s="50"/>
      <c r="C19" s="50"/>
      <c r="D19" s="50"/>
      <c r="E19" s="92"/>
      <c r="F19" s="57"/>
      <c r="H19" s="73" t="s">
        <v>22</v>
      </c>
      <c r="I19" s="61"/>
      <c r="J19" s="61"/>
      <c r="K19" s="61"/>
      <c r="L19" s="61"/>
    </row>
    <row r="20" spans="1:12" s="62" customFormat="1" ht="43.5" customHeight="1">
      <c r="A20" s="57"/>
      <c r="B20" s="50"/>
      <c r="C20" s="50"/>
      <c r="D20" s="50"/>
      <c r="E20" s="92"/>
      <c r="F20" s="57"/>
      <c r="H20" s="73" t="s">
        <v>23</v>
      </c>
      <c r="I20" s="61"/>
      <c r="J20" s="61"/>
      <c r="K20" s="61"/>
      <c r="L20" s="61"/>
    </row>
    <row r="21" spans="1:12" s="62" customFormat="1" ht="43.5" customHeight="1">
      <c r="A21" s="57"/>
      <c r="B21" s="50"/>
      <c r="C21" s="50"/>
      <c r="D21" s="50"/>
      <c r="E21" s="92"/>
      <c r="F21" s="57"/>
      <c r="H21" s="74" t="s">
        <v>28</v>
      </c>
      <c r="I21" s="61"/>
      <c r="J21" s="63"/>
      <c r="K21" s="63"/>
      <c r="L21" s="63"/>
    </row>
    <row r="22" spans="1:12" s="62" customFormat="1" ht="43.5" customHeight="1">
      <c r="A22" s="57"/>
      <c r="B22" s="50"/>
      <c r="C22" s="50"/>
      <c r="D22" s="50"/>
      <c r="E22" s="92"/>
      <c r="F22" s="57"/>
      <c r="H22" s="72" t="s">
        <v>25</v>
      </c>
      <c r="I22" s="64"/>
      <c r="J22" s="63"/>
      <c r="K22" s="63"/>
      <c r="L22" s="63"/>
    </row>
    <row r="23" spans="1:12" s="60" customFormat="1" ht="43.5" customHeight="1">
      <c r="A23" s="57"/>
      <c r="B23" s="50"/>
      <c r="C23" s="50"/>
      <c r="D23" s="50"/>
      <c r="E23" s="92"/>
      <c r="F23" s="57"/>
      <c r="H23" s="72" t="s">
        <v>26</v>
      </c>
      <c r="I23" s="64"/>
      <c r="J23" s="63"/>
      <c r="K23" s="63"/>
      <c r="L23" s="63"/>
    </row>
    <row r="24" spans="1:12" s="60" customFormat="1" ht="31.5" customHeight="1">
      <c r="A24" s="57"/>
      <c r="B24" s="50"/>
      <c r="C24" s="50"/>
      <c r="D24" s="50"/>
      <c r="E24" s="92"/>
      <c r="F24" s="57"/>
      <c r="H24" s="72" t="s">
        <v>27</v>
      </c>
      <c r="I24" s="64"/>
      <c r="J24" s="63"/>
      <c r="K24" s="63"/>
      <c r="L24" s="63"/>
    </row>
    <row r="25" spans="1:12" s="60" customFormat="1" ht="42.75" customHeight="1">
      <c r="A25" s="93"/>
      <c r="B25" s="67"/>
      <c r="C25" s="67"/>
      <c r="D25" s="67"/>
      <c r="E25" s="67"/>
      <c r="F25" s="94"/>
      <c r="G25" s="53"/>
      <c r="J25" s="65"/>
      <c r="K25" s="65"/>
      <c r="L25" s="65"/>
    </row>
    <row r="26" spans="1:6" s="60" customFormat="1" ht="46.5" customHeight="1">
      <c r="A26" s="93"/>
      <c r="B26" s="67"/>
      <c r="C26" s="67"/>
      <c r="D26" s="67"/>
      <c r="E26" s="67"/>
      <c r="F26" s="95"/>
    </row>
    <row r="27" spans="1:6" s="60" customFormat="1" ht="39" customHeight="1">
      <c r="A27" s="66"/>
      <c r="B27" s="67"/>
      <c r="C27" s="67"/>
      <c r="D27" s="67"/>
      <c r="E27" s="67"/>
      <c r="F27" s="66"/>
    </row>
    <row r="28" spans="1:12" s="60" customFormat="1" ht="72" customHeight="1">
      <c r="A28" s="66"/>
      <c r="B28" s="69"/>
      <c r="C28" s="69"/>
      <c r="D28" s="69"/>
      <c r="E28" s="69"/>
      <c r="F28" s="66"/>
      <c r="H28" s="67"/>
      <c r="I28" s="67"/>
      <c r="J28" s="67"/>
      <c r="K28" s="67"/>
      <c r="L28" s="67"/>
    </row>
    <row r="29" spans="1:6" s="67" customFormat="1" ht="78.75" customHeight="1">
      <c r="A29" s="68"/>
      <c r="B29" s="69"/>
      <c r="C29" s="69"/>
      <c r="D29" s="69"/>
      <c r="E29" s="69"/>
      <c r="F29" s="68"/>
    </row>
    <row r="30" spans="1:6" s="67" customFormat="1" ht="48.75" customHeight="1">
      <c r="A30" s="68"/>
      <c r="B30" s="69"/>
      <c r="C30" s="69"/>
      <c r="D30" s="69"/>
      <c r="E30" s="69"/>
      <c r="F30" s="68"/>
    </row>
    <row r="31" spans="1:6" s="67" customFormat="1" ht="38.25" customHeight="1">
      <c r="A31" s="68"/>
      <c r="B31" s="69"/>
      <c r="C31" s="69"/>
      <c r="D31" s="69"/>
      <c r="E31" s="69"/>
      <c r="F31" s="68"/>
    </row>
    <row r="32" spans="1:12" s="67" customFormat="1" ht="52.5" customHeight="1">
      <c r="A32" s="68"/>
      <c r="B32" s="69"/>
      <c r="C32" s="69"/>
      <c r="D32" s="69"/>
      <c r="E32" s="69"/>
      <c r="F32" s="68"/>
      <c r="H32" s="69"/>
      <c r="I32" s="69"/>
      <c r="J32" s="69"/>
      <c r="K32" s="69"/>
      <c r="L32" s="69"/>
    </row>
    <row r="33" spans="1:6" s="69" customFormat="1" ht="94.5" customHeight="1">
      <c r="A33" s="70"/>
      <c r="F33" s="70"/>
    </row>
    <row r="34" spans="1:6" s="69" customFormat="1" ht="34.5" customHeight="1">
      <c r="A34" s="70"/>
      <c r="F34" s="70"/>
    </row>
    <row r="35" s="69" customFormat="1" ht="47.25" customHeight="1"/>
    <row r="36" spans="2:5" s="69" customFormat="1" ht="36.75" customHeight="1">
      <c r="B36" s="71"/>
      <c r="C36" s="52"/>
      <c r="D36" s="52"/>
      <c r="E36" s="52"/>
    </row>
    <row r="37" spans="2:5" s="69" customFormat="1" ht="47.25" customHeight="1">
      <c r="B37" s="71"/>
      <c r="C37" s="52"/>
      <c r="D37" s="52"/>
      <c r="E37" s="52"/>
    </row>
    <row r="38" spans="2:5" s="69" customFormat="1" ht="51" customHeight="1">
      <c r="B38" s="71"/>
      <c r="C38" s="52"/>
      <c r="D38" s="52"/>
      <c r="E38" s="52"/>
    </row>
    <row r="39" spans="2:5" s="69" customFormat="1" ht="56.25" customHeight="1">
      <c r="B39" s="71"/>
      <c r="C39" s="52"/>
      <c r="D39" s="52"/>
      <c r="E39" s="52"/>
    </row>
    <row r="40" spans="2:12" s="69" customFormat="1" ht="49.5" customHeight="1">
      <c r="B40" s="71"/>
      <c r="C40" s="52"/>
      <c r="D40" s="52"/>
      <c r="E40" s="52"/>
      <c r="H40" s="52"/>
      <c r="I40" s="52"/>
      <c r="J40" s="52"/>
      <c r="K40" s="52"/>
      <c r="L40" s="5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1" location="Yüksek!D3" display="Yüksek  Atlama"/>
    <hyperlink ref="C18" location="'Genel Puan Tablosu'!A1" display="Genel Puan Durum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175"/>
  <sheetViews>
    <sheetView view="pageBreakPreview" zoomScale="98" zoomScaleSheetLayoutView="98" zoomScalePageLayoutView="0" workbookViewId="0" topLeftCell="A1">
      <pane ySplit="1" topLeftCell="A3" activePane="bottomLeft" state="frozen"/>
      <selection pane="topLeft" activeCell="O22" sqref="O22"/>
      <selection pane="bottomLeft" activeCell="O22" sqref="O22"/>
    </sheetView>
  </sheetViews>
  <sheetFormatPr defaultColWidth="6.140625" defaultRowHeight="12.75"/>
  <cols>
    <col min="1" max="1" width="6.140625" style="172" customWidth="1"/>
    <col min="2" max="2" width="19.28125" style="183" bestFit="1" customWidth="1"/>
    <col min="3" max="3" width="8.7109375" style="184" customWidth="1"/>
    <col min="4" max="4" width="16.8515625" style="185" hidden="1" customWidth="1"/>
    <col min="5" max="5" width="16.140625" style="172" customWidth="1"/>
    <col min="6" max="6" width="21.7109375" style="170" bestFit="1" customWidth="1"/>
    <col min="7" max="7" width="16.7109375" style="186" bestFit="1" customWidth="1"/>
    <col min="8" max="8" width="15.00390625" style="186" bestFit="1" customWidth="1"/>
    <col min="9" max="9" width="16.28125" style="187" bestFit="1" customWidth="1"/>
    <col min="10" max="10" width="9.57421875" style="188" customWidth="1"/>
    <col min="11" max="12" width="8.57421875" style="189" customWidth="1"/>
    <col min="13" max="13" width="10.57421875" style="185" hidden="1" customWidth="1"/>
    <col min="14" max="16384" width="6.140625" style="170" customWidth="1"/>
  </cols>
  <sheetData>
    <row r="1" spans="1:13" ht="44.25" customHeight="1">
      <c r="A1" s="304" t="s">
        <v>87</v>
      </c>
      <c r="B1" s="304"/>
      <c r="C1" s="304"/>
      <c r="D1" s="304"/>
      <c r="E1" s="304"/>
      <c r="F1" s="305"/>
      <c r="G1" s="305"/>
      <c r="H1" s="305"/>
      <c r="I1" s="305"/>
      <c r="J1" s="305"/>
      <c r="K1" s="304"/>
      <c r="L1" s="304"/>
      <c r="M1" s="304"/>
    </row>
    <row r="2" spans="1:13" ht="44.25" customHeight="1">
      <c r="A2" s="306" t="s">
        <v>207</v>
      </c>
      <c r="B2" s="306"/>
      <c r="C2" s="306"/>
      <c r="D2" s="306"/>
      <c r="E2" s="306"/>
      <c r="F2" s="306"/>
      <c r="G2" s="195" t="s">
        <v>41</v>
      </c>
      <c r="H2" s="195"/>
      <c r="I2" s="196"/>
      <c r="J2" s="307">
        <v>42113.69500231482</v>
      </c>
      <c r="K2" s="307"/>
      <c r="L2" s="307"/>
      <c r="M2" s="307"/>
    </row>
    <row r="3" spans="1:13" s="172" customFormat="1" ht="45" customHeight="1">
      <c r="A3" s="190" t="s">
        <v>16</v>
      </c>
      <c r="B3" s="191" t="s">
        <v>19</v>
      </c>
      <c r="C3" s="191" t="s">
        <v>32</v>
      </c>
      <c r="D3" s="191" t="s">
        <v>59</v>
      </c>
      <c r="E3" s="190" t="s">
        <v>15</v>
      </c>
      <c r="F3" s="190" t="s">
        <v>4</v>
      </c>
      <c r="G3" s="190" t="s">
        <v>29</v>
      </c>
      <c r="H3" s="190" t="s">
        <v>127</v>
      </c>
      <c r="I3" s="192" t="s">
        <v>63</v>
      </c>
      <c r="J3" s="193" t="s">
        <v>31</v>
      </c>
      <c r="K3" s="194" t="s">
        <v>60</v>
      </c>
      <c r="L3" s="194" t="s">
        <v>61</v>
      </c>
      <c r="M3" s="171" t="s">
        <v>62</v>
      </c>
    </row>
    <row r="4" spans="1:13" s="100" customFormat="1" ht="24" customHeight="1">
      <c r="A4" s="208">
        <v>1</v>
      </c>
      <c r="B4" s="209" t="s">
        <v>71</v>
      </c>
      <c r="C4" s="210">
        <v>45</v>
      </c>
      <c r="D4" s="210"/>
      <c r="E4" s="211">
        <v>35948</v>
      </c>
      <c r="F4" s="212" t="s">
        <v>208</v>
      </c>
      <c r="G4" s="213" t="s">
        <v>209</v>
      </c>
      <c r="H4" s="213" t="s">
        <v>210</v>
      </c>
      <c r="I4" s="214" t="s">
        <v>67</v>
      </c>
      <c r="J4" s="215">
        <v>1275</v>
      </c>
      <c r="K4" s="216" t="s">
        <v>128</v>
      </c>
      <c r="L4" s="216" t="s">
        <v>203</v>
      </c>
      <c r="M4" s="135"/>
    </row>
    <row r="5" spans="1:13" s="100" customFormat="1" ht="24" customHeight="1">
      <c r="A5" s="208">
        <v>2</v>
      </c>
      <c r="B5" s="209" t="s">
        <v>72</v>
      </c>
      <c r="C5" s="210">
        <v>1</v>
      </c>
      <c r="D5" s="210"/>
      <c r="E5" s="211">
        <v>36183</v>
      </c>
      <c r="F5" s="212" t="s">
        <v>219</v>
      </c>
      <c r="G5" s="213" t="s">
        <v>88</v>
      </c>
      <c r="H5" s="213" t="s">
        <v>210</v>
      </c>
      <c r="I5" s="214" t="s">
        <v>67</v>
      </c>
      <c r="J5" s="215">
        <v>1285</v>
      </c>
      <c r="K5" s="216" t="s">
        <v>128</v>
      </c>
      <c r="L5" s="216" t="s">
        <v>204</v>
      </c>
      <c r="M5" s="135"/>
    </row>
    <row r="6" spans="1:13" s="100" customFormat="1" ht="24" customHeight="1">
      <c r="A6" s="208">
        <v>3</v>
      </c>
      <c r="B6" s="209" t="s">
        <v>70</v>
      </c>
      <c r="C6" s="210">
        <v>89</v>
      </c>
      <c r="D6" s="210"/>
      <c r="E6" s="211">
        <v>33883</v>
      </c>
      <c r="F6" s="212" t="s">
        <v>239</v>
      </c>
      <c r="G6" s="213" t="s">
        <v>243</v>
      </c>
      <c r="H6" s="213" t="s">
        <v>218</v>
      </c>
      <c r="I6" s="214" t="s">
        <v>67</v>
      </c>
      <c r="J6" s="215"/>
      <c r="K6" s="216" t="s">
        <v>128</v>
      </c>
      <c r="L6" s="216" t="s">
        <v>131</v>
      </c>
      <c r="M6" s="135"/>
    </row>
    <row r="7" spans="1:13" s="100" customFormat="1" ht="24" customHeight="1">
      <c r="A7" s="208">
        <v>4</v>
      </c>
      <c r="B7" s="209" t="s">
        <v>73</v>
      </c>
      <c r="C7" s="210">
        <v>90</v>
      </c>
      <c r="D7" s="210"/>
      <c r="E7" s="211">
        <v>34308</v>
      </c>
      <c r="F7" s="212" t="s">
        <v>240</v>
      </c>
      <c r="G7" s="213" t="s">
        <v>244</v>
      </c>
      <c r="H7" s="213" t="s">
        <v>218</v>
      </c>
      <c r="I7" s="214" t="s">
        <v>67</v>
      </c>
      <c r="J7" s="215"/>
      <c r="K7" s="216" t="s">
        <v>128</v>
      </c>
      <c r="L7" s="216" t="s">
        <v>205</v>
      </c>
      <c r="M7" s="135"/>
    </row>
    <row r="8" spans="1:13" s="100" customFormat="1" ht="24" customHeight="1">
      <c r="A8" s="208">
        <v>5</v>
      </c>
      <c r="B8" s="209" t="s">
        <v>74</v>
      </c>
      <c r="C8" s="210">
        <v>91</v>
      </c>
      <c r="D8" s="210"/>
      <c r="E8" s="211">
        <v>36526</v>
      </c>
      <c r="F8" s="212" t="s">
        <v>241</v>
      </c>
      <c r="G8" s="213" t="s">
        <v>243</v>
      </c>
      <c r="H8" s="213" t="s">
        <v>210</v>
      </c>
      <c r="I8" s="214" t="s">
        <v>67</v>
      </c>
      <c r="J8" s="215"/>
      <c r="K8" s="216" t="s">
        <v>128</v>
      </c>
      <c r="L8" s="216" t="s">
        <v>206</v>
      </c>
      <c r="M8" s="135"/>
    </row>
    <row r="9" spans="1:13" s="100" customFormat="1" ht="24" customHeight="1">
      <c r="A9" s="208">
        <v>6</v>
      </c>
      <c r="B9" s="209" t="s">
        <v>69</v>
      </c>
      <c r="C9" s="210">
        <v>92</v>
      </c>
      <c r="D9" s="210"/>
      <c r="E9" s="211">
        <v>35796</v>
      </c>
      <c r="F9" s="212" t="s">
        <v>242</v>
      </c>
      <c r="G9" s="213" t="s">
        <v>243</v>
      </c>
      <c r="H9" s="213" t="s">
        <v>210</v>
      </c>
      <c r="I9" s="214" t="s">
        <v>67</v>
      </c>
      <c r="J9" s="215"/>
      <c r="K9" s="216" t="s">
        <v>128</v>
      </c>
      <c r="L9" s="216" t="s">
        <v>129</v>
      </c>
      <c r="M9" s="135"/>
    </row>
    <row r="10" spans="1:13" s="100" customFormat="1" ht="24" customHeight="1">
      <c r="A10" s="173">
        <v>1</v>
      </c>
      <c r="B10" s="120" t="s">
        <v>135</v>
      </c>
      <c r="C10" s="121">
        <v>32</v>
      </c>
      <c r="D10" s="121"/>
      <c r="E10" s="122">
        <v>35195</v>
      </c>
      <c r="F10" s="123" t="s">
        <v>214</v>
      </c>
      <c r="G10" s="124" t="s">
        <v>216</v>
      </c>
      <c r="H10" s="124" t="s">
        <v>215</v>
      </c>
      <c r="I10" s="125" t="s">
        <v>124</v>
      </c>
      <c r="J10" s="126">
        <v>2567</v>
      </c>
      <c r="K10" s="134" t="s">
        <v>128</v>
      </c>
      <c r="L10" s="134" t="s">
        <v>203</v>
      </c>
      <c r="M10" s="135"/>
    </row>
    <row r="11" spans="1:13" s="100" customFormat="1" ht="24" customHeight="1">
      <c r="A11" s="173">
        <v>2</v>
      </c>
      <c r="B11" s="120" t="s">
        <v>136</v>
      </c>
      <c r="C11" s="121">
        <v>1</v>
      </c>
      <c r="D11" s="121"/>
      <c r="E11" s="122">
        <v>36183</v>
      </c>
      <c r="F11" s="123" t="s">
        <v>219</v>
      </c>
      <c r="G11" s="124" t="s">
        <v>88</v>
      </c>
      <c r="H11" s="124" t="s">
        <v>210</v>
      </c>
      <c r="I11" s="125" t="s">
        <v>124</v>
      </c>
      <c r="J11" s="126">
        <v>2662</v>
      </c>
      <c r="K11" s="134" t="s">
        <v>128</v>
      </c>
      <c r="L11" s="134" t="s">
        <v>204</v>
      </c>
      <c r="M11" s="135"/>
    </row>
    <row r="12" spans="1:13" s="100" customFormat="1" ht="24" customHeight="1">
      <c r="A12" s="173">
        <v>3</v>
      </c>
      <c r="B12" s="120" t="s">
        <v>134</v>
      </c>
      <c r="C12" s="121">
        <v>94</v>
      </c>
      <c r="D12" s="121"/>
      <c r="E12" s="122">
        <v>32779</v>
      </c>
      <c r="F12" s="123" t="s">
        <v>245</v>
      </c>
      <c r="G12" s="124" t="s">
        <v>246</v>
      </c>
      <c r="H12" s="124" t="s">
        <v>218</v>
      </c>
      <c r="I12" s="125" t="s">
        <v>124</v>
      </c>
      <c r="J12" s="126"/>
      <c r="K12" s="134" t="s">
        <v>128</v>
      </c>
      <c r="L12" s="134" t="s">
        <v>131</v>
      </c>
      <c r="M12" s="135"/>
    </row>
    <row r="13" spans="1:13" s="100" customFormat="1" ht="24" customHeight="1">
      <c r="A13" s="173"/>
      <c r="B13" s="120" t="s">
        <v>133</v>
      </c>
      <c r="C13" s="121">
        <v>31</v>
      </c>
      <c r="D13" s="121"/>
      <c r="E13" s="122">
        <v>35431</v>
      </c>
      <c r="F13" s="123" t="s">
        <v>270</v>
      </c>
      <c r="G13" s="124" t="s">
        <v>216</v>
      </c>
      <c r="H13" s="124" t="s">
        <v>215</v>
      </c>
      <c r="I13" s="125" t="s">
        <v>124</v>
      </c>
      <c r="J13" s="126"/>
      <c r="K13" s="118" t="s">
        <v>128</v>
      </c>
      <c r="L13" s="118" t="s">
        <v>129</v>
      </c>
      <c r="M13" s="119"/>
    </row>
    <row r="14" spans="1:13" s="100" customFormat="1" ht="30.75" customHeight="1">
      <c r="A14" s="208">
        <v>1</v>
      </c>
      <c r="B14" s="209" t="s">
        <v>90</v>
      </c>
      <c r="C14" s="210">
        <v>36</v>
      </c>
      <c r="D14" s="210"/>
      <c r="E14" s="211" t="s">
        <v>222</v>
      </c>
      <c r="F14" s="212" t="s">
        <v>223</v>
      </c>
      <c r="G14" s="213" t="s">
        <v>224</v>
      </c>
      <c r="H14" s="213" t="s">
        <v>218</v>
      </c>
      <c r="I14" s="214" t="s">
        <v>125</v>
      </c>
      <c r="J14" s="215"/>
      <c r="K14" s="217" t="s">
        <v>128</v>
      </c>
      <c r="L14" s="217" t="s">
        <v>128</v>
      </c>
      <c r="M14" s="119"/>
    </row>
    <row r="15" spans="1:13" s="100" customFormat="1" ht="27" customHeight="1">
      <c r="A15" s="173">
        <v>1</v>
      </c>
      <c r="B15" s="120" t="s">
        <v>111</v>
      </c>
      <c r="C15" s="121">
        <v>43</v>
      </c>
      <c r="D15" s="121"/>
      <c r="E15" s="122">
        <v>34433</v>
      </c>
      <c r="F15" s="123" t="s">
        <v>217</v>
      </c>
      <c r="G15" s="124" t="s">
        <v>216</v>
      </c>
      <c r="H15" s="124" t="s">
        <v>218</v>
      </c>
      <c r="I15" s="125" t="s">
        <v>126</v>
      </c>
      <c r="J15" s="126"/>
      <c r="K15" s="118" t="s">
        <v>128</v>
      </c>
      <c r="L15" s="118" t="s">
        <v>128</v>
      </c>
      <c r="M15" s="119"/>
    </row>
    <row r="16" spans="1:13" s="100" customFormat="1" ht="27" customHeight="1">
      <c r="A16" s="173">
        <v>2</v>
      </c>
      <c r="B16" s="120" t="s">
        <v>112</v>
      </c>
      <c r="C16" s="121">
        <v>3</v>
      </c>
      <c r="D16" s="121"/>
      <c r="E16" s="122">
        <v>35132</v>
      </c>
      <c r="F16" s="123" t="s">
        <v>220</v>
      </c>
      <c r="G16" s="124" t="s">
        <v>221</v>
      </c>
      <c r="H16" s="124" t="s">
        <v>215</v>
      </c>
      <c r="I16" s="125" t="s">
        <v>126</v>
      </c>
      <c r="J16" s="126">
        <v>1120</v>
      </c>
      <c r="K16" s="118" t="s">
        <v>128</v>
      </c>
      <c r="L16" s="118" t="s">
        <v>129</v>
      </c>
      <c r="M16" s="119"/>
    </row>
    <row r="17" spans="1:13" s="100" customFormat="1" ht="27" customHeight="1">
      <c r="A17" s="173">
        <v>3</v>
      </c>
      <c r="B17" s="120" t="s">
        <v>113</v>
      </c>
      <c r="C17" s="121">
        <v>49</v>
      </c>
      <c r="D17" s="121"/>
      <c r="E17" s="122">
        <v>36003</v>
      </c>
      <c r="F17" s="123" t="s">
        <v>247</v>
      </c>
      <c r="G17" s="124" t="s">
        <v>209</v>
      </c>
      <c r="H17" s="124" t="s">
        <v>210</v>
      </c>
      <c r="I17" s="125" t="s">
        <v>126</v>
      </c>
      <c r="J17" s="126"/>
      <c r="K17" s="118" t="s">
        <v>128</v>
      </c>
      <c r="L17" s="118" t="s">
        <v>131</v>
      </c>
      <c r="M17" s="119"/>
    </row>
    <row r="18" spans="1:13" s="100" customFormat="1" ht="90" customHeight="1">
      <c r="A18" s="223">
        <v>1</v>
      </c>
      <c r="B18" s="224" t="s">
        <v>272</v>
      </c>
      <c r="C18" s="225" t="s">
        <v>248</v>
      </c>
      <c r="D18" s="225"/>
      <c r="E18" s="226" t="s">
        <v>212</v>
      </c>
      <c r="F18" s="227" t="s">
        <v>211</v>
      </c>
      <c r="G18" s="228" t="s">
        <v>213</v>
      </c>
      <c r="H18" s="228" t="s">
        <v>210</v>
      </c>
      <c r="I18" s="229" t="s">
        <v>68</v>
      </c>
      <c r="J18" s="230"/>
      <c r="K18" s="231" t="s">
        <v>128</v>
      </c>
      <c r="L18" s="231" t="s">
        <v>205</v>
      </c>
      <c r="M18" s="119"/>
    </row>
    <row r="19" spans="1:13" s="100" customFormat="1" ht="90" customHeight="1">
      <c r="A19" s="223">
        <v>2</v>
      </c>
      <c r="B19" s="224" t="s">
        <v>273</v>
      </c>
      <c r="C19" s="225" t="s">
        <v>252</v>
      </c>
      <c r="D19" s="225"/>
      <c r="E19" s="226" t="s">
        <v>250</v>
      </c>
      <c r="F19" s="227" t="s">
        <v>251</v>
      </c>
      <c r="G19" s="228" t="s">
        <v>216</v>
      </c>
      <c r="H19" s="228" t="s">
        <v>210</v>
      </c>
      <c r="I19" s="229" t="s">
        <v>68</v>
      </c>
      <c r="J19" s="230"/>
      <c r="K19" s="231" t="s">
        <v>128</v>
      </c>
      <c r="L19" s="231" t="s">
        <v>131</v>
      </c>
      <c r="M19" s="119"/>
    </row>
    <row r="20" spans="1:13" s="100" customFormat="1" ht="90" customHeight="1">
      <c r="A20" s="223">
        <v>3</v>
      </c>
      <c r="B20" s="224" t="s">
        <v>274</v>
      </c>
      <c r="C20" s="225" t="s">
        <v>255</v>
      </c>
      <c r="D20" s="225"/>
      <c r="E20" s="226" t="s">
        <v>253</v>
      </c>
      <c r="F20" s="227" t="s">
        <v>254</v>
      </c>
      <c r="G20" s="228" t="s">
        <v>216</v>
      </c>
      <c r="H20" s="228" t="s">
        <v>215</v>
      </c>
      <c r="I20" s="229" t="s">
        <v>68</v>
      </c>
      <c r="J20" s="230"/>
      <c r="K20" s="231" t="s">
        <v>128</v>
      </c>
      <c r="L20" s="231" t="s">
        <v>204</v>
      </c>
      <c r="M20" s="119"/>
    </row>
    <row r="21" spans="1:13" s="100" customFormat="1" ht="90" customHeight="1">
      <c r="A21" s="223">
        <v>4</v>
      </c>
      <c r="B21" s="224" t="s">
        <v>275</v>
      </c>
      <c r="C21" s="225" t="s">
        <v>258</v>
      </c>
      <c r="D21" s="225"/>
      <c r="E21" s="226" t="s">
        <v>256</v>
      </c>
      <c r="F21" s="227" t="s">
        <v>257</v>
      </c>
      <c r="G21" s="228" t="s">
        <v>216</v>
      </c>
      <c r="H21" s="228" t="s">
        <v>218</v>
      </c>
      <c r="I21" s="229" t="s">
        <v>68</v>
      </c>
      <c r="J21" s="230"/>
      <c r="K21" s="231" t="s">
        <v>128</v>
      </c>
      <c r="L21" s="231" t="s">
        <v>203</v>
      </c>
      <c r="M21" s="119"/>
    </row>
    <row r="22" spans="1:13" s="100" customFormat="1" ht="90" customHeight="1">
      <c r="A22" s="232">
        <v>5</v>
      </c>
      <c r="B22" s="233" t="s">
        <v>276</v>
      </c>
      <c r="C22" s="234" t="s">
        <v>249</v>
      </c>
      <c r="D22" s="234"/>
      <c r="E22" s="235" t="s">
        <v>227</v>
      </c>
      <c r="F22" s="236" t="s">
        <v>226</v>
      </c>
      <c r="G22" s="237" t="s">
        <v>224</v>
      </c>
      <c r="H22" s="237" t="s">
        <v>215</v>
      </c>
      <c r="I22" s="238" t="s">
        <v>225</v>
      </c>
      <c r="J22" s="239"/>
      <c r="K22" s="240" t="s">
        <v>128</v>
      </c>
      <c r="L22" s="240" t="s">
        <v>129</v>
      </c>
      <c r="M22" s="119"/>
    </row>
    <row r="23" spans="1:13" s="100" customFormat="1" ht="90" customHeight="1">
      <c r="A23" s="232">
        <v>6</v>
      </c>
      <c r="B23" s="233" t="s">
        <v>277</v>
      </c>
      <c r="C23" s="234" t="s">
        <v>259</v>
      </c>
      <c r="D23" s="234"/>
      <c r="E23" s="235" t="s">
        <v>260</v>
      </c>
      <c r="F23" s="236" t="s">
        <v>261</v>
      </c>
      <c r="G23" s="237" t="s">
        <v>216</v>
      </c>
      <c r="H23" s="237" t="s">
        <v>215</v>
      </c>
      <c r="I23" s="238" t="s">
        <v>225</v>
      </c>
      <c r="J23" s="239"/>
      <c r="K23" s="240" t="s">
        <v>128</v>
      </c>
      <c r="L23" s="240" t="s">
        <v>131</v>
      </c>
      <c r="M23" s="119"/>
    </row>
    <row r="24" spans="1:13" s="100" customFormat="1" ht="90" customHeight="1">
      <c r="A24" s="232">
        <v>7</v>
      </c>
      <c r="B24" s="233" t="s">
        <v>278</v>
      </c>
      <c r="C24" s="234" t="s">
        <v>264</v>
      </c>
      <c r="D24" s="234"/>
      <c r="E24" s="235" t="s">
        <v>262</v>
      </c>
      <c r="F24" s="236" t="s">
        <v>263</v>
      </c>
      <c r="G24" s="237" t="s">
        <v>216</v>
      </c>
      <c r="H24" s="237" t="s">
        <v>218</v>
      </c>
      <c r="I24" s="238" t="s">
        <v>225</v>
      </c>
      <c r="J24" s="239"/>
      <c r="K24" s="240" t="s">
        <v>128</v>
      </c>
      <c r="L24" s="240" t="s">
        <v>203</v>
      </c>
      <c r="M24" s="119"/>
    </row>
    <row r="25" spans="1:13" s="100" customFormat="1" ht="90" customHeight="1">
      <c r="A25" s="208">
        <v>8</v>
      </c>
      <c r="B25" s="209" t="s">
        <v>279</v>
      </c>
      <c r="C25" s="210"/>
      <c r="D25" s="210"/>
      <c r="E25" s="211"/>
      <c r="F25" s="212"/>
      <c r="G25" s="213"/>
      <c r="H25" s="213"/>
      <c r="I25" s="214"/>
      <c r="J25" s="215"/>
      <c r="K25" s="217"/>
      <c r="L25" s="217"/>
      <c r="M25" s="119"/>
    </row>
    <row r="26" spans="1:13" s="100" customFormat="1" ht="90" customHeight="1">
      <c r="A26" s="208">
        <v>9</v>
      </c>
      <c r="B26" s="209" t="s">
        <v>279</v>
      </c>
      <c r="C26" s="210"/>
      <c r="D26" s="210"/>
      <c r="E26" s="211"/>
      <c r="F26" s="212"/>
      <c r="G26" s="213"/>
      <c r="H26" s="213"/>
      <c r="I26" s="214"/>
      <c r="J26" s="215"/>
      <c r="K26" s="217"/>
      <c r="L26" s="217"/>
      <c r="M26" s="119"/>
    </row>
    <row r="27" spans="1:13" s="100" customFormat="1" ht="90" customHeight="1">
      <c r="A27" s="208">
        <v>10</v>
      </c>
      <c r="B27" s="209" t="s">
        <v>279</v>
      </c>
      <c r="C27" s="210"/>
      <c r="D27" s="210"/>
      <c r="E27" s="211"/>
      <c r="F27" s="212"/>
      <c r="G27" s="213"/>
      <c r="H27" s="213"/>
      <c r="I27" s="214"/>
      <c r="J27" s="215"/>
      <c r="K27" s="217"/>
      <c r="L27" s="217"/>
      <c r="M27" s="119"/>
    </row>
    <row r="28" spans="1:13" s="100" customFormat="1" ht="90" customHeight="1">
      <c r="A28" s="208">
        <v>11</v>
      </c>
      <c r="B28" s="209" t="s">
        <v>279</v>
      </c>
      <c r="C28" s="210"/>
      <c r="D28" s="210"/>
      <c r="E28" s="211"/>
      <c r="F28" s="212"/>
      <c r="G28" s="213"/>
      <c r="H28" s="213"/>
      <c r="I28" s="214"/>
      <c r="J28" s="215"/>
      <c r="K28" s="217"/>
      <c r="L28" s="217"/>
      <c r="M28" s="119"/>
    </row>
    <row r="29" spans="1:13" s="100" customFormat="1" ht="90" customHeight="1">
      <c r="A29" s="208">
        <v>12</v>
      </c>
      <c r="B29" s="209" t="s">
        <v>279</v>
      </c>
      <c r="C29" s="210"/>
      <c r="D29" s="210"/>
      <c r="E29" s="211"/>
      <c r="F29" s="212"/>
      <c r="G29" s="213"/>
      <c r="H29" s="213"/>
      <c r="I29" s="214"/>
      <c r="J29" s="215"/>
      <c r="K29" s="217"/>
      <c r="L29" s="217"/>
      <c r="M29" s="119"/>
    </row>
    <row r="30" spans="1:13" s="100" customFormat="1" ht="90" customHeight="1">
      <c r="A30" s="173">
        <v>66</v>
      </c>
      <c r="B30" s="120" t="s">
        <v>279</v>
      </c>
      <c r="C30" s="121"/>
      <c r="D30" s="121"/>
      <c r="E30" s="122"/>
      <c r="F30" s="123"/>
      <c r="G30" s="124"/>
      <c r="H30" s="124"/>
      <c r="I30" s="125"/>
      <c r="J30" s="126"/>
      <c r="K30" s="118"/>
      <c r="L30" s="118"/>
      <c r="M30" s="119"/>
    </row>
    <row r="31" spans="1:13" s="100" customFormat="1" ht="90" customHeight="1">
      <c r="A31" s="173">
        <v>67</v>
      </c>
      <c r="B31" s="120" t="s">
        <v>279</v>
      </c>
      <c r="C31" s="121"/>
      <c r="D31" s="121"/>
      <c r="E31" s="122"/>
      <c r="F31" s="123"/>
      <c r="G31" s="124"/>
      <c r="H31" s="124"/>
      <c r="I31" s="125"/>
      <c r="J31" s="126"/>
      <c r="K31" s="118"/>
      <c r="L31" s="118"/>
      <c r="M31" s="119"/>
    </row>
    <row r="32" spans="1:13" s="100" customFormat="1" ht="90" customHeight="1">
      <c r="A32" s="173">
        <v>68</v>
      </c>
      <c r="B32" s="120" t="s">
        <v>279</v>
      </c>
      <c r="C32" s="121"/>
      <c r="D32" s="121"/>
      <c r="E32" s="122"/>
      <c r="F32" s="123"/>
      <c r="G32" s="124"/>
      <c r="H32" s="124"/>
      <c r="I32" s="125"/>
      <c r="J32" s="126"/>
      <c r="K32" s="118"/>
      <c r="L32" s="118"/>
      <c r="M32" s="119"/>
    </row>
    <row r="33" spans="1:13" s="100" customFormat="1" ht="90" customHeight="1">
      <c r="A33" s="173">
        <v>69</v>
      </c>
      <c r="B33" s="120" t="s">
        <v>279</v>
      </c>
      <c r="C33" s="121"/>
      <c r="D33" s="121"/>
      <c r="E33" s="122"/>
      <c r="F33" s="123"/>
      <c r="G33" s="124"/>
      <c r="H33" s="124"/>
      <c r="I33" s="125"/>
      <c r="J33" s="126"/>
      <c r="K33" s="118"/>
      <c r="L33" s="118"/>
      <c r="M33" s="119"/>
    </row>
    <row r="34" spans="1:13" s="100" customFormat="1" ht="90" customHeight="1">
      <c r="A34" s="173">
        <v>70</v>
      </c>
      <c r="B34" s="120" t="s">
        <v>279</v>
      </c>
      <c r="C34" s="121"/>
      <c r="D34" s="121"/>
      <c r="E34" s="122"/>
      <c r="F34" s="123"/>
      <c r="G34" s="124"/>
      <c r="H34" s="124"/>
      <c r="I34" s="125"/>
      <c r="J34" s="126"/>
      <c r="K34" s="118"/>
      <c r="L34" s="118"/>
      <c r="M34" s="119"/>
    </row>
    <row r="35" spans="1:13" s="100" customFormat="1" ht="90" customHeight="1">
      <c r="A35" s="173">
        <v>71</v>
      </c>
      <c r="B35" s="120" t="s">
        <v>279</v>
      </c>
      <c r="C35" s="121"/>
      <c r="D35" s="121"/>
      <c r="E35" s="122"/>
      <c r="F35" s="123"/>
      <c r="G35" s="124"/>
      <c r="H35" s="124"/>
      <c r="I35" s="125"/>
      <c r="J35" s="126"/>
      <c r="K35" s="118"/>
      <c r="L35" s="118"/>
      <c r="M35" s="119"/>
    </row>
    <row r="36" spans="1:13" s="100" customFormat="1" ht="90" customHeight="1">
      <c r="A36" s="173">
        <v>72</v>
      </c>
      <c r="B36" s="120" t="s">
        <v>279</v>
      </c>
      <c r="C36" s="121"/>
      <c r="D36" s="121"/>
      <c r="E36" s="122"/>
      <c r="F36" s="123"/>
      <c r="G36" s="124"/>
      <c r="H36" s="124"/>
      <c r="I36" s="125"/>
      <c r="J36" s="126"/>
      <c r="K36" s="118"/>
      <c r="L36" s="118"/>
      <c r="M36" s="119"/>
    </row>
    <row r="37" spans="1:13" s="100" customFormat="1" ht="90" customHeight="1">
      <c r="A37" s="173">
        <v>73</v>
      </c>
      <c r="B37" s="120" t="s">
        <v>279</v>
      </c>
      <c r="C37" s="121"/>
      <c r="D37" s="121"/>
      <c r="E37" s="122"/>
      <c r="F37" s="123"/>
      <c r="G37" s="124"/>
      <c r="H37" s="124"/>
      <c r="I37" s="125"/>
      <c r="J37" s="126"/>
      <c r="K37" s="118"/>
      <c r="L37" s="118"/>
      <c r="M37" s="119"/>
    </row>
    <row r="38" spans="1:13" s="100" customFormat="1" ht="90" customHeight="1">
      <c r="A38" s="173">
        <v>74</v>
      </c>
      <c r="B38" s="120" t="s">
        <v>279</v>
      </c>
      <c r="C38" s="121"/>
      <c r="D38" s="121"/>
      <c r="E38" s="122"/>
      <c r="F38" s="123"/>
      <c r="G38" s="124"/>
      <c r="H38" s="124"/>
      <c r="I38" s="125"/>
      <c r="J38" s="126"/>
      <c r="K38" s="118"/>
      <c r="L38" s="118"/>
      <c r="M38" s="119"/>
    </row>
    <row r="39" spans="1:13" s="100" customFormat="1" ht="90" customHeight="1">
      <c r="A39" s="173">
        <v>75</v>
      </c>
      <c r="B39" s="120" t="s">
        <v>279</v>
      </c>
      <c r="C39" s="121"/>
      <c r="D39" s="121"/>
      <c r="E39" s="122"/>
      <c r="F39" s="123"/>
      <c r="G39" s="124"/>
      <c r="H39" s="124"/>
      <c r="I39" s="125"/>
      <c r="J39" s="126"/>
      <c r="K39" s="118"/>
      <c r="L39" s="118"/>
      <c r="M39" s="119"/>
    </row>
    <row r="40" spans="1:13" s="100" customFormat="1" ht="90" customHeight="1">
      <c r="A40" s="173">
        <v>76</v>
      </c>
      <c r="B40" s="120" t="s">
        <v>279</v>
      </c>
      <c r="C40" s="121"/>
      <c r="D40" s="121"/>
      <c r="E40" s="122"/>
      <c r="F40" s="123"/>
      <c r="G40" s="124"/>
      <c r="H40" s="124"/>
      <c r="I40" s="125"/>
      <c r="J40" s="126"/>
      <c r="K40" s="118"/>
      <c r="L40" s="118"/>
      <c r="M40" s="119"/>
    </row>
    <row r="41" spans="1:13" s="100" customFormat="1" ht="90" customHeight="1">
      <c r="A41" s="173">
        <v>77</v>
      </c>
      <c r="B41" s="120" t="s">
        <v>279</v>
      </c>
      <c r="C41" s="121"/>
      <c r="D41" s="121"/>
      <c r="E41" s="122"/>
      <c r="F41" s="123"/>
      <c r="G41" s="124"/>
      <c r="H41" s="124"/>
      <c r="I41" s="125"/>
      <c r="J41" s="126"/>
      <c r="K41" s="118"/>
      <c r="L41" s="118"/>
      <c r="M41" s="119"/>
    </row>
    <row r="42" spans="1:13" s="100" customFormat="1" ht="90" customHeight="1">
      <c r="A42" s="173">
        <v>78</v>
      </c>
      <c r="B42" s="120" t="s">
        <v>279</v>
      </c>
      <c r="C42" s="121"/>
      <c r="D42" s="121"/>
      <c r="E42" s="122"/>
      <c r="F42" s="123"/>
      <c r="G42" s="124"/>
      <c r="H42" s="124"/>
      <c r="I42" s="125"/>
      <c r="J42" s="126"/>
      <c r="K42" s="118"/>
      <c r="L42" s="118"/>
      <c r="M42" s="119"/>
    </row>
    <row r="43" spans="1:13" s="100" customFormat="1" ht="90" customHeight="1">
      <c r="A43" s="173">
        <v>79</v>
      </c>
      <c r="B43" s="120" t="s">
        <v>279</v>
      </c>
      <c r="C43" s="121"/>
      <c r="D43" s="121"/>
      <c r="E43" s="122"/>
      <c r="F43" s="123"/>
      <c r="G43" s="124"/>
      <c r="H43" s="124"/>
      <c r="I43" s="125"/>
      <c r="J43" s="126"/>
      <c r="K43" s="118"/>
      <c r="L43" s="118"/>
      <c r="M43" s="119"/>
    </row>
    <row r="44" spans="1:13" s="100" customFormat="1" ht="90" customHeight="1">
      <c r="A44" s="173">
        <v>80</v>
      </c>
      <c r="B44" s="120" t="s">
        <v>279</v>
      </c>
      <c r="C44" s="121"/>
      <c r="D44" s="121"/>
      <c r="E44" s="122"/>
      <c r="F44" s="123"/>
      <c r="G44" s="124"/>
      <c r="H44" s="124"/>
      <c r="I44" s="125"/>
      <c r="J44" s="126"/>
      <c r="K44" s="118"/>
      <c r="L44" s="118"/>
      <c r="M44" s="119"/>
    </row>
    <row r="45" spans="1:13" s="100" customFormat="1" ht="90" customHeight="1">
      <c r="A45" s="173">
        <v>81</v>
      </c>
      <c r="B45" s="120" t="s">
        <v>279</v>
      </c>
      <c r="C45" s="121"/>
      <c r="D45" s="121"/>
      <c r="E45" s="122"/>
      <c r="F45" s="123"/>
      <c r="G45" s="124"/>
      <c r="H45" s="124"/>
      <c r="I45" s="125"/>
      <c r="J45" s="126"/>
      <c r="K45" s="118"/>
      <c r="L45" s="118"/>
      <c r="M45" s="119"/>
    </row>
    <row r="46" spans="1:13" s="100" customFormat="1" ht="90" customHeight="1">
      <c r="A46" s="173">
        <v>82</v>
      </c>
      <c r="B46" s="120" t="s">
        <v>279</v>
      </c>
      <c r="C46" s="121"/>
      <c r="D46" s="121"/>
      <c r="E46" s="122"/>
      <c r="F46" s="123"/>
      <c r="G46" s="124"/>
      <c r="H46" s="124"/>
      <c r="I46" s="125"/>
      <c r="J46" s="126"/>
      <c r="K46" s="118"/>
      <c r="L46" s="118"/>
      <c r="M46" s="119"/>
    </row>
    <row r="47" spans="1:13" s="100" customFormat="1" ht="90" customHeight="1">
      <c r="A47" s="173">
        <v>83</v>
      </c>
      <c r="B47" s="120" t="s">
        <v>279</v>
      </c>
      <c r="C47" s="121"/>
      <c r="D47" s="121"/>
      <c r="E47" s="122"/>
      <c r="F47" s="123"/>
      <c r="G47" s="124"/>
      <c r="H47" s="124"/>
      <c r="I47" s="125"/>
      <c r="J47" s="126"/>
      <c r="K47" s="118"/>
      <c r="L47" s="118"/>
      <c r="M47" s="119"/>
    </row>
    <row r="48" spans="1:13" s="100" customFormat="1" ht="90" customHeight="1">
      <c r="A48" s="173">
        <v>84</v>
      </c>
      <c r="B48" s="120" t="s">
        <v>279</v>
      </c>
      <c r="C48" s="121"/>
      <c r="D48" s="121"/>
      <c r="E48" s="122"/>
      <c r="F48" s="123"/>
      <c r="G48" s="124"/>
      <c r="H48" s="124"/>
      <c r="I48" s="125"/>
      <c r="J48" s="126"/>
      <c r="K48" s="118"/>
      <c r="L48" s="118"/>
      <c r="M48" s="119"/>
    </row>
    <row r="49" spans="1:13" s="100" customFormat="1" ht="90" customHeight="1">
      <c r="A49" s="173">
        <v>85</v>
      </c>
      <c r="B49" s="120" t="s">
        <v>279</v>
      </c>
      <c r="C49" s="121"/>
      <c r="D49" s="121"/>
      <c r="E49" s="122"/>
      <c r="F49" s="123"/>
      <c r="G49" s="124"/>
      <c r="H49" s="124"/>
      <c r="I49" s="125"/>
      <c r="J49" s="126"/>
      <c r="K49" s="118"/>
      <c r="L49" s="118"/>
      <c r="M49" s="119"/>
    </row>
    <row r="50" spans="1:13" s="100" customFormat="1" ht="90" customHeight="1">
      <c r="A50" s="173">
        <v>86</v>
      </c>
      <c r="B50" s="120" t="s">
        <v>279</v>
      </c>
      <c r="C50" s="121"/>
      <c r="D50" s="121"/>
      <c r="E50" s="122"/>
      <c r="F50" s="123"/>
      <c r="G50" s="124"/>
      <c r="H50" s="124"/>
      <c r="I50" s="125"/>
      <c r="J50" s="126"/>
      <c r="K50" s="118"/>
      <c r="L50" s="118"/>
      <c r="M50" s="119"/>
    </row>
    <row r="51" spans="1:13" s="100" customFormat="1" ht="77.25" customHeight="1" thickBot="1">
      <c r="A51" s="173">
        <v>87</v>
      </c>
      <c r="B51" s="120" t="s">
        <v>279</v>
      </c>
      <c r="C51" s="128"/>
      <c r="D51" s="128"/>
      <c r="E51" s="129"/>
      <c r="F51" s="130"/>
      <c r="G51" s="131"/>
      <c r="H51" s="131"/>
      <c r="I51" s="132"/>
      <c r="J51" s="133"/>
      <c r="K51" s="118"/>
      <c r="L51" s="118"/>
      <c r="M51" s="119"/>
    </row>
    <row r="52" spans="1:13" s="100" customFormat="1" ht="24" customHeight="1">
      <c r="A52" s="173">
        <v>88</v>
      </c>
      <c r="B52" s="111" t="s">
        <v>279</v>
      </c>
      <c r="C52" s="112"/>
      <c r="D52" s="112"/>
      <c r="E52" s="113"/>
      <c r="F52" s="114"/>
      <c r="G52" s="115"/>
      <c r="H52" s="115"/>
      <c r="I52" s="116"/>
      <c r="J52" s="117"/>
      <c r="K52" s="118"/>
      <c r="L52" s="118"/>
      <c r="M52" s="119"/>
    </row>
    <row r="53" spans="1:13" s="100" customFormat="1" ht="24" customHeight="1">
      <c r="A53" s="173">
        <v>89</v>
      </c>
      <c r="B53" s="111" t="s">
        <v>279</v>
      </c>
      <c r="C53" s="112"/>
      <c r="D53" s="112"/>
      <c r="E53" s="113"/>
      <c r="F53" s="114"/>
      <c r="G53" s="115"/>
      <c r="H53" s="115"/>
      <c r="I53" s="116"/>
      <c r="J53" s="117"/>
      <c r="K53" s="118"/>
      <c r="L53" s="118"/>
      <c r="M53" s="119"/>
    </row>
    <row r="54" spans="1:13" s="100" customFormat="1" ht="24" customHeight="1">
      <c r="A54" s="173">
        <v>90</v>
      </c>
      <c r="B54" s="120" t="s">
        <v>279</v>
      </c>
      <c r="C54" s="121"/>
      <c r="D54" s="121"/>
      <c r="E54" s="122"/>
      <c r="F54" s="123"/>
      <c r="G54" s="124"/>
      <c r="H54" s="124"/>
      <c r="I54" s="125"/>
      <c r="J54" s="126"/>
      <c r="K54" s="134"/>
      <c r="L54" s="134"/>
      <c r="M54" s="135"/>
    </row>
    <row r="55" spans="1:13" s="100" customFormat="1" ht="24" customHeight="1">
      <c r="A55" s="173">
        <v>91</v>
      </c>
      <c r="B55" s="120" t="s">
        <v>279</v>
      </c>
      <c r="C55" s="121"/>
      <c r="D55" s="121"/>
      <c r="E55" s="122"/>
      <c r="F55" s="123"/>
      <c r="G55" s="124"/>
      <c r="H55" s="124"/>
      <c r="I55" s="125"/>
      <c r="J55" s="126"/>
      <c r="K55" s="134"/>
      <c r="L55" s="134"/>
      <c r="M55" s="135"/>
    </row>
    <row r="56" spans="1:13" s="100" customFormat="1" ht="25.5" customHeight="1">
      <c r="A56" s="173">
        <v>92</v>
      </c>
      <c r="B56" s="120" t="s">
        <v>279</v>
      </c>
      <c r="C56" s="121"/>
      <c r="D56" s="121"/>
      <c r="E56" s="122"/>
      <c r="F56" s="123"/>
      <c r="G56" s="124"/>
      <c r="H56" s="124"/>
      <c r="I56" s="125"/>
      <c r="J56" s="126"/>
      <c r="K56" s="134"/>
      <c r="L56" s="134"/>
      <c r="M56" s="135"/>
    </row>
    <row r="57" spans="1:13" s="100" customFormat="1" ht="24" customHeight="1">
      <c r="A57" s="173">
        <v>93</v>
      </c>
      <c r="B57" s="120" t="s">
        <v>78</v>
      </c>
      <c r="C57" s="121"/>
      <c r="D57" s="121"/>
      <c r="E57" s="122"/>
      <c r="F57" s="123"/>
      <c r="G57" s="124"/>
      <c r="H57" s="124"/>
      <c r="I57" s="125"/>
      <c r="J57" s="126"/>
      <c r="K57" s="134"/>
      <c r="L57" s="134"/>
      <c r="M57" s="135"/>
    </row>
    <row r="58" spans="1:13" s="100" customFormat="1" ht="24" customHeight="1">
      <c r="A58" s="173">
        <v>94</v>
      </c>
      <c r="B58" s="120" t="s">
        <v>78</v>
      </c>
      <c r="C58" s="121"/>
      <c r="D58" s="121"/>
      <c r="E58" s="122"/>
      <c r="F58" s="123"/>
      <c r="G58" s="124"/>
      <c r="H58" s="124"/>
      <c r="I58" s="125"/>
      <c r="J58" s="126"/>
      <c r="K58" s="134"/>
      <c r="L58" s="134"/>
      <c r="M58" s="135"/>
    </row>
    <row r="59" spans="1:13" s="100" customFormat="1" ht="24" customHeight="1">
      <c r="A59" s="173">
        <v>95</v>
      </c>
      <c r="B59" s="120" t="s">
        <v>78</v>
      </c>
      <c r="C59" s="121"/>
      <c r="D59" s="121"/>
      <c r="E59" s="122"/>
      <c r="F59" s="123"/>
      <c r="G59" s="124"/>
      <c r="H59" s="124"/>
      <c r="I59" s="125"/>
      <c r="J59" s="126"/>
      <c r="K59" s="134"/>
      <c r="L59" s="134"/>
      <c r="M59" s="135"/>
    </row>
    <row r="60" spans="1:13" s="100" customFormat="1" ht="24" customHeight="1">
      <c r="A60" s="173">
        <v>96</v>
      </c>
      <c r="B60" s="120" t="s">
        <v>78</v>
      </c>
      <c r="C60" s="121"/>
      <c r="D60" s="121"/>
      <c r="E60" s="122"/>
      <c r="F60" s="123"/>
      <c r="G60" s="124"/>
      <c r="H60" s="124"/>
      <c r="I60" s="125"/>
      <c r="J60" s="126"/>
      <c r="K60" s="134"/>
      <c r="L60" s="134"/>
      <c r="M60" s="135"/>
    </row>
    <row r="61" spans="1:13" s="100" customFormat="1" ht="25.5" customHeight="1">
      <c r="A61" s="173">
        <v>97</v>
      </c>
      <c r="B61" s="120" t="s">
        <v>78</v>
      </c>
      <c r="C61" s="121"/>
      <c r="D61" s="121"/>
      <c r="E61" s="122"/>
      <c r="F61" s="123"/>
      <c r="G61" s="124"/>
      <c r="H61" s="124"/>
      <c r="I61" s="125"/>
      <c r="J61" s="126"/>
      <c r="K61" s="134"/>
      <c r="L61" s="134"/>
      <c r="M61" s="135"/>
    </row>
    <row r="62" spans="1:13" s="100" customFormat="1" ht="71.25" customHeight="1" thickBot="1">
      <c r="A62" s="173">
        <v>98</v>
      </c>
      <c r="B62" s="127" t="s">
        <v>279</v>
      </c>
      <c r="C62" s="128"/>
      <c r="D62" s="128"/>
      <c r="E62" s="129"/>
      <c r="F62" s="130"/>
      <c r="G62" s="131"/>
      <c r="H62" s="131"/>
      <c r="I62" s="132"/>
      <c r="J62" s="133"/>
      <c r="K62" s="136"/>
      <c r="L62" s="136"/>
      <c r="M62" s="137"/>
    </row>
    <row r="63" spans="1:13" s="100" customFormat="1" ht="24" customHeight="1">
      <c r="A63" s="173">
        <v>99</v>
      </c>
      <c r="B63" s="111" t="s">
        <v>279</v>
      </c>
      <c r="C63" s="112"/>
      <c r="D63" s="112"/>
      <c r="E63" s="113"/>
      <c r="F63" s="114"/>
      <c r="G63" s="115"/>
      <c r="H63" s="115"/>
      <c r="I63" s="116"/>
      <c r="J63" s="117"/>
      <c r="K63" s="118"/>
      <c r="L63" s="118"/>
      <c r="M63" s="119"/>
    </row>
    <row r="64" spans="1:13" s="100" customFormat="1" ht="24" customHeight="1">
      <c r="A64" s="173">
        <v>100</v>
      </c>
      <c r="B64" s="111" t="s">
        <v>279</v>
      </c>
      <c r="C64" s="112"/>
      <c r="D64" s="112"/>
      <c r="E64" s="113"/>
      <c r="F64" s="114"/>
      <c r="G64" s="115"/>
      <c r="H64" s="115"/>
      <c r="I64" s="116"/>
      <c r="J64" s="117"/>
      <c r="K64" s="118"/>
      <c r="L64" s="118"/>
      <c r="M64" s="119"/>
    </row>
    <row r="65" spans="1:13" s="100" customFormat="1" ht="24" customHeight="1">
      <c r="A65" s="173">
        <v>101</v>
      </c>
      <c r="B65" s="120" t="s">
        <v>279</v>
      </c>
      <c r="C65" s="121"/>
      <c r="D65" s="121"/>
      <c r="E65" s="122"/>
      <c r="F65" s="123"/>
      <c r="G65" s="124"/>
      <c r="H65" s="124"/>
      <c r="I65" s="125"/>
      <c r="J65" s="126"/>
      <c r="K65" s="134"/>
      <c r="L65" s="134"/>
      <c r="M65" s="135"/>
    </row>
    <row r="66" spans="1:13" s="100" customFormat="1" ht="24" customHeight="1">
      <c r="A66" s="173">
        <v>102</v>
      </c>
      <c r="B66" s="120" t="s">
        <v>279</v>
      </c>
      <c r="C66" s="121"/>
      <c r="D66" s="121"/>
      <c r="E66" s="122"/>
      <c r="F66" s="123"/>
      <c r="G66" s="124"/>
      <c r="H66" s="124"/>
      <c r="I66" s="125"/>
      <c r="J66" s="126"/>
      <c r="K66" s="134"/>
      <c r="L66" s="134"/>
      <c r="M66" s="135"/>
    </row>
    <row r="67" spans="1:13" s="100" customFormat="1" ht="24" customHeight="1">
      <c r="A67" s="173">
        <v>103</v>
      </c>
      <c r="B67" s="120" t="s">
        <v>279</v>
      </c>
      <c r="C67" s="121"/>
      <c r="D67" s="121"/>
      <c r="E67" s="122"/>
      <c r="F67" s="123"/>
      <c r="G67" s="124"/>
      <c r="H67" s="124"/>
      <c r="I67" s="125"/>
      <c r="J67" s="126"/>
      <c r="K67" s="134"/>
      <c r="L67" s="134"/>
      <c r="M67" s="135"/>
    </row>
    <row r="68" spans="1:13" s="100" customFormat="1" ht="30" customHeight="1">
      <c r="A68" s="173">
        <v>104</v>
      </c>
      <c r="B68" s="120" t="s">
        <v>78</v>
      </c>
      <c r="C68" s="121"/>
      <c r="D68" s="121"/>
      <c r="E68" s="122"/>
      <c r="F68" s="123"/>
      <c r="G68" s="124"/>
      <c r="H68" s="124"/>
      <c r="I68" s="125"/>
      <c r="J68" s="126"/>
      <c r="K68" s="134"/>
      <c r="L68" s="134"/>
      <c r="M68" s="135"/>
    </row>
    <row r="69" spans="1:13" s="100" customFormat="1" ht="29.25" customHeight="1">
      <c r="A69" s="173">
        <v>105</v>
      </c>
      <c r="B69" s="120" t="s">
        <v>78</v>
      </c>
      <c r="C69" s="121"/>
      <c r="D69" s="121"/>
      <c r="E69" s="122"/>
      <c r="F69" s="123"/>
      <c r="G69" s="124"/>
      <c r="H69" s="124"/>
      <c r="I69" s="125"/>
      <c r="J69" s="126"/>
      <c r="K69" s="134"/>
      <c r="L69" s="134"/>
      <c r="M69" s="135"/>
    </row>
    <row r="70" spans="1:13" s="100" customFormat="1" ht="25.5" customHeight="1">
      <c r="A70" s="173">
        <v>106</v>
      </c>
      <c r="B70" s="120" t="s">
        <v>78</v>
      </c>
      <c r="C70" s="121"/>
      <c r="D70" s="121"/>
      <c r="E70" s="122"/>
      <c r="F70" s="123"/>
      <c r="G70" s="124"/>
      <c r="H70" s="124"/>
      <c r="I70" s="125"/>
      <c r="J70" s="126"/>
      <c r="K70" s="134"/>
      <c r="L70" s="134"/>
      <c r="M70" s="135"/>
    </row>
    <row r="71" spans="1:13" s="100" customFormat="1" ht="26.25" customHeight="1">
      <c r="A71" s="173">
        <v>107</v>
      </c>
      <c r="B71" s="120" t="s">
        <v>78</v>
      </c>
      <c r="C71" s="121"/>
      <c r="D71" s="121"/>
      <c r="E71" s="122"/>
      <c r="F71" s="123"/>
      <c r="G71" s="124"/>
      <c r="H71" s="124"/>
      <c r="I71" s="125"/>
      <c r="J71" s="126"/>
      <c r="K71" s="134"/>
      <c r="L71" s="134"/>
      <c r="M71" s="135"/>
    </row>
    <row r="72" spans="1:13" s="100" customFormat="1" ht="28.5" customHeight="1">
      <c r="A72" s="173">
        <v>108</v>
      </c>
      <c r="B72" s="120" t="s">
        <v>78</v>
      </c>
      <c r="C72" s="121"/>
      <c r="D72" s="121"/>
      <c r="E72" s="122"/>
      <c r="F72" s="123"/>
      <c r="G72" s="124"/>
      <c r="H72" s="124"/>
      <c r="I72" s="125"/>
      <c r="J72" s="126"/>
      <c r="K72" s="134"/>
      <c r="L72" s="134"/>
      <c r="M72" s="135"/>
    </row>
    <row r="73" spans="1:13" s="100" customFormat="1" ht="87.75" customHeight="1" thickBot="1">
      <c r="A73" s="173">
        <v>109</v>
      </c>
      <c r="B73" s="127" t="s">
        <v>279</v>
      </c>
      <c r="C73" s="128"/>
      <c r="D73" s="128"/>
      <c r="E73" s="129"/>
      <c r="F73" s="130"/>
      <c r="G73" s="131"/>
      <c r="H73" s="131"/>
      <c r="I73" s="132"/>
      <c r="J73" s="133"/>
      <c r="K73" s="136"/>
      <c r="L73" s="136"/>
      <c r="M73" s="137"/>
    </row>
    <row r="74" spans="1:13" s="100" customFormat="1" ht="24" customHeight="1">
      <c r="A74" s="173">
        <v>110</v>
      </c>
      <c r="B74" s="111" t="s">
        <v>279</v>
      </c>
      <c r="C74" s="112"/>
      <c r="D74" s="112"/>
      <c r="E74" s="113"/>
      <c r="F74" s="114"/>
      <c r="G74" s="115"/>
      <c r="H74" s="115"/>
      <c r="I74" s="116"/>
      <c r="J74" s="117"/>
      <c r="K74" s="118"/>
      <c r="L74" s="118"/>
      <c r="M74" s="119"/>
    </row>
    <row r="75" spans="1:13" s="100" customFormat="1" ht="24" customHeight="1">
      <c r="A75" s="173">
        <v>111</v>
      </c>
      <c r="B75" s="111" t="s">
        <v>279</v>
      </c>
      <c r="C75" s="112"/>
      <c r="D75" s="112"/>
      <c r="E75" s="113"/>
      <c r="F75" s="114"/>
      <c r="G75" s="115"/>
      <c r="H75" s="115"/>
      <c r="I75" s="116"/>
      <c r="J75" s="117"/>
      <c r="K75" s="118"/>
      <c r="L75" s="118"/>
      <c r="M75" s="119"/>
    </row>
    <row r="76" spans="1:13" s="100" customFormat="1" ht="24" customHeight="1">
      <c r="A76" s="173">
        <v>112</v>
      </c>
      <c r="B76" s="120" t="s">
        <v>279</v>
      </c>
      <c r="C76" s="121"/>
      <c r="D76" s="121"/>
      <c r="E76" s="122"/>
      <c r="F76" s="123"/>
      <c r="G76" s="124"/>
      <c r="H76" s="124"/>
      <c r="I76" s="125"/>
      <c r="J76" s="126"/>
      <c r="K76" s="118"/>
      <c r="L76" s="118"/>
      <c r="M76" s="119"/>
    </row>
    <row r="77" spans="1:13" s="100" customFormat="1" ht="24" customHeight="1">
      <c r="A77" s="173">
        <v>113</v>
      </c>
      <c r="B77" s="120" t="s">
        <v>279</v>
      </c>
      <c r="C77" s="121"/>
      <c r="D77" s="121"/>
      <c r="E77" s="122"/>
      <c r="F77" s="123"/>
      <c r="G77" s="124"/>
      <c r="H77" s="124"/>
      <c r="I77" s="125"/>
      <c r="J77" s="126"/>
      <c r="K77" s="118"/>
      <c r="L77" s="118"/>
      <c r="M77" s="119"/>
    </row>
    <row r="78" spans="1:13" s="100" customFormat="1" ht="24" customHeight="1">
      <c r="A78" s="173">
        <v>114</v>
      </c>
      <c r="B78" s="120" t="s">
        <v>279</v>
      </c>
      <c r="C78" s="121"/>
      <c r="D78" s="121"/>
      <c r="E78" s="122"/>
      <c r="F78" s="123"/>
      <c r="G78" s="124"/>
      <c r="H78" s="124"/>
      <c r="I78" s="125"/>
      <c r="J78" s="126"/>
      <c r="K78" s="118"/>
      <c r="L78" s="118"/>
      <c r="M78" s="119"/>
    </row>
    <row r="79" spans="1:13" s="100" customFormat="1" ht="24" customHeight="1">
      <c r="A79" s="173">
        <v>115</v>
      </c>
      <c r="B79" s="120" t="s">
        <v>78</v>
      </c>
      <c r="C79" s="121"/>
      <c r="D79" s="121"/>
      <c r="E79" s="122"/>
      <c r="F79" s="123"/>
      <c r="G79" s="124"/>
      <c r="H79" s="124"/>
      <c r="I79" s="125"/>
      <c r="J79" s="126"/>
      <c r="K79" s="118"/>
      <c r="L79" s="118"/>
      <c r="M79" s="119"/>
    </row>
    <row r="80" spans="1:13" s="100" customFormat="1" ht="29.25" customHeight="1">
      <c r="A80" s="173">
        <v>116</v>
      </c>
      <c r="B80" s="120" t="s">
        <v>78</v>
      </c>
      <c r="C80" s="121"/>
      <c r="D80" s="121"/>
      <c r="E80" s="122"/>
      <c r="F80" s="123"/>
      <c r="G80" s="124"/>
      <c r="H80" s="124"/>
      <c r="I80" s="125"/>
      <c r="J80" s="126"/>
      <c r="K80" s="118"/>
      <c r="L80" s="118"/>
      <c r="M80" s="119"/>
    </row>
    <row r="81" spans="1:13" s="100" customFormat="1" ht="24" customHeight="1">
      <c r="A81" s="173">
        <v>117</v>
      </c>
      <c r="B81" s="120" t="s">
        <v>78</v>
      </c>
      <c r="C81" s="121"/>
      <c r="D81" s="121"/>
      <c r="E81" s="122"/>
      <c r="F81" s="123"/>
      <c r="G81" s="124"/>
      <c r="H81" s="124"/>
      <c r="I81" s="125"/>
      <c r="J81" s="126"/>
      <c r="K81" s="118"/>
      <c r="L81" s="118"/>
      <c r="M81" s="119"/>
    </row>
    <row r="82" spans="1:13" s="100" customFormat="1" ht="24" customHeight="1">
      <c r="A82" s="173">
        <v>118</v>
      </c>
      <c r="B82" s="120" t="s">
        <v>78</v>
      </c>
      <c r="C82" s="121"/>
      <c r="D82" s="121"/>
      <c r="E82" s="122"/>
      <c r="F82" s="123"/>
      <c r="G82" s="124"/>
      <c r="H82" s="124"/>
      <c r="I82" s="125"/>
      <c r="J82" s="126"/>
      <c r="K82" s="118"/>
      <c r="L82" s="118"/>
      <c r="M82" s="119"/>
    </row>
    <row r="83" spans="1:13" s="100" customFormat="1" ht="24" customHeight="1">
      <c r="A83" s="173">
        <v>119</v>
      </c>
      <c r="B83" s="120" t="s">
        <v>78</v>
      </c>
      <c r="C83" s="121"/>
      <c r="D83" s="121"/>
      <c r="E83" s="122"/>
      <c r="F83" s="123"/>
      <c r="G83" s="124"/>
      <c r="H83" s="124"/>
      <c r="I83" s="125"/>
      <c r="J83" s="126"/>
      <c r="K83" s="118"/>
      <c r="L83" s="118"/>
      <c r="M83" s="119"/>
    </row>
    <row r="84" spans="1:13" s="100" customFormat="1" ht="79.5" customHeight="1" thickBot="1">
      <c r="A84" s="173">
        <v>120</v>
      </c>
      <c r="B84" s="127" t="s">
        <v>279</v>
      </c>
      <c r="C84" s="128"/>
      <c r="D84" s="128"/>
      <c r="E84" s="129"/>
      <c r="F84" s="130"/>
      <c r="G84" s="131"/>
      <c r="H84" s="131"/>
      <c r="I84" s="132"/>
      <c r="J84" s="133"/>
      <c r="K84" s="118"/>
      <c r="L84" s="118"/>
      <c r="M84" s="119"/>
    </row>
    <row r="85" spans="1:13" s="100" customFormat="1" ht="28.5" customHeight="1">
      <c r="A85" s="173">
        <v>121</v>
      </c>
      <c r="B85" s="111" t="s">
        <v>279</v>
      </c>
      <c r="C85" s="174"/>
      <c r="D85" s="174"/>
      <c r="E85" s="175"/>
      <c r="F85" s="176"/>
      <c r="G85" s="177"/>
      <c r="H85" s="177"/>
      <c r="I85" s="178"/>
      <c r="J85" s="179"/>
      <c r="K85" s="180"/>
      <c r="L85" s="180"/>
      <c r="M85" s="181"/>
    </row>
    <row r="86" spans="1:13" s="100" customFormat="1" ht="28.5" customHeight="1">
      <c r="A86" s="173">
        <v>122</v>
      </c>
      <c r="B86" s="111" t="s">
        <v>279</v>
      </c>
      <c r="C86" s="112"/>
      <c r="D86" s="112"/>
      <c r="E86" s="113"/>
      <c r="F86" s="114"/>
      <c r="G86" s="115"/>
      <c r="H86" s="115"/>
      <c r="I86" s="116"/>
      <c r="J86" s="117"/>
      <c r="K86" s="134"/>
      <c r="L86" s="134"/>
      <c r="M86" s="135"/>
    </row>
    <row r="87" spans="1:13" s="100" customFormat="1" ht="24" customHeight="1">
      <c r="A87" s="173">
        <v>123</v>
      </c>
      <c r="B87" s="120" t="s">
        <v>279</v>
      </c>
      <c r="C87" s="121"/>
      <c r="D87" s="121"/>
      <c r="E87" s="122"/>
      <c r="F87" s="123"/>
      <c r="G87" s="124"/>
      <c r="H87" s="124"/>
      <c r="I87" s="125"/>
      <c r="J87" s="126"/>
      <c r="K87" s="134"/>
      <c r="L87" s="134"/>
      <c r="M87" s="135"/>
    </row>
    <row r="88" spans="1:13" s="100" customFormat="1" ht="24" customHeight="1">
      <c r="A88" s="173">
        <v>124</v>
      </c>
      <c r="B88" s="120" t="s">
        <v>279</v>
      </c>
      <c r="C88" s="121"/>
      <c r="D88" s="121"/>
      <c r="E88" s="122"/>
      <c r="F88" s="123"/>
      <c r="G88" s="124"/>
      <c r="H88" s="124"/>
      <c r="I88" s="125"/>
      <c r="J88" s="126"/>
      <c r="K88" s="134"/>
      <c r="L88" s="134"/>
      <c r="M88" s="135"/>
    </row>
    <row r="89" spans="1:13" s="100" customFormat="1" ht="24" customHeight="1">
      <c r="A89" s="173">
        <v>115</v>
      </c>
      <c r="B89" s="120" t="s">
        <v>279</v>
      </c>
      <c r="C89" s="121"/>
      <c r="D89" s="121"/>
      <c r="E89" s="122"/>
      <c r="F89" s="123"/>
      <c r="G89" s="124"/>
      <c r="H89" s="124"/>
      <c r="I89" s="125"/>
      <c r="J89" s="126"/>
      <c r="K89" s="134"/>
      <c r="L89" s="134"/>
      <c r="M89" s="135"/>
    </row>
    <row r="90" spans="1:13" s="100" customFormat="1" ht="24" customHeight="1">
      <c r="A90" s="173">
        <v>116</v>
      </c>
      <c r="B90" s="120" t="s">
        <v>78</v>
      </c>
      <c r="C90" s="121"/>
      <c r="D90" s="121"/>
      <c r="E90" s="122"/>
      <c r="F90" s="123"/>
      <c r="G90" s="124"/>
      <c r="H90" s="124"/>
      <c r="I90" s="125"/>
      <c r="J90" s="126"/>
      <c r="K90" s="134"/>
      <c r="L90" s="134"/>
      <c r="M90" s="135"/>
    </row>
    <row r="91" spans="1:13" s="100" customFormat="1" ht="24" customHeight="1">
      <c r="A91" s="173">
        <v>117</v>
      </c>
      <c r="B91" s="120" t="s">
        <v>78</v>
      </c>
      <c r="C91" s="121"/>
      <c r="D91" s="121"/>
      <c r="E91" s="122"/>
      <c r="F91" s="123"/>
      <c r="G91" s="124"/>
      <c r="H91" s="124"/>
      <c r="I91" s="125"/>
      <c r="J91" s="126"/>
      <c r="K91" s="134"/>
      <c r="L91" s="134"/>
      <c r="M91" s="135"/>
    </row>
    <row r="92" spans="1:13" s="100" customFormat="1" ht="30" customHeight="1">
      <c r="A92" s="173">
        <v>118</v>
      </c>
      <c r="B92" s="120" t="s">
        <v>78</v>
      </c>
      <c r="C92" s="121"/>
      <c r="D92" s="121"/>
      <c r="E92" s="122"/>
      <c r="F92" s="123"/>
      <c r="G92" s="124"/>
      <c r="H92" s="124"/>
      <c r="I92" s="125"/>
      <c r="J92" s="126"/>
      <c r="K92" s="134"/>
      <c r="L92" s="134"/>
      <c r="M92" s="135"/>
    </row>
    <row r="93" spans="1:13" s="100" customFormat="1" ht="24" customHeight="1">
      <c r="A93" s="173">
        <v>119</v>
      </c>
      <c r="B93" s="120" t="s">
        <v>78</v>
      </c>
      <c r="C93" s="121"/>
      <c r="D93" s="121"/>
      <c r="E93" s="122"/>
      <c r="F93" s="123"/>
      <c r="G93" s="124"/>
      <c r="H93" s="124"/>
      <c r="I93" s="125"/>
      <c r="J93" s="126"/>
      <c r="K93" s="134"/>
      <c r="L93" s="134"/>
      <c r="M93" s="135"/>
    </row>
    <row r="94" spans="1:13" s="100" customFormat="1" ht="24" customHeight="1">
      <c r="A94" s="173">
        <v>120</v>
      </c>
      <c r="B94" s="120" t="s">
        <v>78</v>
      </c>
      <c r="C94" s="121"/>
      <c r="D94" s="121"/>
      <c r="E94" s="122"/>
      <c r="F94" s="123"/>
      <c r="G94" s="124"/>
      <c r="H94" s="124"/>
      <c r="I94" s="125"/>
      <c r="J94" s="126"/>
      <c r="K94" s="134"/>
      <c r="L94" s="134"/>
      <c r="M94" s="135"/>
    </row>
    <row r="95" spans="1:13" s="100" customFormat="1" ht="85.5" customHeight="1" thickBot="1">
      <c r="A95" s="173">
        <v>121</v>
      </c>
      <c r="B95" s="127" t="s">
        <v>279</v>
      </c>
      <c r="C95" s="128"/>
      <c r="D95" s="128"/>
      <c r="E95" s="129"/>
      <c r="F95" s="130"/>
      <c r="G95" s="131"/>
      <c r="H95" s="131"/>
      <c r="I95" s="132"/>
      <c r="J95" s="133"/>
      <c r="K95" s="118"/>
      <c r="L95" s="118"/>
      <c r="M95" s="119"/>
    </row>
    <row r="96" spans="1:13" s="100" customFormat="1" ht="24" customHeight="1">
      <c r="A96" s="173">
        <v>122</v>
      </c>
      <c r="B96" s="111" t="s">
        <v>279</v>
      </c>
      <c r="C96" s="112"/>
      <c r="D96" s="112"/>
      <c r="E96" s="113"/>
      <c r="F96" s="114"/>
      <c r="G96" s="115"/>
      <c r="H96" s="115"/>
      <c r="I96" s="116"/>
      <c r="J96" s="117"/>
      <c r="K96" s="118"/>
      <c r="L96" s="118"/>
      <c r="M96" s="119"/>
    </row>
    <row r="97" spans="1:13" s="100" customFormat="1" ht="24" customHeight="1">
      <c r="A97" s="173">
        <v>123</v>
      </c>
      <c r="B97" s="111" t="s">
        <v>279</v>
      </c>
      <c r="C97" s="112"/>
      <c r="D97" s="112"/>
      <c r="E97" s="113"/>
      <c r="F97" s="114"/>
      <c r="G97" s="115"/>
      <c r="H97" s="115"/>
      <c r="I97" s="116"/>
      <c r="J97" s="117"/>
      <c r="K97" s="118"/>
      <c r="L97" s="118"/>
      <c r="M97" s="119"/>
    </row>
    <row r="98" spans="1:13" s="100" customFormat="1" ht="26.25" customHeight="1">
      <c r="A98" s="173">
        <v>124</v>
      </c>
      <c r="B98" s="120" t="s">
        <v>279</v>
      </c>
      <c r="C98" s="121"/>
      <c r="D98" s="121"/>
      <c r="E98" s="122"/>
      <c r="F98" s="123"/>
      <c r="G98" s="124"/>
      <c r="H98" s="124"/>
      <c r="I98" s="125"/>
      <c r="J98" s="126"/>
      <c r="K98" s="118"/>
      <c r="L98" s="118"/>
      <c r="M98" s="119"/>
    </row>
    <row r="99" spans="1:13" s="100" customFormat="1" ht="24" customHeight="1">
      <c r="A99" s="173">
        <v>125</v>
      </c>
      <c r="B99" s="120" t="s">
        <v>279</v>
      </c>
      <c r="C99" s="121"/>
      <c r="D99" s="121"/>
      <c r="E99" s="122"/>
      <c r="F99" s="123"/>
      <c r="G99" s="124"/>
      <c r="H99" s="124"/>
      <c r="I99" s="125"/>
      <c r="J99" s="126"/>
      <c r="K99" s="118"/>
      <c r="L99" s="118"/>
      <c r="M99" s="119"/>
    </row>
    <row r="100" spans="1:13" s="100" customFormat="1" ht="24" customHeight="1">
      <c r="A100" s="173">
        <v>126</v>
      </c>
      <c r="B100" s="120" t="s">
        <v>279</v>
      </c>
      <c r="C100" s="121"/>
      <c r="D100" s="121"/>
      <c r="E100" s="122"/>
      <c r="F100" s="123"/>
      <c r="G100" s="124"/>
      <c r="H100" s="124"/>
      <c r="I100" s="125"/>
      <c r="J100" s="126"/>
      <c r="K100" s="118"/>
      <c r="L100" s="118"/>
      <c r="M100" s="119"/>
    </row>
    <row r="101" spans="1:13" s="100" customFormat="1" ht="24" customHeight="1">
      <c r="A101" s="173">
        <v>127</v>
      </c>
      <c r="B101" s="120" t="s">
        <v>78</v>
      </c>
      <c r="C101" s="121"/>
      <c r="D101" s="121"/>
      <c r="E101" s="122"/>
      <c r="F101" s="123"/>
      <c r="G101" s="124"/>
      <c r="H101" s="124"/>
      <c r="I101" s="125"/>
      <c r="J101" s="126"/>
      <c r="K101" s="118"/>
      <c r="L101" s="118"/>
      <c r="M101" s="119"/>
    </row>
    <row r="102" spans="1:13" s="100" customFormat="1" ht="24" customHeight="1">
      <c r="A102" s="173">
        <v>128</v>
      </c>
      <c r="B102" s="120" t="s">
        <v>78</v>
      </c>
      <c r="C102" s="121"/>
      <c r="D102" s="121"/>
      <c r="E102" s="122"/>
      <c r="F102" s="123"/>
      <c r="G102" s="124"/>
      <c r="H102" s="124"/>
      <c r="I102" s="125"/>
      <c r="J102" s="126"/>
      <c r="K102" s="118"/>
      <c r="L102" s="118"/>
      <c r="M102" s="119"/>
    </row>
    <row r="103" spans="1:13" s="100" customFormat="1" ht="24" customHeight="1">
      <c r="A103" s="173">
        <v>129</v>
      </c>
      <c r="B103" s="120" t="s">
        <v>78</v>
      </c>
      <c r="C103" s="121"/>
      <c r="D103" s="121"/>
      <c r="E103" s="122"/>
      <c r="F103" s="123"/>
      <c r="G103" s="124"/>
      <c r="H103" s="124"/>
      <c r="I103" s="125"/>
      <c r="J103" s="126"/>
      <c r="K103" s="118"/>
      <c r="L103" s="118"/>
      <c r="M103" s="119"/>
    </row>
    <row r="104" spans="1:13" s="100" customFormat="1" ht="28.5" customHeight="1">
      <c r="A104" s="173">
        <v>130</v>
      </c>
      <c r="B104" s="120" t="s">
        <v>78</v>
      </c>
      <c r="C104" s="121"/>
      <c r="D104" s="121"/>
      <c r="E104" s="122"/>
      <c r="F104" s="123"/>
      <c r="G104" s="124"/>
      <c r="H104" s="124"/>
      <c r="I104" s="125"/>
      <c r="J104" s="126"/>
      <c r="K104" s="118"/>
      <c r="L104" s="118"/>
      <c r="M104" s="119"/>
    </row>
    <row r="105" spans="1:13" s="100" customFormat="1" ht="24" customHeight="1">
      <c r="A105" s="173">
        <v>131</v>
      </c>
      <c r="B105" s="120" t="s">
        <v>78</v>
      </c>
      <c r="C105" s="121"/>
      <c r="D105" s="121"/>
      <c r="E105" s="122"/>
      <c r="F105" s="123"/>
      <c r="G105" s="124"/>
      <c r="H105" s="124"/>
      <c r="I105" s="125"/>
      <c r="J105" s="126"/>
      <c r="K105" s="118"/>
      <c r="L105" s="118"/>
      <c r="M105" s="119"/>
    </row>
    <row r="106" spans="1:13" s="100" customFormat="1" ht="87" customHeight="1" thickBot="1">
      <c r="A106" s="173">
        <v>132</v>
      </c>
      <c r="B106" s="127" t="s">
        <v>279</v>
      </c>
      <c r="C106" s="128"/>
      <c r="D106" s="128"/>
      <c r="E106" s="129"/>
      <c r="F106" s="130"/>
      <c r="G106" s="131"/>
      <c r="H106" s="131"/>
      <c r="I106" s="132"/>
      <c r="J106" s="133"/>
      <c r="K106" s="118"/>
      <c r="L106" s="118"/>
      <c r="M106" s="119"/>
    </row>
    <row r="107" spans="1:13" s="100" customFormat="1" ht="24" customHeight="1">
      <c r="A107" s="173">
        <v>1</v>
      </c>
      <c r="B107" s="111" t="s">
        <v>279</v>
      </c>
      <c r="C107" s="112"/>
      <c r="D107" s="112"/>
      <c r="E107" s="113"/>
      <c r="F107" s="114"/>
      <c r="G107" s="115"/>
      <c r="H107" s="115"/>
      <c r="I107" s="116"/>
      <c r="J107" s="117"/>
      <c r="K107" s="118"/>
      <c r="L107" s="118"/>
      <c r="M107" s="119"/>
    </row>
    <row r="108" spans="1:13" s="100" customFormat="1" ht="24" customHeight="1">
      <c r="A108" s="173">
        <v>2</v>
      </c>
      <c r="B108" s="111" t="s">
        <v>279</v>
      </c>
      <c r="C108" s="112"/>
      <c r="D108" s="112"/>
      <c r="E108" s="113"/>
      <c r="F108" s="114"/>
      <c r="G108" s="115"/>
      <c r="H108" s="115"/>
      <c r="I108" s="116"/>
      <c r="J108" s="117"/>
      <c r="K108" s="118"/>
      <c r="L108" s="118"/>
      <c r="M108" s="119"/>
    </row>
    <row r="109" spans="1:13" s="100" customFormat="1" ht="24" customHeight="1">
      <c r="A109" s="173">
        <v>3</v>
      </c>
      <c r="B109" s="111" t="s">
        <v>279</v>
      </c>
      <c r="C109" s="121"/>
      <c r="D109" s="121"/>
      <c r="E109" s="122"/>
      <c r="F109" s="123"/>
      <c r="G109" s="115"/>
      <c r="H109" s="115"/>
      <c r="I109" s="125"/>
      <c r="J109" s="182"/>
      <c r="K109" s="118"/>
      <c r="L109" s="118"/>
      <c r="M109" s="119"/>
    </row>
    <row r="110" spans="1:13" s="100" customFormat="1" ht="25.5" customHeight="1">
      <c r="A110" s="173">
        <v>4</v>
      </c>
      <c r="B110" s="111" t="s">
        <v>279</v>
      </c>
      <c r="C110" s="121"/>
      <c r="D110" s="121"/>
      <c r="E110" s="122"/>
      <c r="F110" s="123"/>
      <c r="G110" s="115"/>
      <c r="H110" s="115"/>
      <c r="I110" s="125"/>
      <c r="J110" s="182"/>
      <c r="K110" s="118"/>
      <c r="L110" s="118"/>
      <c r="M110" s="119"/>
    </row>
    <row r="111" spans="1:13" s="100" customFormat="1" ht="24" customHeight="1">
      <c r="A111" s="173">
        <v>5</v>
      </c>
      <c r="B111" s="111" t="s">
        <v>279</v>
      </c>
      <c r="C111" s="121"/>
      <c r="D111" s="121"/>
      <c r="E111" s="122"/>
      <c r="F111" s="123"/>
      <c r="G111" s="124"/>
      <c r="H111" s="124"/>
      <c r="I111" s="125"/>
      <c r="J111" s="182"/>
      <c r="K111" s="118"/>
      <c r="L111" s="118"/>
      <c r="M111" s="119"/>
    </row>
    <row r="112" spans="1:13" s="100" customFormat="1" ht="24" customHeight="1">
      <c r="A112" s="173">
        <v>6</v>
      </c>
      <c r="B112" s="111" t="s">
        <v>279</v>
      </c>
      <c r="C112" s="121"/>
      <c r="D112" s="121"/>
      <c r="E112" s="122"/>
      <c r="F112" s="123"/>
      <c r="G112" s="124"/>
      <c r="H112" s="124"/>
      <c r="I112" s="125"/>
      <c r="J112" s="182"/>
      <c r="K112" s="118"/>
      <c r="L112" s="118"/>
      <c r="M112" s="119"/>
    </row>
    <row r="113" spans="1:13" s="100" customFormat="1" ht="24" customHeight="1">
      <c r="A113" s="173">
        <v>7</v>
      </c>
      <c r="B113" s="111" t="s">
        <v>279</v>
      </c>
      <c r="C113" s="121"/>
      <c r="D113" s="121"/>
      <c r="E113" s="122"/>
      <c r="F113" s="123"/>
      <c r="G113" s="124"/>
      <c r="H113" s="124"/>
      <c r="I113" s="125"/>
      <c r="J113" s="126"/>
      <c r="K113" s="118"/>
      <c r="L113" s="118"/>
      <c r="M113" s="119"/>
    </row>
    <row r="114" spans="1:13" s="100" customFormat="1" ht="24" customHeight="1">
      <c r="A114" s="173">
        <v>8</v>
      </c>
      <c r="B114" s="111" t="s">
        <v>279</v>
      </c>
      <c r="C114" s="121"/>
      <c r="D114" s="121"/>
      <c r="E114" s="122"/>
      <c r="F114" s="123"/>
      <c r="G114" s="124"/>
      <c r="H114" s="124"/>
      <c r="I114" s="125"/>
      <c r="J114" s="126"/>
      <c r="K114" s="118"/>
      <c r="L114" s="118"/>
      <c r="M114" s="119"/>
    </row>
    <row r="115" spans="1:13" s="100" customFormat="1" ht="24" customHeight="1">
      <c r="A115" s="173">
        <v>9</v>
      </c>
      <c r="B115" s="111" t="s">
        <v>279</v>
      </c>
      <c r="C115" s="121"/>
      <c r="D115" s="121"/>
      <c r="E115" s="122"/>
      <c r="F115" s="123"/>
      <c r="G115" s="124"/>
      <c r="H115" s="124"/>
      <c r="I115" s="125"/>
      <c r="J115" s="126"/>
      <c r="K115" s="118"/>
      <c r="L115" s="118"/>
      <c r="M115" s="119"/>
    </row>
    <row r="116" spans="1:13" s="100" customFormat="1" ht="24" customHeight="1">
      <c r="A116" s="173">
        <v>10</v>
      </c>
      <c r="B116" s="111" t="s">
        <v>279</v>
      </c>
      <c r="C116" s="121"/>
      <c r="D116" s="121"/>
      <c r="E116" s="122"/>
      <c r="F116" s="123"/>
      <c r="G116" s="124"/>
      <c r="H116" s="124"/>
      <c r="I116" s="125"/>
      <c r="J116" s="126"/>
      <c r="K116" s="118"/>
      <c r="L116" s="118"/>
      <c r="M116" s="119"/>
    </row>
    <row r="117" spans="1:13" s="100" customFormat="1" ht="24" customHeight="1">
      <c r="A117" s="173">
        <v>11</v>
      </c>
      <c r="B117" s="111" t="s">
        <v>279</v>
      </c>
      <c r="C117" s="121"/>
      <c r="D117" s="121"/>
      <c r="E117" s="122"/>
      <c r="F117" s="123"/>
      <c r="G117" s="124"/>
      <c r="H117" s="124"/>
      <c r="I117" s="125"/>
      <c r="J117" s="126"/>
      <c r="K117" s="118"/>
      <c r="L117" s="118"/>
      <c r="M117" s="119"/>
    </row>
    <row r="118" spans="1:13" s="100" customFormat="1" ht="24" customHeight="1">
      <c r="A118" s="173">
        <v>12</v>
      </c>
      <c r="B118" s="111" t="s">
        <v>279</v>
      </c>
      <c r="C118" s="121"/>
      <c r="D118" s="121"/>
      <c r="E118" s="122"/>
      <c r="F118" s="123"/>
      <c r="G118" s="124"/>
      <c r="H118" s="124"/>
      <c r="I118" s="125"/>
      <c r="J118" s="126"/>
      <c r="K118" s="118"/>
      <c r="L118" s="118"/>
      <c r="M118" s="119"/>
    </row>
    <row r="119" spans="1:13" s="100" customFormat="1" ht="24" customHeight="1">
      <c r="A119" s="173">
        <v>13</v>
      </c>
      <c r="B119" s="111" t="s">
        <v>279</v>
      </c>
      <c r="C119" s="121"/>
      <c r="D119" s="121"/>
      <c r="E119" s="122"/>
      <c r="F119" s="123"/>
      <c r="G119" s="124"/>
      <c r="H119" s="124"/>
      <c r="I119" s="125"/>
      <c r="J119" s="126"/>
      <c r="K119" s="118"/>
      <c r="L119" s="118"/>
      <c r="M119" s="119"/>
    </row>
    <row r="120" spans="1:13" s="100" customFormat="1" ht="24" customHeight="1">
      <c r="A120" s="173">
        <v>14</v>
      </c>
      <c r="B120" s="111" t="s">
        <v>279</v>
      </c>
      <c r="C120" s="121"/>
      <c r="D120" s="121"/>
      <c r="E120" s="122"/>
      <c r="F120" s="123"/>
      <c r="G120" s="124"/>
      <c r="H120" s="124"/>
      <c r="I120" s="125"/>
      <c r="J120" s="126"/>
      <c r="K120" s="118"/>
      <c r="L120" s="118"/>
      <c r="M120" s="119"/>
    </row>
    <row r="121" spans="1:13" s="100" customFormat="1" ht="24" customHeight="1">
      <c r="A121" s="173">
        <v>15</v>
      </c>
      <c r="B121" s="111" t="s">
        <v>279</v>
      </c>
      <c r="C121" s="121"/>
      <c r="D121" s="121"/>
      <c r="E121" s="122"/>
      <c r="F121" s="123"/>
      <c r="G121" s="124"/>
      <c r="H121" s="124"/>
      <c r="I121" s="125"/>
      <c r="J121" s="126"/>
      <c r="K121" s="118"/>
      <c r="L121" s="118"/>
      <c r="M121" s="119"/>
    </row>
    <row r="122" spans="1:13" s="100" customFormat="1" ht="24" customHeight="1">
      <c r="A122" s="173">
        <v>16</v>
      </c>
      <c r="B122" s="111" t="s">
        <v>279</v>
      </c>
      <c r="C122" s="121"/>
      <c r="D122" s="121"/>
      <c r="E122" s="122"/>
      <c r="F122" s="123"/>
      <c r="G122" s="124"/>
      <c r="H122" s="124"/>
      <c r="I122" s="125"/>
      <c r="J122" s="126"/>
      <c r="K122" s="118"/>
      <c r="L122" s="118"/>
      <c r="M122" s="119"/>
    </row>
    <row r="123" spans="1:13" s="100" customFormat="1" ht="24" customHeight="1">
      <c r="A123" s="173">
        <v>17</v>
      </c>
      <c r="B123" s="111" t="s">
        <v>279</v>
      </c>
      <c r="C123" s="121"/>
      <c r="D123" s="121"/>
      <c r="E123" s="122"/>
      <c r="F123" s="123"/>
      <c r="G123" s="124"/>
      <c r="H123" s="124"/>
      <c r="I123" s="125"/>
      <c r="J123" s="126"/>
      <c r="K123" s="118"/>
      <c r="L123" s="118"/>
      <c r="M123" s="119"/>
    </row>
    <row r="124" spans="1:13" s="100" customFormat="1" ht="24" customHeight="1">
      <c r="A124" s="173">
        <v>18</v>
      </c>
      <c r="B124" s="111" t="s">
        <v>279</v>
      </c>
      <c r="C124" s="121"/>
      <c r="D124" s="121"/>
      <c r="E124" s="122"/>
      <c r="F124" s="123"/>
      <c r="G124" s="124"/>
      <c r="H124" s="124"/>
      <c r="I124" s="125"/>
      <c r="J124" s="126"/>
      <c r="K124" s="118"/>
      <c r="L124" s="118"/>
      <c r="M124" s="119"/>
    </row>
    <row r="125" spans="1:13" s="100" customFormat="1" ht="24" customHeight="1">
      <c r="A125" s="173">
        <v>19</v>
      </c>
      <c r="B125" s="111" t="s">
        <v>279</v>
      </c>
      <c r="C125" s="121"/>
      <c r="D125" s="121"/>
      <c r="E125" s="122"/>
      <c r="F125" s="123"/>
      <c r="G125" s="124"/>
      <c r="H125" s="124"/>
      <c r="I125" s="125"/>
      <c r="J125" s="126"/>
      <c r="K125" s="118"/>
      <c r="L125" s="118"/>
      <c r="M125" s="119"/>
    </row>
    <row r="126" spans="1:13" s="100" customFormat="1" ht="24" customHeight="1">
      <c r="A126" s="173">
        <v>20</v>
      </c>
      <c r="B126" s="111" t="s">
        <v>279</v>
      </c>
      <c r="C126" s="121"/>
      <c r="D126" s="121"/>
      <c r="E126" s="122"/>
      <c r="F126" s="123"/>
      <c r="G126" s="124"/>
      <c r="H126" s="124"/>
      <c r="I126" s="125"/>
      <c r="J126" s="126"/>
      <c r="K126" s="118"/>
      <c r="L126" s="118"/>
      <c r="M126" s="119"/>
    </row>
    <row r="127" spans="1:13" s="100" customFormat="1" ht="24" customHeight="1">
      <c r="A127" s="173">
        <v>21</v>
      </c>
      <c r="B127" s="111" t="s">
        <v>279</v>
      </c>
      <c r="C127" s="121"/>
      <c r="D127" s="121"/>
      <c r="E127" s="122"/>
      <c r="F127" s="123"/>
      <c r="G127" s="124"/>
      <c r="H127" s="124"/>
      <c r="I127" s="125"/>
      <c r="J127" s="126"/>
      <c r="K127" s="118"/>
      <c r="L127" s="118"/>
      <c r="M127" s="119"/>
    </row>
    <row r="128" spans="1:13" s="100" customFormat="1" ht="24" customHeight="1">
      <c r="A128" s="173">
        <v>22</v>
      </c>
      <c r="B128" s="111" t="s">
        <v>279</v>
      </c>
      <c r="C128" s="121"/>
      <c r="D128" s="121"/>
      <c r="E128" s="122"/>
      <c r="F128" s="123"/>
      <c r="G128" s="124"/>
      <c r="H128" s="124"/>
      <c r="I128" s="125"/>
      <c r="J128" s="126"/>
      <c r="K128" s="118"/>
      <c r="L128" s="118"/>
      <c r="M128" s="119"/>
    </row>
    <row r="129" spans="1:13" s="100" customFormat="1" ht="24" customHeight="1">
      <c r="A129" s="173">
        <v>23</v>
      </c>
      <c r="B129" s="111" t="s">
        <v>279</v>
      </c>
      <c r="C129" s="121"/>
      <c r="D129" s="121"/>
      <c r="E129" s="122"/>
      <c r="F129" s="123"/>
      <c r="G129" s="124"/>
      <c r="H129" s="124"/>
      <c r="I129" s="125"/>
      <c r="J129" s="126"/>
      <c r="K129" s="118"/>
      <c r="L129" s="118"/>
      <c r="M129" s="119"/>
    </row>
    <row r="130" spans="1:13" s="100" customFormat="1" ht="24" customHeight="1">
      <c r="A130" s="173">
        <v>24</v>
      </c>
      <c r="B130" s="111" t="s">
        <v>279</v>
      </c>
      <c r="C130" s="121"/>
      <c r="D130" s="121"/>
      <c r="E130" s="122"/>
      <c r="F130" s="123"/>
      <c r="G130" s="124"/>
      <c r="H130" s="124"/>
      <c r="I130" s="125"/>
      <c r="J130" s="126"/>
      <c r="K130" s="118"/>
      <c r="L130" s="118"/>
      <c r="M130" s="119"/>
    </row>
    <row r="131" spans="1:13" s="100" customFormat="1" ht="24" customHeight="1">
      <c r="A131" s="173">
        <v>25</v>
      </c>
      <c r="B131" s="111" t="s">
        <v>279</v>
      </c>
      <c r="C131" s="121"/>
      <c r="D131" s="121"/>
      <c r="E131" s="122"/>
      <c r="F131" s="123"/>
      <c r="G131" s="124"/>
      <c r="H131" s="124"/>
      <c r="I131" s="125"/>
      <c r="J131" s="126"/>
      <c r="K131" s="118"/>
      <c r="L131" s="118"/>
      <c r="M131" s="119"/>
    </row>
    <row r="132" spans="1:13" s="100" customFormat="1" ht="24" customHeight="1">
      <c r="A132" s="173">
        <v>26</v>
      </c>
      <c r="B132" s="111" t="s">
        <v>279</v>
      </c>
      <c r="C132" s="121"/>
      <c r="D132" s="121"/>
      <c r="E132" s="122"/>
      <c r="F132" s="123"/>
      <c r="G132" s="124"/>
      <c r="H132" s="124"/>
      <c r="I132" s="125"/>
      <c r="J132" s="126"/>
      <c r="K132" s="118"/>
      <c r="L132" s="118"/>
      <c r="M132" s="119"/>
    </row>
    <row r="133" spans="1:13" s="100" customFormat="1" ht="24" customHeight="1">
      <c r="A133" s="173">
        <v>27</v>
      </c>
      <c r="B133" s="111" t="s">
        <v>279</v>
      </c>
      <c r="C133" s="121"/>
      <c r="D133" s="121"/>
      <c r="E133" s="122"/>
      <c r="F133" s="123"/>
      <c r="G133" s="124"/>
      <c r="H133" s="124"/>
      <c r="I133" s="125"/>
      <c r="J133" s="126"/>
      <c r="K133" s="118"/>
      <c r="L133" s="118"/>
      <c r="M133" s="119"/>
    </row>
    <row r="134" spans="1:13" s="100" customFormat="1" ht="24" customHeight="1">
      <c r="A134" s="173">
        <v>28</v>
      </c>
      <c r="B134" s="111" t="s">
        <v>279</v>
      </c>
      <c r="C134" s="121"/>
      <c r="D134" s="121"/>
      <c r="E134" s="122"/>
      <c r="F134" s="123"/>
      <c r="G134" s="124"/>
      <c r="H134" s="124"/>
      <c r="I134" s="125"/>
      <c r="J134" s="126"/>
      <c r="K134" s="118"/>
      <c r="L134" s="118"/>
      <c r="M134" s="119"/>
    </row>
    <row r="135" spans="1:13" s="100" customFormat="1" ht="24" customHeight="1">
      <c r="A135" s="173">
        <v>29</v>
      </c>
      <c r="B135" s="111" t="s">
        <v>279</v>
      </c>
      <c r="C135" s="121"/>
      <c r="D135" s="121"/>
      <c r="E135" s="122"/>
      <c r="F135" s="123"/>
      <c r="G135" s="124"/>
      <c r="H135" s="124"/>
      <c r="I135" s="125"/>
      <c r="J135" s="126"/>
      <c r="K135" s="118"/>
      <c r="L135" s="118"/>
      <c r="M135" s="119"/>
    </row>
    <row r="136" spans="1:13" s="100" customFormat="1" ht="24" customHeight="1">
      <c r="A136" s="173">
        <v>30</v>
      </c>
      <c r="B136" s="111" t="s">
        <v>279</v>
      </c>
      <c r="C136" s="121"/>
      <c r="D136" s="121"/>
      <c r="E136" s="122"/>
      <c r="F136" s="123"/>
      <c r="G136" s="124"/>
      <c r="H136" s="124"/>
      <c r="I136" s="125"/>
      <c r="J136" s="126"/>
      <c r="K136" s="118"/>
      <c r="L136" s="118"/>
      <c r="M136" s="119"/>
    </row>
    <row r="137" spans="1:13" s="100" customFormat="1" ht="24" customHeight="1">
      <c r="A137" s="173">
        <v>31</v>
      </c>
      <c r="B137" s="111" t="s">
        <v>279</v>
      </c>
      <c r="C137" s="121"/>
      <c r="D137" s="121"/>
      <c r="E137" s="122"/>
      <c r="F137" s="123"/>
      <c r="G137" s="124"/>
      <c r="H137" s="124"/>
      <c r="I137" s="125"/>
      <c r="J137" s="126"/>
      <c r="K137" s="118"/>
      <c r="L137" s="118"/>
      <c r="M137" s="119"/>
    </row>
    <row r="138" spans="1:13" s="100" customFormat="1" ht="24" customHeight="1">
      <c r="A138" s="173">
        <v>32</v>
      </c>
      <c r="B138" s="111" t="s">
        <v>279</v>
      </c>
      <c r="C138" s="121"/>
      <c r="D138" s="121"/>
      <c r="E138" s="122"/>
      <c r="F138" s="123"/>
      <c r="G138" s="124"/>
      <c r="H138" s="124"/>
      <c r="I138" s="125"/>
      <c r="J138" s="126"/>
      <c r="K138" s="118"/>
      <c r="L138" s="118"/>
      <c r="M138" s="119"/>
    </row>
    <row r="139" spans="1:13" s="100" customFormat="1" ht="24" customHeight="1">
      <c r="A139" s="173">
        <v>33</v>
      </c>
      <c r="B139" s="111" t="s">
        <v>279</v>
      </c>
      <c r="C139" s="121"/>
      <c r="D139" s="121"/>
      <c r="E139" s="122"/>
      <c r="F139" s="123"/>
      <c r="G139" s="124"/>
      <c r="H139" s="124"/>
      <c r="I139" s="125"/>
      <c r="J139" s="126"/>
      <c r="K139" s="118"/>
      <c r="L139" s="118"/>
      <c r="M139" s="119"/>
    </row>
    <row r="140" spans="1:13" s="100" customFormat="1" ht="24" customHeight="1">
      <c r="A140" s="173">
        <v>34</v>
      </c>
      <c r="B140" s="111" t="s">
        <v>279</v>
      </c>
      <c r="C140" s="121"/>
      <c r="D140" s="121"/>
      <c r="E140" s="122"/>
      <c r="F140" s="123"/>
      <c r="G140" s="124"/>
      <c r="H140" s="124"/>
      <c r="I140" s="125"/>
      <c r="J140" s="126"/>
      <c r="K140" s="118"/>
      <c r="L140" s="118"/>
      <c r="M140" s="119"/>
    </row>
    <row r="141" spans="1:13" s="100" customFormat="1" ht="24" customHeight="1">
      <c r="A141" s="173">
        <v>35</v>
      </c>
      <c r="B141" s="111" t="s">
        <v>279</v>
      </c>
      <c r="C141" s="121"/>
      <c r="D141" s="121"/>
      <c r="E141" s="122"/>
      <c r="F141" s="123"/>
      <c r="G141" s="124"/>
      <c r="H141" s="124"/>
      <c r="I141" s="125"/>
      <c r="J141" s="126"/>
      <c r="K141" s="118"/>
      <c r="L141" s="118"/>
      <c r="M141" s="119"/>
    </row>
    <row r="142" spans="1:13" s="100" customFormat="1" ht="24" customHeight="1">
      <c r="A142" s="173">
        <v>36</v>
      </c>
      <c r="B142" s="120" t="s">
        <v>78</v>
      </c>
      <c r="C142" s="121"/>
      <c r="D142" s="121"/>
      <c r="E142" s="122"/>
      <c r="F142" s="123"/>
      <c r="G142" s="124"/>
      <c r="H142" s="124"/>
      <c r="I142" s="125"/>
      <c r="J142" s="126"/>
      <c r="K142" s="118"/>
      <c r="L142" s="118"/>
      <c r="M142" s="119"/>
    </row>
    <row r="143" spans="1:13" s="100" customFormat="1" ht="24" customHeight="1">
      <c r="A143" s="173">
        <v>37</v>
      </c>
      <c r="B143" s="120" t="s">
        <v>78</v>
      </c>
      <c r="C143" s="121"/>
      <c r="D143" s="121"/>
      <c r="E143" s="122"/>
      <c r="F143" s="123"/>
      <c r="G143" s="124"/>
      <c r="H143" s="124"/>
      <c r="I143" s="125"/>
      <c r="J143" s="126"/>
      <c r="K143" s="118"/>
      <c r="L143" s="118"/>
      <c r="M143" s="119"/>
    </row>
    <row r="144" spans="1:13" s="100" customFormat="1" ht="24" customHeight="1">
      <c r="A144" s="173">
        <v>38</v>
      </c>
      <c r="B144" s="120" t="s">
        <v>78</v>
      </c>
      <c r="C144" s="121"/>
      <c r="D144" s="121"/>
      <c r="E144" s="122"/>
      <c r="F144" s="123"/>
      <c r="G144" s="124"/>
      <c r="H144" s="124"/>
      <c r="I144" s="125"/>
      <c r="J144" s="126"/>
      <c r="K144" s="118"/>
      <c r="L144" s="118"/>
      <c r="M144" s="119"/>
    </row>
    <row r="145" spans="1:13" s="100" customFormat="1" ht="24" customHeight="1">
      <c r="A145" s="173">
        <v>39</v>
      </c>
      <c r="B145" s="120" t="s">
        <v>78</v>
      </c>
      <c r="C145" s="121"/>
      <c r="D145" s="121"/>
      <c r="E145" s="122"/>
      <c r="F145" s="123"/>
      <c r="G145" s="124"/>
      <c r="H145" s="124"/>
      <c r="I145" s="125"/>
      <c r="J145" s="126"/>
      <c r="K145" s="118"/>
      <c r="L145" s="118"/>
      <c r="M145" s="119"/>
    </row>
    <row r="146" spans="1:13" s="100" customFormat="1" ht="24" customHeight="1">
      <c r="A146" s="173">
        <v>40</v>
      </c>
      <c r="B146" s="120" t="s">
        <v>78</v>
      </c>
      <c r="C146" s="121"/>
      <c r="D146" s="121"/>
      <c r="E146" s="122"/>
      <c r="F146" s="123"/>
      <c r="G146" s="124"/>
      <c r="H146" s="124"/>
      <c r="I146" s="125"/>
      <c r="J146" s="126"/>
      <c r="K146" s="118"/>
      <c r="L146" s="118"/>
      <c r="M146" s="119"/>
    </row>
    <row r="147" spans="1:13" s="100" customFormat="1" ht="24" customHeight="1">
      <c r="A147" s="173">
        <v>41</v>
      </c>
      <c r="B147" s="120" t="s">
        <v>78</v>
      </c>
      <c r="C147" s="121"/>
      <c r="D147" s="121"/>
      <c r="E147" s="122"/>
      <c r="F147" s="123"/>
      <c r="G147" s="124"/>
      <c r="H147" s="124"/>
      <c r="I147" s="125"/>
      <c r="J147" s="126"/>
      <c r="K147" s="118"/>
      <c r="L147" s="118"/>
      <c r="M147" s="119"/>
    </row>
    <row r="148" spans="1:13" s="100" customFormat="1" ht="24" customHeight="1">
      <c r="A148" s="173">
        <v>42</v>
      </c>
      <c r="B148" s="120" t="s">
        <v>78</v>
      </c>
      <c r="C148" s="121"/>
      <c r="D148" s="121"/>
      <c r="E148" s="122"/>
      <c r="F148" s="123"/>
      <c r="G148" s="124"/>
      <c r="H148" s="124"/>
      <c r="I148" s="125"/>
      <c r="J148" s="126"/>
      <c r="K148" s="118"/>
      <c r="L148" s="118"/>
      <c r="M148" s="119"/>
    </row>
    <row r="149" spans="1:13" s="100" customFormat="1" ht="24" customHeight="1">
      <c r="A149" s="173">
        <v>43</v>
      </c>
      <c r="B149" s="120" t="s">
        <v>78</v>
      </c>
      <c r="C149" s="121"/>
      <c r="D149" s="121"/>
      <c r="E149" s="122"/>
      <c r="F149" s="123"/>
      <c r="G149" s="124"/>
      <c r="H149" s="124"/>
      <c r="I149" s="125"/>
      <c r="J149" s="126"/>
      <c r="K149" s="118"/>
      <c r="L149" s="118"/>
      <c r="M149" s="119"/>
    </row>
    <row r="150" spans="1:13" s="100" customFormat="1" ht="24" customHeight="1">
      <c r="A150" s="173">
        <v>44</v>
      </c>
      <c r="B150" s="120" t="s">
        <v>78</v>
      </c>
      <c r="C150" s="121"/>
      <c r="D150" s="121"/>
      <c r="E150" s="122"/>
      <c r="F150" s="123"/>
      <c r="G150" s="124"/>
      <c r="H150" s="124"/>
      <c r="I150" s="125"/>
      <c r="J150" s="126"/>
      <c r="K150" s="118"/>
      <c r="L150" s="118"/>
      <c r="M150" s="119"/>
    </row>
    <row r="151" spans="1:13" s="100" customFormat="1" ht="24" customHeight="1">
      <c r="A151" s="173">
        <v>45</v>
      </c>
      <c r="B151" s="120" t="s">
        <v>78</v>
      </c>
      <c r="C151" s="121"/>
      <c r="D151" s="121"/>
      <c r="E151" s="122"/>
      <c r="F151" s="123"/>
      <c r="G151" s="124"/>
      <c r="H151" s="124"/>
      <c r="I151" s="125"/>
      <c r="J151" s="126"/>
      <c r="K151" s="118"/>
      <c r="L151" s="118"/>
      <c r="M151" s="119"/>
    </row>
    <row r="152" spans="1:13" s="100" customFormat="1" ht="24" customHeight="1">
      <c r="A152" s="173">
        <v>46</v>
      </c>
      <c r="B152" s="120" t="s">
        <v>78</v>
      </c>
      <c r="C152" s="121"/>
      <c r="D152" s="121"/>
      <c r="E152" s="122"/>
      <c r="F152" s="123"/>
      <c r="G152" s="124"/>
      <c r="H152" s="124"/>
      <c r="I152" s="125"/>
      <c r="J152" s="126"/>
      <c r="K152" s="118"/>
      <c r="L152" s="118"/>
      <c r="M152" s="119"/>
    </row>
    <row r="153" spans="1:13" s="100" customFormat="1" ht="24" customHeight="1">
      <c r="A153" s="173">
        <v>47</v>
      </c>
      <c r="B153" s="120" t="s">
        <v>78</v>
      </c>
      <c r="C153" s="121"/>
      <c r="D153" s="121"/>
      <c r="E153" s="122"/>
      <c r="F153" s="123"/>
      <c r="G153" s="124"/>
      <c r="H153" s="124"/>
      <c r="I153" s="125"/>
      <c r="J153" s="126"/>
      <c r="K153" s="118"/>
      <c r="L153" s="118"/>
      <c r="M153" s="119"/>
    </row>
    <row r="154" spans="1:13" s="100" customFormat="1" ht="24" customHeight="1">
      <c r="A154" s="173">
        <v>48</v>
      </c>
      <c r="B154" s="120" t="s">
        <v>78</v>
      </c>
      <c r="C154" s="121"/>
      <c r="D154" s="121"/>
      <c r="E154" s="122"/>
      <c r="F154" s="123"/>
      <c r="G154" s="124"/>
      <c r="H154" s="124"/>
      <c r="I154" s="125"/>
      <c r="J154" s="126"/>
      <c r="K154" s="118"/>
      <c r="L154" s="118"/>
      <c r="M154" s="119"/>
    </row>
    <row r="155" spans="1:13" s="100" customFormat="1" ht="24" customHeight="1">
      <c r="A155" s="173">
        <v>49</v>
      </c>
      <c r="B155" s="120" t="s">
        <v>78</v>
      </c>
      <c r="C155" s="121"/>
      <c r="D155" s="121"/>
      <c r="E155" s="122"/>
      <c r="F155" s="123"/>
      <c r="G155" s="124"/>
      <c r="H155" s="124"/>
      <c r="I155" s="125"/>
      <c r="J155" s="126"/>
      <c r="K155" s="118"/>
      <c r="L155" s="118"/>
      <c r="M155" s="119"/>
    </row>
    <row r="156" spans="1:13" s="100" customFormat="1" ht="24" customHeight="1">
      <c r="A156" s="173">
        <v>50</v>
      </c>
      <c r="B156" s="120" t="s">
        <v>78</v>
      </c>
      <c r="C156" s="121"/>
      <c r="D156" s="121"/>
      <c r="E156" s="122"/>
      <c r="F156" s="123"/>
      <c r="G156" s="124"/>
      <c r="H156" s="124"/>
      <c r="I156" s="125"/>
      <c r="J156" s="126"/>
      <c r="K156" s="118"/>
      <c r="L156" s="118"/>
      <c r="M156" s="119"/>
    </row>
    <row r="157" spans="1:13" s="100" customFormat="1" ht="24" customHeight="1">
      <c r="A157" s="173">
        <v>51</v>
      </c>
      <c r="B157" s="120" t="s">
        <v>78</v>
      </c>
      <c r="C157" s="121"/>
      <c r="D157" s="121"/>
      <c r="E157" s="122"/>
      <c r="F157" s="123"/>
      <c r="G157" s="124"/>
      <c r="H157" s="124"/>
      <c r="I157" s="125"/>
      <c r="J157" s="126"/>
      <c r="K157" s="118"/>
      <c r="L157" s="118"/>
      <c r="M157" s="119"/>
    </row>
    <row r="158" spans="1:13" s="100" customFormat="1" ht="24" customHeight="1">
      <c r="A158" s="173">
        <v>52</v>
      </c>
      <c r="B158" s="120" t="s">
        <v>78</v>
      </c>
      <c r="C158" s="121"/>
      <c r="D158" s="121"/>
      <c r="E158" s="122"/>
      <c r="F158" s="123"/>
      <c r="G158" s="124"/>
      <c r="H158" s="124"/>
      <c r="I158" s="125"/>
      <c r="J158" s="126"/>
      <c r="K158" s="118"/>
      <c r="L158" s="118"/>
      <c r="M158" s="119"/>
    </row>
    <row r="159" spans="1:13" s="100" customFormat="1" ht="24" customHeight="1">
      <c r="A159" s="173">
        <v>53</v>
      </c>
      <c r="B159" s="120" t="s">
        <v>78</v>
      </c>
      <c r="C159" s="121"/>
      <c r="D159" s="121"/>
      <c r="E159" s="122"/>
      <c r="F159" s="123"/>
      <c r="G159" s="124"/>
      <c r="H159" s="124"/>
      <c r="I159" s="125"/>
      <c r="J159" s="126"/>
      <c r="K159" s="118"/>
      <c r="L159" s="118"/>
      <c r="M159" s="119"/>
    </row>
    <row r="160" spans="1:13" s="100" customFormat="1" ht="24" customHeight="1">
      <c r="A160" s="173">
        <v>54</v>
      </c>
      <c r="B160" s="120" t="s">
        <v>78</v>
      </c>
      <c r="C160" s="121"/>
      <c r="D160" s="121"/>
      <c r="E160" s="122"/>
      <c r="F160" s="123"/>
      <c r="G160" s="124"/>
      <c r="H160" s="124"/>
      <c r="I160" s="125"/>
      <c r="J160" s="126"/>
      <c r="K160" s="118"/>
      <c r="L160" s="118"/>
      <c r="M160" s="119"/>
    </row>
    <row r="161" spans="1:13" s="100" customFormat="1" ht="24" customHeight="1">
      <c r="A161" s="173">
        <v>55</v>
      </c>
      <c r="B161" s="120" t="s">
        <v>78</v>
      </c>
      <c r="C161" s="121"/>
      <c r="D161" s="121"/>
      <c r="E161" s="122"/>
      <c r="F161" s="123"/>
      <c r="G161" s="124"/>
      <c r="H161" s="124"/>
      <c r="I161" s="125"/>
      <c r="J161" s="126"/>
      <c r="K161" s="118"/>
      <c r="L161" s="118"/>
      <c r="M161" s="119"/>
    </row>
    <row r="162" spans="1:13" s="100" customFormat="1" ht="24" customHeight="1">
      <c r="A162" s="173">
        <v>56</v>
      </c>
      <c r="B162" s="120" t="s">
        <v>78</v>
      </c>
      <c r="C162" s="121"/>
      <c r="D162" s="121"/>
      <c r="E162" s="122"/>
      <c r="F162" s="123"/>
      <c r="G162" s="124"/>
      <c r="H162" s="124"/>
      <c r="I162" s="125"/>
      <c r="J162" s="126"/>
      <c r="K162" s="118"/>
      <c r="L162" s="118"/>
      <c r="M162" s="119"/>
    </row>
    <row r="163" spans="1:13" s="100" customFormat="1" ht="24" customHeight="1">
      <c r="A163" s="173">
        <v>57</v>
      </c>
      <c r="B163" s="120" t="s">
        <v>78</v>
      </c>
      <c r="C163" s="121"/>
      <c r="D163" s="121"/>
      <c r="E163" s="122"/>
      <c r="F163" s="123"/>
      <c r="G163" s="124"/>
      <c r="H163" s="124"/>
      <c r="I163" s="125"/>
      <c r="J163" s="126"/>
      <c r="K163" s="118"/>
      <c r="L163" s="118"/>
      <c r="M163" s="119"/>
    </row>
    <row r="164" spans="1:13" s="100" customFormat="1" ht="24" customHeight="1">
      <c r="A164" s="173">
        <v>58</v>
      </c>
      <c r="B164" s="120" t="s">
        <v>78</v>
      </c>
      <c r="C164" s="121"/>
      <c r="D164" s="121"/>
      <c r="E164" s="122"/>
      <c r="F164" s="123"/>
      <c r="G164" s="124"/>
      <c r="H164" s="124"/>
      <c r="I164" s="125"/>
      <c r="J164" s="126"/>
      <c r="K164" s="118"/>
      <c r="L164" s="118"/>
      <c r="M164" s="119"/>
    </row>
    <row r="165" spans="1:13" s="100" customFormat="1" ht="24" customHeight="1">
      <c r="A165" s="173">
        <v>59</v>
      </c>
      <c r="B165" s="120" t="s">
        <v>78</v>
      </c>
      <c r="C165" s="121"/>
      <c r="D165" s="121"/>
      <c r="E165" s="122"/>
      <c r="F165" s="123"/>
      <c r="G165" s="124"/>
      <c r="H165" s="124"/>
      <c r="I165" s="125"/>
      <c r="J165" s="126"/>
      <c r="K165" s="118"/>
      <c r="L165" s="118"/>
      <c r="M165" s="119"/>
    </row>
    <row r="166" spans="1:13" s="100" customFormat="1" ht="24" customHeight="1">
      <c r="A166" s="173">
        <v>60</v>
      </c>
      <c r="B166" s="120" t="s">
        <v>78</v>
      </c>
      <c r="C166" s="121"/>
      <c r="D166" s="121"/>
      <c r="E166" s="122"/>
      <c r="F166" s="123"/>
      <c r="G166" s="124"/>
      <c r="H166" s="124"/>
      <c r="I166" s="125"/>
      <c r="J166" s="126"/>
      <c r="K166" s="118"/>
      <c r="L166" s="118"/>
      <c r="M166" s="119"/>
    </row>
    <row r="167" spans="1:13" s="100" customFormat="1" ht="24" customHeight="1">
      <c r="A167" s="173">
        <v>61</v>
      </c>
      <c r="B167" s="120" t="s">
        <v>78</v>
      </c>
      <c r="C167" s="121"/>
      <c r="D167" s="121"/>
      <c r="E167" s="122"/>
      <c r="F167" s="123"/>
      <c r="G167" s="124"/>
      <c r="H167" s="124"/>
      <c r="I167" s="125"/>
      <c r="J167" s="126"/>
      <c r="K167" s="118"/>
      <c r="L167" s="118"/>
      <c r="M167" s="119"/>
    </row>
    <row r="168" spans="1:13" s="100" customFormat="1" ht="24" customHeight="1">
      <c r="A168" s="173">
        <v>62</v>
      </c>
      <c r="B168" s="120" t="s">
        <v>78</v>
      </c>
      <c r="C168" s="121"/>
      <c r="D168" s="121"/>
      <c r="E168" s="122"/>
      <c r="F168" s="123"/>
      <c r="G168" s="124"/>
      <c r="H168" s="124"/>
      <c r="I168" s="125"/>
      <c r="J168" s="126"/>
      <c r="K168" s="118"/>
      <c r="L168" s="118"/>
      <c r="M168" s="119"/>
    </row>
    <row r="169" spans="1:13" s="100" customFormat="1" ht="24" customHeight="1">
      <c r="A169" s="173">
        <v>63</v>
      </c>
      <c r="B169" s="120" t="s">
        <v>78</v>
      </c>
      <c r="C169" s="121"/>
      <c r="D169" s="121"/>
      <c r="E169" s="122"/>
      <c r="F169" s="123"/>
      <c r="G169" s="124"/>
      <c r="H169" s="124"/>
      <c r="I169" s="125"/>
      <c r="J169" s="126"/>
      <c r="K169" s="118"/>
      <c r="L169" s="118"/>
      <c r="M169" s="119"/>
    </row>
    <row r="170" spans="1:13" s="100" customFormat="1" ht="24" customHeight="1">
      <c r="A170" s="173">
        <v>64</v>
      </c>
      <c r="B170" s="120" t="s">
        <v>78</v>
      </c>
      <c r="C170" s="121"/>
      <c r="D170" s="121"/>
      <c r="E170" s="122"/>
      <c r="F170" s="123"/>
      <c r="G170" s="124"/>
      <c r="H170" s="124"/>
      <c r="I170" s="125"/>
      <c r="J170" s="126"/>
      <c r="K170" s="118"/>
      <c r="L170" s="118"/>
      <c r="M170" s="119"/>
    </row>
    <row r="171" spans="1:13" s="100" customFormat="1" ht="24" customHeight="1">
      <c r="A171" s="173">
        <v>65</v>
      </c>
      <c r="B171" s="120" t="s">
        <v>78</v>
      </c>
      <c r="C171" s="121"/>
      <c r="D171" s="121"/>
      <c r="E171" s="122"/>
      <c r="F171" s="123"/>
      <c r="G171" s="124"/>
      <c r="H171" s="124"/>
      <c r="I171" s="125"/>
      <c r="J171" s="126"/>
      <c r="K171" s="118"/>
      <c r="L171" s="118"/>
      <c r="M171" s="119"/>
    </row>
    <row r="172" spans="1:13" s="100" customFormat="1" ht="24" customHeight="1">
      <c r="A172" s="173">
        <v>66</v>
      </c>
      <c r="B172" s="120" t="s">
        <v>78</v>
      </c>
      <c r="C172" s="121"/>
      <c r="D172" s="121"/>
      <c r="E172" s="122"/>
      <c r="F172" s="123"/>
      <c r="G172" s="124"/>
      <c r="H172" s="124"/>
      <c r="I172" s="125"/>
      <c r="J172" s="126"/>
      <c r="K172" s="118"/>
      <c r="L172" s="118"/>
      <c r="M172" s="119"/>
    </row>
    <row r="173" spans="1:13" s="100" customFormat="1" ht="24" customHeight="1">
      <c r="A173" s="173">
        <v>67</v>
      </c>
      <c r="B173" s="120" t="s">
        <v>78</v>
      </c>
      <c r="C173" s="121"/>
      <c r="D173" s="121"/>
      <c r="E173" s="122"/>
      <c r="F173" s="123"/>
      <c r="G173" s="124"/>
      <c r="H173" s="124"/>
      <c r="I173" s="125"/>
      <c r="J173" s="126"/>
      <c r="K173" s="118"/>
      <c r="L173" s="118"/>
      <c r="M173" s="119"/>
    </row>
    <row r="174" spans="1:13" s="100" customFormat="1" ht="24" customHeight="1">
      <c r="A174" s="173">
        <v>68</v>
      </c>
      <c r="B174" s="120" t="s">
        <v>78</v>
      </c>
      <c r="C174" s="121"/>
      <c r="D174" s="121"/>
      <c r="E174" s="122"/>
      <c r="F174" s="123"/>
      <c r="G174" s="124"/>
      <c r="H174" s="124"/>
      <c r="I174" s="125"/>
      <c r="J174" s="126"/>
      <c r="K174" s="118"/>
      <c r="L174" s="118"/>
      <c r="M174" s="119"/>
    </row>
    <row r="175" spans="1:13" s="100" customFormat="1" ht="24" customHeight="1">
      <c r="A175" s="173">
        <v>69</v>
      </c>
      <c r="B175" s="120" t="s">
        <v>78</v>
      </c>
      <c r="C175" s="121"/>
      <c r="D175" s="121"/>
      <c r="E175" s="122"/>
      <c r="F175" s="123"/>
      <c r="G175" s="124"/>
      <c r="H175" s="124"/>
      <c r="I175" s="125"/>
      <c r="J175" s="126"/>
      <c r="K175" s="118"/>
      <c r="L175" s="118"/>
      <c r="M175" s="119"/>
    </row>
  </sheetData>
  <sheetProtection/>
  <autoFilter ref="A3:M175"/>
  <mergeCells count="3">
    <mergeCell ref="A1:M1"/>
    <mergeCell ref="A2:F2"/>
    <mergeCell ref="J2:M2"/>
  </mergeCells>
  <conditionalFormatting sqref="G1:H65536">
    <cfRule type="containsText" priority="3" dxfId="0"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2" manualBreakCount="2">
    <brk id="58" max="11" man="1"/>
    <brk id="98" max="11" man="1"/>
  </rowBreaks>
</worksheet>
</file>

<file path=xl/worksheets/sheet4.xml><?xml version="1.0" encoding="utf-8"?>
<worksheet xmlns="http://schemas.openxmlformats.org/spreadsheetml/2006/main" xmlns:r="http://schemas.openxmlformats.org/officeDocument/2006/relationships">
  <sheetPr>
    <tabColor rgb="FF7030A0"/>
  </sheetPr>
  <dimension ref="A1:W92"/>
  <sheetViews>
    <sheetView view="pageBreakPreview" zoomScale="90" zoomScaleSheetLayoutView="90" zoomScalePageLayoutView="0" workbookViewId="0" topLeftCell="A1">
      <selection activeCell="N3" sqref="N3"/>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17" bestFit="1" customWidth="1"/>
    <col min="14" max="14" width="18.57421875" style="44" customWidth="1"/>
    <col min="15" max="15" width="19.28125" style="44" customWidth="1"/>
    <col min="16" max="16" width="10.28125" style="44" customWidth="1"/>
    <col min="17" max="17" width="11.28125" style="13"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tr">
        <f>('YARIŞMA BİLGİLERİ'!A2)</f>
        <v>Atletizm Federasyonu Başkanlığı
Antalya Atletizm İl Temsilciliği</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tr">
        <f>'YARIŞMA BİLGİLERİ'!F19</f>
        <v>ULUSAL BAYRAK YARIŞMALARI FESTİVALİ  YARIŞMALARI</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tr">
        <f>'YARIŞMA PROGRAMI'!C10</f>
        <v>-</v>
      </c>
      <c r="E3" s="321"/>
      <c r="F3" s="166"/>
      <c r="G3" s="322"/>
      <c r="H3" s="322"/>
      <c r="I3" s="3"/>
      <c r="J3" s="323"/>
      <c r="K3" s="323"/>
      <c r="L3" s="323"/>
      <c r="M3" s="323"/>
      <c r="N3" s="99" t="s">
        <v>234</v>
      </c>
      <c r="O3" s="324" t="str">
        <f>'YARIŞMA PROGRAMI'!E10</f>
        <v>-</v>
      </c>
      <c r="P3" s="324"/>
      <c r="Q3" s="324"/>
      <c r="R3" s="324"/>
      <c r="V3" s="104">
        <v>1044</v>
      </c>
      <c r="W3" s="102">
        <v>98</v>
      </c>
    </row>
    <row r="4" spans="1:23" s="4" customFormat="1" ht="17.25" customHeight="1">
      <c r="A4" s="316" t="s">
        <v>37</v>
      </c>
      <c r="B4" s="316"/>
      <c r="C4" s="316"/>
      <c r="D4" s="317" t="str">
        <f>'YARIŞMA BİLGİLERİ'!F21</f>
        <v>Bayanlar(B.G.Y.)</v>
      </c>
      <c r="E4" s="317"/>
      <c r="F4" s="167"/>
      <c r="G4" s="21"/>
      <c r="H4" s="21"/>
      <c r="I4" s="21"/>
      <c r="J4" s="21"/>
      <c r="K4" s="21"/>
      <c r="L4" s="21"/>
      <c r="M4" s="22"/>
      <c r="N4" s="47" t="s">
        <v>43</v>
      </c>
      <c r="O4" s="325" t="str">
        <f>'YARIŞMA PROGRAMI'!B10</f>
        <v>-</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110"/>
      <c r="P6" s="110"/>
      <c r="Q6" s="107"/>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58.5" customHeight="1">
      <c r="A8" s="149"/>
      <c r="B8" s="149"/>
      <c r="C8" s="150"/>
      <c r="D8" s="151"/>
      <c r="E8" s="152"/>
      <c r="F8" s="152"/>
      <c r="G8" s="153"/>
      <c r="H8" s="156"/>
      <c r="I8" s="14"/>
      <c r="J8" s="146">
        <v>1</v>
      </c>
      <c r="K8" s="147" t="s">
        <v>92</v>
      </c>
      <c r="L8" s="138">
        <f>IF(ISERROR(VLOOKUP(K8,'KAYIT LİSTESİ'!$B$4:$I$651,2,0)),"",(VLOOKUP(K8,'KAYIT LİSTESİ'!$B$4:$I$651,2,0)))</f>
      </c>
      <c r="M8" s="139">
        <f>IF(ISERROR(VLOOKUP(K8,'KAYIT LİSTESİ'!$B$4:$I$651,4,0)),"",(VLOOKUP(K8,'KAYIT LİSTESİ'!$B$4:$I$651,4,0)))</f>
      </c>
      <c r="N8" s="140">
        <f>IF(ISERROR(VLOOKUP(K8,'KAYIT LİSTESİ'!$B$4:$I$651,5,0)),"",(VLOOKUP(K8,'KAYIT LİSTESİ'!$B$4:$I$651,5,0)))</f>
      </c>
      <c r="O8" s="140">
        <f>IF(ISERROR(VLOOKUP(K8,'KAYIT LİSTESİ'!$B$4:$I$651,6,0)),"",(VLOOKUP(K8,'KAYIT LİSTESİ'!$B$4:$I$651,6,0)))</f>
      </c>
      <c r="P8" s="140">
        <f>IF(ISERROR(VLOOKUP(K8,'KAYIT LİSTESİ'!$B$4:$I$651,7,0)),"",(VLOOKUP(K8,'KAYIT LİSTESİ'!$B$4:$I$651,7,0)))</f>
      </c>
      <c r="Q8" s="153"/>
      <c r="R8" s="154"/>
      <c r="V8" s="105">
        <v>1054</v>
      </c>
      <c r="W8" s="103">
        <v>93</v>
      </c>
    </row>
    <row r="9" spans="1:23" s="11" customFormat="1" ht="58.5" customHeight="1">
      <c r="A9" s="149"/>
      <c r="B9" s="149"/>
      <c r="C9" s="150"/>
      <c r="D9" s="151"/>
      <c r="E9" s="152"/>
      <c r="F9" s="152"/>
      <c r="G9" s="153"/>
      <c r="H9" s="156"/>
      <c r="I9" s="14"/>
      <c r="J9" s="146">
        <v>2</v>
      </c>
      <c r="K9" s="147" t="s">
        <v>93</v>
      </c>
      <c r="L9" s="138">
        <f>IF(ISERROR(VLOOKUP(K9,'KAYIT LİSTESİ'!$B$4:$I$651,2,0)),"",(VLOOKUP(K9,'KAYIT LİSTESİ'!$B$4:$I$651,2,0)))</f>
      </c>
      <c r="M9" s="139">
        <f>IF(ISERROR(VLOOKUP(K9,'KAYIT LİSTESİ'!$B$4:$I$651,4,0)),"",(VLOOKUP(K9,'KAYIT LİSTESİ'!$B$4:$I$651,4,0)))</f>
      </c>
      <c r="N9" s="140">
        <f>IF(ISERROR(VLOOKUP(K9,'KAYIT LİSTESİ'!$B$4:$I$651,5,0)),"",(VLOOKUP(K9,'KAYIT LİSTESİ'!$B$4:$I$651,5,0)))</f>
      </c>
      <c r="O9" s="140">
        <f>IF(ISERROR(VLOOKUP(K9,'KAYIT LİSTESİ'!$B$4:$I$651,6,0)),"",(VLOOKUP(K9,'KAYIT LİSTESİ'!$B$4:$I$651,6,0)))</f>
      </c>
      <c r="P9" s="140">
        <f>IF(ISERROR(VLOOKUP(K9,'KAYIT LİSTESİ'!$B$4:$I$651,7,0)),"",(VLOOKUP(K9,'KAYIT LİSTESİ'!$B$4:$I$651,7,0)))</f>
      </c>
      <c r="Q9" s="153"/>
      <c r="R9" s="154"/>
      <c r="V9" s="105">
        <v>1056</v>
      </c>
      <c r="W9" s="103">
        <v>92</v>
      </c>
    </row>
    <row r="10" spans="1:23" s="11" customFormat="1" ht="58.5" customHeight="1">
      <c r="A10" s="149"/>
      <c r="B10" s="149"/>
      <c r="C10" s="150"/>
      <c r="D10" s="151"/>
      <c r="E10" s="152"/>
      <c r="F10" s="152"/>
      <c r="G10" s="153"/>
      <c r="H10" s="156"/>
      <c r="I10" s="14"/>
      <c r="J10" s="146">
        <v>3</v>
      </c>
      <c r="K10" s="147" t="s">
        <v>94</v>
      </c>
      <c r="L10" s="138">
        <f>IF(ISERROR(VLOOKUP(K10,'KAYIT LİSTESİ'!$B$4:$I$651,2,0)),"",(VLOOKUP(K10,'KAYIT LİSTESİ'!$B$4:$I$651,2,0)))</f>
      </c>
      <c r="M10" s="139">
        <f>IF(ISERROR(VLOOKUP(K10,'KAYIT LİSTESİ'!$B$4:$I$651,4,0)),"",(VLOOKUP(K10,'KAYIT LİSTESİ'!$B$4:$I$651,4,0)))</f>
      </c>
      <c r="N10" s="140">
        <f>IF(ISERROR(VLOOKUP(K10,'KAYIT LİSTESİ'!$B$4:$I$651,5,0)),"",(VLOOKUP(K10,'KAYIT LİSTESİ'!$B$4:$I$651,5,0)))</f>
      </c>
      <c r="O10" s="140">
        <f>IF(ISERROR(VLOOKUP(K10,'KAYIT LİSTESİ'!$B$4:$I$651,6,0)),"",(VLOOKUP(K10,'KAYIT LİSTESİ'!$B$4:$I$651,6,0)))</f>
      </c>
      <c r="P10" s="140">
        <f>IF(ISERROR(VLOOKUP(K10,'KAYIT LİSTESİ'!$B$4:$I$651,7,0)),"",(VLOOKUP(K10,'KAYIT LİSTESİ'!$B$4:$I$651,7,0)))</f>
      </c>
      <c r="Q10" s="153"/>
      <c r="R10" s="154"/>
      <c r="V10" s="105">
        <v>1058</v>
      </c>
      <c r="W10" s="103">
        <v>91</v>
      </c>
    </row>
    <row r="11" spans="1:23" s="11" customFormat="1" ht="58.5" customHeight="1">
      <c r="A11" s="149"/>
      <c r="B11" s="149"/>
      <c r="C11" s="150"/>
      <c r="D11" s="151"/>
      <c r="E11" s="152"/>
      <c r="F11" s="152"/>
      <c r="G11" s="153"/>
      <c r="H11" s="156"/>
      <c r="I11" s="14"/>
      <c r="J11" s="146">
        <v>4</v>
      </c>
      <c r="K11" s="147" t="s">
        <v>95</v>
      </c>
      <c r="L11" s="138">
        <f>IF(ISERROR(VLOOKUP(K11,'KAYIT LİSTESİ'!$B$4:$I$651,2,0)),"",(VLOOKUP(K11,'KAYIT LİSTESİ'!$B$4:$I$651,2,0)))</f>
      </c>
      <c r="M11" s="139">
        <f>IF(ISERROR(VLOOKUP(K11,'KAYIT LİSTESİ'!$B$4:$I$651,4,0)),"",(VLOOKUP(K11,'KAYIT LİSTESİ'!$B$4:$I$651,4,0)))</f>
      </c>
      <c r="N11" s="140">
        <f>IF(ISERROR(VLOOKUP(K11,'KAYIT LİSTESİ'!$B$4:$I$651,5,0)),"",(VLOOKUP(K11,'KAYIT LİSTESİ'!$B$4:$I$651,5,0)))</f>
      </c>
      <c r="O11" s="140">
        <f>IF(ISERROR(VLOOKUP(K11,'KAYIT LİSTESİ'!$B$4:$I$651,6,0)),"",(VLOOKUP(K11,'KAYIT LİSTESİ'!$B$4:$I$651,6,0)))</f>
      </c>
      <c r="P11" s="140">
        <f>IF(ISERROR(VLOOKUP(K11,'KAYIT LİSTESİ'!$B$4:$I$651,7,0)),"",(VLOOKUP(K11,'KAYIT LİSTESİ'!$B$4:$I$651,7,0)))</f>
      </c>
      <c r="Q11" s="153"/>
      <c r="R11" s="154"/>
      <c r="V11" s="105">
        <v>1060</v>
      </c>
      <c r="W11" s="103">
        <v>90</v>
      </c>
    </row>
    <row r="12" spans="1:23" s="11" customFormat="1" ht="58.5" customHeight="1">
      <c r="A12" s="149"/>
      <c r="B12" s="149"/>
      <c r="C12" s="150"/>
      <c r="D12" s="151"/>
      <c r="E12" s="152"/>
      <c r="F12" s="152"/>
      <c r="G12" s="153"/>
      <c r="H12" s="156"/>
      <c r="I12" s="14"/>
      <c r="J12" s="146">
        <v>5</v>
      </c>
      <c r="K12" s="147" t="s">
        <v>96</v>
      </c>
      <c r="L12" s="138">
        <f>IF(ISERROR(VLOOKUP(K12,'KAYIT LİSTESİ'!$B$4:$I$651,2,0)),"",(VLOOKUP(K12,'KAYIT LİSTESİ'!$B$4:$I$651,2,0)))</f>
      </c>
      <c r="M12" s="139">
        <f>IF(ISERROR(VLOOKUP(K12,'KAYIT LİSTESİ'!$B$4:$I$651,4,0)),"",(VLOOKUP(K12,'KAYIT LİSTESİ'!$B$4:$I$651,4,0)))</f>
      </c>
      <c r="N12" s="140">
        <f>IF(ISERROR(VLOOKUP(K12,'KAYIT LİSTESİ'!$B$4:$I$651,5,0)),"",(VLOOKUP(K12,'KAYIT LİSTESİ'!$B$4:$I$651,5,0)))</f>
      </c>
      <c r="O12" s="140">
        <f>IF(ISERROR(VLOOKUP(K12,'KAYIT LİSTESİ'!$B$4:$I$651,6,0)),"",(VLOOKUP(K12,'KAYIT LİSTESİ'!$B$4:$I$651,6,0)))</f>
      </c>
      <c r="P12" s="140">
        <f>IF(ISERROR(VLOOKUP(K12,'KAYIT LİSTESİ'!$B$4:$I$651,7,0)),"",(VLOOKUP(K12,'KAYIT LİSTESİ'!$B$4:$I$651,7,0)))</f>
      </c>
      <c r="Q12" s="153"/>
      <c r="R12" s="154"/>
      <c r="V12" s="105">
        <v>1062</v>
      </c>
      <c r="W12" s="103">
        <v>89</v>
      </c>
    </row>
    <row r="13" spans="1:23" s="11" customFormat="1" ht="58.5" customHeight="1">
      <c r="A13" s="149"/>
      <c r="B13" s="149"/>
      <c r="C13" s="150"/>
      <c r="D13" s="151"/>
      <c r="E13" s="152"/>
      <c r="F13" s="152"/>
      <c r="G13" s="153"/>
      <c r="H13" s="156"/>
      <c r="I13" s="14"/>
      <c r="J13" s="146">
        <v>6</v>
      </c>
      <c r="K13" s="147" t="s">
        <v>97</v>
      </c>
      <c r="L13" s="138">
        <f>IF(ISERROR(VLOOKUP(K13,'KAYIT LİSTESİ'!$B$4:$I$651,2,0)),"",(VLOOKUP(K13,'KAYIT LİSTESİ'!$B$4:$I$651,2,0)))</f>
      </c>
      <c r="M13" s="139">
        <f>IF(ISERROR(VLOOKUP(K13,'KAYIT LİSTESİ'!$B$4:$I$651,4,0)),"",(VLOOKUP(K13,'KAYIT LİSTESİ'!$B$4:$I$651,4,0)))</f>
      </c>
      <c r="N13" s="140">
        <f>IF(ISERROR(VLOOKUP(K13,'KAYIT LİSTESİ'!$B$4:$I$651,5,0)),"",(VLOOKUP(K13,'KAYIT LİSTESİ'!$B$4:$I$651,5,0)))</f>
      </c>
      <c r="O13" s="140">
        <f>IF(ISERROR(VLOOKUP(K13,'KAYIT LİSTESİ'!$B$4:$I$651,6,0)),"",(VLOOKUP(K13,'KAYIT LİSTESİ'!$B$4:$I$651,6,0)))</f>
      </c>
      <c r="P13" s="140">
        <f>IF(ISERROR(VLOOKUP(K13,'KAYIT LİSTESİ'!$B$4:$I$651,7,0)),"",(VLOOKUP(K13,'KAYIT LİSTESİ'!$B$4:$I$651,7,0)))</f>
      </c>
      <c r="Q13" s="153"/>
      <c r="R13" s="154"/>
      <c r="V13" s="105">
        <v>1064</v>
      </c>
      <c r="W13" s="103">
        <v>88</v>
      </c>
    </row>
    <row r="14" spans="1:23" s="11" customFormat="1" ht="58.5" customHeight="1">
      <c r="A14" s="149"/>
      <c r="B14" s="149"/>
      <c r="C14" s="150"/>
      <c r="D14" s="151"/>
      <c r="E14" s="152"/>
      <c r="F14" s="152"/>
      <c r="G14" s="153"/>
      <c r="H14" s="156"/>
      <c r="I14" s="14"/>
      <c r="J14" s="146">
        <v>7</v>
      </c>
      <c r="K14" s="147" t="s">
        <v>98</v>
      </c>
      <c r="L14" s="138">
        <f>IF(ISERROR(VLOOKUP(K14,'KAYIT LİSTESİ'!$B$4:$I$651,2,0)),"",(VLOOKUP(K14,'KAYIT LİSTESİ'!$B$4:$I$651,2,0)))</f>
      </c>
      <c r="M14" s="139">
        <f>IF(ISERROR(VLOOKUP(K14,'KAYIT LİSTESİ'!$B$4:$I$651,4,0)),"",(VLOOKUP(K14,'KAYIT LİSTESİ'!$B$4:$I$651,4,0)))</f>
      </c>
      <c r="N14" s="140">
        <f>IF(ISERROR(VLOOKUP(K14,'KAYIT LİSTESİ'!$B$4:$I$651,5,0)),"",(VLOOKUP(K14,'KAYIT LİSTESİ'!$B$4:$I$651,5,0)))</f>
      </c>
      <c r="O14" s="140">
        <f>IF(ISERROR(VLOOKUP(K14,'KAYIT LİSTESİ'!$B$4:$I$651,6,0)),"",(VLOOKUP(K14,'KAYIT LİSTESİ'!$B$4:$I$651,6,0)))</f>
      </c>
      <c r="P14" s="140">
        <f>IF(ISERROR(VLOOKUP(K14,'KAYIT LİSTESİ'!$B$4:$I$651,7,0)),"",(VLOOKUP(K14,'KAYIT LİSTESİ'!$B$4:$I$651,7,0)))</f>
      </c>
      <c r="Q14" s="153"/>
      <c r="R14" s="154"/>
      <c r="V14" s="105">
        <v>1066</v>
      </c>
      <c r="W14" s="103">
        <v>87</v>
      </c>
    </row>
    <row r="15" spans="1:23" s="11" customFormat="1" ht="58.5" customHeight="1">
      <c r="A15" s="149"/>
      <c r="B15" s="149"/>
      <c r="C15" s="150"/>
      <c r="D15" s="151"/>
      <c r="E15" s="152"/>
      <c r="F15" s="152"/>
      <c r="G15" s="153"/>
      <c r="H15" s="156"/>
      <c r="I15" s="14"/>
      <c r="J15" s="146">
        <v>8</v>
      </c>
      <c r="K15" s="147" t="s">
        <v>99</v>
      </c>
      <c r="L15" s="138">
        <f>IF(ISERROR(VLOOKUP(K15,'KAYIT LİSTESİ'!$B$4:$I$651,2,0)),"",(VLOOKUP(K15,'KAYIT LİSTESİ'!$B$4:$I$651,2,0)))</f>
      </c>
      <c r="M15" s="139">
        <f>IF(ISERROR(VLOOKUP(K15,'KAYIT LİSTESİ'!$B$4:$I$651,4,0)),"",(VLOOKUP(K15,'KAYIT LİSTESİ'!$B$4:$I$651,4,0)))</f>
      </c>
      <c r="N15" s="140">
        <f>IF(ISERROR(VLOOKUP(K15,'KAYIT LİSTESİ'!$B$4:$I$651,5,0)),"",(VLOOKUP(K15,'KAYIT LİSTESİ'!$B$4:$I$651,5,0)))</f>
      </c>
      <c r="O15" s="140">
        <f>IF(ISERROR(VLOOKUP(K15,'KAYIT LİSTESİ'!$B$4:$I$651,6,0)),"",(VLOOKUP(K15,'KAYIT LİSTESİ'!$B$4:$I$651,6,0)))</f>
      </c>
      <c r="P15" s="140">
        <f>IF(ISERROR(VLOOKUP(K15,'KAYIT LİSTESİ'!$B$4:$I$651,7,0)),"",(VLOOKUP(K15,'KAYIT LİSTESİ'!$B$4:$I$651,7,0)))</f>
      </c>
      <c r="Q15" s="153"/>
      <c r="R15" s="154"/>
      <c r="V15" s="105">
        <v>1068</v>
      </c>
      <c r="W15" s="103">
        <v>86</v>
      </c>
    </row>
    <row r="16" spans="1:23" s="11" customFormat="1" ht="58.5" customHeight="1">
      <c r="A16" s="149"/>
      <c r="B16" s="149"/>
      <c r="C16" s="150"/>
      <c r="D16" s="151"/>
      <c r="E16" s="152"/>
      <c r="F16" s="152"/>
      <c r="G16" s="153"/>
      <c r="H16" s="156"/>
      <c r="I16" s="14"/>
      <c r="J16" s="146">
        <v>9</v>
      </c>
      <c r="K16" s="147" t="s">
        <v>100</v>
      </c>
      <c r="L16" s="138">
        <f>IF(ISERROR(VLOOKUP(K16,'KAYIT LİSTESİ'!$B$4:$I$651,2,0)),"",(VLOOKUP(K16,'KAYIT LİSTESİ'!$B$4:$I$651,2,0)))</f>
      </c>
      <c r="M16" s="139">
        <f>IF(ISERROR(VLOOKUP(K16,'KAYIT LİSTESİ'!$B$4:$I$651,4,0)),"",(VLOOKUP(K16,'KAYIT LİSTESİ'!$B$4:$I$651,4,0)))</f>
      </c>
      <c r="N16" s="140">
        <f>IF(ISERROR(VLOOKUP(K16,'KAYIT LİSTESİ'!$B$4:$I$651,5,0)),"",(VLOOKUP(K16,'KAYIT LİSTESİ'!$B$4:$I$651,5,0)))</f>
      </c>
      <c r="O16" s="140">
        <f>IF(ISERROR(VLOOKUP(K16,'KAYIT LİSTESİ'!$B$4:$I$651,6,0)),"",(VLOOKUP(K16,'KAYIT LİSTESİ'!$B$4:$I$651,6,0)))</f>
      </c>
      <c r="P16" s="140">
        <f>IF(ISERROR(VLOOKUP(K16,'KAYIT LİSTESİ'!$B$4:$I$651,7,0)),"",(VLOOKUP(K16,'KAYIT LİSTESİ'!$B$4:$I$651,7,0)))</f>
      </c>
      <c r="Q16" s="153"/>
      <c r="R16" s="154"/>
      <c r="V16" s="105">
        <v>1070</v>
      </c>
      <c r="W16" s="103">
        <v>85</v>
      </c>
    </row>
    <row r="17" spans="1:23" s="11" customFormat="1" ht="58.5" customHeight="1">
      <c r="A17" s="149"/>
      <c r="B17" s="149"/>
      <c r="C17" s="150"/>
      <c r="D17" s="151"/>
      <c r="E17" s="152"/>
      <c r="F17" s="152"/>
      <c r="G17" s="153"/>
      <c r="H17" s="156"/>
      <c r="I17" s="14"/>
      <c r="J17" s="146">
        <v>10</v>
      </c>
      <c r="K17" s="147" t="s">
        <v>101</v>
      </c>
      <c r="L17" s="138">
        <f>IF(ISERROR(VLOOKUP(K17,'KAYIT LİSTESİ'!$B$4:$I$651,2,0)),"",(VLOOKUP(K17,'KAYIT LİSTESİ'!$B$4:$I$651,2,0)))</f>
      </c>
      <c r="M17" s="139">
        <f>IF(ISERROR(VLOOKUP(K17,'KAYIT LİSTESİ'!$B$4:$I$651,4,0)),"",(VLOOKUP(K17,'KAYIT LİSTESİ'!$B$4:$I$651,4,0)))</f>
      </c>
      <c r="N17" s="140">
        <f>IF(ISERROR(VLOOKUP(K17,'KAYIT LİSTESİ'!$B$4:$I$651,5,0)),"",(VLOOKUP(K17,'KAYIT LİSTESİ'!$B$4:$I$651,5,0)))</f>
      </c>
      <c r="O17" s="140">
        <f>IF(ISERROR(VLOOKUP(K17,'KAYIT LİSTESİ'!$B$4:$I$651,6,0)),"",(VLOOKUP(K17,'KAYIT LİSTESİ'!$B$4:$I$651,6,0)))</f>
      </c>
      <c r="P17" s="140">
        <f>IF(ISERROR(VLOOKUP(K17,'KAYIT LİSTESİ'!$B$4:$I$651,7,0)),"",(VLOOKUP(K17,'KAYIT LİSTESİ'!$B$4:$I$651,7,0)))</f>
      </c>
      <c r="Q17" s="153"/>
      <c r="R17" s="154"/>
      <c r="V17" s="105">
        <v>1072</v>
      </c>
      <c r="W17" s="103">
        <v>84</v>
      </c>
    </row>
    <row r="18" spans="1:23" s="11" customFormat="1" ht="58.5" customHeight="1">
      <c r="A18" s="149"/>
      <c r="B18" s="149"/>
      <c r="C18" s="150"/>
      <c r="D18" s="151"/>
      <c r="E18" s="152"/>
      <c r="F18" s="152"/>
      <c r="G18" s="153"/>
      <c r="H18" s="156"/>
      <c r="I18" s="14"/>
      <c r="J18" s="146">
        <v>11</v>
      </c>
      <c r="K18" s="147" t="s">
        <v>102</v>
      </c>
      <c r="L18" s="138">
        <f>IF(ISERROR(VLOOKUP(K18,'KAYIT LİSTESİ'!$B$4:$I$651,2,0)),"",(VLOOKUP(K18,'KAYIT LİSTESİ'!$B$4:$I$651,2,0)))</f>
      </c>
      <c r="M18" s="139">
        <f>IF(ISERROR(VLOOKUP(K18,'KAYIT LİSTESİ'!$B$4:$I$651,4,0)),"",(VLOOKUP(K18,'KAYIT LİSTESİ'!$B$4:$I$651,4,0)))</f>
      </c>
      <c r="N18" s="140">
        <f>IF(ISERROR(VLOOKUP(K18,'KAYIT LİSTESİ'!$B$4:$I$651,5,0)),"",(VLOOKUP(K18,'KAYIT LİSTESİ'!$B$4:$I$651,5,0)))</f>
      </c>
      <c r="O18" s="140">
        <f>IF(ISERROR(VLOOKUP(K18,'KAYIT LİSTESİ'!$B$4:$I$651,6,0)),"",(VLOOKUP(K18,'KAYIT LİSTESİ'!$B$4:$I$651,6,0)))</f>
      </c>
      <c r="P18" s="140">
        <f>IF(ISERROR(VLOOKUP(K18,'KAYIT LİSTESİ'!$B$4:$I$651,7,0)),"",(VLOOKUP(K18,'KAYIT LİSTESİ'!$B$4:$I$651,7,0)))</f>
      </c>
      <c r="Q18" s="153"/>
      <c r="R18" s="154"/>
      <c r="V18" s="105">
        <v>1074</v>
      </c>
      <c r="W18" s="103">
        <v>83</v>
      </c>
    </row>
    <row r="19" spans="1:23" s="11" customFormat="1" ht="58.5" customHeight="1">
      <c r="A19" s="149"/>
      <c r="B19" s="149"/>
      <c r="C19" s="150"/>
      <c r="D19" s="151"/>
      <c r="E19" s="152"/>
      <c r="F19" s="152"/>
      <c r="G19" s="153"/>
      <c r="H19" s="156"/>
      <c r="I19" s="14"/>
      <c r="J19" s="146">
        <v>12</v>
      </c>
      <c r="K19" s="147" t="s">
        <v>103</v>
      </c>
      <c r="L19" s="138">
        <f>IF(ISERROR(VLOOKUP(K19,'KAYIT LİSTESİ'!$B$4:$I$651,2,0)),"",(VLOOKUP(K19,'KAYIT LİSTESİ'!$B$4:$I$651,2,0)))</f>
      </c>
      <c r="M19" s="139">
        <f>IF(ISERROR(VLOOKUP(K19,'KAYIT LİSTESİ'!$B$4:$I$651,4,0)),"",(VLOOKUP(K19,'KAYIT LİSTESİ'!$B$4:$I$651,4,0)))</f>
      </c>
      <c r="N19" s="140">
        <f>IF(ISERROR(VLOOKUP(K19,'KAYIT LİSTESİ'!$B$4:$I$651,5,0)),"",(VLOOKUP(K19,'KAYIT LİSTESİ'!$B$4:$I$651,5,0)))</f>
      </c>
      <c r="O19" s="140">
        <f>IF(ISERROR(VLOOKUP(K19,'KAYIT LİSTESİ'!$B$4:$I$651,6,0)),"",(VLOOKUP(K19,'KAYIT LİSTESİ'!$B$4:$I$651,6,0)))</f>
      </c>
      <c r="P19" s="140">
        <f>IF(ISERROR(VLOOKUP(K19,'KAYIT LİSTESİ'!$B$4:$I$651,7,0)),"",(VLOOKUP(K19,'KAYIT LİSTESİ'!$B$4:$I$651,7,0)))</f>
      </c>
      <c r="Q19" s="153"/>
      <c r="R19" s="154"/>
      <c r="V19" s="105">
        <v>1076</v>
      </c>
      <c r="W19" s="103">
        <v>82</v>
      </c>
    </row>
    <row r="20" spans="1:23" s="11" customFormat="1" ht="58.5" customHeight="1">
      <c r="A20" s="149"/>
      <c r="B20" s="149"/>
      <c r="C20" s="150"/>
      <c r="D20" s="151"/>
      <c r="E20" s="152"/>
      <c r="F20" s="152"/>
      <c r="G20" s="153"/>
      <c r="H20" s="156"/>
      <c r="I20" s="14"/>
      <c r="J20" s="146">
        <v>13</v>
      </c>
      <c r="K20" s="147" t="s">
        <v>104</v>
      </c>
      <c r="L20" s="138">
        <f>IF(ISERROR(VLOOKUP(K20,'KAYIT LİSTESİ'!$B$4:$I$651,2,0)),"",(VLOOKUP(K20,'KAYIT LİSTESİ'!$B$4:$I$651,2,0)))</f>
      </c>
      <c r="M20" s="139">
        <f>IF(ISERROR(VLOOKUP(K20,'KAYIT LİSTESİ'!$B$4:$I$651,4,0)),"",(VLOOKUP(K20,'KAYIT LİSTESİ'!$B$4:$I$651,4,0)))</f>
      </c>
      <c r="N20" s="140">
        <f>IF(ISERROR(VLOOKUP(K20,'KAYIT LİSTESİ'!$B$4:$I$651,5,0)),"",(VLOOKUP(K20,'KAYIT LİSTESİ'!$B$4:$I$651,5,0)))</f>
      </c>
      <c r="O20" s="140">
        <f>IF(ISERROR(VLOOKUP(K20,'KAYIT LİSTESİ'!$B$4:$I$651,6,0)),"",(VLOOKUP(K20,'KAYIT LİSTESİ'!$B$4:$I$651,6,0)))</f>
      </c>
      <c r="P20" s="140">
        <f>IF(ISERROR(VLOOKUP(K20,'KAYIT LİSTESİ'!$B$4:$I$651,7,0)),"",(VLOOKUP(K20,'KAYIT LİSTESİ'!$B$4:$I$651,7,0)))</f>
      </c>
      <c r="Q20" s="153"/>
      <c r="R20" s="154"/>
      <c r="V20" s="105">
        <v>1078</v>
      </c>
      <c r="W20" s="103">
        <v>81</v>
      </c>
    </row>
    <row r="21" spans="1:23" s="11" customFormat="1" ht="58.5" customHeight="1">
      <c r="A21" s="149"/>
      <c r="B21" s="149"/>
      <c r="C21" s="150"/>
      <c r="D21" s="151"/>
      <c r="E21" s="152"/>
      <c r="F21" s="152"/>
      <c r="G21" s="153"/>
      <c r="H21" s="156"/>
      <c r="I21" s="14"/>
      <c r="J21" s="146">
        <v>14</v>
      </c>
      <c r="K21" s="147" t="s">
        <v>105</v>
      </c>
      <c r="L21" s="138">
        <f>IF(ISERROR(VLOOKUP(K21,'KAYIT LİSTESİ'!$B$4:$I$651,2,0)),"",(VLOOKUP(K21,'KAYIT LİSTESİ'!$B$4:$I$651,2,0)))</f>
      </c>
      <c r="M21" s="139">
        <f>IF(ISERROR(VLOOKUP(K21,'KAYIT LİSTESİ'!$B$4:$I$651,4,0)),"",(VLOOKUP(K21,'KAYIT LİSTESİ'!$B$4:$I$651,4,0)))</f>
      </c>
      <c r="N21" s="140">
        <f>IF(ISERROR(VLOOKUP(K21,'KAYIT LİSTESİ'!$B$4:$I$651,5,0)),"",(VLOOKUP(K21,'KAYIT LİSTESİ'!$B$4:$I$651,5,0)))</f>
      </c>
      <c r="O21" s="140">
        <f>IF(ISERROR(VLOOKUP(K21,'KAYIT LİSTESİ'!$B$4:$I$651,6,0)),"",(VLOOKUP(K21,'KAYIT LİSTESİ'!$B$4:$I$651,6,0)))</f>
      </c>
      <c r="P21" s="140">
        <f>IF(ISERROR(VLOOKUP(K21,'KAYIT LİSTESİ'!$B$4:$I$651,7,0)),"",(VLOOKUP(K21,'KAYIT LİSTESİ'!$B$4:$I$651,7,0)))</f>
      </c>
      <c r="Q21" s="153"/>
      <c r="R21" s="154"/>
      <c r="V21" s="105">
        <v>1080</v>
      </c>
      <c r="W21" s="103">
        <v>80</v>
      </c>
    </row>
    <row r="22" spans="1:23" s="11" customFormat="1" ht="58.5" customHeight="1">
      <c r="A22" s="149"/>
      <c r="B22" s="149"/>
      <c r="C22" s="150"/>
      <c r="D22" s="151"/>
      <c r="E22" s="152"/>
      <c r="F22" s="152"/>
      <c r="G22" s="153"/>
      <c r="H22" s="156"/>
      <c r="I22" s="14"/>
      <c r="J22" s="146">
        <v>15</v>
      </c>
      <c r="K22" s="147" t="s">
        <v>106</v>
      </c>
      <c r="L22" s="138">
        <f>IF(ISERROR(VLOOKUP(K22,'KAYIT LİSTESİ'!$B$4:$I$651,2,0)),"",(VLOOKUP(K22,'KAYIT LİSTESİ'!$B$4:$I$651,2,0)))</f>
      </c>
      <c r="M22" s="139">
        <f>IF(ISERROR(VLOOKUP(K22,'KAYIT LİSTESİ'!$B$4:$I$651,4,0)),"",(VLOOKUP(K22,'KAYIT LİSTESİ'!$B$4:$I$651,4,0)))</f>
      </c>
      <c r="N22" s="140">
        <f>IF(ISERROR(VLOOKUP(K22,'KAYIT LİSTESİ'!$B$4:$I$651,5,0)),"",(VLOOKUP(K22,'KAYIT LİSTESİ'!$B$4:$I$651,5,0)))</f>
      </c>
      <c r="O22" s="140">
        <f>IF(ISERROR(VLOOKUP(K22,'KAYIT LİSTESİ'!$B$4:$I$651,6,0)),"",(VLOOKUP(K22,'KAYIT LİSTESİ'!$B$4:$I$651,6,0)))</f>
      </c>
      <c r="P22" s="140">
        <f>IF(ISERROR(VLOOKUP(K22,'KAYIT LİSTESİ'!$B$4:$I$651,7,0)),"",(VLOOKUP(K22,'KAYIT LİSTESİ'!$B$4:$I$651,7,0)))</f>
      </c>
      <c r="Q22" s="153"/>
      <c r="R22" s="154"/>
      <c r="V22" s="105">
        <v>1082</v>
      </c>
      <c r="W22" s="103">
        <v>79</v>
      </c>
    </row>
    <row r="23" spans="1:23" s="11" customFormat="1" ht="58.5" customHeight="1">
      <c r="A23" s="149"/>
      <c r="B23" s="149"/>
      <c r="C23" s="150"/>
      <c r="D23" s="151"/>
      <c r="E23" s="152"/>
      <c r="F23" s="152"/>
      <c r="G23" s="153"/>
      <c r="H23" s="156"/>
      <c r="I23" s="14"/>
      <c r="J23" s="146">
        <v>16</v>
      </c>
      <c r="K23" s="147" t="s">
        <v>107</v>
      </c>
      <c r="L23" s="138">
        <f>IF(ISERROR(VLOOKUP(K23,'KAYIT LİSTESİ'!$B$4:$I$651,2,0)),"",(VLOOKUP(K23,'KAYIT LİSTESİ'!$B$4:$I$651,2,0)))</f>
      </c>
      <c r="M23" s="139">
        <f>IF(ISERROR(VLOOKUP(K23,'KAYIT LİSTESİ'!$B$4:$I$651,4,0)),"",(VLOOKUP(K23,'KAYIT LİSTESİ'!$B$4:$I$651,4,0)))</f>
      </c>
      <c r="N23" s="140">
        <f>IF(ISERROR(VLOOKUP(K23,'KAYIT LİSTESİ'!$B$4:$I$651,5,0)),"",(VLOOKUP(K23,'KAYIT LİSTESİ'!$B$4:$I$651,5,0)))</f>
      </c>
      <c r="O23" s="140">
        <f>IF(ISERROR(VLOOKUP(K23,'KAYIT LİSTESİ'!$B$4:$I$651,6,0)),"",(VLOOKUP(K23,'KAYIT LİSTESİ'!$B$4:$I$651,6,0)))</f>
      </c>
      <c r="P23" s="140">
        <f>IF(ISERROR(VLOOKUP(K23,'KAYIT LİSTESİ'!$B$4:$I$651,7,0)),"",(VLOOKUP(K23,'KAYIT LİSTESİ'!$B$4:$I$651,7,0)))</f>
      </c>
      <c r="Q23" s="153"/>
      <c r="R23" s="154"/>
      <c r="V23" s="105">
        <v>1084</v>
      </c>
      <c r="W23" s="103">
        <v>78</v>
      </c>
    </row>
    <row r="24" spans="1:23" s="11" customFormat="1" ht="58.5" customHeight="1">
      <c r="A24" s="149"/>
      <c r="B24" s="149"/>
      <c r="C24" s="150"/>
      <c r="D24" s="151"/>
      <c r="E24" s="152"/>
      <c r="F24" s="152"/>
      <c r="G24" s="153"/>
      <c r="H24" s="156"/>
      <c r="I24" s="14"/>
      <c r="J24" s="146">
        <v>17</v>
      </c>
      <c r="K24" s="147" t="s">
        <v>108</v>
      </c>
      <c r="L24" s="138">
        <f>IF(ISERROR(VLOOKUP(K24,'KAYIT LİSTESİ'!$B$4:$I$651,2,0)),"",(VLOOKUP(K24,'KAYIT LİSTESİ'!$B$4:$I$651,2,0)))</f>
      </c>
      <c r="M24" s="139">
        <f>IF(ISERROR(VLOOKUP(K24,'KAYIT LİSTESİ'!$B$4:$I$651,4,0)),"",(VLOOKUP(K24,'KAYIT LİSTESİ'!$B$4:$I$651,4,0)))</f>
      </c>
      <c r="N24" s="140">
        <f>IF(ISERROR(VLOOKUP(K24,'KAYIT LİSTESİ'!$B$4:$I$651,5,0)),"",(VLOOKUP(K24,'KAYIT LİSTESİ'!$B$4:$I$651,5,0)))</f>
      </c>
      <c r="O24" s="140">
        <f>IF(ISERROR(VLOOKUP(K24,'KAYIT LİSTESİ'!$B$4:$I$651,6,0)),"",(VLOOKUP(K24,'KAYIT LİSTESİ'!$B$4:$I$651,6,0)))</f>
      </c>
      <c r="P24" s="140">
        <f>IF(ISERROR(VLOOKUP(K24,'KAYIT LİSTESİ'!$B$4:$I$651,7,0)),"",(VLOOKUP(K24,'KAYIT LİSTESİ'!$B$4:$I$651,7,0)))</f>
      </c>
      <c r="Q24" s="153"/>
      <c r="R24" s="154"/>
      <c r="V24" s="105">
        <v>1086</v>
      </c>
      <c r="W24" s="103">
        <v>77</v>
      </c>
    </row>
    <row r="25" spans="1:23" s="11" customFormat="1" ht="58.5" customHeight="1">
      <c r="A25" s="149"/>
      <c r="B25" s="149"/>
      <c r="C25" s="150"/>
      <c r="D25" s="151"/>
      <c r="E25" s="152"/>
      <c r="F25" s="152"/>
      <c r="G25" s="153"/>
      <c r="H25" s="156"/>
      <c r="I25" s="14"/>
      <c r="J25" s="146">
        <v>18</v>
      </c>
      <c r="K25" s="147" t="s">
        <v>109</v>
      </c>
      <c r="L25" s="138">
        <f>IF(ISERROR(VLOOKUP(K25,'KAYIT LİSTESİ'!$B$4:$I$651,2,0)),"",(VLOOKUP(K25,'KAYIT LİSTESİ'!$B$4:$I$651,2,0)))</f>
      </c>
      <c r="M25" s="139">
        <f>IF(ISERROR(VLOOKUP(K25,'KAYIT LİSTESİ'!$B$4:$I$651,4,0)),"",(VLOOKUP(K25,'KAYIT LİSTESİ'!$B$4:$I$651,4,0)))</f>
      </c>
      <c r="N25" s="140">
        <f>IF(ISERROR(VLOOKUP(K25,'KAYIT LİSTESİ'!$B$4:$I$651,5,0)),"",(VLOOKUP(K25,'KAYIT LİSTESİ'!$B$4:$I$651,5,0)))</f>
      </c>
      <c r="O25" s="140">
        <f>IF(ISERROR(VLOOKUP(K25,'KAYIT LİSTESİ'!$B$4:$I$651,6,0)),"",(VLOOKUP(K25,'KAYIT LİSTESİ'!$B$4:$I$651,6,0)))</f>
      </c>
      <c r="P25" s="140">
        <f>IF(ISERROR(VLOOKUP(K25,'KAYIT LİSTESİ'!$B$4:$I$651,7,0)),"",(VLOOKUP(K25,'KAYIT LİSTESİ'!$B$4:$I$651,7,0)))</f>
      </c>
      <c r="Q25" s="153"/>
      <c r="R25" s="154"/>
      <c r="V25" s="105">
        <v>1088</v>
      </c>
      <c r="W25" s="103">
        <v>76</v>
      </c>
    </row>
    <row r="26" spans="1:23" s="11" customFormat="1" ht="58.5" customHeight="1">
      <c r="A26" s="149"/>
      <c r="B26" s="149"/>
      <c r="C26" s="150"/>
      <c r="D26" s="151"/>
      <c r="E26" s="152"/>
      <c r="F26" s="152"/>
      <c r="G26" s="153"/>
      <c r="H26" s="156"/>
      <c r="I26" s="14"/>
      <c r="J26" s="146">
        <v>19</v>
      </c>
      <c r="K26" s="147" t="s">
        <v>137</v>
      </c>
      <c r="L26" s="138">
        <f>IF(ISERROR(VLOOKUP(K26,'KAYIT LİSTESİ'!$B$4:$I$651,2,0)),"",(VLOOKUP(K26,'KAYIT LİSTESİ'!$B$4:$I$651,2,0)))</f>
      </c>
      <c r="M26" s="139">
        <f>IF(ISERROR(VLOOKUP(K26,'KAYIT LİSTESİ'!$B$4:$I$651,4,0)),"",(VLOOKUP(K26,'KAYIT LİSTESİ'!$B$4:$I$651,4,0)))</f>
      </c>
      <c r="N26" s="140">
        <f>IF(ISERROR(VLOOKUP(K26,'KAYIT LİSTESİ'!$B$4:$I$651,5,0)),"",(VLOOKUP(K26,'KAYIT LİSTESİ'!$B$4:$I$651,5,0)))</f>
      </c>
      <c r="O26" s="140">
        <f>IF(ISERROR(VLOOKUP(K26,'KAYIT LİSTESİ'!$B$4:$I$651,6,0)),"",(VLOOKUP(K26,'KAYIT LİSTESİ'!$B$4:$I$651,6,0)))</f>
      </c>
      <c r="P26" s="140">
        <f>IF(ISERROR(VLOOKUP(K26,'KAYIT LİSTESİ'!$B$4:$I$651,7,0)),"",(VLOOKUP(K26,'KAYIT LİSTESİ'!$B$4:$I$651,7,0)))</f>
      </c>
      <c r="Q26" s="153"/>
      <c r="R26" s="154"/>
      <c r="V26" s="105">
        <v>1090</v>
      </c>
      <c r="W26" s="103">
        <v>75</v>
      </c>
    </row>
    <row r="27" spans="1:23" s="11" customFormat="1" ht="58.5" customHeight="1">
      <c r="A27" s="149"/>
      <c r="B27" s="149"/>
      <c r="C27" s="150"/>
      <c r="D27" s="151"/>
      <c r="E27" s="152"/>
      <c r="F27" s="152"/>
      <c r="G27" s="153"/>
      <c r="H27" s="156"/>
      <c r="I27" s="14"/>
      <c r="J27" s="146">
        <v>20</v>
      </c>
      <c r="K27" s="147" t="s">
        <v>138</v>
      </c>
      <c r="L27" s="138">
        <f>IF(ISERROR(VLOOKUP(K27,'KAYIT LİSTESİ'!$B$4:$I$651,2,0)),"",(VLOOKUP(K27,'KAYIT LİSTESİ'!$B$4:$I$651,2,0)))</f>
      </c>
      <c r="M27" s="139">
        <f>IF(ISERROR(VLOOKUP(K27,'KAYIT LİSTESİ'!$B$4:$I$651,4,0)),"",(VLOOKUP(K27,'KAYIT LİSTESİ'!$B$4:$I$651,4,0)))</f>
      </c>
      <c r="N27" s="140">
        <f>IF(ISERROR(VLOOKUP(K27,'KAYIT LİSTESİ'!$B$4:$I$651,5,0)),"",(VLOOKUP(K27,'KAYIT LİSTESİ'!$B$4:$I$651,5,0)))</f>
      </c>
      <c r="O27" s="140">
        <f>IF(ISERROR(VLOOKUP(K27,'KAYIT LİSTESİ'!$B$4:$I$651,6,0)),"",(VLOOKUP(K27,'KAYIT LİSTESİ'!$B$4:$I$651,6,0)))</f>
      </c>
      <c r="P27" s="140">
        <f>IF(ISERROR(VLOOKUP(K27,'KAYIT LİSTESİ'!$B$4:$I$651,7,0)),"",(VLOOKUP(K27,'KAYIT LİSTESİ'!$B$4:$I$651,7,0)))</f>
      </c>
      <c r="Q27" s="153"/>
      <c r="R27" s="154"/>
      <c r="V27" s="105">
        <v>1093</v>
      </c>
      <c r="W27" s="103">
        <v>74</v>
      </c>
    </row>
    <row r="28" spans="1:23" ht="13.5" customHeight="1">
      <c r="A28" s="24"/>
      <c r="B28" s="24"/>
      <c r="C28" s="25"/>
      <c r="D28" s="45"/>
      <c r="E28" s="26"/>
      <c r="F28" s="26"/>
      <c r="G28" s="27"/>
      <c r="H28" s="28"/>
      <c r="J28" s="29"/>
      <c r="K28" s="30"/>
      <c r="L28" s="31"/>
      <c r="M28" s="32"/>
      <c r="N28" s="41"/>
      <c r="O28" s="41"/>
      <c r="P28" s="41"/>
      <c r="Q28" s="33"/>
      <c r="R28" s="31"/>
      <c r="V28" s="105">
        <v>1120</v>
      </c>
      <c r="W28" s="103">
        <v>65</v>
      </c>
    </row>
    <row r="29" spans="1:23" ht="14.25" customHeight="1">
      <c r="A29" s="18" t="s">
        <v>13</v>
      </c>
      <c r="B29" s="18"/>
      <c r="C29" s="18"/>
      <c r="D29" s="46"/>
      <c r="E29" s="39" t="s">
        <v>0</v>
      </c>
      <c r="F29" s="39"/>
      <c r="G29" s="34" t="s">
        <v>1</v>
      </c>
      <c r="H29" s="15"/>
      <c r="I29" s="19" t="s">
        <v>2</v>
      </c>
      <c r="J29" s="19"/>
      <c r="K29" s="19"/>
      <c r="L29" s="19"/>
      <c r="N29" s="42" t="s">
        <v>3</v>
      </c>
      <c r="O29" s="43" t="s">
        <v>3</v>
      </c>
      <c r="P29" s="43"/>
      <c r="Q29" s="15" t="s">
        <v>3</v>
      </c>
      <c r="R29" s="18"/>
      <c r="S29" s="20"/>
      <c r="V29" s="105">
        <v>1123</v>
      </c>
      <c r="W29" s="103">
        <v>64</v>
      </c>
    </row>
    <row r="30" spans="22:23" ht="12.75">
      <c r="V30" s="105">
        <v>1126</v>
      </c>
      <c r="W30" s="103">
        <v>63</v>
      </c>
    </row>
    <row r="31" spans="22:23" ht="12.75">
      <c r="V31" s="105">
        <v>1129</v>
      </c>
      <c r="W31" s="103">
        <v>62</v>
      </c>
    </row>
    <row r="32" spans="22:23" ht="12.75">
      <c r="V32" s="105">
        <v>1132</v>
      </c>
      <c r="W32" s="103">
        <v>61</v>
      </c>
    </row>
    <row r="33" spans="22:23" ht="12.75">
      <c r="V33" s="105">
        <v>1135</v>
      </c>
      <c r="W33" s="103">
        <v>60</v>
      </c>
    </row>
    <row r="34" spans="22:23" ht="12.75">
      <c r="V34" s="105">
        <v>1139</v>
      </c>
      <c r="W34" s="103">
        <v>59</v>
      </c>
    </row>
    <row r="35" spans="22:23" ht="12.75">
      <c r="V35" s="105">
        <v>1143</v>
      </c>
      <c r="W35" s="103">
        <v>58</v>
      </c>
    </row>
    <row r="36" spans="22:23" ht="12.75">
      <c r="V36" s="105">
        <v>1147</v>
      </c>
      <c r="W36" s="103">
        <v>57</v>
      </c>
    </row>
    <row r="37" spans="22:23" ht="12.75">
      <c r="V37" s="105">
        <v>1151</v>
      </c>
      <c r="W37" s="103">
        <v>56</v>
      </c>
    </row>
    <row r="38" spans="22:23" ht="12.75">
      <c r="V38" s="105">
        <v>1155</v>
      </c>
      <c r="W38" s="103">
        <v>55</v>
      </c>
    </row>
    <row r="39" spans="22:23" ht="12.75">
      <c r="V39" s="105">
        <v>1159</v>
      </c>
      <c r="W39" s="103">
        <v>54</v>
      </c>
    </row>
    <row r="40" spans="22:23" ht="12.75">
      <c r="V40" s="105">
        <v>1164</v>
      </c>
      <c r="W40" s="103">
        <v>53</v>
      </c>
    </row>
    <row r="41" spans="22:23" ht="12.75">
      <c r="V41" s="105">
        <v>1169</v>
      </c>
      <c r="W41" s="103">
        <v>52</v>
      </c>
    </row>
    <row r="42" spans="22:23" ht="12.75">
      <c r="V42" s="105">
        <v>1174</v>
      </c>
      <c r="W42" s="103">
        <v>51</v>
      </c>
    </row>
    <row r="43" spans="22:23" ht="12.75">
      <c r="V43" s="105">
        <v>1179</v>
      </c>
      <c r="W43" s="103">
        <v>50</v>
      </c>
    </row>
    <row r="44" spans="22:23" ht="12.75">
      <c r="V44" s="105">
        <v>1184</v>
      </c>
      <c r="W44" s="103">
        <v>49</v>
      </c>
    </row>
    <row r="45" spans="22:23" ht="12.75">
      <c r="V45" s="105">
        <v>1189</v>
      </c>
      <c r="W45" s="103">
        <v>48</v>
      </c>
    </row>
    <row r="46" spans="22:23" ht="12.75">
      <c r="V46" s="105">
        <v>1194</v>
      </c>
      <c r="W46" s="103">
        <v>47</v>
      </c>
    </row>
    <row r="47" spans="22:23" ht="12.75">
      <c r="V47" s="105">
        <v>1199</v>
      </c>
      <c r="W47" s="103">
        <v>46</v>
      </c>
    </row>
    <row r="48" spans="22:23" ht="12.75">
      <c r="V48" s="105">
        <v>1204</v>
      </c>
      <c r="W48" s="103">
        <v>45</v>
      </c>
    </row>
    <row r="49" spans="22:23" ht="12.75">
      <c r="V49" s="105">
        <v>1209</v>
      </c>
      <c r="W49" s="103">
        <v>44</v>
      </c>
    </row>
    <row r="50" spans="22:23" ht="12.75">
      <c r="V50" s="105">
        <v>1214</v>
      </c>
      <c r="W50" s="103">
        <v>43</v>
      </c>
    </row>
    <row r="51" spans="22:23" ht="12.75">
      <c r="V51" s="105">
        <v>1219</v>
      </c>
      <c r="W51" s="103">
        <v>42</v>
      </c>
    </row>
    <row r="52" spans="22:23" ht="12.75">
      <c r="V52" s="105">
        <v>1224</v>
      </c>
      <c r="W52" s="103">
        <v>41</v>
      </c>
    </row>
    <row r="53" spans="22:23" ht="12.75">
      <c r="V53" s="105">
        <v>1229</v>
      </c>
      <c r="W53" s="103">
        <v>40</v>
      </c>
    </row>
    <row r="54" spans="22:23" ht="12.75">
      <c r="V54" s="105">
        <v>1234</v>
      </c>
      <c r="W54" s="103">
        <v>39</v>
      </c>
    </row>
    <row r="55" spans="22:23" ht="12.75">
      <c r="V55" s="105">
        <v>1244</v>
      </c>
      <c r="W55" s="103">
        <v>38</v>
      </c>
    </row>
    <row r="56" spans="22:23" ht="12.75">
      <c r="V56" s="105">
        <v>1254</v>
      </c>
      <c r="W56" s="103">
        <v>37</v>
      </c>
    </row>
    <row r="57" spans="22:23" ht="12.75">
      <c r="V57" s="105">
        <v>1264</v>
      </c>
      <c r="W57" s="103">
        <v>36</v>
      </c>
    </row>
    <row r="58" spans="22:23" ht="12.75">
      <c r="V58" s="105">
        <v>1274</v>
      </c>
      <c r="W58" s="103">
        <v>35</v>
      </c>
    </row>
    <row r="59" spans="22:23" ht="12.75">
      <c r="V59" s="105">
        <v>1284</v>
      </c>
      <c r="W59" s="103">
        <v>34</v>
      </c>
    </row>
    <row r="60" spans="22:23" ht="12.75">
      <c r="V60" s="105">
        <v>1294</v>
      </c>
      <c r="W60" s="103">
        <v>33</v>
      </c>
    </row>
    <row r="61" spans="22:23" ht="12.75">
      <c r="V61" s="105">
        <v>1304</v>
      </c>
      <c r="W61" s="103">
        <v>32</v>
      </c>
    </row>
    <row r="62" spans="22:23" ht="12.75">
      <c r="V62" s="105">
        <v>1314</v>
      </c>
      <c r="W62" s="103">
        <v>31</v>
      </c>
    </row>
    <row r="63" spans="22:23" ht="12.75">
      <c r="V63" s="105">
        <v>1324</v>
      </c>
      <c r="W63" s="103">
        <v>30</v>
      </c>
    </row>
    <row r="64" spans="22:23" ht="12.75">
      <c r="V64" s="105">
        <v>1334</v>
      </c>
      <c r="W64" s="103">
        <v>29</v>
      </c>
    </row>
    <row r="65" spans="22:23" ht="12.75">
      <c r="V65" s="105">
        <v>1344</v>
      </c>
      <c r="W65" s="103">
        <v>28</v>
      </c>
    </row>
    <row r="66" spans="22:23" ht="12.75">
      <c r="V66" s="105">
        <v>1354</v>
      </c>
      <c r="W66" s="103">
        <v>27</v>
      </c>
    </row>
    <row r="67" spans="22:23" ht="12.75">
      <c r="V67" s="105">
        <v>1364</v>
      </c>
      <c r="W67" s="103">
        <v>26</v>
      </c>
    </row>
    <row r="68" spans="22:23" ht="12.75">
      <c r="V68" s="105">
        <v>1374</v>
      </c>
      <c r="W68" s="103">
        <v>25</v>
      </c>
    </row>
    <row r="69" spans="22:23" ht="12.75">
      <c r="V69" s="105">
        <v>1384</v>
      </c>
      <c r="W69" s="103">
        <v>24</v>
      </c>
    </row>
    <row r="70" spans="22:23" ht="12.75">
      <c r="V70" s="105">
        <v>1394</v>
      </c>
      <c r="W70" s="103">
        <v>23</v>
      </c>
    </row>
    <row r="71" spans="22:23" ht="12.75">
      <c r="V71" s="105">
        <v>1404</v>
      </c>
      <c r="W71" s="103">
        <v>22</v>
      </c>
    </row>
    <row r="72" spans="22:23" ht="12.75">
      <c r="V72" s="105">
        <v>1414</v>
      </c>
      <c r="W72" s="103">
        <v>21</v>
      </c>
    </row>
    <row r="73" spans="22:23" ht="12.75">
      <c r="V73" s="105">
        <v>1424</v>
      </c>
      <c r="W73" s="103">
        <v>20</v>
      </c>
    </row>
    <row r="74" spans="22:23" ht="12.75">
      <c r="V74" s="105">
        <v>1434</v>
      </c>
      <c r="W74" s="103">
        <v>19</v>
      </c>
    </row>
    <row r="75" spans="22:23" ht="12.75">
      <c r="V75" s="105">
        <v>1444</v>
      </c>
      <c r="W75" s="103">
        <v>18</v>
      </c>
    </row>
    <row r="76" spans="22:23" ht="12.75">
      <c r="V76" s="105">
        <v>1454</v>
      </c>
      <c r="W76" s="103">
        <v>17</v>
      </c>
    </row>
    <row r="77" spans="22:23" ht="12.75">
      <c r="V77" s="105">
        <v>1464</v>
      </c>
      <c r="W77" s="103">
        <v>16</v>
      </c>
    </row>
    <row r="78" spans="22:23" ht="12.75">
      <c r="V78" s="105">
        <v>1474</v>
      </c>
      <c r="W78" s="103">
        <v>15</v>
      </c>
    </row>
    <row r="79" spans="22:23" ht="12.75">
      <c r="V79" s="105">
        <v>1484</v>
      </c>
      <c r="W79" s="103">
        <v>14</v>
      </c>
    </row>
    <row r="80" spans="22:23" ht="12.75">
      <c r="V80" s="105">
        <v>1494</v>
      </c>
      <c r="W80" s="103">
        <v>13</v>
      </c>
    </row>
    <row r="81" spans="22:23" ht="12.75">
      <c r="V81" s="105">
        <v>1504</v>
      </c>
      <c r="W81" s="103">
        <v>12</v>
      </c>
    </row>
    <row r="82" spans="22:23" ht="12.75">
      <c r="V82" s="105">
        <v>1524</v>
      </c>
      <c r="W82" s="103">
        <v>11</v>
      </c>
    </row>
    <row r="83" spans="22:23" ht="12.75">
      <c r="V83" s="105">
        <v>1544</v>
      </c>
      <c r="W83" s="103">
        <v>10</v>
      </c>
    </row>
    <row r="84" spans="22:23" ht="12.75">
      <c r="V84" s="105">
        <v>1564</v>
      </c>
      <c r="W84" s="103">
        <v>9</v>
      </c>
    </row>
    <row r="85" spans="22:23" ht="12.75">
      <c r="V85" s="105">
        <v>1584</v>
      </c>
      <c r="W85" s="103">
        <v>8</v>
      </c>
    </row>
    <row r="86" spans="22:23" ht="12.75">
      <c r="V86" s="105">
        <v>1604</v>
      </c>
      <c r="W86" s="103">
        <v>7</v>
      </c>
    </row>
    <row r="87" spans="22:23" ht="12.75">
      <c r="V87" s="105">
        <v>1624</v>
      </c>
      <c r="W87" s="103">
        <v>6</v>
      </c>
    </row>
    <row r="88" spans="22:23" ht="12.75">
      <c r="V88" s="105">
        <v>1644</v>
      </c>
      <c r="W88" s="103">
        <v>5</v>
      </c>
    </row>
    <row r="89" spans="22:23" ht="12.75">
      <c r="V89" s="105">
        <v>1664</v>
      </c>
      <c r="W89" s="103">
        <v>4</v>
      </c>
    </row>
    <row r="90" spans="22:23" ht="12.75">
      <c r="V90" s="105">
        <v>1684</v>
      </c>
      <c r="W90" s="103">
        <v>3</v>
      </c>
    </row>
    <row r="91" spans="22:23" ht="12.75">
      <c r="V91" s="105">
        <v>1704</v>
      </c>
      <c r="W91" s="103">
        <v>2</v>
      </c>
    </row>
    <row r="92" spans="22:23" ht="12.75">
      <c r="V92" s="105">
        <v>1724</v>
      </c>
      <c r="W92" s="103">
        <v>1</v>
      </c>
    </row>
  </sheetData>
  <sheetProtection sort="0"/>
  <mergeCells count="19">
    <mergeCell ref="A4:C4"/>
    <mergeCell ref="D4:E4"/>
    <mergeCell ref="A1:R1"/>
    <mergeCell ref="A2:R2"/>
    <mergeCell ref="A3:C3"/>
    <mergeCell ref="D3:E3"/>
    <mergeCell ref="G3:H3"/>
    <mergeCell ref="J3:M3"/>
    <mergeCell ref="O3:R3"/>
    <mergeCell ref="O4:R4"/>
    <mergeCell ref="O5:R5"/>
    <mergeCell ref="A6:A7"/>
    <mergeCell ref="B6:B7"/>
    <mergeCell ref="C6:C7"/>
    <mergeCell ref="D6:D7"/>
    <mergeCell ref="E6:E7"/>
    <mergeCell ref="F6:F7"/>
    <mergeCell ref="G6:G7"/>
    <mergeCell ref="H6:H7"/>
  </mergeCells>
  <conditionalFormatting sqref="E1:E65536 F1:F5 F8:F65536 O1:P65536">
    <cfRule type="containsText" priority="1" dxfId="0" operator="containsText" stopIfTrue="1" text="FERDİ">
      <formula>NOT(ISERROR(SEARCH("FERDİ",E1)))</formula>
    </cfRule>
  </conditionalFormatting>
  <printOptions horizontalCentered="1" verticalCentered="1"/>
  <pageMargins left="0.2755905511811024" right="0.1968503937007874" top="0.5118110236220472" bottom="0.35433070866141736" header="0.3937007874015748" footer="0.2755905511811024"/>
  <pageSetup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W90"/>
  <sheetViews>
    <sheetView view="pageBreakPreview" zoomScale="80" zoomScaleSheetLayoutView="80" zoomScalePageLayoutView="0" workbookViewId="0" topLeftCell="A4">
      <selection activeCell="E11" sqref="E11"/>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207" bestFit="1" customWidth="1"/>
    <col min="14" max="14" width="21.00390625" style="44" customWidth="1"/>
    <col min="15" max="15" width="17.57421875" style="44" customWidth="1"/>
    <col min="16" max="16" width="10.28125" style="44" customWidth="1"/>
    <col min="17" max="17" width="11.28125" style="13"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
        <v>89</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
        <v>280</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
        <v>66</v>
      </c>
      <c r="E3" s="321"/>
      <c r="F3" s="326" t="s">
        <v>267</v>
      </c>
      <c r="G3" s="327" t="s">
        <v>268</v>
      </c>
      <c r="H3" s="327"/>
      <c r="I3" s="327"/>
      <c r="J3" s="327"/>
      <c r="K3" s="327"/>
      <c r="L3" s="327"/>
      <c r="M3" s="327"/>
      <c r="N3" s="99" t="s">
        <v>234</v>
      </c>
      <c r="O3" s="324" t="s">
        <v>237</v>
      </c>
      <c r="P3" s="324"/>
      <c r="Q3" s="324"/>
      <c r="R3" s="324"/>
      <c r="V3" s="104">
        <v>1044</v>
      </c>
      <c r="W3" s="102">
        <v>98</v>
      </c>
    </row>
    <row r="4" spans="1:23" s="4" customFormat="1" ht="17.25" customHeight="1">
      <c r="A4" s="316" t="s">
        <v>37</v>
      </c>
      <c r="B4" s="316"/>
      <c r="C4" s="316"/>
      <c r="D4" s="317" t="s">
        <v>207</v>
      </c>
      <c r="E4" s="317"/>
      <c r="F4" s="326"/>
      <c r="G4" s="328" t="s">
        <v>269</v>
      </c>
      <c r="H4" s="328"/>
      <c r="I4" s="328"/>
      <c r="J4" s="328"/>
      <c r="K4" s="328"/>
      <c r="L4" s="328"/>
      <c r="M4" s="328"/>
      <c r="N4" s="47" t="s">
        <v>43</v>
      </c>
      <c r="O4" s="325" t="s">
        <v>301</v>
      </c>
      <c r="P4" s="325"/>
      <c r="Q4" s="325"/>
      <c r="R4" s="325"/>
      <c r="V4" s="104">
        <v>1046</v>
      </c>
      <c r="W4" s="102">
        <v>97</v>
      </c>
    </row>
    <row r="5" spans="1:23" s="2" customFormat="1" ht="19.5" customHeight="1">
      <c r="A5" s="5"/>
      <c r="B5" s="5"/>
      <c r="C5" s="6"/>
      <c r="D5" s="7"/>
      <c r="E5" s="8"/>
      <c r="F5" s="8"/>
      <c r="G5" s="8"/>
      <c r="H5" s="8"/>
      <c r="I5" s="8"/>
      <c r="J5" s="5"/>
      <c r="K5" s="5"/>
      <c r="L5" s="203"/>
      <c r="M5" s="204"/>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205"/>
      <c r="M6" s="205"/>
      <c r="N6" s="109" t="s">
        <v>79</v>
      </c>
      <c r="O6" s="218"/>
      <c r="P6" s="218"/>
      <c r="Q6" s="107"/>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83.25" customHeight="1">
      <c r="A8" s="149">
        <v>1</v>
      </c>
      <c r="B8" s="241"/>
      <c r="C8" s="206" t="s">
        <v>256</v>
      </c>
      <c r="D8" s="201" t="s">
        <v>294</v>
      </c>
      <c r="E8" s="152" t="s">
        <v>216</v>
      </c>
      <c r="F8" s="152" t="s">
        <v>293</v>
      </c>
      <c r="G8" s="153">
        <v>4811</v>
      </c>
      <c r="H8" s="156"/>
      <c r="I8" s="14"/>
      <c r="J8" s="197">
        <v>1</v>
      </c>
      <c r="K8" s="198" t="s">
        <v>139</v>
      </c>
      <c r="L8" s="206" t="s">
        <v>271</v>
      </c>
      <c r="M8" s="206" t="s">
        <v>271</v>
      </c>
      <c r="N8" s="201" t="s">
        <v>271</v>
      </c>
      <c r="O8" s="206" t="s">
        <v>271</v>
      </c>
      <c r="P8" s="206" t="s">
        <v>271</v>
      </c>
      <c r="Q8" s="155"/>
      <c r="R8" s="154"/>
      <c r="V8" s="105">
        <v>1054</v>
      </c>
      <c r="W8" s="103">
        <v>93</v>
      </c>
    </row>
    <row r="9" spans="1:23" s="11" customFormat="1" ht="83.25" customHeight="1">
      <c r="A9" s="149">
        <v>2</v>
      </c>
      <c r="B9" s="241"/>
      <c r="C9" s="206" t="s">
        <v>296</v>
      </c>
      <c r="D9" s="201" t="s">
        <v>295</v>
      </c>
      <c r="E9" s="152" t="s">
        <v>216</v>
      </c>
      <c r="F9" s="152" t="s">
        <v>290</v>
      </c>
      <c r="G9" s="153">
        <v>5012</v>
      </c>
      <c r="H9" s="156"/>
      <c r="I9" s="14"/>
      <c r="J9" s="197">
        <v>2</v>
      </c>
      <c r="K9" s="198" t="s">
        <v>140</v>
      </c>
      <c r="L9" s="206" t="s">
        <v>271</v>
      </c>
      <c r="M9" s="206" t="s">
        <v>271</v>
      </c>
      <c r="N9" s="201" t="s">
        <v>271</v>
      </c>
      <c r="O9" s="206" t="s">
        <v>271</v>
      </c>
      <c r="P9" s="206" t="s">
        <v>271</v>
      </c>
      <c r="Q9" s="155"/>
      <c r="R9" s="154"/>
      <c r="V9" s="105">
        <v>1056</v>
      </c>
      <c r="W9" s="103">
        <v>92</v>
      </c>
    </row>
    <row r="10" spans="1:23" s="11" customFormat="1" ht="83.25" customHeight="1">
      <c r="A10" s="149"/>
      <c r="B10" s="241"/>
      <c r="C10" s="206"/>
      <c r="D10" s="201"/>
      <c r="E10" s="152"/>
      <c r="F10" s="152"/>
      <c r="G10" s="153"/>
      <c r="H10" s="156"/>
      <c r="I10" s="14"/>
      <c r="J10" s="197">
        <v>3</v>
      </c>
      <c r="K10" s="198" t="s">
        <v>141</v>
      </c>
      <c r="L10" s="241"/>
      <c r="M10" s="206" t="s">
        <v>256</v>
      </c>
      <c r="N10" s="201" t="s">
        <v>294</v>
      </c>
      <c r="O10" s="206" t="s">
        <v>216</v>
      </c>
      <c r="P10" s="206" t="s">
        <v>293</v>
      </c>
      <c r="Q10" s="155">
        <v>4811</v>
      </c>
      <c r="R10" s="154">
        <v>1</v>
      </c>
      <c r="V10" s="105">
        <v>1058</v>
      </c>
      <c r="W10" s="103">
        <v>91</v>
      </c>
    </row>
    <row r="11" spans="1:23" s="11" customFormat="1" ht="83.25" customHeight="1">
      <c r="A11" s="149" t="s">
        <v>78</v>
      </c>
      <c r="B11" s="241"/>
      <c r="C11" s="206"/>
      <c r="D11" s="201"/>
      <c r="E11" s="152"/>
      <c r="F11" s="152"/>
      <c r="G11" s="153"/>
      <c r="H11" s="156"/>
      <c r="I11" s="14"/>
      <c r="J11" s="197">
        <v>4</v>
      </c>
      <c r="K11" s="198" t="s">
        <v>142</v>
      </c>
      <c r="L11" s="241"/>
      <c r="M11" s="206" t="s">
        <v>296</v>
      </c>
      <c r="N11" s="201" t="s">
        <v>295</v>
      </c>
      <c r="O11" s="206" t="s">
        <v>216</v>
      </c>
      <c r="P11" s="206" t="s">
        <v>290</v>
      </c>
      <c r="Q11" s="155">
        <v>5012</v>
      </c>
      <c r="R11" s="154">
        <v>2</v>
      </c>
      <c r="V11" s="105">
        <v>1060</v>
      </c>
      <c r="W11" s="103">
        <v>90</v>
      </c>
    </row>
    <row r="12" spans="1:23" s="11" customFormat="1" ht="83.25" customHeight="1">
      <c r="A12" s="149"/>
      <c r="B12" s="149"/>
      <c r="C12" s="150"/>
      <c r="D12" s="151"/>
      <c r="E12" s="152"/>
      <c r="F12" s="152"/>
      <c r="G12" s="153"/>
      <c r="H12" s="156"/>
      <c r="I12" s="14"/>
      <c r="J12" s="197">
        <v>5</v>
      </c>
      <c r="K12" s="198" t="s">
        <v>143</v>
      </c>
      <c r="L12" s="241"/>
      <c r="M12" s="206"/>
      <c r="N12" s="201"/>
      <c r="O12" s="206"/>
      <c r="P12" s="206"/>
      <c r="Q12" s="155"/>
      <c r="R12" s="154"/>
      <c r="V12" s="105">
        <v>1062</v>
      </c>
      <c r="W12" s="103">
        <v>89</v>
      </c>
    </row>
    <row r="13" spans="1:23" s="11" customFormat="1" ht="83.25" customHeight="1">
      <c r="A13" s="149"/>
      <c r="B13" s="149"/>
      <c r="C13" s="150"/>
      <c r="D13" s="151"/>
      <c r="E13" s="152"/>
      <c r="F13" s="152"/>
      <c r="G13" s="153"/>
      <c r="H13" s="156"/>
      <c r="I13" s="14"/>
      <c r="J13" s="197">
        <v>6</v>
      </c>
      <c r="K13" s="198" t="s">
        <v>144</v>
      </c>
      <c r="L13" s="241"/>
      <c r="M13" s="206"/>
      <c r="N13" s="201"/>
      <c r="O13" s="206"/>
      <c r="P13" s="206"/>
      <c r="Q13" s="155"/>
      <c r="R13" s="154"/>
      <c r="V13" s="105">
        <v>1064</v>
      </c>
      <c r="W13" s="103">
        <v>88</v>
      </c>
    </row>
    <row r="14" spans="1:23" s="11" customFormat="1" ht="83.25" customHeight="1">
      <c r="A14" s="149"/>
      <c r="B14" s="149"/>
      <c r="C14" s="150"/>
      <c r="D14" s="151"/>
      <c r="E14" s="152"/>
      <c r="F14" s="152"/>
      <c r="G14" s="153"/>
      <c r="H14" s="156"/>
      <c r="I14" s="14"/>
      <c r="J14" s="197">
        <v>7</v>
      </c>
      <c r="K14" s="198" t="s">
        <v>145</v>
      </c>
      <c r="L14" s="206" t="s">
        <v>271</v>
      </c>
      <c r="M14" s="206" t="s">
        <v>271</v>
      </c>
      <c r="N14" s="201" t="s">
        <v>271</v>
      </c>
      <c r="O14" s="206" t="s">
        <v>271</v>
      </c>
      <c r="P14" s="206" t="s">
        <v>271</v>
      </c>
      <c r="Q14" s="155"/>
      <c r="R14" s="154"/>
      <c r="V14" s="105">
        <v>1066</v>
      </c>
      <c r="W14" s="103">
        <v>87</v>
      </c>
    </row>
    <row r="15" spans="1:23" s="11" customFormat="1" ht="83.25" customHeight="1">
      <c r="A15" s="149"/>
      <c r="B15" s="149"/>
      <c r="C15" s="150"/>
      <c r="D15" s="151"/>
      <c r="E15" s="152"/>
      <c r="F15" s="152"/>
      <c r="G15" s="153"/>
      <c r="H15" s="156"/>
      <c r="I15" s="14"/>
      <c r="J15" s="197">
        <v>8</v>
      </c>
      <c r="K15" s="198" t="s">
        <v>146</v>
      </c>
      <c r="L15" s="206" t="s">
        <v>271</v>
      </c>
      <c r="M15" s="206" t="s">
        <v>271</v>
      </c>
      <c r="N15" s="201" t="s">
        <v>271</v>
      </c>
      <c r="O15" s="206" t="s">
        <v>271</v>
      </c>
      <c r="P15" s="206" t="s">
        <v>271</v>
      </c>
      <c r="Q15" s="155"/>
      <c r="R15" s="154"/>
      <c r="V15" s="105">
        <v>1068</v>
      </c>
      <c r="W15" s="103">
        <v>86</v>
      </c>
    </row>
    <row r="16" spans="1:23" s="11" customFormat="1" ht="40.5" customHeight="1">
      <c r="A16" s="149"/>
      <c r="B16" s="149"/>
      <c r="C16" s="150"/>
      <c r="D16" s="151"/>
      <c r="E16" s="152"/>
      <c r="F16" s="152"/>
      <c r="G16" s="153"/>
      <c r="H16" s="156"/>
      <c r="I16" s="14"/>
      <c r="J16" s="106" t="s">
        <v>12</v>
      </c>
      <c r="K16" s="107"/>
      <c r="L16" s="205"/>
      <c r="M16" s="205"/>
      <c r="N16" s="109" t="s">
        <v>79</v>
      </c>
      <c r="O16" s="218"/>
      <c r="P16" s="218"/>
      <c r="Q16" s="107"/>
      <c r="R16" s="108"/>
      <c r="V16" s="105">
        <v>1070</v>
      </c>
      <c r="W16" s="103">
        <v>85</v>
      </c>
    </row>
    <row r="17" spans="1:23" s="11" customFormat="1" ht="40.5"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68.25" customHeight="1">
      <c r="A18" s="149"/>
      <c r="B18" s="149"/>
      <c r="C18" s="150"/>
      <c r="D18" s="151"/>
      <c r="E18" s="152"/>
      <c r="F18" s="152"/>
      <c r="G18" s="153"/>
      <c r="H18" s="156"/>
      <c r="I18" s="14"/>
      <c r="J18" s="197">
        <v>1</v>
      </c>
      <c r="K18" s="198" t="s">
        <v>147</v>
      </c>
      <c r="L18" s="199" t="s">
        <v>271</v>
      </c>
      <c r="M18" s="200" t="s">
        <v>271</v>
      </c>
      <c r="N18" s="201" t="s">
        <v>271</v>
      </c>
      <c r="O18" s="206" t="s">
        <v>271</v>
      </c>
      <c r="P18" s="206" t="s">
        <v>271</v>
      </c>
      <c r="Q18" s="155"/>
      <c r="R18" s="202"/>
      <c r="V18" s="105">
        <v>1074</v>
      </c>
      <c r="W18" s="103">
        <v>83</v>
      </c>
    </row>
    <row r="19" spans="1:23" s="11" customFormat="1" ht="68.25" customHeight="1">
      <c r="A19" s="149"/>
      <c r="B19" s="149"/>
      <c r="C19" s="150"/>
      <c r="D19" s="151"/>
      <c r="E19" s="152"/>
      <c r="F19" s="152"/>
      <c r="G19" s="153"/>
      <c r="H19" s="156"/>
      <c r="I19" s="14"/>
      <c r="J19" s="197">
        <v>2</v>
      </c>
      <c r="K19" s="198" t="s">
        <v>148</v>
      </c>
      <c r="L19" s="199" t="s">
        <v>271</v>
      </c>
      <c r="M19" s="200" t="s">
        <v>271</v>
      </c>
      <c r="N19" s="201" t="s">
        <v>271</v>
      </c>
      <c r="O19" s="206" t="s">
        <v>271</v>
      </c>
      <c r="P19" s="206" t="s">
        <v>271</v>
      </c>
      <c r="Q19" s="155"/>
      <c r="R19" s="202"/>
      <c r="V19" s="105">
        <v>1076</v>
      </c>
      <c r="W19" s="103">
        <v>82</v>
      </c>
    </row>
    <row r="20" spans="1:23" s="11" customFormat="1" ht="68.25" customHeight="1">
      <c r="A20" s="149"/>
      <c r="B20" s="149"/>
      <c r="C20" s="150"/>
      <c r="D20" s="151"/>
      <c r="E20" s="152"/>
      <c r="F20" s="152"/>
      <c r="G20" s="153"/>
      <c r="H20" s="156"/>
      <c r="I20" s="14"/>
      <c r="J20" s="197">
        <v>3</v>
      </c>
      <c r="K20" s="198" t="s">
        <v>149</v>
      </c>
      <c r="L20" s="199" t="s">
        <v>271</v>
      </c>
      <c r="M20" s="200" t="s">
        <v>271</v>
      </c>
      <c r="N20" s="201" t="s">
        <v>271</v>
      </c>
      <c r="O20" s="206" t="s">
        <v>271</v>
      </c>
      <c r="P20" s="206" t="s">
        <v>271</v>
      </c>
      <c r="Q20" s="155"/>
      <c r="R20" s="202"/>
      <c r="V20" s="105">
        <v>1078</v>
      </c>
      <c r="W20" s="103">
        <v>81</v>
      </c>
    </row>
    <row r="21" spans="1:23" s="11" customFormat="1" ht="68.25" customHeight="1">
      <c r="A21" s="149"/>
      <c r="B21" s="149"/>
      <c r="C21" s="150"/>
      <c r="D21" s="151"/>
      <c r="E21" s="152"/>
      <c r="F21" s="152"/>
      <c r="G21" s="153"/>
      <c r="H21" s="156"/>
      <c r="I21" s="14"/>
      <c r="J21" s="197">
        <v>4</v>
      </c>
      <c r="K21" s="198" t="s">
        <v>150</v>
      </c>
      <c r="L21" s="199" t="s">
        <v>271</v>
      </c>
      <c r="M21" s="200" t="s">
        <v>271</v>
      </c>
      <c r="N21" s="201" t="s">
        <v>271</v>
      </c>
      <c r="O21" s="206" t="s">
        <v>271</v>
      </c>
      <c r="P21" s="206" t="s">
        <v>271</v>
      </c>
      <c r="Q21" s="155"/>
      <c r="R21" s="202"/>
      <c r="V21" s="105">
        <v>1080</v>
      </c>
      <c r="W21" s="103">
        <v>80</v>
      </c>
    </row>
    <row r="22" spans="1:23" s="11" customFormat="1" ht="68.25" customHeight="1">
      <c r="A22" s="149"/>
      <c r="B22" s="149"/>
      <c r="C22" s="150"/>
      <c r="D22" s="151"/>
      <c r="E22" s="152"/>
      <c r="F22" s="152"/>
      <c r="G22" s="153"/>
      <c r="H22" s="156"/>
      <c r="I22" s="14"/>
      <c r="J22" s="197">
        <v>5</v>
      </c>
      <c r="K22" s="198" t="s">
        <v>151</v>
      </c>
      <c r="L22" s="199" t="s">
        <v>271</v>
      </c>
      <c r="M22" s="200" t="s">
        <v>271</v>
      </c>
      <c r="N22" s="201" t="s">
        <v>271</v>
      </c>
      <c r="O22" s="206" t="s">
        <v>271</v>
      </c>
      <c r="P22" s="206" t="s">
        <v>271</v>
      </c>
      <c r="Q22" s="155"/>
      <c r="R22" s="202"/>
      <c r="V22" s="105">
        <v>1082</v>
      </c>
      <c r="W22" s="103">
        <v>79</v>
      </c>
    </row>
    <row r="23" spans="1:23" s="11" customFormat="1" ht="68.25" customHeight="1">
      <c r="A23" s="149"/>
      <c r="B23" s="149"/>
      <c r="C23" s="150"/>
      <c r="D23" s="151"/>
      <c r="E23" s="152"/>
      <c r="F23" s="152"/>
      <c r="G23" s="153"/>
      <c r="H23" s="156"/>
      <c r="I23" s="14"/>
      <c r="J23" s="197">
        <v>6</v>
      </c>
      <c r="K23" s="198" t="s">
        <v>152</v>
      </c>
      <c r="L23" s="199" t="s">
        <v>271</v>
      </c>
      <c r="M23" s="200" t="s">
        <v>271</v>
      </c>
      <c r="N23" s="201" t="s">
        <v>271</v>
      </c>
      <c r="O23" s="206" t="s">
        <v>271</v>
      </c>
      <c r="P23" s="206" t="s">
        <v>271</v>
      </c>
      <c r="Q23" s="155"/>
      <c r="R23" s="202"/>
      <c r="V23" s="105">
        <v>1084</v>
      </c>
      <c r="W23" s="103">
        <v>78</v>
      </c>
    </row>
    <row r="24" spans="1:23" s="11" customFormat="1" ht="68.25" customHeight="1">
      <c r="A24" s="149"/>
      <c r="B24" s="149"/>
      <c r="C24" s="150"/>
      <c r="D24" s="151"/>
      <c r="E24" s="152"/>
      <c r="F24" s="152"/>
      <c r="G24" s="153"/>
      <c r="H24" s="156"/>
      <c r="I24" s="14"/>
      <c r="J24" s="197">
        <v>7</v>
      </c>
      <c r="K24" s="198" t="s">
        <v>153</v>
      </c>
      <c r="L24" s="199" t="s">
        <v>271</v>
      </c>
      <c r="M24" s="200" t="s">
        <v>271</v>
      </c>
      <c r="N24" s="201" t="s">
        <v>271</v>
      </c>
      <c r="O24" s="206" t="s">
        <v>271</v>
      </c>
      <c r="P24" s="206" t="s">
        <v>271</v>
      </c>
      <c r="Q24" s="155"/>
      <c r="R24" s="202"/>
      <c r="V24" s="105">
        <v>1086</v>
      </c>
      <c r="W24" s="103">
        <v>77</v>
      </c>
    </row>
    <row r="25" spans="1:23" s="11" customFormat="1" ht="68.25" customHeight="1">
      <c r="A25" s="149"/>
      <c r="B25" s="149"/>
      <c r="C25" s="150"/>
      <c r="D25" s="151"/>
      <c r="E25" s="152"/>
      <c r="F25" s="152"/>
      <c r="G25" s="153"/>
      <c r="H25" s="156"/>
      <c r="I25" s="14"/>
      <c r="J25" s="197">
        <v>8</v>
      </c>
      <c r="K25" s="198" t="s">
        <v>154</v>
      </c>
      <c r="L25" s="199" t="s">
        <v>271</v>
      </c>
      <c r="M25" s="200" t="s">
        <v>271</v>
      </c>
      <c r="N25" s="201" t="s">
        <v>271</v>
      </c>
      <c r="O25" s="206" t="s">
        <v>271</v>
      </c>
      <c r="P25" s="206" t="s">
        <v>271</v>
      </c>
      <c r="Q25" s="155"/>
      <c r="R25" s="202"/>
      <c r="V25" s="105">
        <v>1088</v>
      </c>
      <c r="W25" s="103">
        <v>76</v>
      </c>
    </row>
    <row r="26" spans="1:23" ht="13.5" customHeight="1">
      <c r="A26" s="24"/>
      <c r="B26" s="24"/>
      <c r="C26" s="25"/>
      <c r="D26" s="45"/>
      <c r="E26" s="26"/>
      <c r="F26" s="26"/>
      <c r="G26" s="27"/>
      <c r="H26" s="28"/>
      <c r="J26" s="29"/>
      <c r="K26" s="30"/>
      <c r="L26" s="31"/>
      <c r="M26" s="32"/>
      <c r="N26" s="41"/>
      <c r="O26" s="219"/>
      <c r="P26" s="219"/>
      <c r="Q26" s="33"/>
      <c r="R26" s="31"/>
      <c r="V26" s="105">
        <v>1120</v>
      </c>
      <c r="W26" s="103">
        <v>65</v>
      </c>
    </row>
    <row r="27" spans="1:23" ht="14.25" customHeight="1">
      <c r="A27" s="18" t="s">
        <v>13</v>
      </c>
      <c r="B27" s="18"/>
      <c r="C27" s="18"/>
      <c r="D27" s="46"/>
      <c r="E27" s="39" t="s">
        <v>0</v>
      </c>
      <c r="F27" s="39"/>
      <c r="G27" s="34" t="s">
        <v>1</v>
      </c>
      <c r="H27" s="15"/>
      <c r="I27" s="19" t="s">
        <v>2</v>
      </c>
      <c r="J27" s="19"/>
      <c r="K27" s="19"/>
      <c r="N27" s="42" t="s">
        <v>3</v>
      </c>
      <c r="O27" s="42" t="s">
        <v>3</v>
      </c>
      <c r="P27" s="42"/>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ht="12.75">
      <c r="V33" s="105">
        <v>1143</v>
      </c>
      <c r="W33" s="103">
        <v>58</v>
      </c>
    </row>
    <row r="34" spans="22:23" ht="12.75">
      <c r="V34" s="105">
        <v>1147</v>
      </c>
      <c r="W34" s="103">
        <v>57</v>
      </c>
    </row>
    <row r="35" spans="22:23" ht="12.75">
      <c r="V35" s="105">
        <v>1151</v>
      </c>
      <c r="W35" s="103">
        <v>56</v>
      </c>
    </row>
    <row r="36" spans="22:23" ht="12.75">
      <c r="V36" s="105">
        <v>1155</v>
      </c>
      <c r="W36" s="103">
        <v>55</v>
      </c>
    </row>
    <row r="37" spans="22:23" ht="12.75">
      <c r="V37" s="105">
        <v>1159</v>
      </c>
      <c r="W37" s="103">
        <v>54</v>
      </c>
    </row>
    <row r="38" spans="22:23" ht="12.75">
      <c r="V38" s="105">
        <v>1164</v>
      </c>
      <c r="W38" s="103">
        <v>53</v>
      </c>
    </row>
    <row r="39" spans="22:23" ht="12.75">
      <c r="V39" s="105">
        <v>1169</v>
      </c>
      <c r="W39" s="103">
        <v>52</v>
      </c>
    </row>
    <row r="40" spans="22:23" ht="12.75">
      <c r="V40" s="105">
        <v>1174</v>
      </c>
      <c r="W40" s="103">
        <v>51</v>
      </c>
    </row>
    <row r="41" spans="22:23" ht="12.75">
      <c r="V41" s="105">
        <v>1179</v>
      </c>
      <c r="W41" s="103">
        <v>50</v>
      </c>
    </row>
    <row r="42" spans="22:23" ht="12.75">
      <c r="V42" s="105">
        <v>1184</v>
      </c>
      <c r="W42" s="103">
        <v>49</v>
      </c>
    </row>
    <row r="43" spans="22:23" ht="12.75">
      <c r="V43" s="105">
        <v>1189</v>
      </c>
      <c r="W43" s="103">
        <v>48</v>
      </c>
    </row>
    <row r="44" spans="22:23" ht="12.75">
      <c r="V44" s="105">
        <v>1194</v>
      </c>
      <c r="W44" s="103">
        <v>47</v>
      </c>
    </row>
    <row r="45" spans="22:23" ht="12.75">
      <c r="V45" s="105">
        <v>1199</v>
      </c>
      <c r="W45" s="103">
        <v>46</v>
      </c>
    </row>
    <row r="46" spans="22:23" ht="12.75">
      <c r="V46" s="105">
        <v>1204</v>
      </c>
      <c r="W46" s="103">
        <v>45</v>
      </c>
    </row>
    <row r="47" spans="22:23" ht="12.75">
      <c r="V47" s="105">
        <v>1209</v>
      </c>
      <c r="W47" s="103">
        <v>44</v>
      </c>
    </row>
    <row r="48" spans="22:23" ht="12.75">
      <c r="V48" s="105">
        <v>1214</v>
      </c>
      <c r="W48" s="103">
        <v>43</v>
      </c>
    </row>
    <row r="49" spans="22:23" ht="12.75">
      <c r="V49" s="105">
        <v>1219</v>
      </c>
      <c r="W49" s="103">
        <v>42</v>
      </c>
    </row>
    <row r="50" spans="22:23" ht="12.75">
      <c r="V50" s="105">
        <v>1224</v>
      </c>
      <c r="W50" s="103">
        <v>41</v>
      </c>
    </row>
    <row r="51" spans="22:23" ht="12.75">
      <c r="V51" s="105">
        <v>1229</v>
      </c>
      <c r="W51" s="103">
        <v>40</v>
      </c>
    </row>
    <row r="52" spans="22:23" ht="12.75">
      <c r="V52" s="105">
        <v>1234</v>
      </c>
      <c r="W52" s="103">
        <v>39</v>
      </c>
    </row>
    <row r="53" spans="22:23" ht="12.75">
      <c r="V53" s="105">
        <v>1244</v>
      </c>
      <c r="W53" s="103">
        <v>38</v>
      </c>
    </row>
    <row r="54" spans="22:23" ht="12.75">
      <c r="V54" s="105">
        <v>1254</v>
      </c>
      <c r="W54" s="103">
        <v>37</v>
      </c>
    </row>
    <row r="55" spans="22:23" ht="12.75">
      <c r="V55" s="105">
        <v>1264</v>
      </c>
      <c r="W55" s="103">
        <v>36</v>
      </c>
    </row>
    <row r="56" spans="22:23" ht="12.75">
      <c r="V56" s="105">
        <v>1274</v>
      </c>
      <c r="W56" s="103">
        <v>35</v>
      </c>
    </row>
    <row r="57" spans="22:23" ht="12.75">
      <c r="V57" s="105">
        <v>1284</v>
      </c>
      <c r="W57" s="103">
        <v>34</v>
      </c>
    </row>
    <row r="58" spans="22:23" ht="12.75">
      <c r="V58" s="105">
        <v>1294</v>
      </c>
      <c r="W58" s="103">
        <v>33</v>
      </c>
    </row>
    <row r="59" spans="22:23" ht="12.75">
      <c r="V59" s="105">
        <v>1304</v>
      </c>
      <c r="W59" s="103">
        <v>32</v>
      </c>
    </row>
    <row r="60" spans="22:23" ht="12.75">
      <c r="V60" s="105">
        <v>1314</v>
      </c>
      <c r="W60" s="103">
        <v>31</v>
      </c>
    </row>
    <row r="61" spans="22:23" ht="12.75">
      <c r="V61" s="105">
        <v>1324</v>
      </c>
      <c r="W61" s="103">
        <v>30</v>
      </c>
    </row>
    <row r="62" spans="22:23" ht="12.75">
      <c r="V62" s="105">
        <v>1334</v>
      </c>
      <c r="W62" s="103">
        <v>29</v>
      </c>
    </row>
    <row r="63" spans="22:23" ht="12.75">
      <c r="V63" s="105">
        <v>1344</v>
      </c>
      <c r="W63" s="103">
        <v>28</v>
      </c>
    </row>
    <row r="64" spans="22:23" ht="12.75">
      <c r="V64" s="105">
        <v>1354</v>
      </c>
      <c r="W64" s="103">
        <v>27</v>
      </c>
    </row>
    <row r="65" spans="22:23" ht="12.75">
      <c r="V65" s="105">
        <v>1364</v>
      </c>
      <c r="W65" s="103">
        <v>26</v>
      </c>
    </row>
    <row r="66" spans="22:23" ht="12.75">
      <c r="V66" s="105">
        <v>1374</v>
      </c>
      <c r="W66" s="103">
        <v>25</v>
      </c>
    </row>
    <row r="67" spans="22:23" ht="12.75">
      <c r="V67" s="105">
        <v>1384</v>
      </c>
      <c r="W67" s="103">
        <v>24</v>
      </c>
    </row>
    <row r="68" spans="22:23" ht="12.75">
      <c r="V68" s="105">
        <v>1394</v>
      </c>
      <c r="W68" s="103">
        <v>23</v>
      </c>
    </row>
    <row r="69" spans="22:23" ht="12.75">
      <c r="V69" s="105">
        <v>1404</v>
      </c>
      <c r="W69" s="103">
        <v>22</v>
      </c>
    </row>
    <row r="70" spans="22:23" ht="12.75">
      <c r="V70" s="105">
        <v>1414</v>
      </c>
      <c r="W70" s="103">
        <v>21</v>
      </c>
    </row>
    <row r="71" spans="22:23" ht="12.75">
      <c r="V71" s="105">
        <v>1424</v>
      </c>
      <c r="W71" s="103">
        <v>20</v>
      </c>
    </row>
    <row r="72" spans="22:23" ht="12.75">
      <c r="V72" s="105">
        <v>1434</v>
      </c>
      <c r="W72" s="103">
        <v>19</v>
      </c>
    </row>
    <row r="73" spans="22:23" ht="12.75">
      <c r="V73" s="105">
        <v>1444</v>
      </c>
      <c r="W73" s="103">
        <v>18</v>
      </c>
    </row>
    <row r="74" spans="22:23" ht="12.75">
      <c r="V74" s="105">
        <v>1454</v>
      </c>
      <c r="W74" s="103">
        <v>17</v>
      </c>
    </row>
    <row r="75" spans="22:23" ht="12.75">
      <c r="V75" s="105">
        <v>1464</v>
      </c>
      <c r="W75" s="103">
        <v>16</v>
      </c>
    </row>
    <row r="76" spans="22:23" ht="12.75">
      <c r="V76" s="105">
        <v>1474</v>
      </c>
      <c r="W76" s="103">
        <v>15</v>
      </c>
    </row>
    <row r="77" spans="22:23" ht="12.75">
      <c r="V77" s="105">
        <v>1484</v>
      </c>
      <c r="W77" s="103">
        <v>14</v>
      </c>
    </row>
    <row r="78" spans="22:23" ht="12.75">
      <c r="V78" s="105">
        <v>1494</v>
      </c>
      <c r="W78" s="103">
        <v>13</v>
      </c>
    </row>
    <row r="79" spans="22:23" ht="12.75">
      <c r="V79" s="105">
        <v>1504</v>
      </c>
      <c r="W79" s="103">
        <v>12</v>
      </c>
    </row>
    <row r="80" spans="22:23" ht="12.75">
      <c r="V80" s="105">
        <v>1524</v>
      </c>
      <c r="W80" s="103">
        <v>11</v>
      </c>
    </row>
    <row r="81" spans="22:23" ht="12.75">
      <c r="V81" s="105">
        <v>1544</v>
      </c>
      <c r="W81" s="103">
        <v>10</v>
      </c>
    </row>
    <row r="82" spans="22:23" ht="12.75">
      <c r="V82" s="105">
        <v>1564</v>
      </c>
      <c r="W82" s="103">
        <v>9</v>
      </c>
    </row>
    <row r="83" spans="22:23" ht="12.75">
      <c r="V83" s="105">
        <v>1584</v>
      </c>
      <c r="W83" s="103">
        <v>8</v>
      </c>
    </row>
    <row r="84" spans="22:23" ht="12.75">
      <c r="V84" s="105">
        <v>1604</v>
      </c>
      <c r="W84" s="103">
        <v>7</v>
      </c>
    </row>
    <row r="85" spans="22:23" ht="12.75">
      <c r="V85" s="105">
        <v>1624</v>
      </c>
      <c r="W85" s="103">
        <v>6</v>
      </c>
    </row>
    <row r="86" spans="22:23" ht="12.75">
      <c r="V86" s="105">
        <v>1644</v>
      </c>
      <c r="W86" s="103">
        <v>5</v>
      </c>
    </row>
    <row r="87" spans="22:23" ht="12.75">
      <c r="V87" s="105">
        <v>1664</v>
      </c>
      <c r="W87" s="103">
        <v>4</v>
      </c>
    </row>
    <row r="88" spans="22:23" ht="12.75">
      <c r="V88" s="105">
        <v>1684</v>
      </c>
      <c r="W88" s="103">
        <v>3</v>
      </c>
    </row>
    <row r="89" spans="22:23" ht="12.75">
      <c r="V89" s="105">
        <v>1704</v>
      </c>
      <c r="W89" s="103">
        <v>2</v>
      </c>
    </row>
    <row r="90" spans="22:23" ht="12.75">
      <c r="V90" s="105">
        <v>1724</v>
      </c>
      <c r="W90" s="103">
        <v>1</v>
      </c>
    </row>
  </sheetData>
  <sheetProtection sort="0"/>
  <mergeCells count="20">
    <mergeCell ref="A4:C4"/>
    <mergeCell ref="D4:E4"/>
    <mergeCell ref="F3:F4"/>
    <mergeCell ref="G3:M3"/>
    <mergeCell ref="G4:M4"/>
    <mergeCell ref="A1:R1"/>
    <mergeCell ref="A2:R2"/>
    <mergeCell ref="A3:C3"/>
    <mergeCell ref="D3:E3"/>
    <mergeCell ref="O3:R3"/>
    <mergeCell ref="O4:R4"/>
    <mergeCell ref="O5:R5"/>
    <mergeCell ref="A6:A7"/>
    <mergeCell ref="B6:B7"/>
    <mergeCell ref="C6:C7"/>
    <mergeCell ref="D6:D7"/>
    <mergeCell ref="E6:E7"/>
    <mergeCell ref="F6:F7"/>
    <mergeCell ref="G6:G7"/>
    <mergeCell ref="H6:H7"/>
  </mergeCells>
  <conditionalFormatting sqref="F1:F5 E1:E65536 F8:F65536 O1:P65536">
    <cfRule type="containsText" priority="3" dxfId="0" operator="containsText" stopIfTrue="1" text="FERDİ">
      <formula>NOT(ISERROR(SEARCH("FERDİ",E1)))</formula>
    </cfRule>
  </conditionalFormatting>
  <conditionalFormatting sqref="F3:F4">
    <cfRule type="containsText" priority="2" dxfId="0" operator="containsText" stopIfTrue="1" text="FERDİ">
      <formula>NOT(ISERROR(SEARCH("FERDİ",F3)))</formula>
    </cfRule>
  </conditionalFormatting>
  <conditionalFormatting sqref="F3">
    <cfRule type="containsText" priority="1" dxfId="0" operator="containsText" stopIfTrue="1" text="FERDİ">
      <formula>NOT(ISERROR(SEARCH("FERDİ",F3)))</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W90"/>
  <sheetViews>
    <sheetView view="pageBreakPreview" zoomScale="90" zoomScaleSheetLayoutView="90" zoomScalePageLayoutView="0" workbookViewId="0" topLeftCell="A1">
      <selection activeCell="N3" sqref="N3"/>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17" bestFit="1" customWidth="1"/>
    <col min="14" max="14" width="18.57421875" style="44" customWidth="1"/>
    <col min="15" max="15" width="19.28125" style="44" customWidth="1"/>
    <col min="16" max="16" width="10.28125" style="44" customWidth="1"/>
    <col min="17" max="17" width="11.28125" style="13"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tr">
        <f>('YARIŞMA BİLGİLERİ'!A2)</f>
        <v>Atletizm Federasyonu Başkanlığı
Antalya Atletizm İl Temsilciliği</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tr">
        <f>'YARIŞMA BİLGİLERİ'!F19</f>
        <v>ULUSAL BAYRAK YARIŞMALARI FESTİVALİ  YARIŞMALARI</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tr">
        <f>'YARIŞMA PROGRAMI'!C15</f>
        <v>-</v>
      </c>
      <c r="E3" s="321"/>
      <c r="F3" s="166"/>
      <c r="G3" s="322"/>
      <c r="H3" s="322"/>
      <c r="I3" s="3"/>
      <c r="J3" s="323"/>
      <c r="K3" s="323"/>
      <c r="L3" s="323"/>
      <c r="M3" s="323"/>
      <c r="N3" s="99" t="s">
        <v>234</v>
      </c>
      <c r="O3" s="324" t="str">
        <f>'YARIŞMA PROGRAMI'!E7</f>
        <v>12.64-12.84-13.04</v>
      </c>
      <c r="P3" s="324"/>
      <c r="Q3" s="324"/>
      <c r="R3" s="324"/>
      <c r="V3" s="104">
        <v>1044</v>
      </c>
      <c r="W3" s="102">
        <v>98</v>
      </c>
    </row>
    <row r="4" spans="1:23" s="4" customFormat="1" ht="17.25" customHeight="1">
      <c r="A4" s="316" t="s">
        <v>37</v>
      </c>
      <c r="B4" s="316"/>
      <c r="C4" s="316"/>
      <c r="D4" s="317" t="str">
        <f>'YARIŞMA BİLGİLERİ'!F21</f>
        <v>Bayanlar(B.G.Y.)</v>
      </c>
      <c r="E4" s="317"/>
      <c r="F4" s="167"/>
      <c r="G4" s="21"/>
      <c r="H4" s="21"/>
      <c r="I4" s="21"/>
      <c r="J4" s="21"/>
      <c r="K4" s="21"/>
      <c r="L4" s="21"/>
      <c r="M4" s="22"/>
      <c r="N4" s="47" t="s">
        <v>43</v>
      </c>
      <c r="O4" s="325" t="str">
        <f>'YARIŞMA PROGRAMI'!B15</f>
        <v>-</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110"/>
      <c r="P6" s="110"/>
      <c r="Q6" s="107"/>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82.5" customHeight="1">
      <c r="A8" s="149"/>
      <c r="B8" s="149"/>
      <c r="C8" s="150"/>
      <c r="D8" s="151"/>
      <c r="E8" s="152"/>
      <c r="F8" s="152"/>
      <c r="G8" s="153"/>
      <c r="H8" s="156"/>
      <c r="I8" s="14"/>
      <c r="J8" s="146">
        <v>1</v>
      </c>
      <c r="K8" s="147" t="s">
        <v>155</v>
      </c>
      <c r="L8" s="138">
        <f>IF(ISERROR(VLOOKUP(K8,'KAYIT LİSTESİ'!$B$4:$I$651,2,0)),"",(VLOOKUP(K8,'KAYIT LİSTESİ'!$B$4:$I$651,2,0)))</f>
      </c>
      <c r="M8" s="139">
        <f>IF(ISERROR(VLOOKUP(K8,'KAYIT LİSTESİ'!$B$4:$I$651,4,0)),"",(VLOOKUP(K8,'KAYIT LİSTESİ'!$B$4:$I$651,4,0)))</f>
      </c>
      <c r="N8" s="140">
        <f>IF(ISERROR(VLOOKUP(K8,'KAYIT LİSTESİ'!$B$4:$I$651,5,0)),"",(VLOOKUP(K8,'KAYIT LİSTESİ'!$B$4:$I$651,5,0)))</f>
      </c>
      <c r="O8" s="140">
        <f>IF(ISERROR(VLOOKUP(K8,'KAYIT LİSTESİ'!$B$4:$I$651,6,0)),"",(VLOOKUP(K8,'KAYIT LİSTESİ'!$B$4:$I$651,6,0)))</f>
      </c>
      <c r="P8" s="140">
        <f>IF(ISERROR(VLOOKUP(K8,'KAYIT LİSTESİ'!$B$4:$I$651,7,0)),"",(VLOOKUP(K8,'KAYIT LİSTESİ'!$B$4:$I$651,7,0)))</f>
      </c>
      <c r="Q8" s="153"/>
      <c r="R8" s="154"/>
      <c r="V8" s="105">
        <v>1054</v>
      </c>
      <c r="W8" s="103">
        <v>93</v>
      </c>
    </row>
    <row r="9" spans="1:23" s="11" customFormat="1" ht="82.5" customHeight="1">
      <c r="A9" s="149"/>
      <c r="B9" s="149"/>
      <c r="C9" s="150"/>
      <c r="D9" s="151"/>
      <c r="E9" s="152"/>
      <c r="F9" s="152"/>
      <c r="G9" s="153"/>
      <c r="H9" s="156"/>
      <c r="I9" s="14"/>
      <c r="J9" s="146">
        <v>2</v>
      </c>
      <c r="K9" s="147" t="s">
        <v>156</v>
      </c>
      <c r="L9" s="138">
        <f>IF(ISERROR(VLOOKUP(K9,'KAYIT LİSTESİ'!$B$4:$I$651,2,0)),"",(VLOOKUP(K9,'KAYIT LİSTESİ'!$B$4:$I$651,2,0)))</f>
      </c>
      <c r="M9" s="139">
        <f>IF(ISERROR(VLOOKUP(K9,'KAYIT LİSTESİ'!$B$4:$I$651,4,0)),"",(VLOOKUP(K9,'KAYIT LİSTESİ'!$B$4:$I$651,4,0)))</f>
      </c>
      <c r="N9" s="140">
        <f>IF(ISERROR(VLOOKUP(K9,'KAYIT LİSTESİ'!$B$4:$I$651,5,0)),"",(VLOOKUP(K9,'KAYIT LİSTESİ'!$B$4:$I$651,5,0)))</f>
      </c>
      <c r="O9" s="140">
        <f>IF(ISERROR(VLOOKUP(K9,'KAYIT LİSTESİ'!$B$4:$I$651,6,0)),"",(VLOOKUP(K9,'KAYIT LİSTESİ'!$B$4:$I$651,6,0)))</f>
      </c>
      <c r="P9" s="140">
        <f>IF(ISERROR(VLOOKUP(K9,'KAYIT LİSTESİ'!$B$4:$I$651,7,0)),"",(VLOOKUP(K9,'KAYIT LİSTESİ'!$B$4:$I$651,7,0)))</f>
      </c>
      <c r="Q9" s="153"/>
      <c r="R9" s="154"/>
      <c r="V9" s="105">
        <v>1056</v>
      </c>
      <c r="W9" s="103">
        <v>92</v>
      </c>
    </row>
    <row r="10" spans="1:23" s="11" customFormat="1" ht="82.5" customHeight="1">
      <c r="A10" s="149"/>
      <c r="B10" s="149"/>
      <c r="C10" s="150"/>
      <c r="D10" s="151"/>
      <c r="E10" s="152"/>
      <c r="F10" s="152"/>
      <c r="G10" s="153"/>
      <c r="H10" s="156"/>
      <c r="I10" s="14"/>
      <c r="J10" s="146">
        <v>3</v>
      </c>
      <c r="K10" s="147" t="s">
        <v>157</v>
      </c>
      <c r="L10" s="138">
        <f>IF(ISERROR(VLOOKUP(K10,'KAYIT LİSTESİ'!$B$4:$I$651,2,0)),"",(VLOOKUP(K10,'KAYIT LİSTESİ'!$B$4:$I$651,2,0)))</f>
      </c>
      <c r="M10" s="139">
        <f>IF(ISERROR(VLOOKUP(K10,'KAYIT LİSTESİ'!$B$4:$I$651,4,0)),"",(VLOOKUP(K10,'KAYIT LİSTESİ'!$B$4:$I$651,4,0)))</f>
      </c>
      <c r="N10" s="140">
        <f>IF(ISERROR(VLOOKUP(K10,'KAYIT LİSTESİ'!$B$4:$I$651,5,0)),"",(VLOOKUP(K10,'KAYIT LİSTESİ'!$B$4:$I$651,5,0)))</f>
      </c>
      <c r="O10" s="140">
        <f>IF(ISERROR(VLOOKUP(K10,'KAYIT LİSTESİ'!$B$4:$I$651,6,0)),"",(VLOOKUP(K10,'KAYIT LİSTESİ'!$B$4:$I$651,6,0)))</f>
      </c>
      <c r="P10" s="140">
        <f>IF(ISERROR(VLOOKUP(K10,'KAYIT LİSTESİ'!$B$4:$I$651,7,0)),"",(VLOOKUP(K10,'KAYIT LİSTESİ'!$B$4:$I$651,7,0)))</f>
      </c>
      <c r="Q10" s="153"/>
      <c r="R10" s="154"/>
      <c r="V10" s="105">
        <v>1058</v>
      </c>
      <c r="W10" s="103">
        <v>91</v>
      </c>
    </row>
    <row r="11" spans="1:23" s="11" customFormat="1" ht="82.5" customHeight="1">
      <c r="A11" s="149"/>
      <c r="B11" s="149"/>
      <c r="C11" s="150"/>
      <c r="D11" s="151"/>
      <c r="E11" s="152"/>
      <c r="F11" s="152"/>
      <c r="G11" s="153"/>
      <c r="H11" s="156"/>
      <c r="I11" s="14"/>
      <c r="J11" s="146">
        <v>4</v>
      </c>
      <c r="K11" s="147" t="s">
        <v>158</v>
      </c>
      <c r="L11" s="138">
        <f>IF(ISERROR(VLOOKUP(K11,'KAYIT LİSTESİ'!$B$4:$I$651,2,0)),"",(VLOOKUP(K11,'KAYIT LİSTESİ'!$B$4:$I$651,2,0)))</f>
      </c>
      <c r="M11" s="139">
        <f>IF(ISERROR(VLOOKUP(K11,'KAYIT LİSTESİ'!$B$4:$I$651,4,0)),"",(VLOOKUP(K11,'KAYIT LİSTESİ'!$B$4:$I$651,4,0)))</f>
      </c>
      <c r="N11" s="140">
        <f>IF(ISERROR(VLOOKUP(K11,'KAYIT LİSTESİ'!$B$4:$I$651,5,0)),"",(VLOOKUP(K11,'KAYIT LİSTESİ'!$B$4:$I$651,5,0)))</f>
      </c>
      <c r="O11" s="140">
        <f>IF(ISERROR(VLOOKUP(K11,'KAYIT LİSTESİ'!$B$4:$I$651,6,0)),"",(VLOOKUP(K11,'KAYIT LİSTESİ'!$B$4:$I$651,6,0)))</f>
      </c>
      <c r="P11" s="140">
        <f>IF(ISERROR(VLOOKUP(K11,'KAYIT LİSTESİ'!$B$4:$I$651,7,0)),"",(VLOOKUP(K11,'KAYIT LİSTESİ'!$B$4:$I$651,7,0)))</f>
      </c>
      <c r="Q11" s="153"/>
      <c r="R11" s="154"/>
      <c r="V11" s="105">
        <v>1060</v>
      </c>
      <c r="W11" s="103">
        <v>90</v>
      </c>
    </row>
    <row r="12" spans="1:23" s="11" customFormat="1" ht="82.5" customHeight="1">
      <c r="A12" s="149"/>
      <c r="B12" s="149"/>
      <c r="C12" s="150"/>
      <c r="D12" s="151"/>
      <c r="E12" s="152"/>
      <c r="F12" s="152"/>
      <c r="G12" s="153"/>
      <c r="H12" s="156"/>
      <c r="I12" s="14"/>
      <c r="J12" s="146">
        <v>5</v>
      </c>
      <c r="K12" s="147" t="s">
        <v>159</v>
      </c>
      <c r="L12" s="138">
        <f>IF(ISERROR(VLOOKUP(K12,'KAYIT LİSTESİ'!$B$4:$I$651,2,0)),"",(VLOOKUP(K12,'KAYIT LİSTESİ'!$B$4:$I$651,2,0)))</f>
      </c>
      <c r="M12" s="139">
        <f>IF(ISERROR(VLOOKUP(K12,'KAYIT LİSTESİ'!$B$4:$I$651,4,0)),"",(VLOOKUP(K12,'KAYIT LİSTESİ'!$B$4:$I$651,4,0)))</f>
      </c>
      <c r="N12" s="140">
        <f>IF(ISERROR(VLOOKUP(K12,'KAYIT LİSTESİ'!$B$4:$I$651,5,0)),"",(VLOOKUP(K12,'KAYIT LİSTESİ'!$B$4:$I$651,5,0)))</f>
      </c>
      <c r="O12" s="140">
        <f>IF(ISERROR(VLOOKUP(K12,'KAYIT LİSTESİ'!$B$4:$I$651,6,0)),"",(VLOOKUP(K12,'KAYIT LİSTESİ'!$B$4:$I$651,6,0)))</f>
      </c>
      <c r="P12" s="140">
        <f>IF(ISERROR(VLOOKUP(K12,'KAYIT LİSTESİ'!$B$4:$I$651,7,0)),"",(VLOOKUP(K12,'KAYIT LİSTESİ'!$B$4:$I$651,7,0)))</f>
      </c>
      <c r="Q12" s="153"/>
      <c r="R12" s="154"/>
      <c r="V12" s="105">
        <v>1062</v>
      </c>
      <c r="W12" s="103">
        <v>89</v>
      </c>
    </row>
    <row r="13" spans="1:23" s="11" customFormat="1" ht="82.5" customHeight="1">
      <c r="A13" s="149"/>
      <c r="B13" s="149"/>
      <c r="C13" s="150"/>
      <c r="D13" s="151"/>
      <c r="E13" s="152"/>
      <c r="F13" s="152"/>
      <c r="G13" s="153"/>
      <c r="H13" s="156"/>
      <c r="I13" s="14"/>
      <c r="J13" s="146">
        <v>6</v>
      </c>
      <c r="K13" s="147" t="s">
        <v>160</v>
      </c>
      <c r="L13" s="138">
        <f>IF(ISERROR(VLOOKUP(K13,'KAYIT LİSTESİ'!$B$4:$I$651,2,0)),"",(VLOOKUP(K13,'KAYIT LİSTESİ'!$B$4:$I$651,2,0)))</f>
      </c>
      <c r="M13" s="139">
        <f>IF(ISERROR(VLOOKUP(K13,'KAYIT LİSTESİ'!$B$4:$I$651,4,0)),"",(VLOOKUP(K13,'KAYIT LİSTESİ'!$B$4:$I$651,4,0)))</f>
      </c>
      <c r="N13" s="140">
        <f>IF(ISERROR(VLOOKUP(K13,'KAYIT LİSTESİ'!$B$4:$I$651,5,0)),"",(VLOOKUP(K13,'KAYIT LİSTESİ'!$B$4:$I$651,5,0)))</f>
      </c>
      <c r="O13" s="140">
        <f>IF(ISERROR(VLOOKUP(K13,'KAYIT LİSTESİ'!$B$4:$I$651,6,0)),"",(VLOOKUP(K13,'KAYIT LİSTESİ'!$B$4:$I$651,6,0)))</f>
      </c>
      <c r="P13" s="140">
        <f>IF(ISERROR(VLOOKUP(K13,'KAYIT LİSTESİ'!$B$4:$I$651,7,0)),"",(VLOOKUP(K13,'KAYIT LİSTESİ'!$B$4:$I$651,7,0)))</f>
      </c>
      <c r="Q13" s="153"/>
      <c r="R13" s="154"/>
      <c r="V13" s="105">
        <v>1064</v>
      </c>
      <c r="W13" s="103">
        <v>88</v>
      </c>
    </row>
    <row r="14" spans="1:23" s="11" customFormat="1" ht="82.5" customHeight="1">
      <c r="A14" s="149"/>
      <c r="B14" s="149"/>
      <c r="C14" s="150"/>
      <c r="D14" s="151"/>
      <c r="E14" s="152"/>
      <c r="F14" s="152"/>
      <c r="G14" s="153"/>
      <c r="H14" s="156"/>
      <c r="I14" s="14"/>
      <c r="J14" s="146">
        <v>7</v>
      </c>
      <c r="K14" s="147" t="s">
        <v>161</v>
      </c>
      <c r="L14" s="138">
        <f>IF(ISERROR(VLOOKUP(K14,'KAYIT LİSTESİ'!$B$4:$I$651,2,0)),"",(VLOOKUP(K14,'KAYIT LİSTESİ'!$B$4:$I$651,2,0)))</f>
      </c>
      <c r="M14" s="139">
        <f>IF(ISERROR(VLOOKUP(K14,'KAYIT LİSTESİ'!$B$4:$I$651,4,0)),"",(VLOOKUP(K14,'KAYIT LİSTESİ'!$B$4:$I$651,4,0)))</f>
      </c>
      <c r="N14" s="140">
        <f>IF(ISERROR(VLOOKUP(K14,'KAYIT LİSTESİ'!$B$4:$I$651,5,0)),"",(VLOOKUP(K14,'KAYIT LİSTESİ'!$B$4:$I$651,5,0)))</f>
      </c>
      <c r="O14" s="140">
        <f>IF(ISERROR(VLOOKUP(K14,'KAYIT LİSTESİ'!$B$4:$I$651,6,0)),"",(VLOOKUP(K14,'KAYIT LİSTESİ'!$B$4:$I$651,6,0)))</f>
      </c>
      <c r="P14" s="140">
        <f>IF(ISERROR(VLOOKUP(K14,'KAYIT LİSTESİ'!$B$4:$I$651,7,0)),"",(VLOOKUP(K14,'KAYIT LİSTESİ'!$B$4:$I$651,7,0)))</f>
      </c>
      <c r="Q14" s="153"/>
      <c r="R14" s="154"/>
      <c r="V14" s="105">
        <v>1066</v>
      </c>
      <c r="W14" s="103">
        <v>87</v>
      </c>
    </row>
    <row r="15" spans="1:23" s="11" customFormat="1" ht="82.5" customHeight="1">
      <c r="A15" s="149"/>
      <c r="B15" s="149"/>
      <c r="C15" s="150"/>
      <c r="D15" s="151"/>
      <c r="E15" s="152"/>
      <c r="F15" s="152"/>
      <c r="G15" s="153"/>
      <c r="H15" s="156"/>
      <c r="I15" s="14"/>
      <c r="J15" s="146">
        <v>8</v>
      </c>
      <c r="K15" s="147" t="s">
        <v>162</v>
      </c>
      <c r="L15" s="138">
        <f>IF(ISERROR(VLOOKUP(K15,'KAYIT LİSTESİ'!$B$4:$I$651,2,0)),"",(VLOOKUP(K15,'KAYIT LİSTESİ'!$B$4:$I$651,2,0)))</f>
      </c>
      <c r="M15" s="139">
        <f>IF(ISERROR(VLOOKUP(K15,'KAYIT LİSTESİ'!$B$4:$I$651,4,0)),"",(VLOOKUP(K15,'KAYIT LİSTESİ'!$B$4:$I$651,4,0)))</f>
      </c>
      <c r="N15" s="140">
        <f>IF(ISERROR(VLOOKUP(K15,'KAYIT LİSTESİ'!$B$4:$I$651,5,0)),"",(VLOOKUP(K15,'KAYIT LİSTESİ'!$B$4:$I$651,5,0)))</f>
      </c>
      <c r="O15" s="140">
        <f>IF(ISERROR(VLOOKUP(K15,'KAYIT LİSTESİ'!$B$4:$I$651,6,0)),"",(VLOOKUP(K15,'KAYIT LİSTESİ'!$B$4:$I$651,6,0)))</f>
      </c>
      <c r="P15" s="140">
        <f>IF(ISERROR(VLOOKUP(K15,'KAYIT LİSTESİ'!$B$4:$I$651,7,0)),"",(VLOOKUP(K15,'KAYIT LİSTESİ'!$B$4:$I$651,7,0)))</f>
      </c>
      <c r="Q15" s="153"/>
      <c r="R15" s="154"/>
      <c r="V15" s="105">
        <v>1068</v>
      </c>
      <c r="W15" s="103">
        <v>86</v>
      </c>
    </row>
    <row r="16" spans="1:23" s="11" customFormat="1" ht="40.5" customHeight="1">
      <c r="A16" s="149"/>
      <c r="B16" s="149"/>
      <c r="C16" s="150"/>
      <c r="D16" s="151"/>
      <c r="E16" s="152"/>
      <c r="F16" s="152"/>
      <c r="G16" s="153"/>
      <c r="H16" s="156"/>
      <c r="I16" s="14"/>
      <c r="J16" s="106" t="s">
        <v>12</v>
      </c>
      <c r="K16" s="107"/>
      <c r="L16" s="107"/>
      <c r="M16" s="107"/>
      <c r="N16" s="109" t="s">
        <v>79</v>
      </c>
      <c r="O16" s="110"/>
      <c r="P16" s="110"/>
      <c r="Q16" s="107"/>
      <c r="R16" s="108"/>
      <c r="V16" s="105">
        <v>1070</v>
      </c>
      <c r="W16" s="103">
        <v>85</v>
      </c>
    </row>
    <row r="17" spans="1:23" s="11" customFormat="1" ht="40.5"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66.75" customHeight="1">
      <c r="A18" s="149"/>
      <c r="B18" s="149"/>
      <c r="C18" s="150"/>
      <c r="D18" s="151"/>
      <c r="E18" s="152"/>
      <c r="F18" s="152"/>
      <c r="G18" s="153"/>
      <c r="H18" s="156"/>
      <c r="I18" s="14"/>
      <c r="J18" s="146">
        <v>1</v>
      </c>
      <c r="K18" s="147" t="s">
        <v>163</v>
      </c>
      <c r="L18" s="138">
        <f>IF(ISERROR(VLOOKUP(K18,'KAYIT LİSTESİ'!$B$4:$I$651,2,0)),"",(VLOOKUP(K18,'KAYIT LİSTESİ'!$B$4:$I$651,2,0)))</f>
      </c>
      <c r="M18" s="139">
        <f>IF(ISERROR(VLOOKUP(K18,'KAYIT LİSTESİ'!$B$4:$I$651,4,0)),"",(VLOOKUP(K18,'KAYIT LİSTESİ'!$B$4:$I$651,4,0)))</f>
      </c>
      <c r="N18" s="140">
        <f>IF(ISERROR(VLOOKUP(K18,'KAYIT LİSTESİ'!$B$4:$I$651,5,0)),"",(VLOOKUP(K18,'KAYIT LİSTESİ'!$B$4:$I$651,5,0)))</f>
      </c>
      <c r="O18" s="140">
        <f>IF(ISERROR(VLOOKUP(K18,'KAYIT LİSTESİ'!$B$4:$I$651,6,0)),"",(VLOOKUP(K18,'KAYIT LİSTESİ'!$B$4:$I$651,6,0)))</f>
      </c>
      <c r="P18" s="140">
        <f>IF(ISERROR(VLOOKUP(K18,'KAYIT LİSTESİ'!$B$4:$I$651,7,0)),"",(VLOOKUP(K18,'KAYIT LİSTESİ'!$B$4:$I$651,7,0)))</f>
      </c>
      <c r="Q18" s="153"/>
      <c r="R18" s="154"/>
      <c r="V18" s="105">
        <v>1074</v>
      </c>
      <c r="W18" s="103">
        <v>83</v>
      </c>
    </row>
    <row r="19" spans="1:23" s="11" customFormat="1" ht="66.75" customHeight="1">
      <c r="A19" s="149"/>
      <c r="B19" s="149"/>
      <c r="C19" s="150"/>
      <c r="D19" s="151"/>
      <c r="E19" s="152"/>
      <c r="F19" s="152"/>
      <c r="G19" s="153"/>
      <c r="H19" s="156"/>
      <c r="I19" s="14"/>
      <c r="J19" s="146">
        <v>2</v>
      </c>
      <c r="K19" s="147" t="s">
        <v>164</v>
      </c>
      <c r="L19" s="138">
        <f>IF(ISERROR(VLOOKUP(K19,'KAYIT LİSTESİ'!$B$4:$I$651,2,0)),"",(VLOOKUP(K19,'KAYIT LİSTESİ'!$B$4:$I$651,2,0)))</f>
      </c>
      <c r="M19" s="139">
        <f>IF(ISERROR(VLOOKUP(K19,'KAYIT LİSTESİ'!$B$4:$I$651,4,0)),"",(VLOOKUP(K19,'KAYIT LİSTESİ'!$B$4:$I$651,4,0)))</f>
      </c>
      <c r="N19" s="140">
        <f>IF(ISERROR(VLOOKUP(K19,'KAYIT LİSTESİ'!$B$4:$I$651,5,0)),"",(VLOOKUP(K19,'KAYIT LİSTESİ'!$B$4:$I$651,5,0)))</f>
      </c>
      <c r="O19" s="140">
        <f>IF(ISERROR(VLOOKUP(K19,'KAYIT LİSTESİ'!$B$4:$I$651,6,0)),"",(VLOOKUP(K19,'KAYIT LİSTESİ'!$B$4:$I$651,6,0)))</f>
      </c>
      <c r="P19" s="140">
        <f>IF(ISERROR(VLOOKUP(K19,'KAYIT LİSTESİ'!$B$4:$I$651,7,0)),"",(VLOOKUP(K19,'KAYIT LİSTESİ'!$B$4:$I$651,7,0)))</f>
      </c>
      <c r="Q19" s="153"/>
      <c r="R19" s="154"/>
      <c r="V19" s="105">
        <v>1076</v>
      </c>
      <c r="W19" s="103">
        <v>82</v>
      </c>
    </row>
    <row r="20" spans="1:23" s="11" customFormat="1" ht="66.75" customHeight="1">
      <c r="A20" s="149"/>
      <c r="B20" s="149"/>
      <c r="C20" s="150"/>
      <c r="D20" s="151"/>
      <c r="E20" s="152"/>
      <c r="F20" s="152"/>
      <c r="G20" s="153"/>
      <c r="H20" s="156"/>
      <c r="I20" s="14"/>
      <c r="J20" s="146">
        <v>3</v>
      </c>
      <c r="K20" s="147" t="s">
        <v>165</v>
      </c>
      <c r="L20" s="138">
        <f>IF(ISERROR(VLOOKUP(K20,'KAYIT LİSTESİ'!$B$4:$I$651,2,0)),"",(VLOOKUP(K20,'KAYIT LİSTESİ'!$B$4:$I$651,2,0)))</f>
      </c>
      <c r="M20" s="139">
        <f>IF(ISERROR(VLOOKUP(K20,'KAYIT LİSTESİ'!$B$4:$I$651,4,0)),"",(VLOOKUP(K20,'KAYIT LİSTESİ'!$B$4:$I$651,4,0)))</f>
      </c>
      <c r="N20" s="140">
        <f>IF(ISERROR(VLOOKUP(K20,'KAYIT LİSTESİ'!$B$4:$I$651,5,0)),"",(VLOOKUP(K20,'KAYIT LİSTESİ'!$B$4:$I$651,5,0)))</f>
      </c>
      <c r="O20" s="140">
        <f>IF(ISERROR(VLOOKUP(K20,'KAYIT LİSTESİ'!$B$4:$I$651,6,0)),"",(VLOOKUP(K20,'KAYIT LİSTESİ'!$B$4:$I$651,6,0)))</f>
      </c>
      <c r="P20" s="140">
        <f>IF(ISERROR(VLOOKUP(K20,'KAYIT LİSTESİ'!$B$4:$I$651,7,0)),"",(VLOOKUP(K20,'KAYIT LİSTESİ'!$B$4:$I$651,7,0)))</f>
      </c>
      <c r="Q20" s="153"/>
      <c r="R20" s="154"/>
      <c r="V20" s="105">
        <v>1078</v>
      </c>
      <c r="W20" s="103">
        <v>81</v>
      </c>
    </row>
    <row r="21" spans="1:23" s="11" customFormat="1" ht="66.75" customHeight="1">
      <c r="A21" s="149"/>
      <c r="B21" s="149"/>
      <c r="C21" s="150"/>
      <c r="D21" s="151"/>
      <c r="E21" s="152"/>
      <c r="F21" s="152"/>
      <c r="G21" s="153"/>
      <c r="H21" s="156"/>
      <c r="I21" s="14"/>
      <c r="J21" s="146">
        <v>4</v>
      </c>
      <c r="K21" s="147" t="s">
        <v>166</v>
      </c>
      <c r="L21" s="138">
        <f>IF(ISERROR(VLOOKUP(K21,'KAYIT LİSTESİ'!$B$4:$I$651,2,0)),"",(VLOOKUP(K21,'KAYIT LİSTESİ'!$B$4:$I$651,2,0)))</f>
      </c>
      <c r="M21" s="139">
        <f>IF(ISERROR(VLOOKUP(K21,'KAYIT LİSTESİ'!$B$4:$I$651,4,0)),"",(VLOOKUP(K21,'KAYIT LİSTESİ'!$B$4:$I$651,4,0)))</f>
      </c>
      <c r="N21" s="140">
        <f>IF(ISERROR(VLOOKUP(K21,'KAYIT LİSTESİ'!$B$4:$I$651,5,0)),"",(VLOOKUP(K21,'KAYIT LİSTESİ'!$B$4:$I$651,5,0)))</f>
      </c>
      <c r="O21" s="140">
        <f>IF(ISERROR(VLOOKUP(K21,'KAYIT LİSTESİ'!$B$4:$I$651,6,0)),"",(VLOOKUP(K21,'KAYIT LİSTESİ'!$B$4:$I$651,6,0)))</f>
      </c>
      <c r="P21" s="140">
        <f>IF(ISERROR(VLOOKUP(K21,'KAYIT LİSTESİ'!$B$4:$I$651,7,0)),"",(VLOOKUP(K21,'KAYIT LİSTESİ'!$B$4:$I$651,7,0)))</f>
      </c>
      <c r="Q21" s="153"/>
      <c r="R21" s="154"/>
      <c r="V21" s="105">
        <v>1080</v>
      </c>
      <c r="W21" s="103">
        <v>80</v>
      </c>
    </row>
    <row r="22" spans="1:23" s="11" customFormat="1" ht="66.75" customHeight="1">
      <c r="A22" s="149"/>
      <c r="B22" s="149"/>
      <c r="C22" s="150"/>
      <c r="D22" s="151"/>
      <c r="E22" s="152"/>
      <c r="F22" s="152"/>
      <c r="G22" s="153"/>
      <c r="H22" s="156"/>
      <c r="I22" s="14"/>
      <c r="J22" s="146">
        <v>5</v>
      </c>
      <c r="K22" s="147" t="s">
        <v>167</v>
      </c>
      <c r="L22" s="138">
        <f>IF(ISERROR(VLOOKUP(K22,'KAYIT LİSTESİ'!$B$4:$I$651,2,0)),"",(VLOOKUP(K22,'KAYIT LİSTESİ'!$B$4:$I$651,2,0)))</f>
      </c>
      <c r="M22" s="139">
        <f>IF(ISERROR(VLOOKUP(K22,'KAYIT LİSTESİ'!$B$4:$I$651,4,0)),"",(VLOOKUP(K22,'KAYIT LİSTESİ'!$B$4:$I$651,4,0)))</f>
      </c>
      <c r="N22" s="140">
        <f>IF(ISERROR(VLOOKUP(K22,'KAYIT LİSTESİ'!$B$4:$I$651,5,0)),"",(VLOOKUP(K22,'KAYIT LİSTESİ'!$B$4:$I$651,5,0)))</f>
      </c>
      <c r="O22" s="140">
        <f>IF(ISERROR(VLOOKUP(K22,'KAYIT LİSTESİ'!$B$4:$I$651,6,0)),"",(VLOOKUP(K22,'KAYIT LİSTESİ'!$B$4:$I$651,6,0)))</f>
      </c>
      <c r="P22" s="140">
        <f>IF(ISERROR(VLOOKUP(K22,'KAYIT LİSTESİ'!$B$4:$I$651,7,0)),"",(VLOOKUP(K22,'KAYIT LİSTESİ'!$B$4:$I$651,7,0)))</f>
      </c>
      <c r="Q22" s="153"/>
      <c r="R22" s="154"/>
      <c r="V22" s="105">
        <v>1082</v>
      </c>
      <c r="W22" s="103">
        <v>79</v>
      </c>
    </row>
    <row r="23" spans="1:23" s="11" customFormat="1" ht="66.75" customHeight="1">
      <c r="A23" s="149"/>
      <c r="B23" s="149"/>
      <c r="C23" s="150"/>
      <c r="D23" s="151"/>
      <c r="E23" s="152"/>
      <c r="F23" s="152"/>
      <c r="G23" s="153"/>
      <c r="H23" s="156"/>
      <c r="I23" s="14"/>
      <c r="J23" s="146">
        <v>6</v>
      </c>
      <c r="K23" s="147" t="s">
        <v>168</v>
      </c>
      <c r="L23" s="138">
        <f>IF(ISERROR(VLOOKUP(K23,'KAYIT LİSTESİ'!$B$4:$I$651,2,0)),"",(VLOOKUP(K23,'KAYIT LİSTESİ'!$B$4:$I$651,2,0)))</f>
      </c>
      <c r="M23" s="139">
        <f>IF(ISERROR(VLOOKUP(K23,'KAYIT LİSTESİ'!$B$4:$I$651,4,0)),"",(VLOOKUP(K23,'KAYIT LİSTESİ'!$B$4:$I$651,4,0)))</f>
      </c>
      <c r="N23" s="140">
        <f>IF(ISERROR(VLOOKUP(K23,'KAYIT LİSTESİ'!$B$4:$I$651,5,0)),"",(VLOOKUP(K23,'KAYIT LİSTESİ'!$B$4:$I$651,5,0)))</f>
      </c>
      <c r="O23" s="140">
        <f>IF(ISERROR(VLOOKUP(K23,'KAYIT LİSTESİ'!$B$4:$I$651,6,0)),"",(VLOOKUP(K23,'KAYIT LİSTESİ'!$B$4:$I$651,6,0)))</f>
      </c>
      <c r="P23" s="140">
        <f>IF(ISERROR(VLOOKUP(K23,'KAYIT LİSTESİ'!$B$4:$I$651,7,0)),"",(VLOOKUP(K23,'KAYIT LİSTESİ'!$B$4:$I$651,7,0)))</f>
      </c>
      <c r="Q23" s="153"/>
      <c r="R23" s="154"/>
      <c r="V23" s="105">
        <v>1084</v>
      </c>
      <c r="W23" s="103">
        <v>78</v>
      </c>
    </row>
    <row r="24" spans="1:23" s="11" customFormat="1" ht="66.75" customHeight="1">
      <c r="A24" s="149"/>
      <c r="B24" s="149"/>
      <c r="C24" s="150"/>
      <c r="D24" s="151"/>
      <c r="E24" s="152"/>
      <c r="F24" s="152"/>
      <c r="G24" s="153"/>
      <c r="H24" s="156"/>
      <c r="I24" s="14"/>
      <c r="J24" s="146">
        <v>7</v>
      </c>
      <c r="K24" s="147" t="s">
        <v>169</v>
      </c>
      <c r="L24" s="138">
        <f>IF(ISERROR(VLOOKUP(K24,'KAYIT LİSTESİ'!$B$4:$I$651,2,0)),"",(VLOOKUP(K24,'KAYIT LİSTESİ'!$B$4:$I$651,2,0)))</f>
      </c>
      <c r="M24" s="139">
        <f>IF(ISERROR(VLOOKUP(K24,'KAYIT LİSTESİ'!$B$4:$I$651,4,0)),"",(VLOOKUP(K24,'KAYIT LİSTESİ'!$B$4:$I$651,4,0)))</f>
      </c>
      <c r="N24" s="140">
        <f>IF(ISERROR(VLOOKUP(K24,'KAYIT LİSTESİ'!$B$4:$I$651,5,0)),"",(VLOOKUP(K24,'KAYIT LİSTESİ'!$B$4:$I$651,5,0)))</f>
      </c>
      <c r="O24" s="140">
        <f>IF(ISERROR(VLOOKUP(K24,'KAYIT LİSTESİ'!$B$4:$I$651,6,0)),"",(VLOOKUP(K24,'KAYIT LİSTESİ'!$B$4:$I$651,6,0)))</f>
      </c>
      <c r="P24" s="140">
        <f>IF(ISERROR(VLOOKUP(K24,'KAYIT LİSTESİ'!$B$4:$I$651,7,0)),"",(VLOOKUP(K24,'KAYIT LİSTESİ'!$B$4:$I$651,7,0)))</f>
      </c>
      <c r="Q24" s="153"/>
      <c r="R24" s="154"/>
      <c r="V24" s="105">
        <v>1086</v>
      </c>
      <c r="W24" s="103">
        <v>77</v>
      </c>
    </row>
    <row r="25" spans="1:23" s="11" customFormat="1" ht="66.75" customHeight="1">
      <c r="A25" s="149"/>
      <c r="B25" s="149"/>
      <c r="C25" s="150"/>
      <c r="D25" s="151"/>
      <c r="E25" s="152"/>
      <c r="F25" s="152"/>
      <c r="G25" s="153"/>
      <c r="H25" s="156"/>
      <c r="I25" s="14"/>
      <c r="J25" s="146">
        <v>8</v>
      </c>
      <c r="K25" s="147" t="s">
        <v>170</v>
      </c>
      <c r="L25" s="138">
        <f>IF(ISERROR(VLOOKUP(K25,'KAYIT LİSTESİ'!$B$4:$I$651,2,0)),"",(VLOOKUP(K25,'KAYIT LİSTESİ'!$B$4:$I$651,2,0)))</f>
      </c>
      <c r="M25" s="139">
        <f>IF(ISERROR(VLOOKUP(K25,'KAYIT LİSTESİ'!$B$4:$I$651,4,0)),"",(VLOOKUP(K25,'KAYIT LİSTESİ'!$B$4:$I$651,4,0)))</f>
      </c>
      <c r="N25" s="140">
        <f>IF(ISERROR(VLOOKUP(K25,'KAYIT LİSTESİ'!$B$4:$I$651,5,0)),"",(VLOOKUP(K25,'KAYIT LİSTESİ'!$B$4:$I$651,5,0)))</f>
      </c>
      <c r="O25" s="140">
        <f>IF(ISERROR(VLOOKUP(K25,'KAYIT LİSTESİ'!$B$4:$I$651,6,0)),"",(VLOOKUP(K25,'KAYIT LİSTESİ'!$B$4:$I$651,6,0)))</f>
      </c>
      <c r="P25" s="140">
        <f>IF(ISERROR(VLOOKUP(K25,'KAYIT LİSTESİ'!$B$4:$I$651,7,0)),"",(VLOOKUP(K25,'KAYIT LİSTESİ'!$B$4:$I$651,7,0)))</f>
      </c>
      <c r="Q25" s="153"/>
      <c r="R25" s="154"/>
      <c r="V25" s="105">
        <v>1088</v>
      </c>
      <c r="W25" s="103">
        <v>76</v>
      </c>
    </row>
    <row r="26" spans="1:23" ht="13.5" customHeight="1">
      <c r="A26" s="24"/>
      <c r="B26" s="24"/>
      <c r="C26" s="25"/>
      <c r="D26" s="45"/>
      <c r="E26" s="26"/>
      <c r="F26" s="26"/>
      <c r="G26" s="27"/>
      <c r="H26" s="28"/>
      <c r="J26" s="29"/>
      <c r="K26" s="30"/>
      <c r="L26" s="31"/>
      <c r="M26" s="32"/>
      <c r="N26" s="41"/>
      <c r="O26" s="41"/>
      <c r="P26" s="41"/>
      <c r="Q26" s="33"/>
      <c r="R26" s="31"/>
      <c r="V26" s="105">
        <v>1120</v>
      </c>
      <c r="W26" s="103">
        <v>65</v>
      </c>
    </row>
    <row r="27" spans="1:23" ht="14.25" customHeight="1">
      <c r="A27" s="18" t="s">
        <v>13</v>
      </c>
      <c r="B27" s="18"/>
      <c r="C27" s="18"/>
      <c r="D27" s="46"/>
      <c r="E27" s="39" t="s">
        <v>0</v>
      </c>
      <c r="F27" s="39"/>
      <c r="G27" s="34" t="s">
        <v>1</v>
      </c>
      <c r="H27" s="15"/>
      <c r="I27" s="19" t="s">
        <v>2</v>
      </c>
      <c r="J27" s="19"/>
      <c r="K27" s="19"/>
      <c r="L27" s="19"/>
      <c r="N27" s="42" t="s">
        <v>3</v>
      </c>
      <c r="O27" s="43" t="s">
        <v>3</v>
      </c>
      <c r="P27" s="43"/>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ht="12.75">
      <c r="V33" s="105">
        <v>1143</v>
      </c>
      <c r="W33" s="103">
        <v>58</v>
      </c>
    </row>
    <row r="34" spans="22:23" ht="12.75">
      <c r="V34" s="105">
        <v>1147</v>
      </c>
      <c r="W34" s="103">
        <v>57</v>
      </c>
    </row>
    <row r="35" spans="22:23" ht="12.75">
      <c r="V35" s="105">
        <v>1151</v>
      </c>
      <c r="W35" s="103">
        <v>56</v>
      </c>
    </row>
    <row r="36" spans="22:23" ht="12.75">
      <c r="V36" s="105">
        <v>1155</v>
      </c>
      <c r="W36" s="103">
        <v>55</v>
      </c>
    </row>
    <row r="37" spans="22:23" ht="12.75">
      <c r="V37" s="105">
        <v>1159</v>
      </c>
      <c r="W37" s="103">
        <v>54</v>
      </c>
    </row>
    <row r="38" spans="22:23" ht="12.75">
      <c r="V38" s="105">
        <v>1164</v>
      </c>
      <c r="W38" s="103">
        <v>53</v>
      </c>
    </row>
    <row r="39" spans="22:23" ht="12.75">
      <c r="V39" s="105">
        <v>1169</v>
      </c>
      <c r="W39" s="103">
        <v>52</v>
      </c>
    </row>
    <row r="40" spans="22:23" ht="12.75">
      <c r="V40" s="105">
        <v>1174</v>
      </c>
      <c r="W40" s="103">
        <v>51</v>
      </c>
    </row>
    <row r="41" spans="22:23" ht="12.75">
      <c r="V41" s="105">
        <v>1179</v>
      </c>
      <c r="W41" s="103">
        <v>50</v>
      </c>
    </row>
    <row r="42" spans="22:23" ht="12.75">
      <c r="V42" s="105">
        <v>1184</v>
      </c>
      <c r="W42" s="103">
        <v>49</v>
      </c>
    </row>
    <row r="43" spans="22:23" ht="12.75">
      <c r="V43" s="105">
        <v>1189</v>
      </c>
      <c r="W43" s="103">
        <v>48</v>
      </c>
    </row>
    <row r="44" spans="22:23" ht="12.75">
      <c r="V44" s="105">
        <v>1194</v>
      </c>
      <c r="W44" s="103">
        <v>47</v>
      </c>
    </row>
    <row r="45" spans="22:23" ht="12.75">
      <c r="V45" s="105">
        <v>1199</v>
      </c>
      <c r="W45" s="103">
        <v>46</v>
      </c>
    </row>
    <row r="46" spans="22:23" ht="12.75">
      <c r="V46" s="105">
        <v>1204</v>
      </c>
      <c r="W46" s="103">
        <v>45</v>
      </c>
    </row>
    <row r="47" spans="22:23" ht="12.75">
      <c r="V47" s="105">
        <v>1209</v>
      </c>
      <c r="W47" s="103">
        <v>44</v>
      </c>
    </row>
    <row r="48" spans="22:23" ht="12.75">
      <c r="V48" s="105">
        <v>1214</v>
      </c>
      <c r="W48" s="103">
        <v>43</v>
      </c>
    </row>
    <row r="49" spans="22:23" ht="12.75">
      <c r="V49" s="105">
        <v>1219</v>
      </c>
      <c r="W49" s="103">
        <v>42</v>
      </c>
    </row>
    <row r="50" spans="22:23" ht="12.75">
      <c r="V50" s="105">
        <v>1224</v>
      </c>
      <c r="W50" s="103">
        <v>41</v>
      </c>
    </row>
    <row r="51" spans="22:23" ht="12.75">
      <c r="V51" s="105">
        <v>1229</v>
      </c>
      <c r="W51" s="103">
        <v>40</v>
      </c>
    </row>
    <row r="52" spans="22:23" ht="12.75">
      <c r="V52" s="105">
        <v>1234</v>
      </c>
      <c r="W52" s="103">
        <v>39</v>
      </c>
    </row>
    <row r="53" spans="22:23" ht="12.75">
      <c r="V53" s="105">
        <v>1244</v>
      </c>
      <c r="W53" s="103">
        <v>38</v>
      </c>
    </row>
    <row r="54" spans="22:23" ht="12.75">
      <c r="V54" s="105">
        <v>1254</v>
      </c>
      <c r="W54" s="103">
        <v>37</v>
      </c>
    </row>
    <row r="55" spans="22:23" ht="12.75">
      <c r="V55" s="105">
        <v>1264</v>
      </c>
      <c r="W55" s="103">
        <v>36</v>
      </c>
    </row>
    <row r="56" spans="22:23" ht="12.75">
      <c r="V56" s="105">
        <v>1274</v>
      </c>
      <c r="W56" s="103">
        <v>35</v>
      </c>
    </row>
    <row r="57" spans="22:23" ht="12.75">
      <c r="V57" s="105">
        <v>1284</v>
      </c>
      <c r="W57" s="103">
        <v>34</v>
      </c>
    </row>
    <row r="58" spans="22:23" ht="12.75">
      <c r="V58" s="105">
        <v>1294</v>
      </c>
      <c r="W58" s="103">
        <v>33</v>
      </c>
    </row>
    <row r="59" spans="22:23" ht="12.75">
      <c r="V59" s="105">
        <v>1304</v>
      </c>
      <c r="W59" s="103">
        <v>32</v>
      </c>
    </row>
    <row r="60" spans="22:23" ht="12.75">
      <c r="V60" s="105">
        <v>1314</v>
      </c>
      <c r="W60" s="103">
        <v>31</v>
      </c>
    </row>
    <row r="61" spans="22:23" ht="12.75">
      <c r="V61" s="105">
        <v>1324</v>
      </c>
      <c r="W61" s="103">
        <v>30</v>
      </c>
    </row>
    <row r="62" spans="22:23" ht="12.75">
      <c r="V62" s="105">
        <v>1334</v>
      </c>
      <c r="W62" s="103">
        <v>29</v>
      </c>
    </row>
    <row r="63" spans="22:23" ht="12.75">
      <c r="V63" s="105">
        <v>1344</v>
      </c>
      <c r="W63" s="103">
        <v>28</v>
      </c>
    </row>
    <row r="64" spans="22:23" ht="12.75">
      <c r="V64" s="105">
        <v>1354</v>
      </c>
      <c r="W64" s="103">
        <v>27</v>
      </c>
    </row>
    <row r="65" spans="22:23" ht="12.75">
      <c r="V65" s="105">
        <v>1364</v>
      </c>
      <c r="W65" s="103">
        <v>26</v>
      </c>
    </row>
    <row r="66" spans="22:23" ht="12.75">
      <c r="V66" s="105">
        <v>1374</v>
      </c>
      <c r="W66" s="103">
        <v>25</v>
      </c>
    </row>
    <row r="67" spans="22:23" ht="12.75">
      <c r="V67" s="105">
        <v>1384</v>
      </c>
      <c r="W67" s="103">
        <v>24</v>
      </c>
    </row>
    <row r="68" spans="22:23" ht="12.75">
      <c r="V68" s="105">
        <v>1394</v>
      </c>
      <c r="W68" s="103">
        <v>23</v>
      </c>
    </row>
    <row r="69" spans="22:23" ht="12.75">
      <c r="V69" s="105">
        <v>1404</v>
      </c>
      <c r="W69" s="103">
        <v>22</v>
      </c>
    </row>
    <row r="70" spans="22:23" ht="12.75">
      <c r="V70" s="105">
        <v>1414</v>
      </c>
      <c r="W70" s="103">
        <v>21</v>
      </c>
    </row>
    <row r="71" spans="22:23" ht="12.75">
      <c r="V71" s="105">
        <v>1424</v>
      </c>
      <c r="W71" s="103">
        <v>20</v>
      </c>
    </row>
    <row r="72" spans="22:23" ht="12.75">
      <c r="V72" s="105">
        <v>1434</v>
      </c>
      <c r="W72" s="103">
        <v>19</v>
      </c>
    </row>
    <row r="73" spans="22:23" ht="12.75">
      <c r="V73" s="105">
        <v>1444</v>
      </c>
      <c r="W73" s="103">
        <v>18</v>
      </c>
    </row>
    <row r="74" spans="22:23" ht="12.75">
      <c r="V74" s="105">
        <v>1454</v>
      </c>
      <c r="W74" s="103">
        <v>17</v>
      </c>
    </row>
    <row r="75" spans="22:23" ht="12.75">
      <c r="V75" s="105">
        <v>1464</v>
      </c>
      <c r="W75" s="103">
        <v>16</v>
      </c>
    </row>
    <row r="76" spans="22:23" ht="12.75">
      <c r="V76" s="105">
        <v>1474</v>
      </c>
      <c r="W76" s="103">
        <v>15</v>
      </c>
    </row>
    <row r="77" spans="22:23" ht="12.75">
      <c r="V77" s="105">
        <v>1484</v>
      </c>
      <c r="W77" s="103">
        <v>14</v>
      </c>
    </row>
    <row r="78" spans="22:23" ht="12.75">
      <c r="V78" s="105">
        <v>1494</v>
      </c>
      <c r="W78" s="103">
        <v>13</v>
      </c>
    </row>
    <row r="79" spans="22:23" ht="12.75">
      <c r="V79" s="105">
        <v>1504</v>
      </c>
      <c r="W79" s="103">
        <v>12</v>
      </c>
    </row>
    <row r="80" spans="22:23" ht="12.75">
      <c r="V80" s="105">
        <v>1524</v>
      </c>
      <c r="W80" s="103">
        <v>11</v>
      </c>
    </row>
    <row r="81" spans="22:23" ht="12.75">
      <c r="V81" s="105">
        <v>1544</v>
      </c>
      <c r="W81" s="103">
        <v>10</v>
      </c>
    </row>
    <row r="82" spans="22:23" ht="12.75">
      <c r="V82" s="105">
        <v>1564</v>
      </c>
      <c r="W82" s="103">
        <v>9</v>
      </c>
    </row>
    <row r="83" spans="22:23" ht="12.75">
      <c r="V83" s="105">
        <v>1584</v>
      </c>
      <c r="W83" s="103">
        <v>8</v>
      </c>
    </row>
    <row r="84" spans="22:23" ht="12.75">
      <c r="V84" s="105">
        <v>1604</v>
      </c>
      <c r="W84" s="103">
        <v>7</v>
      </c>
    </row>
    <row r="85" spans="22:23" ht="12.75">
      <c r="V85" s="105">
        <v>1624</v>
      </c>
      <c r="W85" s="103">
        <v>6</v>
      </c>
    </row>
    <row r="86" spans="22:23" ht="12.75">
      <c r="V86" s="105">
        <v>1644</v>
      </c>
      <c r="W86" s="103">
        <v>5</v>
      </c>
    </row>
    <row r="87" spans="22:23" ht="12.75">
      <c r="V87" s="105">
        <v>1664</v>
      </c>
      <c r="W87" s="103">
        <v>4</v>
      </c>
    </row>
    <row r="88" spans="22:23" ht="12.75">
      <c r="V88" s="105">
        <v>1684</v>
      </c>
      <c r="W88" s="103">
        <v>3</v>
      </c>
    </row>
    <row r="89" spans="22:23" ht="12.75">
      <c r="V89" s="105">
        <v>1704</v>
      </c>
      <c r="W89" s="103">
        <v>2</v>
      </c>
    </row>
    <row r="90" spans="22:23" ht="12.75">
      <c r="V90" s="105">
        <v>1724</v>
      </c>
      <c r="W90" s="103">
        <v>1</v>
      </c>
    </row>
  </sheetData>
  <sheetProtection sort="0"/>
  <mergeCells count="19">
    <mergeCell ref="A4:C4"/>
    <mergeCell ref="D4:E4"/>
    <mergeCell ref="A1:R1"/>
    <mergeCell ref="A2:R2"/>
    <mergeCell ref="A3:C3"/>
    <mergeCell ref="D3:E3"/>
    <mergeCell ref="G3:H3"/>
    <mergeCell ref="J3:M3"/>
    <mergeCell ref="O3:R3"/>
    <mergeCell ref="O4:R4"/>
    <mergeCell ref="O5:R5"/>
    <mergeCell ref="A6:A7"/>
    <mergeCell ref="B6:B7"/>
    <mergeCell ref="C6:C7"/>
    <mergeCell ref="D6:D7"/>
    <mergeCell ref="E6:E7"/>
    <mergeCell ref="F6:F7"/>
    <mergeCell ref="G6:G7"/>
    <mergeCell ref="H6:H7"/>
  </mergeCells>
  <conditionalFormatting sqref="F1:F5 E1:E65536 F8:F65536 O1:P65536">
    <cfRule type="containsText" priority="1" dxfId="0" operator="containsText" stopIfTrue="1" text="FERDİ">
      <formula>NOT(ISERROR(SEARCH("FERDİ",E1)))</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W90"/>
  <sheetViews>
    <sheetView view="pageBreakPreview" zoomScale="80" zoomScaleSheetLayoutView="80" zoomScalePageLayoutView="0" workbookViewId="0" topLeftCell="A7">
      <selection activeCell="U9" sqref="U9"/>
    </sheetView>
  </sheetViews>
  <sheetFormatPr defaultColWidth="9.140625" defaultRowHeight="12.75"/>
  <cols>
    <col min="1" max="1" width="4.8515625" style="15" customWidth="1"/>
    <col min="2" max="2" width="7.7109375" style="15" bestFit="1" customWidth="1"/>
    <col min="3" max="3" width="13.710937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7109375" style="15" customWidth="1"/>
    <col min="11" max="11" width="14.28125" style="15" hidden="1" customWidth="1"/>
    <col min="12" max="12" width="7.57421875" style="15" customWidth="1"/>
    <col min="13" max="13" width="15.140625" style="207" bestFit="1" customWidth="1"/>
    <col min="14" max="14" width="20.57421875" style="44" customWidth="1"/>
    <col min="15" max="15" width="13.28125" style="44" customWidth="1"/>
    <col min="16" max="16" width="7.8515625" style="44" customWidth="1"/>
    <col min="17" max="17" width="11.28125" style="13"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
        <v>89</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
        <v>280</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
        <v>117</v>
      </c>
      <c r="E3" s="321"/>
      <c r="F3" s="326" t="s">
        <v>267</v>
      </c>
      <c r="G3" s="327" t="s">
        <v>268</v>
      </c>
      <c r="H3" s="327"/>
      <c r="I3" s="327"/>
      <c r="J3" s="327"/>
      <c r="K3" s="327"/>
      <c r="L3" s="327"/>
      <c r="M3" s="327"/>
      <c r="N3" s="99" t="s">
        <v>234</v>
      </c>
      <c r="O3" s="324"/>
      <c r="P3" s="324"/>
      <c r="Q3" s="324"/>
      <c r="R3" s="324"/>
      <c r="V3" s="104">
        <v>1044</v>
      </c>
      <c r="W3" s="102">
        <v>98</v>
      </c>
    </row>
    <row r="4" spans="1:23" s="4" customFormat="1" ht="17.25" customHeight="1">
      <c r="A4" s="316" t="s">
        <v>37</v>
      </c>
      <c r="B4" s="316"/>
      <c r="C4" s="316"/>
      <c r="D4" s="317" t="s">
        <v>207</v>
      </c>
      <c r="E4" s="317"/>
      <c r="F4" s="326"/>
      <c r="G4" s="328"/>
      <c r="H4" s="328"/>
      <c r="I4" s="328"/>
      <c r="J4" s="328"/>
      <c r="K4" s="328"/>
      <c r="L4" s="328"/>
      <c r="M4" s="328"/>
      <c r="N4" s="47" t="s">
        <v>43</v>
      </c>
      <c r="O4" s="325" t="s">
        <v>302</v>
      </c>
      <c r="P4" s="325"/>
      <c r="Q4" s="325"/>
      <c r="R4" s="325"/>
      <c r="V4" s="104">
        <v>1046</v>
      </c>
      <c r="W4" s="102">
        <v>97</v>
      </c>
    </row>
    <row r="5" spans="1:23" s="2" customFormat="1" ht="19.5" customHeight="1">
      <c r="A5" s="5"/>
      <c r="B5" s="5"/>
      <c r="C5" s="6"/>
      <c r="D5" s="7"/>
      <c r="E5" s="8"/>
      <c r="F5" s="8"/>
      <c r="G5" s="8"/>
      <c r="H5" s="8"/>
      <c r="I5" s="8"/>
      <c r="J5" s="5"/>
      <c r="K5" s="5"/>
      <c r="L5" s="203"/>
      <c r="M5" s="204"/>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205"/>
      <c r="M6" s="205"/>
      <c r="N6" s="109" t="s">
        <v>79</v>
      </c>
      <c r="O6" s="218"/>
      <c r="P6" s="218"/>
      <c r="Q6" s="107"/>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82.5" customHeight="1">
      <c r="A8" s="149">
        <v>1</v>
      </c>
      <c r="B8" s="206"/>
      <c r="C8" s="206" t="s">
        <v>304</v>
      </c>
      <c r="D8" s="201" t="s">
        <v>303</v>
      </c>
      <c r="E8" s="206" t="s">
        <v>216</v>
      </c>
      <c r="F8" s="206" t="s">
        <v>293</v>
      </c>
      <c r="G8" s="242">
        <v>14349</v>
      </c>
      <c r="H8" s="156"/>
      <c r="I8" s="14"/>
      <c r="J8" s="197">
        <v>1</v>
      </c>
      <c r="K8" s="198" t="s">
        <v>171</v>
      </c>
      <c r="L8" s="206" t="s">
        <v>271</v>
      </c>
      <c r="M8" s="206" t="s">
        <v>271</v>
      </c>
      <c r="N8" s="201" t="s">
        <v>271</v>
      </c>
      <c r="O8" s="206" t="s">
        <v>271</v>
      </c>
      <c r="P8" s="206" t="s">
        <v>271</v>
      </c>
      <c r="Q8" s="155"/>
      <c r="R8" s="202"/>
      <c r="V8" s="105">
        <v>1054</v>
      </c>
      <c r="W8" s="103">
        <v>93</v>
      </c>
    </row>
    <row r="9" spans="1:23" s="11" customFormat="1" ht="82.5" customHeight="1">
      <c r="A9" s="149">
        <v>2</v>
      </c>
      <c r="B9" s="206"/>
      <c r="C9" s="206" t="s">
        <v>291</v>
      </c>
      <c r="D9" s="201" t="s">
        <v>292</v>
      </c>
      <c r="E9" s="206" t="s">
        <v>216</v>
      </c>
      <c r="F9" s="206" t="s">
        <v>290</v>
      </c>
      <c r="G9" s="242">
        <v>14497</v>
      </c>
      <c r="H9" s="156"/>
      <c r="I9" s="14"/>
      <c r="J9" s="197">
        <v>2</v>
      </c>
      <c r="K9" s="198" t="s">
        <v>172</v>
      </c>
      <c r="L9" s="206"/>
      <c r="M9" s="206"/>
      <c r="N9" s="201"/>
      <c r="O9" s="206"/>
      <c r="P9" s="206"/>
      <c r="Q9" s="155"/>
      <c r="R9" s="202"/>
      <c r="V9" s="105">
        <v>1056</v>
      </c>
      <c r="W9" s="103">
        <v>92</v>
      </c>
    </row>
    <row r="10" spans="1:23" s="11" customFormat="1" ht="82.5" customHeight="1">
      <c r="A10" s="149">
        <v>3</v>
      </c>
      <c r="B10" s="206"/>
      <c r="C10" s="206" t="s">
        <v>287</v>
      </c>
      <c r="D10" s="201" t="s">
        <v>288</v>
      </c>
      <c r="E10" s="206" t="s">
        <v>289</v>
      </c>
      <c r="F10" s="206" t="s">
        <v>290</v>
      </c>
      <c r="G10" s="242">
        <v>21120</v>
      </c>
      <c r="H10" s="156"/>
      <c r="I10" s="14"/>
      <c r="J10" s="197">
        <v>3</v>
      </c>
      <c r="K10" s="198" t="s">
        <v>173</v>
      </c>
      <c r="L10" s="206"/>
      <c r="M10" s="206" t="s">
        <v>287</v>
      </c>
      <c r="N10" s="201" t="s">
        <v>288</v>
      </c>
      <c r="O10" s="206" t="s">
        <v>289</v>
      </c>
      <c r="P10" s="206" t="s">
        <v>290</v>
      </c>
      <c r="Q10" s="242">
        <v>21120</v>
      </c>
      <c r="R10" s="202">
        <v>3</v>
      </c>
      <c r="V10" s="105">
        <v>1058</v>
      </c>
      <c r="W10" s="103">
        <v>91</v>
      </c>
    </row>
    <row r="11" spans="1:23" s="11" customFormat="1" ht="82.5" customHeight="1">
      <c r="A11" s="149"/>
      <c r="B11" s="149"/>
      <c r="C11" s="150"/>
      <c r="D11" s="151"/>
      <c r="E11" s="152"/>
      <c r="F11" s="152"/>
      <c r="G11" s="153"/>
      <c r="H11" s="156"/>
      <c r="I11" s="14"/>
      <c r="J11" s="197">
        <v>4</v>
      </c>
      <c r="K11" s="198" t="s">
        <v>174</v>
      </c>
      <c r="L11" s="206"/>
      <c r="M11" s="206" t="s">
        <v>304</v>
      </c>
      <c r="N11" s="201" t="s">
        <v>303</v>
      </c>
      <c r="O11" s="206" t="s">
        <v>216</v>
      </c>
      <c r="P11" s="206" t="s">
        <v>293</v>
      </c>
      <c r="Q11" s="242">
        <v>14349</v>
      </c>
      <c r="R11" s="202">
        <v>1</v>
      </c>
      <c r="V11" s="105">
        <v>1060</v>
      </c>
      <c r="W11" s="103">
        <v>90</v>
      </c>
    </row>
    <row r="12" spans="1:23" s="11" customFormat="1" ht="82.5" customHeight="1">
      <c r="A12" s="149"/>
      <c r="B12" s="149"/>
      <c r="C12" s="150"/>
      <c r="D12" s="151"/>
      <c r="E12" s="152"/>
      <c r="F12" s="152"/>
      <c r="G12" s="153"/>
      <c r="H12" s="156"/>
      <c r="I12" s="14"/>
      <c r="J12" s="197">
        <v>5</v>
      </c>
      <c r="K12" s="198" t="s">
        <v>175</v>
      </c>
      <c r="L12" s="199" t="s">
        <v>271</v>
      </c>
      <c r="M12" s="206" t="s">
        <v>291</v>
      </c>
      <c r="N12" s="201" t="s">
        <v>292</v>
      </c>
      <c r="O12" s="206" t="s">
        <v>216</v>
      </c>
      <c r="P12" s="206" t="s">
        <v>290</v>
      </c>
      <c r="Q12" s="242">
        <v>14497</v>
      </c>
      <c r="R12" s="202">
        <v>2</v>
      </c>
      <c r="V12" s="105">
        <v>1062</v>
      </c>
      <c r="W12" s="103">
        <v>89</v>
      </c>
    </row>
    <row r="13" spans="1:23" s="11" customFormat="1" ht="82.5" customHeight="1">
      <c r="A13" s="149"/>
      <c r="B13" s="149"/>
      <c r="C13" s="150"/>
      <c r="D13" s="151"/>
      <c r="E13" s="152"/>
      <c r="F13" s="152"/>
      <c r="G13" s="153"/>
      <c r="H13" s="156"/>
      <c r="I13" s="14"/>
      <c r="J13" s="197">
        <v>6</v>
      </c>
      <c r="K13" s="198" t="s">
        <v>176</v>
      </c>
      <c r="L13" s="199" t="s">
        <v>271</v>
      </c>
      <c r="M13" s="200" t="s">
        <v>271</v>
      </c>
      <c r="N13" s="201" t="s">
        <v>271</v>
      </c>
      <c r="O13" s="206" t="s">
        <v>271</v>
      </c>
      <c r="P13" s="206" t="s">
        <v>271</v>
      </c>
      <c r="Q13" s="155"/>
      <c r="R13" s="202"/>
      <c r="V13" s="105">
        <v>1064</v>
      </c>
      <c r="W13" s="103">
        <v>88</v>
      </c>
    </row>
    <row r="14" spans="1:23" s="11" customFormat="1" ht="82.5" customHeight="1">
      <c r="A14" s="149"/>
      <c r="B14" s="149"/>
      <c r="C14" s="150"/>
      <c r="D14" s="151"/>
      <c r="E14" s="152"/>
      <c r="F14" s="152"/>
      <c r="G14" s="153"/>
      <c r="H14" s="156"/>
      <c r="I14" s="14"/>
      <c r="J14" s="197">
        <v>7</v>
      </c>
      <c r="K14" s="198" t="s">
        <v>177</v>
      </c>
      <c r="L14" s="199" t="s">
        <v>271</v>
      </c>
      <c r="M14" s="200" t="s">
        <v>271</v>
      </c>
      <c r="N14" s="201" t="s">
        <v>271</v>
      </c>
      <c r="O14" s="206" t="s">
        <v>271</v>
      </c>
      <c r="P14" s="206" t="s">
        <v>271</v>
      </c>
      <c r="Q14" s="155"/>
      <c r="R14" s="202"/>
      <c r="V14" s="105">
        <v>1066</v>
      </c>
      <c r="W14" s="103">
        <v>87</v>
      </c>
    </row>
    <row r="15" spans="1:23" s="11" customFormat="1" ht="82.5" customHeight="1">
      <c r="A15" s="149"/>
      <c r="B15" s="149"/>
      <c r="C15" s="150"/>
      <c r="D15" s="151"/>
      <c r="E15" s="152"/>
      <c r="F15" s="152"/>
      <c r="G15" s="153"/>
      <c r="H15" s="156"/>
      <c r="I15" s="14"/>
      <c r="J15" s="197">
        <v>8</v>
      </c>
      <c r="K15" s="198" t="s">
        <v>178</v>
      </c>
      <c r="L15" s="199" t="s">
        <v>271</v>
      </c>
      <c r="M15" s="200" t="s">
        <v>271</v>
      </c>
      <c r="N15" s="201" t="s">
        <v>271</v>
      </c>
      <c r="O15" s="206" t="s">
        <v>271</v>
      </c>
      <c r="P15" s="206" t="s">
        <v>271</v>
      </c>
      <c r="Q15" s="155"/>
      <c r="R15" s="202"/>
      <c r="V15" s="105">
        <v>1068</v>
      </c>
      <c r="W15" s="103">
        <v>86</v>
      </c>
    </row>
    <row r="16" spans="1:23" s="11" customFormat="1" ht="40.5" customHeight="1">
      <c r="A16" s="149"/>
      <c r="B16" s="149"/>
      <c r="C16" s="150"/>
      <c r="D16" s="151"/>
      <c r="E16" s="152"/>
      <c r="F16" s="152"/>
      <c r="G16" s="153"/>
      <c r="H16" s="156"/>
      <c r="I16" s="14"/>
      <c r="J16" s="106" t="s">
        <v>12</v>
      </c>
      <c r="K16" s="107"/>
      <c r="L16" s="205"/>
      <c r="M16" s="205"/>
      <c r="N16" s="109" t="s">
        <v>79</v>
      </c>
      <c r="O16" s="218"/>
      <c r="P16" s="218"/>
      <c r="Q16" s="107"/>
      <c r="R16" s="108"/>
      <c r="V16" s="105">
        <v>1070</v>
      </c>
      <c r="W16" s="103">
        <v>85</v>
      </c>
    </row>
    <row r="17" spans="1:23" s="11" customFormat="1" ht="40.5"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66.75" customHeight="1">
      <c r="A18" s="149"/>
      <c r="B18" s="149"/>
      <c r="C18" s="150"/>
      <c r="D18" s="151"/>
      <c r="E18" s="152"/>
      <c r="F18" s="152"/>
      <c r="G18" s="153"/>
      <c r="H18" s="156"/>
      <c r="I18" s="14"/>
      <c r="J18" s="146">
        <v>1</v>
      </c>
      <c r="K18" s="147" t="s">
        <v>179</v>
      </c>
      <c r="L18" s="138" t="s">
        <v>271</v>
      </c>
      <c r="M18" s="139" t="s">
        <v>271</v>
      </c>
      <c r="N18" s="140" t="s">
        <v>271</v>
      </c>
      <c r="O18" s="220" t="s">
        <v>271</v>
      </c>
      <c r="P18" s="220" t="s">
        <v>271</v>
      </c>
      <c r="Q18" s="153"/>
      <c r="R18" s="154"/>
      <c r="V18" s="105">
        <v>1074</v>
      </c>
      <c r="W18" s="103">
        <v>83</v>
      </c>
    </row>
    <row r="19" spans="1:23" s="11" customFormat="1" ht="66.75" customHeight="1">
      <c r="A19" s="149"/>
      <c r="B19" s="149"/>
      <c r="C19" s="150"/>
      <c r="D19" s="151"/>
      <c r="E19" s="152"/>
      <c r="F19" s="152"/>
      <c r="G19" s="153"/>
      <c r="H19" s="156"/>
      <c r="I19" s="14"/>
      <c r="J19" s="146">
        <v>2</v>
      </c>
      <c r="K19" s="147" t="s">
        <v>180</v>
      </c>
      <c r="L19" s="138" t="s">
        <v>271</v>
      </c>
      <c r="M19" s="139" t="s">
        <v>271</v>
      </c>
      <c r="N19" s="140" t="s">
        <v>271</v>
      </c>
      <c r="O19" s="220" t="s">
        <v>271</v>
      </c>
      <c r="P19" s="220" t="s">
        <v>271</v>
      </c>
      <c r="Q19" s="153"/>
      <c r="R19" s="154"/>
      <c r="V19" s="105">
        <v>1076</v>
      </c>
      <c r="W19" s="103">
        <v>82</v>
      </c>
    </row>
    <row r="20" spans="1:23" s="11" customFormat="1" ht="66.75" customHeight="1">
      <c r="A20" s="149"/>
      <c r="B20" s="149"/>
      <c r="C20" s="150"/>
      <c r="D20" s="151"/>
      <c r="E20" s="152"/>
      <c r="F20" s="152"/>
      <c r="G20" s="153"/>
      <c r="H20" s="156"/>
      <c r="I20" s="14"/>
      <c r="J20" s="146">
        <v>3</v>
      </c>
      <c r="K20" s="147" t="s">
        <v>181</v>
      </c>
      <c r="L20" s="138" t="s">
        <v>271</v>
      </c>
      <c r="M20" s="139" t="s">
        <v>271</v>
      </c>
      <c r="N20" s="140" t="s">
        <v>271</v>
      </c>
      <c r="O20" s="220" t="s">
        <v>271</v>
      </c>
      <c r="P20" s="220" t="s">
        <v>271</v>
      </c>
      <c r="Q20" s="153"/>
      <c r="R20" s="154"/>
      <c r="V20" s="105">
        <v>1078</v>
      </c>
      <c r="W20" s="103">
        <v>81</v>
      </c>
    </row>
    <row r="21" spans="1:23" s="11" customFormat="1" ht="66.75" customHeight="1">
      <c r="A21" s="149"/>
      <c r="B21" s="149"/>
      <c r="C21" s="150"/>
      <c r="D21" s="151"/>
      <c r="E21" s="152"/>
      <c r="F21" s="152"/>
      <c r="G21" s="153"/>
      <c r="H21" s="156"/>
      <c r="I21" s="14"/>
      <c r="J21" s="146">
        <v>4</v>
      </c>
      <c r="K21" s="147" t="s">
        <v>182</v>
      </c>
      <c r="L21" s="138" t="s">
        <v>271</v>
      </c>
      <c r="M21" s="139" t="s">
        <v>271</v>
      </c>
      <c r="N21" s="140" t="s">
        <v>271</v>
      </c>
      <c r="O21" s="220" t="s">
        <v>271</v>
      </c>
      <c r="P21" s="220" t="s">
        <v>271</v>
      </c>
      <c r="Q21" s="153"/>
      <c r="R21" s="154"/>
      <c r="V21" s="105">
        <v>1080</v>
      </c>
      <c r="W21" s="103">
        <v>80</v>
      </c>
    </row>
    <row r="22" spans="1:23" s="11" customFormat="1" ht="66.75" customHeight="1">
      <c r="A22" s="149"/>
      <c r="B22" s="149"/>
      <c r="C22" s="150"/>
      <c r="D22" s="151"/>
      <c r="E22" s="152"/>
      <c r="F22" s="152"/>
      <c r="G22" s="153"/>
      <c r="H22" s="156"/>
      <c r="I22" s="14"/>
      <c r="J22" s="146">
        <v>5</v>
      </c>
      <c r="K22" s="147" t="s">
        <v>183</v>
      </c>
      <c r="L22" s="138" t="s">
        <v>271</v>
      </c>
      <c r="M22" s="139" t="s">
        <v>271</v>
      </c>
      <c r="N22" s="140" t="s">
        <v>271</v>
      </c>
      <c r="O22" s="220" t="s">
        <v>271</v>
      </c>
      <c r="P22" s="220" t="s">
        <v>271</v>
      </c>
      <c r="Q22" s="153"/>
      <c r="R22" s="154"/>
      <c r="V22" s="105">
        <v>1082</v>
      </c>
      <c r="W22" s="103">
        <v>79</v>
      </c>
    </row>
    <row r="23" spans="1:23" s="11" customFormat="1" ht="66.75" customHeight="1">
      <c r="A23" s="149"/>
      <c r="B23" s="149"/>
      <c r="C23" s="150"/>
      <c r="D23" s="151"/>
      <c r="E23" s="152"/>
      <c r="F23" s="152"/>
      <c r="G23" s="153"/>
      <c r="H23" s="156"/>
      <c r="I23" s="14"/>
      <c r="J23" s="146">
        <v>6</v>
      </c>
      <c r="K23" s="147" t="s">
        <v>184</v>
      </c>
      <c r="L23" s="138" t="s">
        <v>271</v>
      </c>
      <c r="M23" s="139" t="s">
        <v>271</v>
      </c>
      <c r="N23" s="140" t="s">
        <v>271</v>
      </c>
      <c r="O23" s="220" t="s">
        <v>271</v>
      </c>
      <c r="P23" s="220" t="s">
        <v>271</v>
      </c>
      <c r="Q23" s="153"/>
      <c r="R23" s="154"/>
      <c r="V23" s="105">
        <v>1084</v>
      </c>
      <c r="W23" s="103">
        <v>78</v>
      </c>
    </row>
    <row r="24" spans="1:23" s="11" customFormat="1" ht="66.75" customHeight="1">
      <c r="A24" s="149"/>
      <c r="B24" s="149"/>
      <c r="C24" s="150"/>
      <c r="D24" s="151"/>
      <c r="E24" s="152"/>
      <c r="F24" s="152"/>
      <c r="G24" s="153"/>
      <c r="H24" s="156"/>
      <c r="I24" s="14"/>
      <c r="J24" s="146">
        <v>7</v>
      </c>
      <c r="K24" s="147" t="s">
        <v>185</v>
      </c>
      <c r="L24" s="138" t="s">
        <v>271</v>
      </c>
      <c r="M24" s="139" t="s">
        <v>271</v>
      </c>
      <c r="N24" s="140" t="s">
        <v>271</v>
      </c>
      <c r="O24" s="220" t="s">
        <v>271</v>
      </c>
      <c r="P24" s="220" t="s">
        <v>271</v>
      </c>
      <c r="Q24" s="153"/>
      <c r="R24" s="154"/>
      <c r="V24" s="105">
        <v>1086</v>
      </c>
      <c r="W24" s="103">
        <v>77</v>
      </c>
    </row>
    <row r="25" spans="1:23" s="11" customFormat="1" ht="66.75" customHeight="1">
      <c r="A25" s="149"/>
      <c r="B25" s="149"/>
      <c r="C25" s="150"/>
      <c r="D25" s="151"/>
      <c r="E25" s="152"/>
      <c r="F25" s="152"/>
      <c r="G25" s="153"/>
      <c r="H25" s="156"/>
      <c r="I25" s="14"/>
      <c r="J25" s="146">
        <v>8</v>
      </c>
      <c r="K25" s="147" t="s">
        <v>186</v>
      </c>
      <c r="L25" s="138" t="s">
        <v>271</v>
      </c>
      <c r="M25" s="139" t="s">
        <v>271</v>
      </c>
      <c r="N25" s="140" t="s">
        <v>271</v>
      </c>
      <c r="O25" s="220" t="s">
        <v>271</v>
      </c>
      <c r="P25" s="220" t="s">
        <v>271</v>
      </c>
      <c r="Q25" s="153"/>
      <c r="R25" s="154"/>
      <c r="V25" s="105">
        <v>1088</v>
      </c>
      <c r="W25" s="103">
        <v>76</v>
      </c>
    </row>
    <row r="26" spans="1:23" ht="13.5" customHeight="1">
      <c r="A26" s="24"/>
      <c r="B26" s="24"/>
      <c r="C26" s="25"/>
      <c r="D26" s="45"/>
      <c r="E26" s="26"/>
      <c r="F26" s="26"/>
      <c r="G26" s="27"/>
      <c r="H26" s="28"/>
      <c r="J26" s="29"/>
      <c r="K26" s="30"/>
      <c r="L26" s="31"/>
      <c r="M26" s="32"/>
      <c r="N26" s="41"/>
      <c r="O26" s="219"/>
      <c r="P26" s="219"/>
      <c r="Q26" s="33"/>
      <c r="R26" s="31"/>
      <c r="V26" s="105">
        <v>1120</v>
      </c>
      <c r="W26" s="103">
        <v>65</v>
      </c>
    </row>
    <row r="27" spans="1:23" ht="14.25" customHeight="1">
      <c r="A27" s="18" t="s">
        <v>13</v>
      </c>
      <c r="B27" s="18"/>
      <c r="C27" s="18"/>
      <c r="D27" s="46"/>
      <c r="E27" s="39" t="s">
        <v>0</v>
      </c>
      <c r="F27" s="39"/>
      <c r="G27" s="34" t="s">
        <v>1</v>
      </c>
      <c r="H27" s="15"/>
      <c r="I27" s="19" t="s">
        <v>2</v>
      </c>
      <c r="J27" s="19"/>
      <c r="K27" s="19"/>
      <c r="N27" s="42" t="s">
        <v>3</v>
      </c>
      <c r="O27" s="42" t="s">
        <v>3</v>
      </c>
      <c r="P27" s="42"/>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ht="12.75">
      <c r="V33" s="105">
        <v>1143</v>
      </c>
      <c r="W33" s="103">
        <v>58</v>
      </c>
    </row>
    <row r="34" spans="22:23" ht="12.75">
      <c r="V34" s="105">
        <v>1147</v>
      </c>
      <c r="W34" s="103">
        <v>57</v>
      </c>
    </row>
    <row r="35" spans="22:23" ht="12.75">
      <c r="V35" s="105">
        <v>1151</v>
      </c>
      <c r="W35" s="103">
        <v>56</v>
      </c>
    </row>
    <row r="36" spans="22:23" ht="12.75">
      <c r="V36" s="105">
        <v>1155</v>
      </c>
      <c r="W36" s="103">
        <v>55</v>
      </c>
    </row>
    <row r="37" spans="22:23" ht="12.75">
      <c r="V37" s="105">
        <v>1159</v>
      </c>
      <c r="W37" s="103">
        <v>54</v>
      </c>
    </row>
    <row r="38" spans="22:23" ht="12.75">
      <c r="V38" s="105">
        <v>1164</v>
      </c>
      <c r="W38" s="103">
        <v>53</v>
      </c>
    </row>
    <row r="39" spans="22:23" ht="12.75">
      <c r="V39" s="105">
        <v>1169</v>
      </c>
      <c r="W39" s="103">
        <v>52</v>
      </c>
    </row>
    <row r="40" spans="22:23" ht="12.75">
      <c r="V40" s="105">
        <v>1174</v>
      </c>
      <c r="W40" s="103">
        <v>51</v>
      </c>
    </row>
    <row r="41" spans="22:23" ht="12.75">
      <c r="V41" s="105">
        <v>1179</v>
      </c>
      <c r="W41" s="103">
        <v>50</v>
      </c>
    </row>
    <row r="42" spans="22:23" ht="12.75">
      <c r="V42" s="105">
        <v>1184</v>
      </c>
      <c r="W42" s="103">
        <v>49</v>
      </c>
    </row>
    <row r="43" spans="22:23" ht="12.75">
      <c r="V43" s="105">
        <v>1189</v>
      </c>
      <c r="W43" s="103">
        <v>48</v>
      </c>
    </row>
    <row r="44" spans="22:23" ht="12.75">
      <c r="V44" s="105">
        <v>1194</v>
      </c>
      <c r="W44" s="103">
        <v>47</v>
      </c>
    </row>
    <row r="45" spans="22:23" ht="12.75">
      <c r="V45" s="105">
        <v>1199</v>
      </c>
      <c r="W45" s="103">
        <v>46</v>
      </c>
    </row>
    <row r="46" spans="22:23" ht="12.75">
      <c r="V46" s="105">
        <v>1204</v>
      </c>
      <c r="W46" s="103">
        <v>45</v>
      </c>
    </row>
    <row r="47" spans="22:23" ht="12.75">
      <c r="V47" s="105">
        <v>1209</v>
      </c>
      <c r="W47" s="103">
        <v>44</v>
      </c>
    </row>
    <row r="48" spans="22:23" ht="12.75">
      <c r="V48" s="105">
        <v>1214</v>
      </c>
      <c r="W48" s="103">
        <v>43</v>
      </c>
    </row>
    <row r="49" spans="22:23" ht="12.75">
      <c r="V49" s="105">
        <v>1219</v>
      </c>
      <c r="W49" s="103">
        <v>42</v>
      </c>
    </row>
    <row r="50" spans="22:23" ht="12.75">
      <c r="V50" s="105">
        <v>1224</v>
      </c>
      <c r="W50" s="103">
        <v>41</v>
      </c>
    </row>
    <row r="51" spans="22:23" ht="12.75">
      <c r="V51" s="105">
        <v>1229</v>
      </c>
      <c r="W51" s="103">
        <v>40</v>
      </c>
    </row>
    <row r="52" spans="22:23" ht="12.75">
      <c r="V52" s="105">
        <v>1234</v>
      </c>
      <c r="W52" s="103">
        <v>39</v>
      </c>
    </row>
    <row r="53" spans="22:23" ht="12.75">
      <c r="V53" s="105">
        <v>1244</v>
      </c>
      <c r="W53" s="103">
        <v>38</v>
      </c>
    </row>
    <row r="54" spans="22:23" ht="12.75">
      <c r="V54" s="105">
        <v>1254</v>
      </c>
      <c r="W54" s="103">
        <v>37</v>
      </c>
    </row>
    <row r="55" spans="22:23" ht="12.75">
      <c r="V55" s="105">
        <v>1264</v>
      </c>
      <c r="W55" s="103">
        <v>36</v>
      </c>
    </row>
    <row r="56" spans="22:23" ht="12.75">
      <c r="V56" s="105">
        <v>1274</v>
      </c>
      <c r="W56" s="103">
        <v>35</v>
      </c>
    </row>
    <row r="57" spans="22:23" ht="12.75">
      <c r="V57" s="105">
        <v>1284</v>
      </c>
      <c r="W57" s="103">
        <v>34</v>
      </c>
    </row>
    <row r="58" spans="22:23" ht="12.75">
      <c r="V58" s="105">
        <v>1294</v>
      </c>
      <c r="W58" s="103">
        <v>33</v>
      </c>
    </row>
    <row r="59" spans="22:23" ht="12.75">
      <c r="V59" s="105">
        <v>1304</v>
      </c>
      <c r="W59" s="103">
        <v>32</v>
      </c>
    </row>
    <row r="60" spans="22:23" ht="12.75">
      <c r="V60" s="105">
        <v>1314</v>
      </c>
      <c r="W60" s="103">
        <v>31</v>
      </c>
    </row>
    <row r="61" spans="22:23" ht="12.75">
      <c r="V61" s="105">
        <v>1324</v>
      </c>
      <c r="W61" s="103">
        <v>30</v>
      </c>
    </row>
    <row r="62" spans="22:23" ht="12.75">
      <c r="V62" s="105">
        <v>1334</v>
      </c>
      <c r="W62" s="103">
        <v>29</v>
      </c>
    </row>
    <row r="63" spans="22:23" ht="12.75">
      <c r="V63" s="105">
        <v>1344</v>
      </c>
      <c r="W63" s="103">
        <v>28</v>
      </c>
    </row>
    <row r="64" spans="22:23" ht="12.75">
      <c r="V64" s="105">
        <v>1354</v>
      </c>
      <c r="W64" s="103">
        <v>27</v>
      </c>
    </row>
    <row r="65" spans="22:23" ht="12.75">
      <c r="V65" s="105">
        <v>1364</v>
      </c>
      <c r="W65" s="103">
        <v>26</v>
      </c>
    </row>
    <row r="66" spans="22:23" ht="12.75">
      <c r="V66" s="105">
        <v>1374</v>
      </c>
      <c r="W66" s="103">
        <v>25</v>
      </c>
    </row>
    <row r="67" spans="22:23" ht="12.75">
      <c r="V67" s="105">
        <v>1384</v>
      </c>
      <c r="W67" s="103">
        <v>24</v>
      </c>
    </row>
    <row r="68" spans="22:23" ht="12.75">
      <c r="V68" s="105">
        <v>1394</v>
      </c>
      <c r="W68" s="103">
        <v>23</v>
      </c>
    </row>
    <row r="69" spans="22:23" ht="12.75">
      <c r="V69" s="105">
        <v>1404</v>
      </c>
      <c r="W69" s="103">
        <v>22</v>
      </c>
    </row>
    <row r="70" spans="22:23" ht="12.75">
      <c r="V70" s="105">
        <v>1414</v>
      </c>
      <c r="W70" s="103">
        <v>21</v>
      </c>
    </row>
    <row r="71" spans="22:23" ht="12.75">
      <c r="V71" s="105">
        <v>1424</v>
      </c>
      <c r="W71" s="103">
        <v>20</v>
      </c>
    </row>
    <row r="72" spans="22:23" ht="12.75">
      <c r="V72" s="105">
        <v>1434</v>
      </c>
      <c r="W72" s="103">
        <v>19</v>
      </c>
    </row>
    <row r="73" spans="22:23" ht="12.75">
      <c r="V73" s="105">
        <v>1444</v>
      </c>
      <c r="W73" s="103">
        <v>18</v>
      </c>
    </row>
    <row r="74" spans="22:23" ht="12.75">
      <c r="V74" s="105">
        <v>1454</v>
      </c>
      <c r="W74" s="103">
        <v>17</v>
      </c>
    </row>
    <row r="75" spans="22:23" ht="12.75">
      <c r="V75" s="105">
        <v>1464</v>
      </c>
      <c r="W75" s="103">
        <v>16</v>
      </c>
    </row>
    <row r="76" spans="22:23" ht="12.75">
      <c r="V76" s="105">
        <v>1474</v>
      </c>
      <c r="W76" s="103">
        <v>15</v>
      </c>
    </row>
    <row r="77" spans="22:23" ht="12.75">
      <c r="V77" s="105">
        <v>1484</v>
      </c>
      <c r="W77" s="103">
        <v>14</v>
      </c>
    </row>
    <row r="78" spans="22:23" ht="12.75">
      <c r="V78" s="105">
        <v>1494</v>
      </c>
      <c r="W78" s="103">
        <v>13</v>
      </c>
    </row>
    <row r="79" spans="22:23" ht="12.75">
      <c r="V79" s="105">
        <v>1504</v>
      </c>
      <c r="W79" s="103">
        <v>12</v>
      </c>
    </row>
    <row r="80" spans="22:23" ht="12.75">
      <c r="V80" s="105">
        <v>1524</v>
      </c>
      <c r="W80" s="103">
        <v>11</v>
      </c>
    </row>
    <row r="81" spans="22:23" ht="12.75">
      <c r="V81" s="105">
        <v>1544</v>
      </c>
      <c r="W81" s="103">
        <v>10</v>
      </c>
    </row>
    <row r="82" spans="22:23" ht="12.75">
      <c r="V82" s="105">
        <v>1564</v>
      </c>
      <c r="W82" s="103">
        <v>9</v>
      </c>
    </row>
    <row r="83" spans="22:23" ht="12.75">
      <c r="V83" s="105">
        <v>1584</v>
      </c>
      <c r="W83" s="103">
        <v>8</v>
      </c>
    </row>
    <row r="84" spans="22:23" ht="12.75">
      <c r="V84" s="105">
        <v>1604</v>
      </c>
      <c r="W84" s="103">
        <v>7</v>
      </c>
    </row>
    <row r="85" spans="22:23" ht="12.75">
      <c r="V85" s="105">
        <v>1624</v>
      </c>
      <c r="W85" s="103">
        <v>6</v>
      </c>
    </row>
    <row r="86" spans="22:23" ht="12.75">
      <c r="V86" s="105">
        <v>1644</v>
      </c>
      <c r="W86" s="103">
        <v>5</v>
      </c>
    </row>
    <row r="87" spans="22:23" ht="12.75">
      <c r="V87" s="105">
        <v>1664</v>
      </c>
      <c r="W87" s="103">
        <v>4</v>
      </c>
    </row>
    <row r="88" spans="22:23" ht="12.75">
      <c r="V88" s="105">
        <v>1684</v>
      </c>
      <c r="W88" s="103">
        <v>3</v>
      </c>
    </row>
    <row r="89" spans="22:23" ht="12.75">
      <c r="V89" s="105">
        <v>1704</v>
      </c>
      <c r="W89" s="103">
        <v>2</v>
      </c>
    </row>
    <row r="90" spans="22:23" ht="12.75">
      <c r="V90" s="105">
        <v>1724</v>
      </c>
      <c r="W90" s="103">
        <v>1</v>
      </c>
    </row>
  </sheetData>
  <sheetProtection sort="0"/>
  <mergeCells count="20">
    <mergeCell ref="A4:C4"/>
    <mergeCell ref="D4:E4"/>
    <mergeCell ref="F3:F4"/>
    <mergeCell ref="G3:M3"/>
    <mergeCell ref="G4:M4"/>
    <mergeCell ref="A1:R1"/>
    <mergeCell ref="A2:R2"/>
    <mergeCell ref="A3:C3"/>
    <mergeCell ref="D3:E3"/>
    <mergeCell ref="O3:R3"/>
    <mergeCell ref="O4:R4"/>
    <mergeCell ref="O5:R5"/>
    <mergeCell ref="A6:A7"/>
    <mergeCell ref="B6:B7"/>
    <mergeCell ref="C6:C7"/>
    <mergeCell ref="D6:D7"/>
    <mergeCell ref="E6:E7"/>
    <mergeCell ref="F6:F7"/>
    <mergeCell ref="G6:G7"/>
    <mergeCell ref="H6:H7"/>
  </mergeCells>
  <conditionalFormatting sqref="F1:F5 E1:E65536 F8:F65536 E8:F10 O1:O65536 P1:P8 P10:P65536 O12:P12 O9:P10">
    <cfRule type="containsText" priority="4" dxfId="0" operator="containsText" stopIfTrue="1" text="FERDİ">
      <formula>NOT(ISERROR(SEARCH("FERDİ",E1)))</formula>
    </cfRule>
  </conditionalFormatting>
  <conditionalFormatting sqref="F3:F4">
    <cfRule type="containsText" priority="3" dxfId="0" operator="containsText" stopIfTrue="1" text="FERDİ">
      <formula>NOT(ISERROR(SEARCH("FERDİ",F3)))</formula>
    </cfRule>
  </conditionalFormatting>
  <conditionalFormatting sqref="F3:F4">
    <cfRule type="containsText" priority="2" dxfId="0" operator="containsText" stopIfTrue="1" text="FERDİ">
      <formula>NOT(ISERROR(SEARCH("FERDİ",F3)))</formula>
    </cfRule>
  </conditionalFormatting>
  <conditionalFormatting sqref="F3">
    <cfRule type="containsText" priority="1" dxfId="0" operator="containsText" stopIfTrue="1" text="FERDİ">
      <formula>NOT(ISERROR(SEARCH("FERDİ",F3)))</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W90"/>
  <sheetViews>
    <sheetView view="pageBreakPreview" zoomScale="80" zoomScaleSheetLayoutView="80" zoomScalePageLayoutView="0" workbookViewId="0" topLeftCell="A1">
      <selection activeCell="D11" sqref="D11"/>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17" bestFit="1" customWidth="1"/>
    <col min="14" max="14" width="23.28125" style="44" customWidth="1"/>
    <col min="15" max="15" width="14.421875" style="44" customWidth="1"/>
    <col min="16" max="16" width="10.28125" style="44" customWidth="1"/>
    <col min="17" max="17" width="11.28125" style="15"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
        <v>89</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
        <v>280</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
        <v>65</v>
      </c>
      <c r="E3" s="321"/>
      <c r="F3" s="326" t="s">
        <v>267</v>
      </c>
      <c r="G3" s="327" t="s">
        <v>268</v>
      </c>
      <c r="H3" s="327"/>
      <c r="I3" s="327"/>
      <c r="J3" s="327"/>
      <c r="K3" s="327"/>
      <c r="L3" s="327"/>
      <c r="M3" s="327"/>
      <c r="N3" s="99" t="s">
        <v>234</v>
      </c>
      <c r="O3" s="324"/>
      <c r="P3" s="324"/>
      <c r="Q3" s="324"/>
      <c r="R3" s="324"/>
      <c r="V3" s="104">
        <v>1044</v>
      </c>
      <c r="W3" s="102">
        <v>98</v>
      </c>
    </row>
    <row r="4" spans="1:23" s="4" customFormat="1" ht="17.25" customHeight="1">
      <c r="A4" s="316" t="s">
        <v>37</v>
      </c>
      <c r="B4" s="316"/>
      <c r="C4" s="316"/>
      <c r="D4" s="317" t="s">
        <v>207</v>
      </c>
      <c r="E4" s="317"/>
      <c r="F4" s="326"/>
      <c r="G4" s="328" t="s">
        <v>285</v>
      </c>
      <c r="H4" s="328"/>
      <c r="I4" s="328"/>
      <c r="J4" s="328"/>
      <c r="K4" s="328"/>
      <c r="L4" s="328"/>
      <c r="M4" s="328"/>
      <c r="N4" s="47" t="s">
        <v>43</v>
      </c>
      <c r="O4" s="325" t="s">
        <v>283</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218" t="s">
        <v>305</v>
      </c>
      <c r="P6" s="218"/>
      <c r="Q6" s="205"/>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57" customHeight="1">
      <c r="A8" s="149">
        <v>1</v>
      </c>
      <c r="B8" s="241">
        <v>318</v>
      </c>
      <c r="C8" s="244">
        <v>36662</v>
      </c>
      <c r="D8" s="201" t="s">
        <v>241</v>
      </c>
      <c r="E8" s="206" t="s">
        <v>298</v>
      </c>
      <c r="F8" s="206" t="s">
        <v>299</v>
      </c>
      <c r="G8" s="155">
        <v>1298</v>
      </c>
      <c r="H8" s="156"/>
      <c r="I8" s="14"/>
      <c r="J8" s="197">
        <v>1</v>
      </c>
      <c r="K8" s="198" t="s">
        <v>139</v>
      </c>
      <c r="L8" s="243" t="s">
        <v>271</v>
      </c>
      <c r="M8" s="201" t="s">
        <v>271</v>
      </c>
      <c r="N8" s="201" t="s">
        <v>271</v>
      </c>
      <c r="O8" s="206" t="s">
        <v>271</v>
      </c>
      <c r="P8" s="206" t="s">
        <v>271</v>
      </c>
      <c r="Q8" s="155"/>
      <c r="R8" s="154"/>
      <c r="V8" s="105">
        <v>1054</v>
      </c>
      <c r="W8" s="103">
        <v>93</v>
      </c>
    </row>
    <row r="9" spans="1:23" s="11" customFormat="1" ht="57" customHeight="1">
      <c r="A9" s="149">
        <v>2</v>
      </c>
      <c r="B9" s="241">
        <v>248</v>
      </c>
      <c r="C9" s="244">
        <v>36161</v>
      </c>
      <c r="D9" s="201" t="s">
        <v>219</v>
      </c>
      <c r="E9" s="206" t="s">
        <v>88</v>
      </c>
      <c r="F9" s="206" t="s">
        <v>299</v>
      </c>
      <c r="G9" s="155">
        <v>1326</v>
      </c>
      <c r="H9" s="156"/>
      <c r="I9" s="14"/>
      <c r="J9" s="197">
        <v>2</v>
      </c>
      <c r="K9" s="198" t="s">
        <v>140</v>
      </c>
      <c r="L9" s="243" t="s">
        <v>271</v>
      </c>
      <c r="M9" s="201" t="s">
        <v>271</v>
      </c>
      <c r="N9" s="201" t="s">
        <v>271</v>
      </c>
      <c r="O9" s="206" t="s">
        <v>271</v>
      </c>
      <c r="P9" s="206" t="s">
        <v>271</v>
      </c>
      <c r="Q9" s="155"/>
      <c r="R9" s="154"/>
      <c r="V9" s="105">
        <v>1056</v>
      </c>
      <c r="W9" s="103">
        <v>92</v>
      </c>
    </row>
    <row r="10" spans="1:23" s="11" customFormat="1" ht="57" customHeight="1">
      <c r="A10" s="149"/>
      <c r="B10" s="241"/>
      <c r="C10" s="201"/>
      <c r="D10" s="201"/>
      <c r="E10" s="206"/>
      <c r="F10" s="206"/>
      <c r="G10" s="155"/>
      <c r="H10" s="156"/>
      <c r="I10" s="14"/>
      <c r="J10" s="197">
        <v>3</v>
      </c>
      <c r="K10" s="198" t="s">
        <v>141</v>
      </c>
      <c r="L10" s="241">
        <v>318</v>
      </c>
      <c r="M10" s="244">
        <v>36662</v>
      </c>
      <c r="N10" s="201" t="s">
        <v>241</v>
      </c>
      <c r="O10" s="206" t="s">
        <v>298</v>
      </c>
      <c r="P10" s="206" t="s">
        <v>299</v>
      </c>
      <c r="Q10" s="155">
        <v>1298</v>
      </c>
      <c r="R10" s="154">
        <v>1</v>
      </c>
      <c r="V10" s="105">
        <v>1058</v>
      </c>
      <c r="W10" s="103">
        <v>91</v>
      </c>
    </row>
    <row r="11" spans="1:23" s="11" customFormat="1" ht="57" customHeight="1">
      <c r="A11" s="149"/>
      <c r="B11" s="241"/>
      <c r="C11" s="201"/>
      <c r="D11" s="201"/>
      <c r="E11" s="206"/>
      <c r="F11" s="206"/>
      <c r="G11" s="155"/>
      <c r="H11" s="156"/>
      <c r="I11" s="14"/>
      <c r="J11" s="197">
        <v>4</v>
      </c>
      <c r="K11" s="198" t="s">
        <v>142</v>
      </c>
      <c r="L11" s="241">
        <v>248</v>
      </c>
      <c r="M11" s="244">
        <v>36161</v>
      </c>
      <c r="N11" s="201" t="s">
        <v>219</v>
      </c>
      <c r="O11" s="206" t="s">
        <v>88</v>
      </c>
      <c r="P11" s="206" t="s">
        <v>299</v>
      </c>
      <c r="Q11" s="155">
        <v>1326</v>
      </c>
      <c r="R11" s="154">
        <v>2</v>
      </c>
      <c r="V11" s="105">
        <v>1060</v>
      </c>
      <c r="W11" s="103">
        <v>90</v>
      </c>
    </row>
    <row r="12" spans="1:23" s="11" customFormat="1" ht="57" customHeight="1">
      <c r="A12" s="149"/>
      <c r="B12" s="149"/>
      <c r="C12" s="150"/>
      <c r="D12" s="151"/>
      <c r="E12" s="241"/>
      <c r="F12" s="201"/>
      <c r="G12" s="153"/>
      <c r="H12" s="156"/>
      <c r="I12" s="14"/>
      <c r="J12" s="197">
        <v>5</v>
      </c>
      <c r="K12" s="198" t="s">
        <v>143</v>
      </c>
      <c r="L12" s="241"/>
      <c r="M12" s="201"/>
      <c r="N12" s="201"/>
      <c r="O12" s="206"/>
      <c r="P12" s="206"/>
      <c r="Q12" s="155"/>
      <c r="R12" s="154"/>
      <c r="V12" s="105">
        <v>1062</v>
      </c>
      <c r="W12" s="103">
        <v>89</v>
      </c>
    </row>
    <row r="13" spans="1:23" s="11" customFormat="1" ht="57" customHeight="1">
      <c r="A13" s="149"/>
      <c r="B13" s="149"/>
      <c r="C13" s="150"/>
      <c r="D13" s="151"/>
      <c r="E13" s="241"/>
      <c r="F13" s="201"/>
      <c r="G13" s="153"/>
      <c r="H13" s="156"/>
      <c r="I13" s="14"/>
      <c r="J13" s="197">
        <v>6</v>
      </c>
      <c r="K13" s="198" t="s">
        <v>144</v>
      </c>
      <c r="L13" s="241"/>
      <c r="M13" s="201"/>
      <c r="N13" s="201"/>
      <c r="O13" s="206"/>
      <c r="P13" s="206"/>
      <c r="Q13" s="155"/>
      <c r="R13" s="154"/>
      <c r="V13" s="105">
        <v>1064</v>
      </c>
      <c r="W13" s="103">
        <v>88</v>
      </c>
    </row>
    <row r="14" spans="1:23" s="11" customFormat="1" ht="57" customHeight="1">
      <c r="A14" s="149"/>
      <c r="B14" s="149"/>
      <c r="C14" s="150"/>
      <c r="D14" s="151"/>
      <c r="E14" s="241"/>
      <c r="F14" s="201"/>
      <c r="G14" s="153"/>
      <c r="H14" s="156"/>
      <c r="I14" s="14"/>
      <c r="J14" s="197">
        <v>7</v>
      </c>
      <c r="K14" s="198" t="s">
        <v>145</v>
      </c>
      <c r="L14" s="243" t="s">
        <v>271</v>
      </c>
      <c r="M14" s="201" t="s">
        <v>271</v>
      </c>
      <c r="N14" s="201" t="s">
        <v>271</v>
      </c>
      <c r="O14" s="206" t="s">
        <v>271</v>
      </c>
      <c r="P14" s="206" t="s">
        <v>271</v>
      </c>
      <c r="Q14" s="155"/>
      <c r="R14" s="154"/>
      <c r="V14" s="105">
        <v>1066</v>
      </c>
      <c r="W14" s="103">
        <v>87</v>
      </c>
    </row>
    <row r="15" spans="1:23" s="11" customFormat="1" ht="57" customHeight="1">
      <c r="A15" s="149"/>
      <c r="B15" s="149"/>
      <c r="C15" s="150"/>
      <c r="D15" s="151"/>
      <c r="E15" s="152"/>
      <c r="F15" s="152"/>
      <c r="G15" s="153"/>
      <c r="H15" s="156"/>
      <c r="I15" s="14"/>
      <c r="J15" s="197">
        <v>8</v>
      </c>
      <c r="K15" s="198" t="s">
        <v>146</v>
      </c>
      <c r="L15" s="243" t="s">
        <v>271</v>
      </c>
      <c r="M15" s="201" t="s">
        <v>271</v>
      </c>
      <c r="N15" s="201" t="s">
        <v>271</v>
      </c>
      <c r="O15" s="206" t="s">
        <v>271</v>
      </c>
      <c r="P15" s="206" t="s">
        <v>271</v>
      </c>
      <c r="Q15" s="155"/>
      <c r="R15" s="154"/>
      <c r="V15" s="105">
        <v>1068</v>
      </c>
      <c r="W15" s="103">
        <v>86</v>
      </c>
    </row>
    <row r="16" spans="1:23" s="11" customFormat="1" ht="57" customHeight="1">
      <c r="A16" s="149"/>
      <c r="B16" s="149"/>
      <c r="C16" s="150"/>
      <c r="D16" s="151"/>
      <c r="E16" s="152"/>
      <c r="F16" s="152"/>
      <c r="G16" s="153"/>
      <c r="H16" s="156"/>
      <c r="I16" s="14"/>
      <c r="J16" s="106" t="s">
        <v>12</v>
      </c>
      <c r="K16" s="107"/>
      <c r="L16" s="107"/>
      <c r="M16" s="107"/>
      <c r="N16" s="109" t="s">
        <v>79</v>
      </c>
      <c r="O16" s="218"/>
      <c r="P16" s="218"/>
      <c r="Q16" s="205"/>
      <c r="R16" s="108"/>
      <c r="V16" s="105">
        <v>1070</v>
      </c>
      <c r="W16" s="103">
        <v>85</v>
      </c>
    </row>
    <row r="17" spans="1:23" s="11" customFormat="1" ht="57"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57" customHeight="1">
      <c r="A18" s="149"/>
      <c r="B18" s="149"/>
      <c r="C18" s="150"/>
      <c r="D18" s="151"/>
      <c r="E18" s="152"/>
      <c r="F18" s="152"/>
      <c r="G18" s="153"/>
      <c r="H18" s="156"/>
      <c r="I18" s="14"/>
      <c r="J18" s="197">
        <v>1</v>
      </c>
      <c r="K18" s="198" t="s">
        <v>147</v>
      </c>
      <c r="L18" s="199" t="s">
        <v>271</v>
      </c>
      <c r="M18" s="200" t="s">
        <v>271</v>
      </c>
      <c r="N18" s="201" t="s">
        <v>271</v>
      </c>
      <c r="O18" s="206" t="s">
        <v>271</v>
      </c>
      <c r="P18" s="206" t="s">
        <v>271</v>
      </c>
      <c r="Q18" s="155"/>
      <c r="R18" s="202"/>
      <c r="V18" s="105">
        <v>1074</v>
      </c>
      <c r="W18" s="103">
        <v>83</v>
      </c>
    </row>
    <row r="19" spans="1:23" s="11" customFormat="1" ht="57" customHeight="1">
      <c r="A19" s="149"/>
      <c r="B19" s="149"/>
      <c r="C19" s="150"/>
      <c r="D19" s="151"/>
      <c r="E19" s="152"/>
      <c r="F19" s="152"/>
      <c r="G19" s="153"/>
      <c r="H19" s="156"/>
      <c r="I19" s="14"/>
      <c r="J19" s="197">
        <v>2</v>
      </c>
      <c r="K19" s="198" t="s">
        <v>148</v>
      </c>
      <c r="L19" s="199" t="s">
        <v>271</v>
      </c>
      <c r="M19" s="200" t="s">
        <v>271</v>
      </c>
      <c r="N19" s="201" t="s">
        <v>271</v>
      </c>
      <c r="O19" s="206" t="s">
        <v>271</v>
      </c>
      <c r="P19" s="206" t="s">
        <v>271</v>
      </c>
      <c r="Q19" s="155"/>
      <c r="R19" s="202"/>
      <c r="V19" s="105">
        <v>1076</v>
      </c>
      <c r="W19" s="103">
        <v>82</v>
      </c>
    </row>
    <row r="20" spans="1:23" s="11" customFormat="1" ht="57" customHeight="1">
      <c r="A20" s="149"/>
      <c r="B20" s="149"/>
      <c r="C20" s="150"/>
      <c r="D20" s="151"/>
      <c r="E20" s="152"/>
      <c r="F20" s="152"/>
      <c r="G20" s="153"/>
      <c r="H20" s="156"/>
      <c r="I20" s="14"/>
      <c r="J20" s="197">
        <v>3</v>
      </c>
      <c r="K20" s="198" t="s">
        <v>149</v>
      </c>
      <c r="L20" s="199" t="s">
        <v>271</v>
      </c>
      <c r="M20" s="200" t="s">
        <v>271</v>
      </c>
      <c r="N20" s="201" t="s">
        <v>271</v>
      </c>
      <c r="O20" s="206" t="s">
        <v>271</v>
      </c>
      <c r="P20" s="206" t="s">
        <v>271</v>
      </c>
      <c r="Q20" s="155"/>
      <c r="R20" s="202"/>
      <c r="V20" s="105">
        <v>1078</v>
      </c>
      <c r="W20" s="103">
        <v>81</v>
      </c>
    </row>
    <row r="21" spans="1:23" s="11" customFormat="1" ht="57" customHeight="1">
      <c r="A21" s="149"/>
      <c r="B21" s="149"/>
      <c r="C21" s="150"/>
      <c r="D21" s="151"/>
      <c r="E21" s="152"/>
      <c r="F21" s="152"/>
      <c r="G21" s="153"/>
      <c r="H21" s="156"/>
      <c r="I21" s="14"/>
      <c r="J21" s="197">
        <v>4</v>
      </c>
      <c r="K21" s="198" t="s">
        <v>150</v>
      </c>
      <c r="L21" s="199" t="s">
        <v>271</v>
      </c>
      <c r="M21" s="200" t="s">
        <v>271</v>
      </c>
      <c r="N21" s="201" t="s">
        <v>271</v>
      </c>
      <c r="O21" s="206" t="s">
        <v>271</v>
      </c>
      <c r="P21" s="206" t="s">
        <v>271</v>
      </c>
      <c r="Q21" s="155"/>
      <c r="R21" s="202"/>
      <c r="V21" s="105">
        <v>1080</v>
      </c>
      <c r="W21" s="103">
        <v>80</v>
      </c>
    </row>
    <row r="22" spans="1:23" s="11" customFormat="1" ht="57" customHeight="1">
      <c r="A22" s="149"/>
      <c r="B22" s="149"/>
      <c r="C22" s="150"/>
      <c r="D22" s="151"/>
      <c r="E22" s="152"/>
      <c r="F22" s="152"/>
      <c r="G22" s="153"/>
      <c r="H22" s="156"/>
      <c r="I22" s="14"/>
      <c r="J22" s="197">
        <v>5</v>
      </c>
      <c r="K22" s="198" t="s">
        <v>151</v>
      </c>
      <c r="L22" s="199" t="s">
        <v>271</v>
      </c>
      <c r="M22" s="200" t="s">
        <v>271</v>
      </c>
      <c r="N22" s="201" t="s">
        <v>271</v>
      </c>
      <c r="O22" s="206" t="s">
        <v>271</v>
      </c>
      <c r="P22" s="206" t="s">
        <v>271</v>
      </c>
      <c r="Q22" s="155"/>
      <c r="R22" s="202"/>
      <c r="V22" s="105">
        <v>1082</v>
      </c>
      <c r="W22" s="103">
        <v>79</v>
      </c>
    </row>
    <row r="23" spans="1:23" s="11" customFormat="1" ht="57" customHeight="1">
      <c r="A23" s="149"/>
      <c r="B23" s="149"/>
      <c r="C23" s="150"/>
      <c r="D23" s="151"/>
      <c r="E23" s="152"/>
      <c r="F23" s="152"/>
      <c r="G23" s="153"/>
      <c r="H23" s="156"/>
      <c r="I23" s="14"/>
      <c r="J23" s="197">
        <v>6</v>
      </c>
      <c r="K23" s="198" t="s">
        <v>152</v>
      </c>
      <c r="L23" s="199" t="s">
        <v>271</v>
      </c>
      <c r="M23" s="200" t="s">
        <v>271</v>
      </c>
      <c r="N23" s="201" t="s">
        <v>271</v>
      </c>
      <c r="O23" s="206" t="s">
        <v>271</v>
      </c>
      <c r="P23" s="206" t="s">
        <v>271</v>
      </c>
      <c r="Q23" s="155"/>
      <c r="R23" s="202"/>
      <c r="V23" s="105">
        <v>1084</v>
      </c>
      <c r="W23" s="103">
        <v>78</v>
      </c>
    </row>
    <row r="24" spans="1:23" s="11" customFormat="1" ht="57" customHeight="1">
      <c r="A24" s="149"/>
      <c r="B24" s="149"/>
      <c r="C24" s="150"/>
      <c r="D24" s="151"/>
      <c r="E24" s="152"/>
      <c r="F24" s="152"/>
      <c r="G24" s="153"/>
      <c r="H24" s="156"/>
      <c r="I24" s="14"/>
      <c r="J24" s="197">
        <v>7</v>
      </c>
      <c r="K24" s="198" t="s">
        <v>153</v>
      </c>
      <c r="L24" s="199" t="s">
        <v>271</v>
      </c>
      <c r="M24" s="200" t="s">
        <v>271</v>
      </c>
      <c r="N24" s="201" t="s">
        <v>271</v>
      </c>
      <c r="O24" s="206" t="s">
        <v>271</v>
      </c>
      <c r="P24" s="206" t="s">
        <v>271</v>
      </c>
      <c r="Q24" s="155"/>
      <c r="R24" s="202"/>
      <c r="V24" s="105">
        <v>1086</v>
      </c>
      <c r="W24" s="103">
        <v>77</v>
      </c>
    </row>
    <row r="25" spans="1:23" s="11" customFormat="1" ht="57" customHeight="1">
      <c r="A25" s="149"/>
      <c r="B25" s="149"/>
      <c r="C25" s="150"/>
      <c r="D25" s="151"/>
      <c r="E25" s="152"/>
      <c r="F25" s="152"/>
      <c r="G25" s="153"/>
      <c r="H25" s="156"/>
      <c r="I25" s="14"/>
      <c r="J25" s="197">
        <v>8</v>
      </c>
      <c r="K25" s="198" t="s">
        <v>154</v>
      </c>
      <c r="L25" s="199" t="s">
        <v>271</v>
      </c>
      <c r="M25" s="200" t="s">
        <v>271</v>
      </c>
      <c r="N25" s="201" t="s">
        <v>271</v>
      </c>
      <c r="O25" s="206" t="s">
        <v>271</v>
      </c>
      <c r="P25" s="206" t="s">
        <v>271</v>
      </c>
      <c r="Q25" s="155"/>
      <c r="R25" s="202"/>
      <c r="V25" s="105">
        <v>1088</v>
      </c>
      <c r="W25" s="103">
        <v>76</v>
      </c>
    </row>
    <row r="26" spans="1:23" ht="13.5" customHeight="1">
      <c r="A26" s="24"/>
      <c r="B26" s="24"/>
      <c r="C26" s="25"/>
      <c r="D26" s="45"/>
      <c r="E26" s="26"/>
      <c r="F26" s="26"/>
      <c r="G26" s="27"/>
      <c r="H26" s="28"/>
      <c r="J26" s="29"/>
      <c r="K26" s="30"/>
      <c r="L26" s="31"/>
      <c r="M26" s="32"/>
      <c r="N26" s="41"/>
      <c r="O26" s="219"/>
      <c r="P26" s="219"/>
      <c r="Q26" s="33"/>
      <c r="R26" s="31"/>
      <c r="V26" s="105">
        <v>1120</v>
      </c>
      <c r="W26" s="103">
        <v>65</v>
      </c>
    </row>
    <row r="27" spans="1:23" ht="14.25" customHeight="1">
      <c r="A27" s="18" t="s">
        <v>13</v>
      </c>
      <c r="B27" s="18"/>
      <c r="C27" s="18"/>
      <c r="D27" s="46"/>
      <c r="E27" s="39" t="s">
        <v>0</v>
      </c>
      <c r="F27" s="39"/>
      <c r="G27" s="34" t="s">
        <v>1</v>
      </c>
      <c r="H27" s="15"/>
      <c r="I27" s="19" t="s">
        <v>2</v>
      </c>
      <c r="J27" s="19"/>
      <c r="K27" s="19"/>
      <c r="L27" s="19"/>
      <c r="N27" s="42" t="s">
        <v>3</v>
      </c>
      <c r="O27" s="42" t="s">
        <v>3</v>
      </c>
      <c r="P27" s="42"/>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s="13" customFormat="1" ht="12.75">
      <c r="V33" s="105">
        <v>1143</v>
      </c>
      <c r="W33" s="103">
        <v>58</v>
      </c>
    </row>
    <row r="34" spans="22:23" s="13" customFormat="1" ht="12.75">
      <c r="V34" s="105">
        <v>1147</v>
      </c>
      <c r="W34" s="103">
        <v>57</v>
      </c>
    </row>
    <row r="35" spans="22:23" s="13" customFormat="1" ht="12.75">
      <c r="V35" s="105">
        <v>1151</v>
      </c>
      <c r="W35" s="103">
        <v>56</v>
      </c>
    </row>
    <row r="36" spans="22:23" s="13" customFormat="1" ht="12.75">
      <c r="V36" s="105">
        <v>1155</v>
      </c>
      <c r="W36" s="103">
        <v>55</v>
      </c>
    </row>
    <row r="37" spans="22:23" s="13" customFormat="1" ht="12.75">
      <c r="V37" s="105">
        <v>1159</v>
      </c>
      <c r="W37" s="103">
        <v>54</v>
      </c>
    </row>
    <row r="38" spans="22:23" s="13" customFormat="1" ht="12.75">
      <c r="V38" s="105">
        <v>1164</v>
      </c>
      <c r="W38" s="103">
        <v>53</v>
      </c>
    </row>
    <row r="39" spans="22:23" s="13" customFormat="1" ht="12.75">
      <c r="V39" s="105">
        <v>1169</v>
      </c>
      <c r="W39" s="103">
        <v>52</v>
      </c>
    </row>
    <row r="40" spans="22:23" s="13" customFormat="1" ht="12.75">
      <c r="V40" s="105">
        <v>1174</v>
      </c>
      <c r="W40" s="103">
        <v>51</v>
      </c>
    </row>
    <row r="41" spans="22:23" s="13" customFormat="1" ht="12.75">
      <c r="V41" s="105">
        <v>1179</v>
      </c>
      <c r="W41" s="103">
        <v>50</v>
      </c>
    </row>
    <row r="42" spans="22:23" s="13" customFormat="1" ht="12.75">
      <c r="V42" s="105">
        <v>1184</v>
      </c>
      <c r="W42" s="103">
        <v>49</v>
      </c>
    </row>
    <row r="43" spans="22:23" s="13" customFormat="1" ht="12.75">
      <c r="V43" s="105">
        <v>1189</v>
      </c>
      <c r="W43" s="103">
        <v>48</v>
      </c>
    </row>
    <row r="44" spans="22:23" s="13" customFormat="1" ht="12.75">
      <c r="V44" s="105">
        <v>1194</v>
      </c>
      <c r="W44" s="103">
        <v>47</v>
      </c>
    </row>
    <row r="45" spans="22:23" s="13" customFormat="1" ht="12.75">
      <c r="V45" s="105">
        <v>1199</v>
      </c>
      <c r="W45" s="103">
        <v>46</v>
      </c>
    </row>
    <row r="46" spans="22:23" s="13" customFormat="1" ht="12.75">
      <c r="V46" s="105">
        <v>1204</v>
      </c>
      <c r="W46" s="103">
        <v>45</v>
      </c>
    </row>
    <row r="47" spans="22:23" s="13" customFormat="1" ht="12.75">
      <c r="V47" s="105">
        <v>1209</v>
      </c>
      <c r="W47" s="103">
        <v>44</v>
      </c>
    </row>
    <row r="48" spans="22:23" s="13" customFormat="1" ht="12.75">
      <c r="V48" s="105">
        <v>1214</v>
      </c>
      <c r="W48" s="103">
        <v>43</v>
      </c>
    </row>
    <row r="49" spans="22:23" s="13" customFormat="1" ht="12.75">
      <c r="V49" s="105">
        <v>1219</v>
      </c>
      <c r="W49" s="103">
        <v>42</v>
      </c>
    </row>
    <row r="50" spans="22:23" s="13" customFormat="1" ht="12.75">
      <c r="V50" s="105">
        <v>1224</v>
      </c>
      <c r="W50" s="103">
        <v>41</v>
      </c>
    </row>
    <row r="51" spans="22:23" s="13" customFormat="1" ht="12.75">
      <c r="V51" s="105">
        <v>1229</v>
      </c>
      <c r="W51" s="103">
        <v>40</v>
      </c>
    </row>
    <row r="52" spans="22:23" s="13" customFormat="1" ht="12.75">
      <c r="V52" s="105">
        <v>1234</v>
      </c>
      <c r="W52" s="103">
        <v>39</v>
      </c>
    </row>
    <row r="53" spans="22:23" s="13" customFormat="1" ht="12.75">
      <c r="V53" s="105">
        <v>1244</v>
      </c>
      <c r="W53" s="103">
        <v>38</v>
      </c>
    </row>
    <row r="54" spans="22:23" s="13" customFormat="1" ht="12.75">
      <c r="V54" s="105">
        <v>1254</v>
      </c>
      <c r="W54" s="103">
        <v>37</v>
      </c>
    </row>
    <row r="55" spans="22:23" s="13" customFormat="1" ht="12.75">
      <c r="V55" s="105">
        <v>1264</v>
      </c>
      <c r="W55" s="103">
        <v>36</v>
      </c>
    </row>
    <row r="56" spans="22:23" s="13" customFormat="1" ht="12.75">
      <c r="V56" s="105">
        <v>1274</v>
      </c>
      <c r="W56" s="103">
        <v>35</v>
      </c>
    </row>
    <row r="57" spans="22:23" s="13" customFormat="1" ht="12.75">
      <c r="V57" s="105">
        <v>1284</v>
      </c>
      <c r="W57" s="103">
        <v>34</v>
      </c>
    </row>
    <row r="58" spans="22:23" s="13" customFormat="1" ht="12.75">
      <c r="V58" s="105">
        <v>1294</v>
      </c>
      <c r="W58" s="103">
        <v>33</v>
      </c>
    </row>
    <row r="59" spans="22:23" s="13" customFormat="1" ht="12.75">
      <c r="V59" s="105">
        <v>1304</v>
      </c>
      <c r="W59" s="103">
        <v>32</v>
      </c>
    </row>
    <row r="60" spans="22:23" s="13" customFormat="1" ht="12.75">
      <c r="V60" s="105">
        <v>1314</v>
      </c>
      <c r="W60" s="103">
        <v>31</v>
      </c>
    </row>
    <row r="61" spans="22:23" s="13" customFormat="1" ht="12.75">
      <c r="V61" s="105">
        <v>1324</v>
      </c>
      <c r="W61" s="103">
        <v>30</v>
      </c>
    </row>
    <row r="62" spans="22:23" s="13" customFormat="1" ht="12.75">
      <c r="V62" s="105">
        <v>1334</v>
      </c>
      <c r="W62" s="103">
        <v>29</v>
      </c>
    </row>
    <row r="63" spans="22:23" s="13" customFormat="1" ht="12.75">
      <c r="V63" s="105">
        <v>1344</v>
      </c>
      <c r="W63" s="103">
        <v>28</v>
      </c>
    </row>
    <row r="64" spans="22:23" s="13" customFormat="1" ht="12.75">
      <c r="V64" s="105">
        <v>1354</v>
      </c>
      <c r="W64" s="103">
        <v>27</v>
      </c>
    </row>
    <row r="65" spans="22:23" s="13" customFormat="1" ht="12.75">
      <c r="V65" s="105">
        <v>1364</v>
      </c>
      <c r="W65" s="103">
        <v>26</v>
      </c>
    </row>
    <row r="66" spans="22:23" s="13" customFormat="1" ht="12.75">
      <c r="V66" s="105">
        <v>1374</v>
      </c>
      <c r="W66" s="103">
        <v>25</v>
      </c>
    </row>
    <row r="67" spans="22:23" s="13" customFormat="1" ht="12.75">
      <c r="V67" s="105">
        <v>1384</v>
      </c>
      <c r="W67" s="103">
        <v>24</v>
      </c>
    </row>
    <row r="68" spans="22:23" s="13" customFormat="1" ht="12.75">
      <c r="V68" s="105">
        <v>1394</v>
      </c>
      <c r="W68" s="103">
        <v>23</v>
      </c>
    </row>
    <row r="69" spans="22:23" s="13" customFormat="1" ht="12.75">
      <c r="V69" s="105">
        <v>1404</v>
      </c>
      <c r="W69" s="103">
        <v>22</v>
      </c>
    </row>
    <row r="70" spans="22:23" s="13" customFormat="1" ht="12.75">
      <c r="V70" s="105">
        <v>1414</v>
      </c>
      <c r="W70" s="103">
        <v>21</v>
      </c>
    </row>
    <row r="71" spans="22:23" s="13" customFormat="1" ht="12.75">
      <c r="V71" s="105">
        <v>1424</v>
      </c>
      <c r="W71" s="103">
        <v>20</v>
      </c>
    </row>
    <row r="72" spans="22:23" s="13" customFormat="1" ht="12.75">
      <c r="V72" s="105">
        <v>1434</v>
      </c>
      <c r="W72" s="103">
        <v>19</v>
      </c>
    </row>
    <row r="73" spans="22:23" s="13" customFormat="1" ht="12.75">
      <c r="V73" s="105">
        <v>1444</v>
      </c>
      <c r="W73" s="103">
        <v>18</v>
      </c>
    </row>
    <row r="74" spans="22:23" s="13" customFormat="1" ht="12.75">
      <c r="V74" s="105">
        <v>1454</v>
      </c>
      <c r="W74" s="103">
        <v>17</v>
      </c>
    </row>
    <row r="75" spans="22:23" s="13" customFormat="1" ht="12.75">
      <c r="V75" s="105">
        <v>1464</v>
      </c>
      <c r="W75" s="103">
        <v>16</v>
      </c>
    </row>
    <row r="76" spans="22:23" s="13" customFormat="1" ht="12.75">
      <c r="V76" s="105">
        <v>1474</v>
      </c>
      <c r="W76" s="103">
        <v>15</v>
      </c>
    </row>
    <row r="77" spans="22:23" s="13" customFormat="1" ht="12.75">
      <c r="V77" s="105">
        <v>1484</v>
      </c>
      <c r="W77" s="103">
        <v>14</v>
      </c>
    </row>
    <row r="78" spans="22:23" s="13" customFormat="1" ht="12.75">
      <c r="V78" s="105">
        <v>1494</v>
      </c>
      <c r="W78" s="103">
        <v>13</v>
      </c>
    </row>
    <row r="79" spans="22:23" s="13" customFormat="1" ht="12.75">
      <c r="V79" s="105">
        <v>1504</v>
      </c>
      <c r="W79" s="103">
        <v>12</v>
      </c>
    </row>
    <row r="80" spans="22:23" s="13" customFormat="1" ht="12.75">
      <c r="V80" s="105">
        <v>1524</v>
      </c>
      <c r="W80" s="103">
        <v>11</v>
      </c>
    </row>
    <row r="81" spans="22:23" s="13" customFormat="1" ht="12.75">
      <c r="V81" s="105">
        <v>1544</v>
      </c>
      <c r="W81" s="103">
        <v>10</v>
      </c>
    </row>
    <row r="82" spans="22:23" s="13" customFormat="1" ht="12.75">
      <c r="V82" s="105">
        <v>1564</v>
      </c>
      <c r="W82" s="103">
        <v>9</v>
      </c>
    </row>
    <row r="83" spans="22:23" s="13" customFormat="1" ht="12.75">
      <c r="V83" s="105">
        <v>1584</v>
      </c>
      <c r="W83" s="103">
        <v>8</v>
      </c>
    </row>
    <row r="84" spans="22:23" s="13" customFormat="1" ht="12.75">
      <c r="V84" s="105">
        <v>1604</v>
      </c>
      <c r="W84" s="103">
        <v>7</v>
      </c>
    </row>
    <row r="85" spans="22:23" s="13" customFormat="1" ht="12.75">
      <c r="V85" s="105">
        <v>1624</v>
      </c>
      <c r="W85" s="103">
        <v>6</v>
      </c>
    </row>
    <row r="86" spans="22:23" s="13" customFormat="1" ht="12.75">
      <c r="V86" s="105">
        <v>1644</v>
      </c>
      <c r="W86" s="103">
        <v>5</v>
      </c>
    </row>
    <row r="87" spans="22:23" s="13" customFormat="1" ht="12.75">
      <c r="V87" s="105">
        <v>1664</v>
      </c>
      <c r="W87" s="103">
        <v>4</v>
      </c>
    </row>
    <row r="88" spans="22:23" s="13" customFormat="1" ht="12.75">
      <c r="V88" s="105">
        <v>1684</v>
      </c>
      <c r="W88" s="103">
        <v>3</v>
      </c>
    </row>
    <row r="89" spans="22:23" s="13" customFormat="1" ht="12.75">
      <c r="V89" s="105">
        <v>1704</v>
      </c>
      <c r="W89" s="103">
        <v>2</v>
      </c>
    </row>
    <row r="90" spans="22:23" s="13" customFormat="1" ht="12.75">
      <c r="V90" s="105">
        <v>1724</v>
      </c>
      <c r="W90" s="103">
        <v>1</v>
      </c>
    </row>
  </sheetData>
  <sheetProtection sort="0"/>
  <mergeCells count="20">
    <mergeCell ref="A1:R1"/>
    <mergeCell ref="A2:R2"/>
    <mergeCell ref="A3:C3"/>
    <mergeCell ref="D3:E3"/>
    <mergeCell ref="F3:F4"/>
    <mergeCell ref="G3:M3"/>
    <mergeCell ref="O3:R3"/>
    <mergeCell ref="A4:C4"/>
    <mergeCell ref="D4:E4"/>
    <mergeCell ref="G4:M4"/>
    <mergeCell ref="O4:R4"/>
    <mergeCell ref="O5:R5"/>
    <mergeCell ref="A6:A7"/>
    <mergeCell ref="B6:B7"/>
    <mergeCell ref="C6:C7"/>
    <mergeCell ref="D6:D7"/>
    <mergeCell ref="E6:E7"/>
    <mergeCell ref="F6:F7"/>
    <mergeCell ref="G6:G7"/>
    <mergeCell ref="H6:H7"/>
  </mergeCells>
  <conditionalFormatting sqref="F1:F5 O1:P65536 E15:F65536 E8:F11 E1:E7">
    <cfRule type="containsText" priority="2" dxfId="0" operator="containsText" stopIfTrue="1" text="FERDİ">
      <formula>NOT(ISERROR(SEARCH("FERDİ",E1)))</formula>
    </cfRule>
  </conditionalFormatting>
  <conditionalFormatting sqref="F3">
    <cfRule type="containsText" priority="1" dxfId="0" operator="containsText" stopIfTrue="1" text="FERDİ">
      <formula>NOT(ISERROR(SEARCH("FERDİ",F3)))</formula>
    </cfRule>
  </conditionalFormatting>
  <printOptions horizontalCentered="1" verticalCentered="1"/>
  <pageMargins left="0.2755905511811024" right="0.1968503937007874" top="0.5118110236220472" bottom="0.35433070866141736" header="0.3937007874015748" footer="0.2755905511811024"/>
  <pageSetup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W90"/>
  <sheetViews>
    <sheetView view="pageBreakPreview" zoomScale="80" zoomScaleSheetLayoutView="80" zoomScalePageLayoutView="0" workbookViewId="0" topLeftCell="A1">
      <selection activeCell="G9" sqref="G9"/>
    </sheetView>
  </sheetViews>
  <sheetFormatPr defaultColWidth="9.140625" defaultRowHeight="12.75"/>
  <cols>
    <col min="1" max="1" width="4.8515625" style="15" customWidth="1"/>
    <col min="2" max="2" width="7.7109375" style="15" bestFit="1" customWidth="1"/>
    <col min="3" max="3" width="13.140625" style="13" customWidth="1"/>
    <col min="4" max="4" width="20.8515625" style="40" customWidth="1"/>
    <col min="5" max="5" width="19.7109375" style="40" customWidth="1"/>
    <col min="6" max="6" width="12.140625" style="40" customWidth="1"/>
    <col min="7" max="7" width="11.00390625" style="13" customWidth="1"/>
    <col min="8" max="8" width="7.00390625" style="16" customWidth="1"/>
    <col min="9" max="9" width="2.140625" style="13" customWidth="1"/>
    <col min="10" max="10" width="4.421875" style="15" customWidth="1"/>
    <col min="11" max="11" width="14.28125" style="15" hidden="1" customWidth="1"/>
    <col min="12" max="12" width="7.57421875" style="15" customWidth="1"/>
    <col min="13" max="13" width="15.140625" style="17" bestFit="1" customWidth="1"/>
    <col min="14" max="14" width="23.28125" style="44" customWidth="1"/>
    <col min="15" max="15" width="14.421875" style="44" customWidth="1"/>
    <col min="16" max="16" width="10.28125" style="44" customWidth="1"/>
    <col min="17" max="17" width="11.28125" style="15" customWidth="1"/>
    <col min="18" max="18" width="5.421875" style="13" customWidth="1"/>
    <col min="19" max="19" width="5.7109375" style="13" customWidth="1"/>
    <col min="20" max="21" width="9.140625" style="13" customWidth="1"/>
    <col min="22" max="22" width="9.140625" style="105" hidden="1" customWidth="1"/>
    <col min="23" max="23" width="9.140625" style="103" hidden="1" customWidth="1"/>
    <col min="24" max="16384" width="9.140625" style="13" customWidth="1"/>
  </cols>
  <sheetData>
    <row r="1" spans="1:23" s="2" customFormat="1" ht="53.25" customHeight="1">
      <c r="A1" s="318" t="s">
        <v>89</v>
      </c>
      <c r="B1" s="318"/>
      <c r="C1" s="318"/>
      <c r="D1" s="318"/>
      <c r="E1" s="318"/>
      <c r="F1" s="318"/>
      <c r="G1" s="318"/>
      <c r="H1" s="318"/>
      <c r="I1" s="318"/>
      <c r="J1" s="318"/>
      <c r="K1" s="318"/>
      <c r="L1" s="318"/>
      <c r="M1" s="318"/>
      <c r="N1" s="318"/>
      <c r="O1" s="318"/>
      <c r="P1" s="318"/>
      <c r="Q1" s="318"/>
      <c r="R1" s="318"/>
      <c r="V1" s="104">
        <v>1040</v>
      </c>
      <c r="W1" s="102">
        <v>100</v>
      </c>
    </row>
    <row r="2" spans="1:23" s="2" customFormat="1" ht="24.75" customHeight="1">
      <c r="A2" s="319" t="s">
        <v>280</v>
      </c>
      <c r="B2" s="319"/>
      <c r="C2" s="319"/>
      <c r="D2" s="319"/>
      <c r="E2" s="319"/>
      <c r="F2" s="319"/>
      <c r="G2" s="319"/>
      <c r="H2" s="319"/>
      <c r="I2" s="319"/>
      <c r="J2" s="319"/>
      <c r="K2" s="319"/>
      <c r="L2" s="319"/>
      <c r="M2" s="319"/>
      <c r="N2" s="319"/>
      <c r="O2" s="319"/>
      <c r="P2" s="319"/>
      <c r="Q2" s="319"/>
      <c r="R2" s="319"/>
      <c r="V2" s="104">
        <v>1042</v>
      </c>
      <c r="W2" s="102">
        <v>99</v>
      </c>
    </row>
    <row r="3" spans="1:23" s="4" customFormat="1" ht="21.75" customHeight="1">
      <c r="A3" s="320" t="s">
        <v>44</v>
      </c>
      <c r="B3" s="320"/>
      <c r="C3" s="320"/>
      <c r="D3" s="321" t="s">
        <v>114</v>
      </c>
      <c r="E3" s="321"/>
      <c r="F3" s="326" t="s">
        <v>267</v>
      </c>
      <c r="G3" s="327" t="s">
        <v>268</v>
      </c>
      <c r="H3" s="327"/>
      <c r="I3" s="327"/>
      <c r="J3" s="327"/>
      <c r="K3" s="327"/>
      <c r="L3" s="327"/>
      <c r="M3" s="327"/>
      <c r="N3" s="99" t="s">
        <v>234</v>
      </c>
      <c r="O3" s="324"/>
      <c r="P3" s="324"/>
      <c r="Q3" s="324"/>
      <c r="R3" s="324"/>
      <c r="V3" s="104">
        <v>1044</v>
      </c>
      <c r="W3" s="102">
        <v>98</v>
      </c>
    </row>
    <row r="4" spans="1:23" s="4" customFormat="1" ht="17.25" customHeight="1">
      <c r="A4" s="316" t="s">
        <v>37</v>
      </c>
      <c r="B4" s="316"/>
      <c r="C4" s="316"/>
      <c r="D4" s="317" t="s">
        <v>207</v>
      </c>
      <c r="E4" s="317"/>
      <c r="F4" s="326"/>
      <c r="G4" s="328"/>
      <c r="H4" s="328"/>
      <c r="I4" s="328"/>
      <c r="J4" s="328"/>
      <c r="K4" s="328"/>
      <c r="L4" s="328"/>
      <c r="M4" s="328"/>
      <c r="N4" s="47" t="s">
        <v>43</v>
      </c>
      <c r="O4" s="325" t="s">
        <v>300</v>
      </c>
      <c r="P4" s="325"/>
      <c r="Q4" s="325"/>
      <c r="R4" s="325"/>
      <c r="V4" s="104">
        <v>1046</v>
      </c>
      <c r="W4" s="102">
        <v>97</v>
      </c>
    </row>
    <row r="5" spans="1:23" s="2" customFormat="1" ht="19.5" customHeight="1">
      <c r="A5" s="5"/>
      <c r="B5" s="5"/>
      <c r="C5" s="6"/>
      <c r="D5" s="7"/>
      <c r="E5" s="8"/>
      <c r="F5" s="8"/>
      <c r="G5" s="8"/>
      <c r="H5" s="8"/>
      <c r="I5" s="8"/>
      <c r="J5" s="5"/>
      <c r="K5" s="5"/>
      <c r="L5" s="5"/>
      <c r="M5" s="9"/>
      <c r="N5" s="10"/>
      <c r="O5" s="308">
        <f ca="1">NOW()</f>
        <v>42120.406084375</v>
      </c>
      <c r="P5" s="308"/>
      <c r="Q5" s="308"/>
      <c r="R5" s="308"/>
      <c r="V5" s="104">
        <v>1048</v>
      </c>
      <c r="W5" s="102">
        <v>96</v>
      </c>
    </row>
    <row r="6" spans="1:23" s="11" customFormat="1" ht="24.75" customHeight="1">
      <c r="A6" s="309" t="s">
        <v>7</v>
      </c>
      <c r="B6" s="310" t="s">
        <v>33</v>
      </c>
      <c r="C6" s="312" t="s">
        <v>42</v>
      </c>
      <c r="D6" s="313" t="s">
        <v>9</v>
      </c>
      <c r="E6" s="313" t="s">
        <v>85</v>
      </c>
      <c r="F6" s="313" t="s">
        <v>130</v>
      </c>
      <c r="G6" s="313" t="s">
        <v>10</v>
      </c>
      <c r="H6" s="314" t="s">
        <v>77</v>
      </c>
      <c r="J6" s="106" t="s">
        <v>11</v>
      </c>
      <c r="K6" s="107"/>
      <c r="L6" s="107"/>
      <c r="M6" s="107"/>
      <c r="N6" s="109" t="s">
        <v>79</v>
      </c>
      <c r="O6" s="218"/>
      <c r="P6" s="218"/>
      <c r="Q6" s="205"/>
      <c r="R6" s="108"/>
      <c r="V6" s="105">
        <v>1050</v>
      </c>
      <c r="W6" s="103">
        <v>95</v>
      </c>
    </row>
    <row r="7" spans="1:23" ht="26.25" customHeight="1">
      <c r="A7" s="309"/>
      <c r="B7" s="311"/>
      <c r="C7" s="312"/>
      <c r="D7" s="313"/>
      <c r="E7" s="313"/>
      <c r="F7" s="313" t="s">
        <v>130</v>
      </c>
      <c r="G7" s="313"/>
      <c r="H7" s="315"/>
      <c r="I7" s="12"/>
      <c r="J7" s="38" t="s">
        <v>7</v>
      </c>
      <c r="K7" s="35" t="s">
        <v>34</v>
      </c>
      <c r="L7" s="35" t="s">
        <v>33</v>
      </c>
      <c r="M7" s="36" t="s">
        <v>8</v>
      </c>
      <c r="N7" s="37" t="s">
        <v>9</v>
      </c>
      <c r="O7" s="37" t="s">
        <v>85</v>
      </c>
      <c r="P7" s="37" t="s">
        <v>130</v>
      </c>
      <c r="Q7" s="35" t="s">
        <v>10</v>
      </c>
      <c r="R7" s="35" t="s">
        <v>18</v>
      </c>
      <c r="V7" s="105">
        <v>1052</v>
      </c>
      <c r="W7" s="103">
        <v>94</v>
      </c>
    </row>
    <row r="8" spans="1:23" s="11" customFormat="1" ht="57" customHeight="1">
      <c r="A8" s="149">
        <v>1</v>
      </c>
      <c r="B8" s="241">
        <v>266</v>
      </c>
      <c r="C8" s="244">
        <v>36662</v>
      </c>
      <c r="D8" s="201" t="s">
        <v>241</v>
      </c>
      <c r="E8" s="206" t="s">
        <v>298</v>
      </c>
      <c r="F8" s="206" t="s">
        <v>299</v>
      </c>
      <c r="G8" s="155">
        <v>2699</v>
      </c>
      <c r="H8" s="156"/>
      <c r="I8" s="14"/>
      <c r="J8" s="197">
        <v>1</v>
      </c>
      <c r="K8" s="198" t="s">
        <v>139</v>
      </c>
      <c r="L8" s="243"/>
      <c r="M8" s="201" t="s">
        <v>271</v>
      </c>
      <c r="N8" s="201" t="s">
        <v>271</v>
      </c>
      <c r="O8" s="206" t="s">
        <v>271</v>
      </c>
      <c r="P8" s="206" t="s">
        <v>271</v>
      </c>
      <c r="Q8" s="155"/>
      <c r="R8" s="154"/>
      <c r="V8" s="105">
        <v>1054</v>
      </c>
      <c r="W8" s="103">
        <v>93</v>
      </c>
    </row>
    <row r="9" spans="1:23" s="11" customFormat="1" ht="57" customHeight="1">
      <c r="A9" s="149"/>
      <c r="B9" s="241"/>
      <c r="C9" s="201"/>
      <c r="D9" s="201"/>
      <c r="E9" s="206"/>
      <c r="F9" s="206"/>
      <c r="G9" s="155"/>
      <c r="H9" s="156"/>
      <c r="I9" s="14"/>
      <c r="J9" s="197">
        <v>2</v>
      </c>
      <c r="K9" s="198" t="s">
        <v>140</v>
      </c>
      <c r="L9" s="243" t="s">
        <v>271</v>
      </c>
      <c r="M9" s="201" t="s">
        <v>271</v>
      </c>
      <c r="N9" s="201" t="s">
        <v>271</v>
      </c>
      <c r="O9" s="206" t="s">
        <v>271</v>
      </c>
      <c r="P9" s="206" t="s">
        <v>271</v>
      </c>
      <c r="Q9" s="155"/>
      <c r="R9" s="154"/>
      <c r="V9" s="105">
        <v>1056</v>
      </c>
      <c r="W9" s="103">
        <v>92</v>
      </c>
    </row>
    <row r="10" spans="1:23" s="11" customFormat="1" ht="57" customHeight="1">
      <c r="A10" s="149"/>
      <c r="B10" s="241"/>
      <c r="C10" s="201"/>
      <c r="D10" s="201"/>
      <c r="E10" s="206"/>
      <c r="F10" s="206"/>
      <c r="G10" s="155"/>
      <c r="H10" s="156"/>
      <c r="I10" s="14"/>
      <c r="J10" s="197">
        <v>3</v>
      </c>
      <c r="K10" s="198" t="s">
        <v>141</v>
      </c>
      <c r="L10" s="241">
        <v>266</v>
      </c>
      <c r="M10" s="244">
        <v>36662</v>
      </c>
      <c r="N10" s="201" t="s">
        <v>241</v>
      </c>
      <c r="O10" s="206" t="s">
        <v>298</v>
      </c>
      <c r="P10" s="206" t="s">
        <v>299</v>
      </c>
      <c r="Q10" s="155">
        <v>2699</v>
      </c>
      <c r="R10" s="154"/>
      <c r="V10" s="105">
        <v>1058</v>
      </c>
      <c r="W10" s="103">
        <v>91</v>
      </c>
    </row>
    <row r="11" spans="1:23" s="11" customFormat="1" ht="57" customHeight="1">
      <c r="A11" s="149"/>
      <c r="B11" s="241"/>
      <c r="C11" s="201"/>
      <c r="D11" s="201"/>
      <c r="E11" s="206"/>
      <c r="F11" s="206"/>
      <c r="G11" s="155"/>
      <c r="H11" s="156"/>
      <c r="I11" s="14"/>
      <c r="J11" s="197">
        <v>4</v>
      </c>
      <c r="K11" s="198" t="s">
        <v>142</v>
      </c>
      <c r="L11" s="241"/>
      <c r="M11" s="201"/>
      <c r="N11" s="201"/>
      <c r="O11" s="206"/>
      <c r="P11" s="206"/>
      <c r="Q11" s="155"/>
      <c r="R11" s="154"/>
      <c r="V11" s="105">
        <v>1060</v>
      </c>
      <c r="W11" s="103">
        <v>90</v>
      </c>
    </row>
    <row r="12" spans="1:23" s="11" customFormat="1" ht="57" customHeight="1">
      <c r="A12" s="149"/>
      <c r="B12" s="149"/>
      <c r="C12" s="150"/>
      <c r="D12" s="151"/>
      <c r="E12" s="241"/>
      <c r="F12" s="201"/>
      <c r="G12" s="153"/>
      <c r="H12" s="156"/>
      <c r="I12" s="14"/>
      <c r="J12" s="197">
        <v>5</v>
      </c>
      <c r="K12" s="198" t="s">
        <v>143</v>
      </c>
      <c r="L12" s="241"/>
      <c r="M12" s="201"/>
      <c r="N12" s="201"/>
      <c r="O12" s="206"/>
      <c r="P12" s="206"/>
      <c r="Q12" s="155"/>
      <c r="R12" s="154"/>
      <c r="V12" s="105">
        <v>1062</v>
      </c>
      <c r="W12" s="103">
        <v>89</v>
      </c>
    </row>
    <row r="13" spans="1:23" s="11" customFormat="1" ht="57" customHeight="1">
      <c r="A13" s="149"/>
      <c r="B13" s="149"/>
      <c r="C13" s="150"/>
      <c r="D13" s="151"/>
      <c r="E13" s="241"/>
      <c r="F13" s="201"/>
      <c r="G13" s="153"/>
      <c r="H13" s="156"/>
      <c r="I13" s="14"/>
      <c r="J13" s="197">
        <v>6</v>
      </c>
      <c r="K13" s="198" t="s">
        <v>144</v>
      </c>
      <c r="L13" s="241"/>
      <c r="M13" s="201"/>
      <c r="N13" s="201"/>
      <c r="O13" s="206"/>
      <c r="P13" s="206"/>
      <c r="Q13" s="155"/>
      <c r="R13" s="154"/>
      <c r="V13" s="105">
        <v>1064</v>
      </c>
      <c r="W13" s="103">
        <v>88</v>
      </c>
    </row>
    <row r="14" spans="1:23" s="11" customFormat="1" ht="57" customHeight="1">
      <c r="A14" s="149"/>
      <c r="B14" s="149"/>
      <c r="C14" s="150"/>
      <c r="D14" s="151"/>
      <c r="E14" s="241"/>
      <c r="F14" s="201"/>
      <c r="G14" s="153"/>
      <c r="H14" s="156"/>
      <c r="I14" s="14"/>
      <c r="J14" s="197">
        <v>7</v>
      </c>
      <c r="K14" s="198" t="s">
        <v>145</v>
      </c>
      <c r="L14" s="243" t="s">
        <v>271</v>
      </c>
      <c r="M14" s="201" t="s">
        <v>271</v>
      </c>
      <c r="N14" s="201" t="s">
        <v>271</v>
      </c>
      <c r="O14" s="206" t="s">
        <v>271</v>
      </c>
      <c r="P14" s="206" t="s">
        <v>271</v>
      </c>
      <c r="Q14" s="155"/>
      <c r="R14" s="154"/>
      <c r="V14" s="105">
        <v>1066</v>
      </c>
      <c r="W14" s="103">
        <v>87</v>
      </c>
    </row>
    <row r="15" spans="1:23" s="11" customFormat="1" ht="57" customHeight="1">
      <c r="A15" s="149"/>
      <c r="B15" s="149"/>
      <c r="C15" s="150"/>
      <c r="D15" s="151"/>
      <c r="E15" s="152"/>
      <c r="F15" s="152"/>
      <c r="G15" s="153"/>
      <c r="H15" s="156"/>
      <c r="I15" s="14"/>
      <c r="J15" s="197">
        <v>8</v>
      </c>
      <c r="K15" s="198" t="s">
        <v>146</v>
      </c>
      <c r="L15" s="243" t="s">
        <v>271</v>
      </c>
      <c r="M15" s="201" t="s">
        <v>271</v>
      </c>
      <c r="N15" s="201" t="s">
        <v>271</v>
      </c>
      <c r="O15" s="206" t="s">
        <v>271</v>
      </c>
      <c r="P15" s="206" t="s">
        <v>271</v>
      </c>
      <c r="Q15" s="155"/>
      <c r="R15" s="154"/>
      <c r="V15" s="105">
        <v>1068</v>
      </c>
      <c r="W15" s="103">
        <v>86</v>
      </c>
    </row>
    <row r="16" spans="1:23" s="11" customFormat="1" ht="57" customHeight="1">
      <c r="A16" s="149"/>
      <c r="B16" s="149"/>
      <c r="C16" s="150"/>
      <c r="D16" s="151"/>
      <c r="E16" s="152"/>
      <c r="F16" s="152"/>
      <c r="G16" s="153"/>
      <c r="H16" s="156"/>
      <c r="I16" s="14"/>
      <c r="J16" s="106" t="s">
        <v>12</v>
      </c>
      <c r="K16" s="107"/>
      <c r="L16" s="107"/>
      <c r="M16" s="107"/>
      <c r="N16" s="109" t="s">
        <v>79</v>
      </c>
      <c r="O16" s="218"/>
      <c r="P16" s="218"/>
      <c r="Q16" s="205"/>
      <c r="R16" s="108"/>
      <c r="V16" s="105">
        <v>1070</v>
      </c>
      <c r="W16" s="103">
        <v>85</v>
      </c>
    </row>
    <row r="17" spans="1:23" s="11" customFormat="1" ht="57" customHeight="1">
      <c r="A17" s="149"/>
      <c r="B17" s="149"/>
      <c r="C17" s="150"/>
      <c r="D17" s="151"/>
      <c r="E17" s="152"/>
      <c r="F17" s="152"/>
      <c r="G17" s="153"/>
      <c r="H17" s="156"/>
      <c r="I17" s="14"/>
      <c r="J17" s="38" t="s">
        <v>7</v>
      </c>
      <c r="K17" s="35" t="s">
        <v>34</v>
      </c>
      <c r="L17" s="35" t="s">
        <v>33</v>
      </c>
      <c r="M17" s="36" t="s">
        <v>8</v>
      </c>
      <c r="N17" s="37" t="s">
        <v>9</v>
      </c>
      <c r="O17" s="37" t="s">
        <v>85</v>
      </c>
      <c r="P17" s="37"/>
      <c r="Q17" s="35" t="s">
        <v>10</v>
      </c>
      <c r="R17" s="35" t="s">
        <v>18</v>
      </c>
      <c r="V17" s="105">
        <v>1072</v>
      </c>
      <c r="W17" s="103">
        <v>84</v>
      </c>
    </row>
    <row r="18" spans="1:23" s="11" customFormat="1" ht="57" customHeight="1">
      <c r="A18" s="149"/>
      <c r="B18" s="149"/>
      <c r="C18" s="150"/>
      <c r="D18" s="151"/>
      <c r="E18" s="152"/>
      <c r="F18" s="152"/>
      <c r="G18" s="153"/>
      <c r="H18" s="156"/>
      <c r="I18" s="14"/>
      <c r="J18" s="197">
        <v>1</v>
      </c>
      <c r="K18" s="198" t="s">
        <v>147</v>
      </c>
      <c r="L18" s="199" t="s">
        <v>271</v>
      </c>
      <c r="M18" s="200" t="s">
        <v>271</v>
      </c>
      <c r="N18" s="201" t="s">
        <v>271</v>
      </c>
      <c r="O18" s="206" t="s">
        <v>271</v>
      </c>
      <c r="P18" s="206" t="s">
        <v>271</v>
      </c>
      <c r="Q18" s="155"/>
      <c r="R18" s="202"/>
      <c r="V18" s="105">
        <v>1074</v>
      </c>
      <c r="W18" s="103">
        <v>83</v>
      </c>
    </row>
    <row r="19" spans="1:23" s="11" customFormat="1" ht="57" customHeight="1">
      <c r="A19" s="149"/>
      <c r="B19" s="149"/>
      <c r="C19" s="150"/>
      <c r="D19" s="151"/>
      <c r="E19" s="152"/>
      <c r="F19" s="152"/>
      <c r="G19" s="153"/>
      <c r="H19" s="156"/>
      <c r="I19" s="14"/>
      <c r="J19" s="197">
        <v>2</v>
      </c>
      <c r="K19" s="198" t="s">
        <v>148</v>
      </c>
      <c r="L19" s="199" t="s">
        <v>271</v>
      </c>
      <c r="M19" s="200" t="s">
        <v>271</v>
      </c>
      <c r="N19" s="201" t="s">
        <v>271</v>
      </c>
      <c r="O19" s="206" t="s">
        <v>271</v>
      </c>
      <c r="P19" s="206" t="s">
        <v>271</v>
      </c>
      <c r="Q19" s="155"/>
      <c r="R19" s="202"/>
      <c r="V19" s="105">
        <v>1076</v>
      </c>
      <c r="W19" s="103">
        <v>82</v>
      </c>
    </row>
    <row r="20" spans="1:23" s="11" customFormat="1" ht="57" customHeight="1">
      <c r="A20" s="149"/>
      <c r="B20" s="149"/>
      <c r="C20" s="150"/>
      <c r="D20" s="151"/>
      <c r="E20" s="152"/>
      <c r="F20" s="152"/>
      <c r="G20" s="153"/>
      <c r="H20" s="156"/>
      <c r="I20" s="14"/>
      <c r="J20" s="197">
        <v>3</v>
      </c>
      <c r="K20" s="198" t="s">
        <v>149</v>
      </c>
      <c r="L20" s="199" t="s">
        <v>271</v>
      </c>
      <c r="M20" s="200" t="s">
        <v>271</v>
      </c>
      <c r="N20" s="201" t="s">
        <v>271</v>
      </c>
      <c r="O20" s="206" t="s">
        <v>271</v>
      </c>
      <c r="P20" s="206" t="s">
        <v>271</v>
      </c>
      <c r="Q20" s="155"/>
      <c r="R20" s="202"/>
      <c r="V20" s="105">
        <v>1078</v>
      </c>
      <c r="W20" s="103">
        <v>81</v>
      </c>
    </row>
    <row r="21" spans="1:23" s="11" customFormat="1" ht="57" customHeight="1">
      <c r="A21" s="149"/>
      <c r="B21" s="149"/>
      <c r="C21" s="150"/>
      <c r="D21" s="151"/>
      <c r="E21" s="152"/>
      <c r="F21" s="152"/>
      <c r="G21" s="153"/>
      <c r="H21" s="156"/>
      <c r="I21" s="14"/>
      <c r="J21" s="197">
        <v>4</v>
      </c>
      <c r="K21" s="198" t="s">
        <v>150</v>
      </c>
      <c r="L21" s="199" t="s">
        <v>271</v>
      </c>
      <c r="M21" s="200" t="s">
        <v>271</v>
      </c>
      <c r="N21" s="201" t="s">
        <v>271</v>
      </c>
      <c r="O21" s="206" t="s">
        <v>271</v>
      </c>
      <c r="P21" s="206" t="s">
        <v>271</v>
      </c>
      <c r="Q21" s="155"/>
      <c r="R21" s="202"/>
      <c r="V21" s="105">
        <v>1080</v>
      </c>
      <c r="W21" s="103">
        <v>80</v>
      </c>
    </row>
    <row r="22" spans="1:23" s="11" customFormat="1" ht="57" customHeight="1">
      <c r="A22" s="149"/>
      <c r="B22" s="149"/>
      <c r="C22" s="150"/>
      <c r="D22" s="151"/>
      <c r="E22" s="152"/>
      <c r="F22" s="152"/>
      <c r="G22" s="153"/>
      <c r="H22" s="156"/>
      <c r="I22" s="14"/>
      <c r="J22" s="197">
        <v>5</v>
      </c>
      <c r="K22" s="198" t="s">
        <v>151</v>
      </c>
      <c r="L22" s="199" t="s">
        <v>271</v>
      </c>
      <c r="M22" s="200" t="s">
        <v>271</v>
      </c>
      <c r="N22" s="201" t="s">
        <v>271</v>
      </c>
      <c r="O22" s="206" t="s">
        <v>271</v>
      </c>
      <c r="P22" s="206" t="s">
        <v>271</v>
      </c>
      <c r="Q22" s="155"/>
      <c r="R22" s="202"/>
      <c r="V22" s="105">
        <v>1082</v>
      </c>
      <c r="W22" s="103">
        <v>79</v>
      </c>
    </row>
    <row r="23" spans="1:23" s="11" customFormat="1" ht="57" customHeight="1">
      <c r="A23" s="149"/>
      <c r="B23" s="149"/>
      <c r="C23" s="150"/>
      <c r="D23" s="151"/>
      <c r="E23" s="152"/>
      <c r="F23" s="152"/>
      <c r="G23" s="153"/>
      <c r="H23" s="156"/>
      <c r="I23" s="14"/>
      <c r="J23" s="197">
        <v>6</v>
      </c>
      <c r="K23" s="198" t="s">
        <v>152</v>
      </c>
      <c r="L23" s="199" t="s">
        <v>271</v>
      </c>
      <c r="M23" s="200" t="s">
        <v>271</v>
      </c>
      <c r="N23" s="201" t="s">
        <v>271</v>
      </c>
      <c r="O23" s="206" t="s">
        <v>271</v>
      </c>
      <c r="P23" s="206" t="s">
        <v>271</v>
      </c>
      <c r="Q23" s="155"/>
      <c r="R23" s="202"/>
      <c r="V23" s="105">
        <v>1084</v>
      </c>
      <c r="W23" s="103">
        <v>78</v>
      </c>
    </row>
    <row r="24" spans="1:23" s="11" customFormat="1" ht="57" customHeight="1">
      <c r="A24" s="149"/>
      <c r="B24" s="149"/>
      <c r="C24" s="150"/>
      <c r="D24" s="151"/>
      <c r="E24" s="152"/>
      <c r="F24" s="152"/>
      <c r="G24" s="153"/>
      <c r="H24" s="156"/>
      <c r="I24" s="14"/>
      <c r="J24" s="197">
        <v>7</v>
      </c>
      <c r="K24" s="198" t="s">
        <v>153</v>
      </c>
      <c r="L24" s="199" t="s">
        <v>271</v>
      </c>
      <c r="M24" s="200" t="s">
        <v>271</v>
      </c>
      <c r="N24" s="201" t="s">
        <v>271</v>
      </c>
      <c r="O24" s="206" t="s">
        <v>271</v>
      </c>
      <c r="P24" s="206" t="s">
        <v>271</v>
      </c>
      <c r="Q24" s="155"/>
      <c r="R24" s="202"/>
      <c r="V24" s="105">
        <v>1086</v>
      </c>
      <c r="W24" s="103">
        <v>77</v>
      </c>
    </row>
    <row r="25" spans="1:23" s="11" customFormat="1" ht="57" customHeight="1">
      <c r="A25" s="149"/>
      <c r="B25" s="149"/>
      <c r="C25" s="150"/>
      <c r="D25" s="151"/>
      <c r="E25" s="152"/>
      <c r="F25" s="152"/>
      <c r="G25" s="153"/>
      <c r="H25" s="156"/>
      <c r="I25" s="14"/>
      <c r="J25" s="197">
        <v>8</v>
      </c>
      <c r="K25" s="198" t="s">
        <v>154</v>
      </c>
      <c r="L25" s="199" t="s">
        <v>271</v>
      </c>
      <c r="M25" s="200" t="s">
        <v>271</v>
      </c>
      <c r="N25" s="201" t="s">
        <v>271</v>
      </c>
      <c r="O25" s="206" t="s">
        <v>271</v>
      </c>
      <c r="P25" s="206" t="s">
        <v>271</v>
      </c>
      <c r="Q25" s="155"/>
      <c r="R25" s="202"/>
      <c r="V25" s="105">
        <v>1088</v>
      </c>
      <c r="W25" s="103">
        <v>76</v>
      </c>
    </row>
    <row r="26" spans="1:23" ht="13.5" customHeight="1">
      <c r="A26" s="24"/>
      <c r="B26" s="24"/>
      <c r="C26" s="25"/>
      <c r="D26" s="45"/>
      <c r="E26" s="26"/>
      <c r="F26" s="26"/>
      <c r="G26" s="27"/>
      <c r="H26" s="28"/>
      <c r="J26" s="29"/>
      <c r="K26" s="30"/>
      <c r="L26" s="31"/>
      <c r="M26" s="32"/>
      <c r="N26" s="41"/>
      <c r="O26" s="219"/>
      <c r="P26" s="219"/>
      <c r="Q26" s="33"/>
      <c r="R26" s="31"/>
      <c r="V26" s="105">
        <v>1120</v>
      </c>
      <c r="W26" s="103">
        <v>65</v>
      </c>
    </row>
    <row r="27" spans="1:23" ht="14.25" customHeight="1">
      <c r="A27" s="18" t="s">
        <v>13</v>
      </c>
      <c r="B27" s="18"/>
      <c r="C27" s="18"/>
      <c r="D27" s="46"/>
      <c r="E27" s="39" t="s">
        <v>0</v>
      </c>
      <c r="F27" s="39"/>
      <c r="G27" s="34" t="s">
        <v>1</v>
      </c>
      <c r="H27" s="15"/>
      <c r="I27" s="19" t="s">
        <v>2</v>
      </c>
      <c r="J27" s="19"/>
      <c r="K27" s="19"/>
      <c r="L27" s="19"/>
      <c r="N27" s="42" t="s">
        <v>3</v>
      </c>
      <c r="O27" s="42" t="s">
        <v>3</v>
      </c>
      <c r="P27" s="42"/>
      <c r="Q27" s="15" t="s">
        <v>3</v>
      </c>
      <c r="R27" s="18"/>
      <c r="S27" s="20"/>
      <c r="V27" s="105">
        <v>1123</v>
      </c>
      <c r="W27" s="103">
        <v>64</v>
      </c>
    </row>
    <row r="28" spans="22:23" ht="12.75">
      <c r="V28" s="105">
        <v>1126</v>
      </c>
      <c r="W28" s="103">
        <v>63</v>
      </c>
    </row>
    <row r="29" spans="22:23" ht="12.75">
      <c r="V29" s="105">
        <v>1129</v>
      </c>
      <c r="W29" s="103">
        <v>62</v>
      </c>
    </row>
    <row r="30" spans="22:23" ht="12.75">
      <c r="V30" s="105">
        <v>1132</v>
      </c>
      <c r="W30" s="103">
        <v>61</v>
      </c>
    </row>
    <row r="31" spans="22:23" ht="12.75">
      <c r="V31" s="105">
        <v>1135</v>
      </c>
      <c r="W31" s="103">
        <v>60</v>
      </c>
    </row>
    <row r="32" spans="22:23" ht="12.75">
      <c r="V32" s="105">
        <v>1139</v>
      </c>
      <c r="W32" s="103">
        <v>59</v>
      </c>
    </row>
    <row r="33" spans="22:23" s="13" customFormat="1" ht="12.75">
      <c r="V33" s="105">
        <v>1143</v>
      </c>
      <c r="W33" s="103">
        <v>58</v>
      </c>
    </row>
    <row r="34" spans="22:23" s="13" customFormat="1" ht="12.75">
      <c r="V34" s="105">
        <v>1147</v>
      </c>
      <c r="W34" s="103">
        <v>57</v>
      </c>
    </row>
    <row r="35" spans="22:23" s="13" customFormat="1" ht="12.75">
      <c r="V35" s="105">
        <v>1151</v>
      </c>
      <c r="W35" s="103">
        <v>56</v>
      </c>
    </row>
    <row r="36" spans="22:23" s="13" customFormat="1" ht="12.75">
      <c r="V36" s="105">
        <v>1155</v>
      </c>
      <c r="W36" s="103">
        <v>55</v>
      </c>
    </row>
    <row r="37" spans="22:23" s="13" customFormat="1" ht="12.75">
      <c r="V37" s="105">
        <v>1159</v>
      </c>
      <c r="W37" s="103">
        <v>54</v>
      </c>
    </row>
    <row r="38" spans="22:23" s="13" customFormat="1" ht="12.75">
      <c r="V38" s="105">
        <v>1164</v>
      </c>
      <c r="W38" s="103">
        <v>53</v>
      </c>
    </row>
    <row r="39" spans="22:23" s="13" customFormat="1" ht="12.75">
      <c r="V39" s="105">
        <v>1169</v>
      </c>
      <c r="W39" s="103">
        <v>52</v>
      </c>
    </row>
    <row r="40" spans="22:23" s="13" customFormat="1" ht="12.75">
      <c r="V40" s="105">
        <v>1174</v>
      </c>
      <c r="W40" s="103">
        <v>51</v>
      </c>
    </row>
    <row r="41" spans="22:23" s="13" customFormat="1" ht="12.75">
      <c r="V41" s="105">
        <v>1179</v>
      </c>
      <c r="W41" s="103">
        <v>50</v>
      </c>
    </row>
    <row r="42" spans="22:23" s="13" customFormat="1" ht="12.75">
      <c r="V42" s="105">
        <v>1184</v>
      </c>
      <c r="W42" s="103">
        <v>49</v>
      </c>
    </row>
    <row r="43" spans="22:23" s="13" customFormat="1" ht="12.75">
      <c r="V43" s="105">
        <v>1189</v>
      </c>
      <c r="W43" s="103">
        <v>48</v>
      </c>
    </row>
    <row r="44" spans="22:23" s="13" customFormat="1" ht="12.75">
      <c r="V44" s="105">
        <v>1194</v>
      </c>
      <c r="W44" s="103">
        <v>47</v>
      </c>
    </row>
    <row r="45" spans="22:23" s="13" customFormat="1" ht="12.75">
      <c r="V45" s="105">
        <v>1199</v>
      </c>
      <c r="W45" s="103">
        <v>46</v>
      </c>
    </row>
    <row r="46" spans="22:23" s="13" customFormat="1" ht="12.75">
      <c r="V46" s="105">
        <v>1204</v>
      </c>
      <c r="W46" s="103">
        <v>45</v>
      </c>
    </row>
    <row r="47" spans="22:23" s="13" customFormat="1" ht="12.75">
      <c r="V47" s="105">
        <v>1209</v>
      </c>
      <c r="W47" s="103">
        <v>44</v>
      </c>
    </row>
    <row r="48" spans="22:23" s="13" customFormat="1" ht="12.75">
      <c r="V48" s="105">
        <v>1214</v>
      </c>
      <c r="W48" s="103">
        <v>43</v>
      </c>
    </row>
    <row r="49" spans="22:23" s="13" customFormat="1" ht="12.75">
      <c r="V49" s="105">
        <v>1219</v>
      </c>
      <c r="W49" s="103">
        <v>42</v>
      </c>
    </row>
    <row r="50" spans="22:23" s="13" customFormat="1" ht="12.75">
      <c r="V50" s="105">
        <v>1224</v>
      </c>
      <c r="W50" s="103">
        <v>41</v>
      </c>
    </row>
    <row r="51" spans="22:23" s="13" customFormat="1" ht="12.75">
      <c r="V51" s="105">
        <v>1229</v>
      </c>
      <c r="W51" s="103">
        <v>40</v>
      </c>
    </row>
    <row r="52" spans="22:23" s="13" customFormat="1" ht="12.75">
      <c r="V52" s="105">
        <v>1234</v>
      </c>
      <c r="W52" s="103">
        <v>39</v>
      </c>
    </row>
    <row r="53" spans="22:23" s="13" customFormat="1" ht="12.75">
      <c r="V53" s="105">
        <v>1244</v>
      </c>
      <c r="W53" s="103">
        <v>38</v>
      </c>
    </row>
    <row r="54" spans="22:23" s="13" customFormat="1" ht="12.75">
      <c r="V54" s="105">
        <v>1254</v>
      </c>
      <c r="W54" s="103">
        <v>37</v>
      </c>
    </row>
    <row r="55" spans="22:23" s="13" customFormat="1" ht="12.75">
      <c r="V55" s="105">
        <v>1264</v>
      </c>
      <c r="W55" s="103">
        <v>36</v>
      </c>
    </row>
    <row r="56" spans="22:23" s="13" customFormat="1" ht="12.75">
      <c r="V56" s="105">
        <v>1274</v>
      </c>
      <c r="W56" s="103">
        <v>35</v>
      </c>
    </row>
    <row r="57" spans="22:23" s="13" customFormat="1" ht="12.75">
      <c r="V57" s="105">
        <v>1284</v>
      </c>
      <c r="W57" s="103">
        <v>34</v>
      </c>
    </row>
    <row r="58" spans="22:23" s="13" customFormat="1" ht="12.75">
      <c r="V58" s="105">
        <v>1294</v>
      </c>
      <c r="W58" s="103">
        <v>33</v>
      </c>
    </row>
    <row r="59" spans="22:23" s="13" customFormat="1" ht="12.75">
      <c r="V59" s="105">
        <v>1304</v>
      </c>
      <c r="W59" s="103">
        <v>32</v>
      </c>
    </row>
    <row r="60" spans="22:23" s="13" customFormat="1" ht="12.75">
      <c r="V60" s="105">
        <v>1314</v>
      </c>
      <c r="W60" s="103">
        <v>31</v>
      </c>
    </row>
    <row r="61" spans="22:23" s="13" customFormat="1" ht="12.75">
      <c r="V61" s="105">
        <v>1324</v>
      </c>
      <c r="W61" s="103">
        <v>30</v>
      </c>
    </row>
    <row r="62" spans="22:23" s="13" customFormat="1" ht="12.75">
      <c r="V62" s="105">
        <v>1334</v>
      </c>
      <c r="W62" s="103">
        <v>29</v>
      </c>
    </row>
    <row r="63" spans="22:23" s="13" customFormat="1" ht="12.75">
      <c r="V63" s="105">
        <v>1344</v>
      </c>
      <c r="W63" s="103">
        <v>28</v>
      </c>
    </row>
    <row r="64" spans="22:23" s="13" customFormat="1" ht="12.75">
      <c r="V64" s="105">
        <v>1354</v>
      </c>
      <c r="W64" s="103">
        <v>27</v>
      </c>
    </row>
    <row r="65" spans="22:23" s="13" customFormat="1" ht="12.75">
      <c r="V65" s="105">
        <v>1364</v>
      </c>
      <c r="W65" s="103">
        <v>26</v>
      </c>
    </row>
    <row r="66" spans="22:23" s="13" customFormat="1" ht="12.75">
      <c r="V66" s="105">
        <v>1374</v>
      </c>
      <c r="W66" s="103">
        <v>25</v>
      </c>
    </row>
    <row r="67" spans="22:23" s="13" customFormat="1" ht="12.75">
      <c r="V67" s="105">
        <v>1384</v>
      </c>
      <c r="W67" s="103">
        <v>24</v>
      </c>
    </row>
    <row r="68" spans="22:23" s="13" customFormat="1" ht="12.75">
      <c r="V68" s="105">
        <v>1394</v>
      </c>
      <c r="W68" s="103">
        <v>23</v>
      </c>
    </row>
    <row r="69" spans="22:23" s="13" customFormat="1" ht="12.75">
      <c r="V69" s="105">
        <v>1404</v>
      </c>
      <c r="W69" s="103">
        <v>22</v>
      </c>
    </row>
    <row r="70" spans="22:23" s="13" customFormat="1" ht="12.75">
      <c r="V70" s="105">
        <v>1414</v>
      </c>
      <c r="W70" s="103">
        <v>21</v>
      </c>
    </row>
    <row r="71" spans="22:23" s="13" customFormat="1" ht="12.75">
      <c r="V71" s="105">
        <v>1424</v>
      </c>
      <c r="W71" s="103">
        <v>20</v>
      </c>
    </row>
    <row r="72" spans="22:23" s="13" customFormat="1" ht="12.75">
      <c r="V72" s="105">
        <v>1434</v>
      </c>
      <c r="W72" s="103">
        <v>19</v>
      </c>
    </row>
    <row r="73" spans="22:23" s="13" customFormat="1" ht="12.75">
      <c r="V73" s="105">
        <v>1444</v>
      </c>
      <c r="W73" s="103">
        <v>18</v>
      </c>
    </row>
    <row r="74" spans="22:23" s="13" customFormat="1" ht="12.75">
      <c r="V74" s="105">
        <v>1454</v>
      </c>
      <c r="W74" s="103">
        <v>17</v>
      </c>
    </row>
    <row r="75" spans="22:23" s="13" customFormat="1" ht="12.75">
      <c r="V75" s="105">
        <v>1464</v>
      </c>
      <c r="W75" s="103">
        <v>16</v>
      </c>
    </row>
    <row r="76" spans="22:23" s="13" customFormat="1" ht="12.75">
      <c r="V76" s="105">
        <v>1474</v>
      </c>
      <c r="W76" s="103">
        <v>15</v>
      </c>
    </row>
    <row r="77" spans="22:23" s="13" customFormat="1" ht="12.75">
      <c r="V77" s="105">
        <v>1484</v>
      </c>
      <c r="W77" s="103">
        <v>14</v>
      </c>
    </row>
    <row r="78" spans="22:23" s="13" customFormat="1" ht="12.75">
      <c r="V78" s="105">
        <v>1494</v>
      </c>
      <c r="W78" s="103">
        <v>13</v>
      </c>
    </row>
    <row r="79" spans="22:23" s="13" customFormat="1" ht="12.75">
      <c r="V79" s="105">
        <v>1504</v>
      </c>
      <c r="W79" s="103">
        <v>12</v>
      </c>
    </row>
    <row r="80" spans="22:23" s="13" customFormat="1" ht="12.75">
      <c r="V80" s="105">
        <v>1524</v>
      </c>
      <c r="W80" s="103">
        <v>11</v>
      </c>
    </row>
    <row r="81" spans="22:23" s="13" customFormat="1" ht="12.75">
      <c r="V81" s="105">
        <v>1544</v>
      </c>
      <c r="W81" s="103">
        <v>10</v>
      </c>
    </row>
    <row r="82" spans="22:23" s="13" customFormat="1" ht="12.75">
      <c r="V82" s="105">
        <v>1564</v>
      </c>
      <c r="W82" s="103">
        <v>9</v>
      </c>
    </row>
    <row r="83" spans="22:23" s="13" customFormat="1" ht="12.75">
      <c r="V83" s="105">
        <v>1584</v>
      </c>
      <c r="W83" s="103">
        <v>8</v>
      </c>
    </row>
    <row r="84" spans="22:23" s="13" customFormat="1" ht="12.75">
      <c r="V84" s="105">
        <v>1604</v>
      </c>
      <c r="W84" s="103">
        <v>7</v>
      </c>
    </row>
    <row r="85" spans="22:23" s="13" customFormat="1" ht="12.75">
      <c r="V85" s="105">
        <v>1624</v>
      </c>
      <c r="W85" s="103">
        <v>6</v>
      </c>
    </row>
    <row r="86" spans="22:23" s="13" customFormat="1" ht="12.75">
      <c r="V86" s="105">
        <v>1644</v>
      </c>
      <c r="W86" s="103">
        <v>5</v>
      </c>
    </row>
    <row r="87" spans="22:23" s="13" customFormat="1" ht="12.75">
      <c r="V87" s="105">
        <v>1664</v>
      </c>
      <c r="W87" s="103">
        <v>4</v>
      </c>
    </row>
    <row r="88" spans="22:23" s="13" customFormat="1" ht="12.75">
      <c r="V88" s="105">
        <v>1684</v>
      </c>
      <c r="W88" s="103">
        <v>3</v>
      </c>
    </row>
    <row r="89" spans="22:23" s="13" customFormat="1" ht="12.75">
      <c r="V89" s="105">
        <v>1704</v>
      </c>
      <c r="W89" s="103">
        <v>2</v>
      </c>
    </row>
    <row r="90" spans="22:23" s="13" customFormat="1" ht="12.75">
      <c r="V90" s="105">
        <v>1724</v>
      </c>
      <c r="W90" s="103">
        <v>1</v>
      </c>
    </row>
  </sheetData>
  <sheetProtection sort="0"/>
  <mergeCells count="20">
    <mergeCell ref="A1:R1"/>
    <mergeCell ref="A2:R2"/>
    <mergeCell ref="A3:C3"/>
    <mergeCell ref="D3:E3"/>
    <mergeCell ref="F3:F4"/>
    <mergeCell ref="G3:M3"/>
    <mergeCell ref="O3:R3"/>
    <mergeCell ref="A4:C4"/>
    <mergeCell ref="D4:E4"/>
    <mergeCell ref="G4:M4"/>
    <mergeCell ref="O4:R4"/>
    <mergeCell ref="O5:R5"/>
    <mergeCell ref="A6:A7"/>
    <mergeCell ref="B6:B7"/>
    <mergeCell ref="C6:C7"/>
    <mergeCell ref="D6:D7"/>
    <mergeCell ref="E6:E7"/>
    <mergeCell ref="F6:F7"/>
    <mergeCell ref="G6:G7"/>
    <mergeCell ref="H6:H7"/>
  </mergeCells>
  <conditionalFormatting sqref="F1:F5 O1:P65536 E15:F65536 E1:E7 E8:F11">
    <cfRule type="containsText" priority="2" dxfId="0" operator="containsText" stopIfTrue="1" text="FERDİ">
      <formula>NOT(ISERROR(SEARCH("FERDİ",E1)))</formula>
    </cfRule>
  </conditionalFormatting>
  <conditionalFormatting sqref="F3">
    <cfRule type="containsText" priority="1" dxfId="0" operator="containsText" stopIfTrue="1" text="FERDİ">
      <formula>NOT(ISERROR(SEARCH("FERDİ",F3)))</formula>
    </cfRule>
  </conditionalFormatting>
  <printOptions horizontalCentered="1" verticalCentered="1"/>
  <pageMargins left="0.2755905511811024" right="0.1968503937007874" top="0.5118110236220472" bottom="0.35433070866141736" header="0.3937007874015748" footer="0.2755905511811024"/>
  <pageSetup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YILMAZ ŞAKIR</dc:creator>
  <cp:keywords/>
  <dc:description/>
  <cp:lastModifiedBy>Windows User</cp:lastModifiedBy>
  <cp:lastPrinted>2015-04-25T14:32:53Z</cp:lastPrinted>
  <dcterms:created xsi:type="dcterms:W3CDTF">2004-05-10T13:01:28Z</dcterms:created>
  <dcterms:modified xsi:type="dcterms:W3CDTF">2015-04-26T06:44:46Z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