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390" windowHeight="5910" tabRatio="939" activeTab="0"/>
  </bookViews>
  <sheets>
    <sheet name="YARIŞMA BİLGİLERİ" sheetId="1" r:id="rId1"/>
    <sheet name="YARIŞMA PROGRAMI" sheetId="2" r:id="rId2"/>
    <sheet name="KAYIT LİSTESİ" sheetId="3" r:id="rId3"/>
    <sheet name="Start Listesi" sheetId="4" r:id="rId4"/>
    <sheet name="800m." sheetId="5" r:id="rId5"/>
    <sheet name="1500m." sheetId="6" r:id="rId6"/>
    <sheet name="3000m.Eng." sheetId="7" r:id="rId7"/>
    <sheet name="10000m." sheetId="8" r:id="rId8"/>
  </sheets>
  <externalReferences>
    <externalReference r:id="rId11"/>
    <externalReference r:id="rId12"/>
  </externalReferences>
  <definedNames>
    <definedName name="_xlnm._FilterDatabase" localSheetId="2" hidden="1">'KAYIT LİSTESİ'!$A$3:$J$113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5">#REF!</definedName>
    <definedName name="Excel_BuiltIn_Print_Area_11" localSheetId="6">#REF!</definedName>
    <definedName name="Excel_BuiltIn_Print_Area_11" localSheetId="4">#REF!</definedName>
    <definedName name="Excel_BuiltIn_Print_Area_11" localSheetId="2">#REF!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5">#REF!</definedName>
    <definedName name="Excel_BuiltIn_Print_Area_12" localSheetId="6">#REF!</definedName>
    <definedName name="Excel_BuiltIn_Print_Area_12" localSheetId="4">#REF!</definedName>
    <definedName name="Excel_BuiltIn_Print_Area_12" localSheetId="2">#REF!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5">#REF!</definedName>
    <definedName name="Excel_BuiltIn_Print_Area_13" localSheetId="6">#REF!</definedName>
    <definedName name="Excel_BuiltIn_Print_Area_13" localSheetId="4">#REF!</definedName>
    <definedName name="Excel_BuiltIn_Print_Area_13" localSheetId="2">#REF!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5">#REF!</definedName>
    <definedName name="Excel_BuiltIn_Print_Area_16" localSheetId="6">#REF!</definedName>
    <definedName name="Excel_BuiltIn_Print_Area_16" localSheetId="4">#REF!</definedName>
    <definedName name="Excel_BuiltIn_Print_Area_16" localSheetId="2">#REF!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5">#REF!</definedName>
    <definedName name="Excel_BuiltIn_Print_Area_19" localSheetId="6">#REF!</definedName>
    <definedName name="Excel_BuiltIn_Print_Area_19" localSheetId="4">#REF!</definedName>
    <definedName name="Excel_BuiltIn_Print_Area_19" localSheetId="2">#REF!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5">#REF!</definedName>
    <definedName name="Excel_BuiltIn_Print_Area_20" localSheetId="6">#REF!</definedName>
    <definedName name="Excel_BuiltIn_Print_Area_20" localSheetId="4">#REF!</definedName>
    <definedName name="Excel_BuiltIn_Print_Area_20" localSheetId="2">#REF!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5">#REF!</definedName>
    <definedName name="Excel_BuiltIn_Print_Area_21" localSheetId="6">#REF!</definedName>
    <definedName name="Excel_BuiltIn_Print_Area_21" localSheetId="4">#REF!</definedName>
    <definedName name="Excel_BuiltIn_Print_Area_21" localSheetId="2">#REF!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5">#REF!</definedName>
    <definedName name="Excel_BuiltIn_Print_Area_4" localSheetId="6">#REF!</definedName>
    <definedName name="Excel_BuiltIn_Print_Area_4" localSheetId="4">#REF!</definedName>
    <definedName name="Excel_BuiltIn_Print_Area_4" localSheetId="2">#REF!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5">#REF!</definedName>
    <definedName name="Excel_BuiltIn_Print_Area_5" localSheetId="6">#REF!</definedName>
    <definedName name="Excel_BuiltIn_Print_Area_5" localSheetId="4">#REF!</definedName>
    <definedName name="Excel_BuiltIn_Print_Area_5" localSheetId="2">#REF!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5">#REF!</definedName>
    <definedName name="Excel_BuiltIn_Print_Area_9" localSheetId="6">#REF!</definedName>
    <definedName name="Excel_BuiltIn_Print_Area_9" localSheetId="4">#REF!</definedName>
    <definedName name="Excel_BuiltIn_Print_Area_9" localSheetId="2">#REF!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7">'10000m.'!$A$1:$P$33</definedName>
    <definedName name="_xlnm.Print_Area" localSheetId="5">'1500m.'!$A$1:$P$49</definedName>
    <definedName name="_xlnm.Print_Area" localSheetId="6">'3000m.Eng.'!$A$1:$P$49</definedName>
    <definedName name="_xlnm.Print_Area" localSheetId="4">'800m.'!$A$1:$P$37</definedName>
    <definedName name="_xlnm.Print_Area" localSheetId="2">'KAYIT LİSTESİ'!$A$1:$J$113</definedName>
    <definedName name="_xlnm.Print_Area" localSheetId="3">'Start Listesi'!$A$1:$P$35</definedName>
    <definedName name="_xlnm.Print_Titles" localSheetId="2">'KAYIT LİSTESİ'!$1:$3</definedName>
  </definedNames>
  <calcPr fullCalcOnLoad="1"/>
</workbook>
</file>

<file path=xl/sharedStrings.xml><?xml version="1.0" encoding="utf-8"?>
<sst xmlns="http://schemas.openxmlformats.org/spreadsheetml/2006/main" count="676" uniqueCount="290">
  <si>
    <t>Baş Hakem</t>
  </si>
  <si>
    <t>Lider</t>
  </si>
  <si>
    <t>Sekreter</t>
  </si>
  <si>
    <t>Hakem</t>
  </si>
  <si>
    <t xml:space="preserve">Tarih-Saat </t>
  </si>
  <si>
    <t>SIRA NO</t>
  </si>
  <si>
    <t>ADI VE SOYADI</t>
  </si>
  <si>
    <t>SAAT</t>
  </si>
  <si>
    <t>BRANŞ</t>
  </si>
  <si>
    <t>Sıra No</t>
  </si>
  <si>
    <t>Doğum Tarihi</t>
  </si>
  <si>
    <t>Adı ve Soyadı</t>
  </si>
  <si>
    <t>Derece</t>
  </si>
  <si>
    <t>1. SERİ</t>
  </si>
  <si>
    <t>2. SERİ</t>
  </si>
  <si>
    <t>3. SERİ</t>
  </si>
  <si>
    <t>Müsabakalar Direktörü</t>
  </si>
  <si>
    <t>YARIŞMA PROGRAMI</t>
  </si>
  <si>
    <t>DOĞUM TARİHİ</t>
  </si>
  <si>
    <t>S.N.</t>
  </si>
  <si>
    <t>Seri Geliş</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</si>
  <si>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</si>
  <si>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</si>
  <si>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</si>
  <si>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</si>
  <si>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</si>
  <si>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</si>
  <si>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</si>
  <si>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</si>
  <si>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</si>
  <si>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</si>
  <si>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</si>
  <si>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</si>
  <si>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</si>
  <si>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</si>
  <si>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</si>
  <si>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</si>
  <si>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</si>
  <si>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</si>
  <si>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</si>
  <si>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</si>
  <si>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</si>
  <si>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</si>
  <si>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</si>
  <si>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</si>
  <si>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</si>
  <si>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</si>
  <si>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</si>
  <si>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</si>
  <si>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</si>
  <si>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</si>
  <si>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</si>
  <si>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</si>
  <si>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</si>
  <si>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</si>
  <si>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</si>
  <si>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</si>
  <si>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</si>
  <si>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</si>
  <si>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</si>
  <si>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</si>
  <si>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</si>
  <si>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</si>
  <si>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</si>
  <si>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Yarışma :</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</si>
  <si>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</si>
  <si>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</si>
  <si>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</si>
  <si>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</si>
  <si>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</si>
  <si>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</si>
  <si>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</si>
  <si>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</si>
  <si>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</si>
  <si>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</si>
  <si>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</si>
  <si>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</si>
  <si>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</si>
  <si>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</si>
  <si>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800M</t>
  </si>
  <si>
    <t>SERİ</t>
  </si>
  <si>
    <t>KULVAR</t>
  </si>
  <si>
    <t>YARIŞACAĞI 
BRANŞ</t>
  </si>
  <si>
    <t>800 Metre</t>
  </si>
  <si>
    <t>800M-1-7</t>
  </si>
  <si>
    <t>800M-1-8</t>
  </si>
  <si>
    <t>800M-2-7</t>
  </si>
  <si>
    <t>800M-2-8</t>
  </si>
  <si>
    <t>800M-3-7</t>
  </si>
  <si>
    <t>800M-3-8</t>
  </si>
  <si>
    <t>Start Kontrol</t>
  </si>
  <si>
    <t>800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</si>
  <si>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</si>
  <si>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</si>
  <si>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</si>
  <si>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</si>
  <si>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</si>
  <si>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</si>
  <si>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</si>
  <si>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</si>
  <si>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</si>
  <si>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</si>
  <si>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</si>
  <si>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</si>
  <si>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</si>
  <si>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</si>
  <si>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</si>
  <si>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</si>
  <si>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</si>
  <si>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</si>
  <si>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</si>
  <si>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</si>
  <si>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</si>
  <si>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</si>
  <si>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</si>
  <si>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</si>
  <si>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</si>
  <si>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</si>
  <si>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</si>
  <si>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</si>
  <si>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</si>
  <si>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</si>
  <si>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</si>
  <si>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</si>
  <si>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</si>
  <si>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</si>
  <si>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</si>
  <si>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</si>
  <si>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</si>
  <si>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t>
  </si>
  <si>
    <t>1500 METRE</t>
  </si>
  <si>
    <t>Rekor:</t>
  </si>
  <si>
    <t>3000M.ENG</t>
  </si>
  <si>
    <t>3000 METRE ENGELLİ</t>
  </si>
  <si>
    <t>İli-Takımı</t>
  </si>
  <si>
    <t>İLİ-TAKIMI</t>
  </si>
  <si>
    <t xml:space="preserve"> </t>
  </si>
  <si>
    <t>-</t>
  </si>
  <si>
    <t>Türkiye Atletizm Federasyonu
Mersin Atletizm İl Temsilciliği</t>
  </si>
  <si>
    <t>MERSİN</t>
  </si>
  <si>
    <t>3000 Metre Engelli</t>
  </si>
  <si>
    <t>10000 Metre</t>
  </si>
  <si>
    <t>10000M</t>
  </si>
  <si>
    <t>3000M.ENG-1-1</t>
  </si>
  <si>
    <t>3000M.ENG-1-2</t>
  </si>
  <si>
    <t>3000M.ENG-1-3</t>
  </si>
  <si>
    <t>3000M.ENG-1-4</t>
  </si>
  <si>
    <t>3000M.ENG-1-5</t>
  </si>
  <si>
    <t>3000M.ENG-1-6</t>
  </si>
  <si>
    <t>3000M.ENG-1-7</t>
  </si>
  <si>
    <t>3000M.ENG-1-8</t>
  </si>
  <si>
    <t>3000M.ENG-1-9</t>
  </si>
  <si>
    <t>3000M.ENG-1-10</t>
  </si>
  <si>
    <t>3000M.ENG-2-1</t>
  </si>
  <si>
    <t>3000M.ENG-2-2</t>
  </si>
  <si>
    <t>3000M.ENG-2-3</t>
  </si>
  <si>
    <t>3000M.ENG-2-4</t>
  </si>
  <si>
    <t>10000 METRE</t>
  </si>
  <si>
    <t>10000M-1-1</t>
  </si>
  <si>
    <t>10000M-1-2</t>
  </si>
  <si>
    <t>10000M-1-3</t>
  </si>
  <si>
    <t>10000M-1-4</t>
  </si>
  <si>
    <t>10000M-1-5</t>
  </si>
  <si>
    <t>10000M-1-6</t>
  </si>
  <si>
    <t>10000M-1-7</t>
  </si>
  <si>
    <t>10000M-1-8</t>
  </si>
  <si>
    <t>10000M-1-9</t>
  </si>
  <si>
    <t>10000M-1-10</t>
  </si>
  <si>
    <t>10000M-1-11</t>
  </si>
  <si>
    <t>10000M-1-12</t>
  </si>
  <si>
    <t>START LİSTELERİ</t>
  </si>
  <si>
    <t>Kulvar</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</si>
  <si>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</si>
  <si>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</si>
  <si>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</si>
  <si>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</si>
  <si>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</si>
  <si>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</si>
  <si>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</si>
  <si>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</si>
  <si>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</si>
  <si>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</si>
  <si>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</si>
  <si>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</si>
  <si>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</si>
  <si>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</si>
  <si>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</si>
  <si>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</si>
  <si>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</si>
  <si>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</si>
  <si>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</si>
  <si>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</si>
  <si>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</si>
  <si>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</si>
  <si>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</si>
  <si>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</si>
  <si>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3000M.eng-3-1</t>
  </si>
  <si>
    <t>3000M.eng-3-2</t>
  </si>
  <si>
    <t>3000M.eng-3-3</t>
  </si>
  <si>
    <t>3000M.eng-3-4</t>
  </si>
  <si>
    <t>3000M.eng-3-5</t>
  </si>
  <si>
    <t>3000M.eng-3-6</t>
  </si>
  <si>
    <t>3000M.eng-3-7</t>
  </si>
  <si>
    <t>3000M.eng-3-8</t>
  </si>
  <si>
    <t>3000M.eng-3-9</t>
  </si>
  <si>
    <t>3000M.eng-3-10</t>
  </si>
  <si>
    <t>3000M.eng-3-11</t>
  </si>
  <si>
    <t>3000M.eng-3-12</t>
  </si>
  <si>
    <t>Baraj Derecesi:</t>
  </si>
  <si>
    <t>GENÇ ERKEKLER</t>
  </si>
  <si>
    <t>1:55.00</t>
  </si>
  <si>
    <t>3:58.00</t>
  </si>
  <si>
    <t>9:22.00</t>
  </si>
  <si>
    <t>33:00.00</t>
  </si>
  <si>
    <t>Selahattin ÇOBANOĞLU 1:46.92</t>
  </si>
  <si>
    <t>Süleyman BEKMEZCİ  3:43.05</t>
  </si>
  <si>
    <t>Muhammet Emin TAN  8:43.43</t>
  </si>
  <si>
    <t>Ali KAYA  28:31.16</t>
  </si>
  <si>
    <t>BİTLİS/GENÇLİKSPOR KULÜBÜ</t>
  </si>
  <si>
    <t>ABDULSELAM BİNGÖL</t>
  </si>
  <si>
    <t>MUSTAFA ŞÖLEN</t>
  </si>
  <si>
    <t>NURULLAH AÇAN</t>
  </si>
  <si>
    <t>DOĞAN GÜMÜŞ</t>
  </si>
  <si>
    <t>BİTLİS/MUTKİ YBO SPOR KULÜBÜ</t>
  </si>
  <si>
    <t>FIRAT ÖZDEMİR</t>
  </si>
  <si>
    <t>YUSUF ÖZDEMİR</t>
  </si>
  <si>
    <t>EMRAH ÜKÜNÇ</t>
  </si>
  <si>
    <t>GÜRKAN KOÇLARDAN</t>
  </si>
  <si>
    <t>CÜNEYT TARUN</t>
  </si>
  <si>
    <t>SİİRT GENÇLİK SPOR MÜDÜRLÜĞÜ</t>
  </si>
  <si>
    <t>ANIL ÖZÇELİK</t>
  </si>
  <si>
    <t>HATAY</t>
  </si>
  <si>
    <t>AHMET ÖZÇELİK</t>
  </si>
  <si>
    <t>HÜSEYİN MUTLU</t>
  </si>
  <si>
    <t>MUHAMMET MUSTAFA HELVACI</t>
  </si>
  <si>
    <t>YUNUS EMRE KARAKAYA</t>
  </si>
  <si>
    <t xml:space="preserve">KARABÜK GENÇLİK SPOR </t>
  </si>
  <si>
    <t>KUTSAL YILMAZ</t>
  </si>
  <si>
    <t>ATAKAN ELİEYİOĞLU</t>
  </si>
  <si>
    <t>İSMAİL ASLAN</t>
  </si>
  <si>
    <t>MALATYA BÜYÜKŞEHİR BLD.SK.</t>
  </si>
  <si>
    <t>MEHMET HAN</t>
  </si>
  <si>
    <t>KADİR KOÇLARDAN</t>
  </si>
  <si>
    <t>MUŞ-GENÇLİK HİZMETLERİ SPOR KLB.</t>
  </si>
  <si>
    <t>OĞUZHAN FURKAN DEDE</t>
  </si>
  <si>
    <t>SAMSUN</t>
  </si>
  <si>
    <t>EMRECAN TAFLAN</t>
  </si>
  <si>
    <t>OSMAN KÜÇÜK</t>
  </si>
  <si>
    <t>Spor Toto Türkiye 10000m Şampiyonası ve 800M-1500M-3000M ENG. Olimpik Baraj Geçme Yarışmaları</t>
  </si>
  <si>
    <t>ERZURUM</t>
  </si>
  <si>
    <t>HAKAN ÇOBAN</t>
  </si>
  <si>
    <t>SAVAŞ OĞUZ</t>
  </si>
  <si>
    <t>HALİL ACAR</t>
  </si>
  <si>
    <t>CABİR AYDIN</t>
  </si>
  <si>
    <t>ADEM BAYRAM</t>
  </si>
  <si>
    <t>CENGİZ AKTAŞ</t>
  </si>
  <si>
    <t>FIRAT ÖZKORKMAZ</t>
  </si>
  <si>
    <t>DAVUT KARABULAK</t>
  </si>
  <si>
    <t>VAN</t>
  </si>
  <si>
    <t>Ağrı</t>
  </si>
  <si>
    <t>Ömer Tuncer</t>
  </si>
  <si>
    <t>1</t>
  </si>
  <si>
    <t>3</t>
  </si>
  <si>
    <t>4</t>
  </si>
  <si>
    <t>5</t>
  </si>
  <si>
    <t>6</t>
  </si>
  <si>
    <t>2</t>
  </si>
  <si>
    <t>7</t>
  </si>
  <si>
    <t>8</t>
  </si>
  <si>
    <t>9</t>
  </si>
  <si>
    <t>10</t>
  </si>
  <si>
    <t>11</t>
  </si>
  <si>
    <t>12</t>
  </si>
  <si>
    <t>13</t>
  </si>
  <si>
    <t>14</t>
  </si>
  <si>
    <t>15</t>
  </si>
  <si>
    <t>16</t>
  </si>
  <si>
    <t>10000M-1-13</t>
  </si>
  <si>
    <t>10000M-1-14</t>
  </si>
  <si>
    <t>10000M-1-15</t>
  </si>
  <si>
    <t>10000M-1-16</t>
  </si>
  <si>
    <t>10000M-1-17</t>
  </si>
  <si>
    <t>10000M-1-18</t>
  </si>
  <si>
    <t>10000M-1-19</t>
  </si>
  <si>
    <t>10000M-1-20</t>
  </si>
  <si>
    <t>10000M-1-21</t>
  </si>
  <si>
    <t>10000M-1-22</t>
  </si>
  <si>
    <t>10000M-1-23</t>
  </si>
  <si>
    <t>10000M-1-24</t>
  </si>
  <si>
    <t>31</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</si>
</sst>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96">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sz val="10"/>
      <color indexed="56"/>
      <name val="Cambria"/>
      <family val="1"/>
    </font>
    <font>
      <b/>
      <sz val="16"/>
      <color indexed="56"/>
      <name val="Cambria"/>
      <family val="1"/>
    </font>
    <font>
      <b/>
      <sz val="14"/>
      <color indexed="56"/>
      <name val="Cambria"/>
      <family val="1"/>
    </font>
    <font>
      <sz val="9"/>
      <name val="Cambria"/>
      <family val="1"/>
    </font>
    <font>
      <b/>
      <u val="single"/>
      <sz val="11"/>
      <color indexed="10"/>
      <name val="Cambria"/>
      <family val="1"/>
    </font>
    <font>
      <sz val="12"/>
      <name val="Arial"/>
      <family val="2"/>
    </font>
    <font>
      <sz val="12"/>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12"/>
      <color indexed="8"/>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b/>
      <sz val="12"/>
      <color indexed="10"/>
      <name val="Cambria"/>
      <family val="1"/>
    </font>
    <font>
      <b/>
      <sz val="11"/>
      <color indexed="56"/>
      <name val="Cambria"/>
      <family val="1"/>
    </font>
    <font>
      <sz val="12"/>
      <color indexed="10"/>
      <name val="Cambria"/>
      <family val="1"/>
    </font>
    <font>
      <b/>
      <sz val="18"/>
      <name val="Cambria"/>
      <family val="1"/>
    </font>
    <font>
      <sz val="14"/>
      <name val="Cambria"/>
      <family val="1"/>
    </font>
    <font>
      <sz val="14"/>
      <color indexed="10"/>
      <name val="Cambria"/>
      <family val="1"/>
    </font>
    <font>
      <sz val="14"/>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4"/>
      <name val="Cambria"/>
      <family val="1"/>
    </font>
    <font>
      <b/>
      <sz val="13"/>
      <color indexed="8"/>
      <name val="Cambria"/>
      <family val="1"/>
    </font>
    <font>
      <b/>
      <sz val="12"/>
      <color indexed="56"/>
      <name val="Cambria"/>
      <family val="1"/>
    </font>
    <font>
      <b/>
      <sz val="9"/>
      <color indexed="56"/>
      <name val="Cambria"/>
      <family val="1"/>
    </font>
    <font>
      <b/>
      <u val="single"/>
      <sz val="12"/>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b/>
      <sz val="12"/>
      <color theme="1"/>
      <name val="Cambria"/>
      <family val="1"/>
    </font>
    <font>
      <b/>
      <sz val="12"/>
      <color rgb="FFFF0000"/>
      <name val="Cambria"/>
      <family val="1"/>
    </font>
    <font>
      <b/>
      <sz val="11"/>
      <color rgb="FF002060"/>
      <name val="Cambria"/>
      <family val="1"/>
    </font>
    <font>
      <sz val="12"/>
      <color rgb="FFFF0000"/>
      <name val="Cambria"/>
      <family val="1"/>
    </font>
    <font>
      <sz val="14"/>
      <color rgb="FFFF0000"/>
      <name val="Cambria"/>
      <family val="1"/>
    </font>
    <font>
      <sz val="14"/>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sz val="12"/>
      <color rgb="FF002060"/>
      <name val="Cambria"/>
      <family val="1"/>
    </font>
    <font>
      <b/>
      <u val="single"/>
      <sz val="12"/>
      <color rgb="FFFF0000"/>
      <name val="Cambria"/>
      <family val="1"/>
    </font>
    <font>
      <b/>
      <sz val="9"/>
      <color rgb="FF00206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rgb="FFE7F6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2F2F6"/>
        <bgColor indexed="64"/>
      </patternFill>
    </fill>
    <fill>
      <patternFill patternType="solid">
        <fgColor theme="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7" tint="0.39998000860214233"/>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style="thin"/>
      <top style="hair"/>
      <bottom style="hair"/>
    </border>
    <border>
      <left style="thin"/>
      <right style="thin"/>
      <top style="hair"/>
      <bottom style="hair"/>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color indexed="63"/>
      </top>
      <bottom style="thin"/>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272">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38"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39"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73" fillId="0" borderId="0" xfId="52" applyFont="1" applyFill="1" applyBorder="1" applyAlignment="1">
      <alignment horizontal="center" vertical="center" wrapText="1"/>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74"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75" fillId="25" borderId="12" xfId="52" applyFont="1" applyFill="1" applyBorder="1" applyAlignment="1">
      <alignment horizontal="center" vertical="center" wrapText="1"/>
      <protection/>
    </xf>
    <xf numFmtId="14" fontId="75" fillId="25" borderId="12" xfId="52" applyNumberFormat="1" applyFont="1" applyFill="1" applyBorder="1" applyAlignment="1">
      <alignment horizontal="center" vertical="center" wrapText="1"/>
      <protection/>
    </xf>
    <xf numFmtId="0" fontId="75" fillId="25" borderId="12"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36" fillId="0" borderId="12" xfId="52" applyFont="1" applyFill="1" applyBorder="1" applyAlignment="1">
      <alignment horizontal="center" vertical="center"/>
      <protection/>
    </xf>
    <xf numFmtId="0" fontId="43"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44" fillId="0" borderId="0" xfId="0" applyFont="1" applyAlignment="1">
      <alignment/>
    </xf>
    <xf numFmtId="0" fontId="33"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3" fillId="0" borderId="0" xfId="0" applyFont="1" applyAlignment="1">
      <alignment wrapText="1"/>
    </xf>
    <xf numFmtId="0" fontId="45" fillId="0" borderId="12" xfId="0" applyFont="1" applyBorder="1" applyAlignment="1">
      <alignment vertical="center" wrapText="1"/>
    </xf>
    <xf numFmtId="0" fontId="45" fillId="0" borderId="0" xfId="0" applyFont="1" applyAlignment="1">
      <alignment vertical="center" wrapText="1"/>
    </xf>
    <xf numFmtId="0" fontId="46" fillId="5" borderId="0" xfId="0" applyFont="1" applyFill="1" applyAlignment="1">
      <alignment horizontal="center" vertical="center"/>
    </xf>
    <xf numFmtId="0" fontId="46"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33" fillId="0" borderId="0" xfId="0" applyFont="1" applyAlignment="1">
      <alignment horizontal="center" vertical="center" wrapText="1"/>
    </xf>
    <xf numFmtId="0" fontId="46"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xf>
    <xf numFmtId="0" fontId="76" fillId="25" borderId="12" xfId="0" applyFont="1" applyFill="1" applyBorder="1" applyAlignment="1">
      <alignment horizontal="left" vertical="center" wrapText="1"/>
    </xf>
    <xf numFmtId="0" fontId="76" fillId="25" borderId="12" xfId="0" applyFont="1" applyFill="1" applyBorder="1" applyAlignment="1">
      <alignment vertical="center" wrapText="1"/>
    </xf>
    <xf numFmtId="0" fontId="77" fillId="26" borderId="12" xfId="0" applyFont="1" applyFill="1" applyBorder="1" applyAlignment="1">
      <alignment horizontal="center" vertical="center" wrapText="1"/>
    </xf>
    <xf numFmtId="14" fontId="36" fillId="0" borderId="12" xfId="52" applyNumberFormat="1" applyFont="1" applyFill="1" applyBorder="1" applyAlignment="1">
      <alignment horizontal="center" vertical="center"/>
      <protection/>
    </xf>
    <xf numFmtId="203" fontId="36" fillId="0" borderId="12" xfId="52" applyNumberFormat="1" applyFont="1" applyFill="1" applyBorder="1" applyAlignment="1">
      <alignment horizontal="center" vertical="center"/>
      <protection/>
    </xf>
    <xf numFmtId="0" fontId="25" fillId="0" borderId="0" xfId="52" applyFont="1" applyFill="1" applyAlignment="1" applyProtection="1">
      <alignment wrapText="1"/>
      <protection locked="0"/>
    </xf>
    <xf numFmtId="0" fontId="28" fillId="27" borderId="12" xfId="52" applyFont="1" applyFill="1" applyBorder="1" applyAlignment="1" applyProtection="1">
      <alignment horizontal="center" vertical="center" wrapText="1"/>
      <protection locked="0"/>
    </xf>
    <xf numFmtId="0" fontId="78" fillId="27"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76" fillId="28" borderId="12" xfId="47" applyFont="1" applyFill="1" applyBorder="1" applyAlignment="1" applyProtection="1">
      <alignment horizontal="left" vertical="center" wrapText="1"/>
      <protection/>
    </xf>
    <xf numFmtId="0" fontId="76" fillId="28" borderId="12" xfId="47" applyFont="1" applyFill="1" applyBorder="1" applyAlignment="1" applyProtection="1">
      <alignment horizontal="center" vertical="center" wrapText="1"/>
      <protection/>
    </xf>
    <xf numFmtId="0" fontId="79" fillId="2" borderId="12" xfId="0" applyFont="1" applyFill="1" applyBorder="1" applyAlignment="1">
      <alignment horizontal="center" vertical="center" wrapText="1"/>
    </xf>
    <xf numFmtId="0" fontId="22" fillId="29" borderId="13" xfId="0" applyFont="1" applyFill="1" applyBorder="1" applyAlignment="1">
      <alignment/>
    </xf>
    <xf numFmtId="0" fontId="22" fillId="29" borderId="14" xfId="0" applyFont="1" applyFill="1" applyBorder="1" applyAlignment="1">
      <alignment/>
    </xf>
    <xf numFmtId="0" fontId="22" fillId="29" borderId="15" xfId="0" applyFont="1" applyFill="1" applyBorder="1" applyAlignment="1">
      <alignment/>
    </xf>
    <xf numFmtId="0" fontId="26" fillId="29" borderId="16" xfId="0" applyFont="1" applyFill="1" applyBorder="1" applyAlignment="1">
      <alignment/>
    </xf>
    <xf numFmtId="0" fontId="26" fillId="29" borderId="0" xfId="0" applyFont="1" applyFill="1" applyBorder="1" applyAlignment="1">
      <alignment/>
    </xf>
    <xf numFmtId="0" fontId="26" fillId="29" borderId="17" xfId="0" applyFont="1" applyFill="1" applyBorder="1" applyAlignment="1">
      <alignment/>
    </xf>
    <xf numFmtId="0" fontId="22" fillId="29" borderId="16" xfId="0" applyFont="1" applyFill="1" applyBorder="1" applyAlignment="1">
      <alignment/>
    </xf>
    <xf numFmtId="0" fontId="22" fillId="29" borderId="0" xfId="0" applyFont="1" applyFill="1" applyBorder="1" applyAlignment="1">
      <alignment/>
    </xf>
    <xf numFmtId="0" fontId="22" fillId="29" borderId="17" xfId="0" applyFont="1" applyFill="1" applyBorder="1" applyAlignment="1">
      <alignment/>
    </xf>
    <xf numFmtId="180" fontId="80" fillId="29" borderId="18" xfId="0" applyNumberFormat="1" applyFont="1" applyFill="1" applyBorder="1" applyAlignment="1">
      <alignment vertical="center" wrapText="1"/>
    </xf>
    <xf numFmtId="180" fontId="80" fillId="29" borderId="19" xfId="0" applyNumberFormat="1" applyFont="1" applyFill="1" applyBorder="1" applyAlignment="1">
      <alignment vertical="center" wrapText="1"/>
    </xf>
    <xf numFmtId="0" fontId="22" fillId="29" borderId="20" xfId="0" applyFont="1" applyFill="1" applyBorder="1" applyAlignment="1">
      <alignment/>
    </xf>
    <xf numFmtId="0" fontId="22" fillId="29" borderId="21" xfId="0" applyFont="1" applyFill="1" applyBorder="1" applyAlignment="1">
      <alignment/>
    </xf>
    <xf numFmtId="0" fontId="22" fillId="29" borderId="22" xfId="0" applyFont="1" applyFill="1" applyBorder="1" applyAlignment="1">
      <alignment/>
    </xf>
    <xf numFmtId="203" fontId="22" fillId="27" borderId="12" xfId="52" applyNumberFormat="1" applyFont="1" applyFill="1" applyBorder="1" applyAlignment="1" applyProtection="1">
      <alignment horizontal="center" vertical="center" wrapText="1"/>
      <protection locked="0"/>
    </xf>
    <xf numFmtId="49" fontId="28" fillId="27" borderId="12" xfId="52" applyNumberFormat="1" applyFont="1" applyFill="1" applyBorder="1" applyAlignment="1" applyProtection="1">
      <alignment horizontal="center" vertical="center" wrapText="1"/>
      <protection locked="0"/>
    </xf>
    <xf numFmtId="0" fontId="81" fillId="27" borderId="12" xfId="52" applyFont="1" applyFill="1" applyBorder="1" applyAlignment="1" applyProtection="1">
      <alignment horizontal="center" vertical="center" wrapText="1"/>
      <protection locked="0"/>
    </xf>
    <xf numFmtId="0" fontId="82" fillId="0" borderId="0" xfId="52" applyFont="1" applyFill="1" applyAlignment="1" applyProtection="1">
      <alignment horizontal="center" wrapText="1"/>
      <protection locked="0"/>
    </xf>
    <xf numFmtId="1" fontId="83" fillId="0" borderId="0" xfId="52" applyNumberFormat="1" applyFont="1" applyFill="1" applyAlignment="1" applyProtection="1">
      <alignment horizontal="center" wrapText="1"/>
      <protection locked="0"/>
    </xf>
    <xf numFmtId="0" fontId="32" fillId="30" borderId="23" xfId="52" applyFont="1" applyFill="1" applyBorder="1" applyAlignment="1" applyProtection="1">
      <alignment vertical="center" wrapText="1"/>
      <protection locked="0"/>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0" fontId="32" fillId="30" borderId="23" xfId="52" applyFont="1" applyFill="1" applyBorder="1" applyAlignment="1" applyProtection="1">
      <alignment horizontal="center" vertical="center"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84" fillId="25" borderId="12" xfId="52" applyFont="1" applyFill="1" applyBorder="1" applyAlignment="1">
      <alignment horizontal="center" vertical="center" wrapText="1"/>
      <protection/>
    </xf>
    <xf numFmtId="14" fontId="84" fillId="25" borderId="12" xfId="52" applyNumberFormat="1" applyFont="1" applyFill="1" applyBorder="1" applyAlignment="1">
      <alignment horizontal="center" vertical="center" wrapText="1"/>
      <protection/>
    </xf>
    <xf numFmtId="0" fontId="84" fillId="25" borderId="12" xfId="52" applyNumberFormat="1" applyFont="1" applyFill="1" applyBorder="1" applyAlignment="1">
      <alignment horizontal="center" vertical="center" wrapText="1"/>
      <protection/>
    </xf>
    <xf numFmtId="0" fontId="85" fillId="0" borderId="12" xfId="52" applyFont="1" applyFill="1" applyBorder="1" applyAlignment="1">
      <alignment horizontal="center" vertical="center"/>
      <protection/>
    </xf>
    <xf numFmtId="0" fontId="36" fillId="0" borderId="12" xfId="52" applyNumberFormat="1" applyFont="1" applyFill="1" applyBorder="1" applyAlignment="1">
      <alignment horizontal="left" vertical="center" wrapText="1"/>
      <protection/>
    </xf>
    <xf numFmtId="0" fontId="78" fillId="30" borderId="12" xfId="52" applyFont="1" applyFill="1" applyBorder="1" applyAlignment="1" applyProtection="1">
      <alignment horizontal="left" vertical="center" wrapText="1"/>
      <protection hidden="1"/>
    </xf>
    <xf numFmtId="0" fontId="25" fillId="30" borderId="0" xfId="52" applyFont="1" applyFill="1" applyAlignment="1" applyProtection="1">
      <alignment vertical="center" wrapText="1"/>
      <protection locked="0"/>
    </xf>
    <xf numFmtId="0" fontId="0" fillId="31" borderId="0" xfId="0" applyFill="1" applyAlignment="1">
      <alignment/>
    </xf>
    <xf numFmtId="0" fontId="35" fillId="31" borderId="0" xfId="0" applyFont="1" applyFill="1" applyAlignment="1">
      <alignment/>
    </xf>
    <xf numFmtId="0" fontId="24" fillId="31" borderId="0" xfId="0" applyFont="1" applyFill="1" applyBorder="1" applyAlignment="1">
      <alignment horizontal="center" vertical="center"/>
    </xf>
    <xf numFmtId="0" fontId="76" fillId="31" borderId="0" xfId="52" applyFont="1" applyFill="1" applyBorder="1" applyAlignment="1">
      <alignment horizontal="center" vertical="center"/>
      <protection/>
    </xf>
    <xf numFmtId="0" fontId="75"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43" fillId="18" borderId="10" xfId="52" applyNumberFormat="1" applyFont="1" applyFill="1" applyBorder="1" applyAlignment="1" applyProtection="1">
      <alignment horizontal="right" vertical="center" wrapText="1"/>
      <protection locked="0"/>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76" fillId="26" borderId="24" xfId="52" applyFont="1" applyFill="1" applyBorder="1" applyAlignment="1">
      <alignment vertical="center"/>
      <protection/>
    </xf>
    <xf numFmtId="0" fontId="76" fillId="26" borderId="23" xfId="52" applyFont="1" applyFill="1" applyBorder="1" applyAlignment="1">
      <alignment vertical="center"/>
      <protection/>
    </xf>
    <xf numFmtId="0" fontId="76" fillId="26" borderId="25" xfId="52" applyFont="1" applyFill="1" applyBorder="1" applyAlignment="1">
      <alignment vertical="center"/>
      <protection/>
    </xf>
    <xf numFmtId="1" fontId="83" fillId="0" borderId="12" xfId="52" applyNumberFormat="1" applyFont="1" applyFill="1" applyBorder="1" applyAlignment="1">
      <alignment horizontal="center" vertical="center"/>
      <protection/>
    </xf>
    <xf numFmtId="206" fontId="75" fillId="25" borderId="12" xfId="52" applyNumberFormat="1" applyFont="1" applyFill="1" applyBorder="1" applyAlignment="1">
      <alignment horizontal="center" vertical="center" wrapText="1"/>
      <protection/>
    </xf>
    <xf numFmtId="0" fontId="78" fillId="32" borderId="12" xfId="52" applyFont="1" applyFill="1" applyBorder="1" applyAlignment="1" applyProtection="1">
      <alignment horizontal="center" vertical="center" wrapText="1"/>
      <protection hidden="1"/>
    </xf>
    <xf numFmtId="14" fontId="22" fillId="32" borderId="12" xfId="52" applyNumberFormat="1" applyFont="1" applyFill="1" applyBorder="1" applyAlignment="1" applyProtection="1">
      <alignment horizontal="center" vertical="center" wrapText="1"/>
      <protection locked="0"/>
    </xf>
    <xf numFmtId="0" fontId="22" fillId="32" borderId="12" xfId="52" applyFont="1" applyFill="1" applyBorder="1" applyAlignment="1" applyProtection="1">
      <alignment vertical="center" wrapText="1"/>
      <protection locked="0"/>
    </xf>
    <xf numFmtId="0" fontId="22" fillId="32" borderId="12" xfId="52" applyFont="1" applyFill="1" applyBorder="1" applyAlignment="1" applyProtection="1">
      <alignment horizontal="left" vertical="center" wrapText="1"/>
      <protection locked="0"/>
    </xf>
    <xf numFmtId="0" fontId="73" fillId="32" borderId="12" xfId="52" applyFont="1" applyFill="1" applyBorder="1" applyAlignment="1" applyProtection="1">
      <alignment horizontal="center" vertical="center" wrapText="1"/>
      <protection locked="0"/>
    </xf>
    <xf numFmtId="203" fontId="22" fillId="32" borderId="12" xfId="52" applyNumberFormat="1" applyFont="1" applyFill="1" applyBorder="1" applyAlignment="1" applyProtection="1">
      <alignment horizontal="center" vertical="center" wrapText="1"/>
      <protection locked="0"/>
    </xf>
    <xf numFmtId="49" fontId="22" fillId="32" borderId="12" xfId="52" applyNumberFormat="1" applyFont="1" applyFill="1" applyBorder="1" applyAlignment="1" applyProtection="1">
      <alignment horizontal="center" vertical="center" wrapText="1"/>
      <protection locked="0"/>
    </xf>
    <xf numFmtId="0" fontId="78" fillId="33" borderId="12" xfId="52" applyFont="1" applyFill="1" applyBorder="1" applyAlignment="1" applyProtection="1">
      <alignment horizontal="center" vertical="center" wrapText="1"/>
      <protection hidden="1"/>
    </xf>
    <xf numFmtId="14" fontId="22" fillId="33" borderId="12" xfId="52" applyNumberFormat="1" applyFont="1" applyFill="1" applyBorder="1" applyAlignment="1" applyProtection="1">
      <alignment horizontal="center" vertical="center" wrapText="1"/>
      <protection locked="0"/>
    </xf>
    <xf numFmtId="0" fontId="22" fillId="33" borderId="12" xfId="52" applyFont="1" applyFill="1" applyBorder="1" applyAlignment="1" applyProtection="1">
      <alignment vertical="center" wrapText="1"/>
      <protection locked="0"/>
    </xf>
    <xf numFmtId="0" fontId="22" fillId="33" borderId="12" xfId="52" applyFont="1" applyFill="1" applyBorder="1" applyAlignment="1" applyProtection="1">
      <alignment horizontal="left" vertical="center" wrapText="1"/>
      <protection locked="0"/>
    </xf>
    <xf numFmtId="203" fontId="22" fillId="33" borderId="12" xfId="52" applyNumberFormat="1" applyFont="1" applyFill="1" applyBorder="1" applyAlignment="1" applyProtection="1">
      <alignment horizontal="center" vertical="center" wrapText="1"/>
      <protection locked="0"/>
    </xf>
    <xf numFmtId="49" fontId="22" fillId="33" borderId="12" xfId="52" applyNumberFormat="1" applyFont="1" applyFill="1" applyBorder="1" applyAlignment="1" applyProtection="1">
      <alignment horizontal="center" vertical="center" wrapText="1"/>
      <protection locked="0"/>
    </xf>
    <xf numFmtId="0" fontId="73" fillId="33" borderId="12" xfId="52" applyFont="1" applyFill="1" applyBorder="1" applyAlignment="1" applyProtection="1">
      <alignment horizontal="center" vertical="center" wrapText="1"/>
      <protection locked="0"/>
    </xf>
    <xf numFmtId="0" fontId="22" fillId="30" borderId="12" xfId="52" applyFont="1" applyFill="1" applyBorder="1" applyAlignment="1" applyProtection="1">
      <alignment horizontal="center" vertical="center" wrapText="1"/>
      <protection locked="0"/>
    </xf>
    <xf numFmtId="0" fontId="56" fillId="27" borderId="0" xfId="0" applyFont="1" applyFill="1" applyBorder="1" applyAlignment="1">
      <alignment horizontal="center" vertical="center"/>
    </xf>
    <xf numFmtId="0" fontId="56" fillId="27" borderId="0" xfId="0" applyFont="1" applyFill="1" applyBorder="1" applyAlignment="1">
      <alignment vertical="center"/>
    </xf>
    <xf numFmtId="0" fontId="57" fillId="0" borderId="12" xfId="52" applyFont="1" applyFill="1" applyBorder="1" applyAlignment="1">
      <alignment horizontal="center" vertical="center"/>
      <protection/>
    </xf>
    <xf numFmtId="0" fontId="86" fillId="0" borderId="12" xfId="52" applyFont="1" applyFill="1" applyBorder="1" applyAlignment="1">
      <alignment horizontal="center" vertical="center"/>
      <protection/>
    </xf>
    <xf numFmtId="1" fontId="76" fillId="0" borderId="12" xfId="52" applyNumberFormat="1" applyFont="1" applyFill="1" applyBorder="1" applyAlignment="1">
      <alignment horizontal="center" vertical="center"/>
      <protection/>
    </xf>
    <xf numFmtId="14" fontId="57" fillId="0" borderId="12" xfId="52" applyNumberFormat="1" applyFont="1" applyFill="1" applyBorder="1" applyAlignment="1">
      <alignment horizontal="center" vertical="center"/>
      <protection/>
    </xf>
    <xf numFmtId="0" fontId="57" fillId="0" borderId="12" xfId="52" applyNumberFormat="1" applyFont="1" applyFill="1" applyBorder="1" applyAlignment="1">
      <alignment horizontal="left" vertical="center" wrapText="1"/>
      <protection/>
    </xf>
    <xf numFmtId="206" fontId="57" fillId="0" borderId="12" xfId="52" applyNumberFormat="1" applyFont="1" applyFill="1" applyBorder="1" applyAlignment="1">
      <alignment horizontal="center" vertical="center"/>
      <protection/>
    </xf>
    <xf numFmtId="1" fontId="57" fillId="0" borderId="12" xfId="52" applyNumberFormat="1" applyFont="1" applyFill="1" applyBorder="1" applyAlignment="1">
      <alignment horizontal="center" vertical="center"/>
      <protection/>
    </xf>
    <xf numFmtId="0" fontId="76" fillId="0" borderId="12" xfId="52" applyFont="1" applyFill="1" applyBorder="1" applyAlignment="1">
      <alignment horizontal="center" vertical="center"/>
      <protection/>
    </xf>
    <xf numFmtId="0" fontId="57" fillId="0" borderId="12" xfId="52" applyFont="1" applyFill="1" applyBorder="1" applyAlignment="1">
      <alignment horizontal="left" vertical="center" wrapText="1"/>
      <protection/>
    </xf>
    <xf numFmtId="0" fontId="87" fillId="0" borderId="12" xfId="52" applyFont="1" applyFill="1" applyBorder="1" applyAlignment="1">
      <alignment horizontal="left" vertical="center" wrapText="1"/>
      <protection/>
    </xf>
    <xf numFmtId="0" fontId="36" fillId="32" borderId="12" xfId="52" applyFont="1" applyFill="1" applyBorder="1" applyAlignment="1">
      <alignment horizontal="center" vertical="center"/>
      <protection/>
    </xf>
    <xf numFmtId="14" fontId="36" fillId="32" borderId="12" xfId="52" applyNumberFormat="1" applyFont="1" applyFill="1" applyBorder="1" applyAlignment="1">
      <alignment horizontal="center" vertical="center"/>
      <protection/>
    </xf>
    <xf numFmtId="0" fontId="36" fillId="32" borderId="12" xfId="52" applyFont="1" applyFill="1" applyBorder="1" applyAlignment="1">
      <alignment horizontal="left" vertical="center" wrapText="1"/>
      <protection/>
    </xf>
    <xf numFmtId="0" fontId="36" fillId="32" borderId="12" xfId="52" applyFont="1" applyFill="1" applyBorder="1" applyAlignment="1">
      <alignment horizontal="center" vertical="center"/>
      <protection/>
    </xf>
    <xf numFmtId="14" fontId="36" fillId="32" borderId="12" xfId="52" applyNumberFormat="1" applyFont="1" applyFill="1" applyBorder="1" applyAlignment="1">
      <alignment horizontal="center" vertical="center"/>
      <protection/>
    </xf>
    <xf numFmtId="0" fontId="36" fillId="32" borderId="12" xfId="52" applyFont="1" applyFill="1" applyBorder="1" applyAlignment="1">
      <alignment horizontal="left" vertical="center" wrapText="1"/>
      <protection/>
    </xf>
    <xf numFmtId="0" fontId="78" fillId="32" borderId="26" xfId="52" applyFont="1" applyFill="1" applyBorder="1" applyAlignment="1" applyProtection="1">
      <alignment horizontal="center" vertical="center" wrapText="1"/>
      <protection hidden="1"/>
    </xf>
    <xf numFmtId="14" fontId="22" fillId="32" borderId="26" xfId="52" applyNumberFormat="1" applyFont="1" applyFill="1" applyBorder="1" applyAlignment="1" applyProtection="1">
      <alignment horizontal="center" vertical="center" wrapText="1"/>
      <protection locked="0"/>
    </xf>
    <xf numFmtId="0" fontId="22" fillId="32" borderId="26" xfId="52" applyFont="1" applyFill="1" applyBorder="1" applyAlignment="1" applyProtection="1">
      <alignment vertical="center" wrapText="1"/>
      <protection locked="0"/>
    </xf>
    <xf numFmtId="0" fontId="22" fillId="32" borderId="26" xfId="52" applyFont="1" applyFill="1" applyBorder="1" applyAlignment="1" applyProtection="1">
      <alignment horizontal="left" vertical="center" wrapText="1"/>
      <protection locked="0"/>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181" fontId="82" fillId="27" borderId="12" xfId="0" applyNumberFormat="1" applyFont="1" applyFill="1" applyBorder="1" applyAlignment="1">
      <alignment horizontal="center" vertical="center" wrapText="1"/>
    </xf>
    <xf numFmtId="0" fontId="36" fillId="0" borderId="27" xfId="52" applyFont="1" applyFill="1" applyBorder="1" applyAlignment="1">
      <alignment horizontal="center" vertical="center"/>
      <protection/>
    </xf>
    <xf numFmtId="14" fontId="36" fillId="0" borderId="28" xfId="52" applyNumberFormat="1" applyFont="1" applyFill="1" applyBorder="1" applyAlignment="1">
      <alignment horizontal="center" vertical="center"/>
      <protection/>
    </xf>
    <xf numFmtId="0" fontId="36" fillId="0" borderId="27" xfId="52" applyFont="1" applyFill="1" applyBorder="1" applyAlignment="1">
      <alignment horizontal="left" vertical="center" wrapText="1"/>
      <protection/>
    </xf>
    <xf numFmtId="0" fontId="36" fillId="0" borderId="12" xfId="52" applyFont="1" applyFill="1" applyBorder="1" applyAlignment="1">
      <alignment horizontal="left" vertical="center" wrapText="1"/>
      <protection/>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49" fontId="80" fillId="29" borderId="29" xfId="0" applyNumberFormat="1" applyFont="1" applyFill="1" applyBorder="1" applyAlignment="1">
      <alignment vertical="center" wrapText="1"/>
    </xf>
    <xf numFmtId="180" fontId="80" fillId="29" borderId="29" xfId="0" applyNumberFormat="1" applyFont="1" applyFill="1" applyBorder="1" applyAlignment="1">
      <alignment horizontal="left" vertical="center" wrapText="1"/>
    </xf>
    <xf numFmtId="180" fontId="80" fillId="29" borderId="18" xfId="0" applyNumberFormat="1" applyFont="1" applyFill="1" applyBorder="1" applyAlignment="1">
      <alignment horizontal="left" vertical="center" wrapText="1"/>
    </xf>
    <xf numFmtId="180" fontId="80" fillId="29" borderId="19" xfId="0" applyNumberFormat="1" applyFont="1" applyFill="1" applyBorder="1" applyAlignment="1">
      <alignment horizontal="left" vertical="center" wrapText="1"/>
    </xf>
    <xf numFmtId="180" fontId="25" fillId="29" borderId="0" xfId="0" applyNumberFormat="1" applyFont="1" applyFill="1" applyBorder="1" applyAlignment="1">
      <alignment/>
    </xf>
    <xf numFmtId="180" fontId="25" fillId="29" borderId="17" xfId="0" applyNumberFormat="1" applyFont="1" applyFill="1" applyBorder="1" applyAlignment="1">
      <alignment/>
    </xf>
    <xf numFmtId="180" fontId="24" fillId="29" borderId="16" xfId="0" applyNumberFormat="1" applyFont="1" applyFill="1" applyBorder="1" applyAlignment="1">
      <alignment horizontal="center"/>
    </xf>
    <xf numFmtId="180" fontId="24" fillId="29" borderId="0" xfId="0" applyNumberFormat="1" applyFont="1" applyFill="1" applyBorder="1" applyAlignment="1">
      <alignment horizontal="center"/>
    </xf>
    <xf numFmtId="180" fontId="24" fillId="29" borderId="17" xfId="0" applyNumberFormat="1" applyFont="1" applyFill="1" applyBorder="1" applyAlignment="1">
      <alignment horizontal="center"/>
    </xf>
    <xf numFmtId="0" fontId="24" fillId="29" borderId="16" xfId="0" applyFont="1" applyFill="1" applyBorder="1" applyAlignment="1">
      <alignment horizontal="center"/>
    </xf>
    <xf numFmtId="0" fontId="24" fillId="29" borderId="0" xfId="0" applyFont="1" applyFill="1" applyBorder="1" applyAlignment="1">
      <alignment horizontal="center"/>
    </xf>
    <xf numFmtId="0" fontId="24" fillId="29" borderId="17" xfId="0" applyFont="1" applyFill="1" applyBorder="1" applyAlignment="1">
      <alignment horizontal="center"/>
    </xf>
    <xf numFmtId="180" fontId="88" fillId="29" borderId="30" xfId="0" applyNumberFormat="1" applyFont="1" applyFill="1" applyBorder="1" applyAlignment="1">
      <alignment horizontal="right" vertical="center"/>
    </xf>
    <xf numFmtId="180" fontId="88" fillId="29" borderId="31" xfId="0" applyNumberFormat="1" applyFont="1" applyFill="1" applyBorder="1" applyAlignment="1">
      <alignment horizontal="right" vertical="center"/>
    </xf>
    <xf numFmtId="180" fontId="88" fillId="29" borderId="32" xfId="0" applyNumberFormat="1" applyFont="1" applyFill="1" applyBorder="1" applyAlignment="1">
      <alignment horizontal="right" vertical="center"/>
    </xf>
    <xf numFmtId="180" fontId="88" fillId="29" borderId="16" xfId="0" applyNumberFormat="1" applyFont="1" applyFill="1" applyBorder="1" applyAlignment="1">
      <alignment horizontal="right" vertical="center"/>
    </xf>
    <xf numFmtId="180" fontId="88" fillId="29" borderId="0" xfId="0" applyNumberFormat="1" applyFont="1" applyFill="1" applyBorder="1" applyAlignment="1">
      <alignment horizontal="right" vertical="center"/>
    </xf>
    <xf numFmtId="180" fontId="88" fillId="29" borderId="33" xfId="0" applyNumberFormat="1" applyFont="1" applyFill="1" applyBorder="1" applyAlignment="1">
      <alignment horizontal="right" vertical="center"/>
    </xf>
    <xf numFmtId="180" fontId="88" fillId="29" borderId="34" xfId="0" applyNumberFormat="1" applyFont="1" applyFill="1" applyBorder="1" applyAlignment="1">
      <alignment horizontal="right" vertical="center"/>
    </xf>
    <xf numFmtId="180" fontId="88" fillId="29" borderId="35" xfId="0" applyNumberFormat="1" applyFont="1" applyFill="1" applyBorder="1" applyAlignment="1">
      <alignment horizontal="right" vertical="center"/>
    </xf>
    <xf numFmtId="180" fontId="88" fillId="29" borderId="36" xfId="0" applyNumberFormat="1" applyFont="1" applyFill="1" applyBorder="1" applyAlignment="1">
      <alignment horizontal="right" vertical="center"/>
    </xf>
    <xf numFmtId="0" fontId="88" fillId="29" borderId="16" xfId="0" applyFont="1" applyFill="1" applyBorder="1" applyAlignment="1">
      <alignment horizontal="center" vertical="center" wrapText="1"/>
    </xf>
    <xf numFmtId="0" fontId="88" fillId="29" borderId="0" xfId="0" applyFont="1" applyFill="1" applyBorder="1" applyAlignment="1">
      <alignment horizontal="center" vertical="center" wrapText="1"/>
    </xf>
    <xf numFmtId="0" fontId="88" fillId="29" borderId="17" xfId="0" applyFont="1" applyFill="1" applyBorder="1" applyAlignment="1">
      <alignment horizontal="center" vertical="center" wrapText="1"/>
    </xf>
    <xf numFmtId="0" fontId="27" fillId="29" borderId="16" xfId="0" applyFont="1" applyFill="1" applyBorder="1" applyAlignment="1">
      <alignment horizontal="center" vertical="center" wrapText="1"/>
    </xf>
    <xf numFmtId="0" fontId="27" fillId="29" borderId="0" xfId="0" applyFont="1" applyFill="1" applyBorder="1" applyAlignment="1">
      <alignment horizontal="center" vertical="center" wrapText="1"/>
    </xf>
    <xf numFmtId="0" fontId="27" fillId="29" borderId="17" xfId="0" applyFont="1" applyFill="1" applyBorder="1" applyAlignment="1">
      <alignment horizontal="center" vertical="center" wrapText="1"/>
    </xf>
    <xf numFmtId="180" fontId="25" fillId="29" borderId="16" xfId="0" applyNumberFormat="1" applyFont="1" applyFill="1" applyBorder="1" applyAlignment="1">
      <alignment horizontal="center" vertical="center" wrapText="1"/>
    </xf>
    <xf numFmtId="180" fontId="25" fillId="29" borderId="0" xfId="0" applyNumberFormat="1" applyFont="1" applyFill="1" applyBorder="1" applyAlignment="1">
      <alignment horizontal="center" vertical="center"/>
    </xf>
    <xf numFmtId="180" fontId="25" fillId="29" borderId="17" xfId="0" applyNumberFormat="1" applyFont="1" applyFill="1" applyBorder="1" applyAlignment="1">
      <alignment horizontal="center" vertical="center"/>
    </xf>
    <xf numFmtId="180" fontId="89" fillId="29" borderId="16" xfId="0" applyNumberFormat="1" applyFont="1" applyFill="1" applyBorder="1" applyAlignment="1">
      <alignment horizontal="center" vertical="center" wrapText="1"/>
    </xf>
    <xf numFmtId="0" fontId="89" fillId="29" borderId="0" xfId="0" applyFont="1" applyFill="1" applyBorder="1" applyAlignment="1">
      <alignment horizontal="center" vertical="center" wrapText="1"/>
    </xf>
    <xf numFmtId="0" fontId="89" fillId="29" borderId="17" xfId="0" applyFont="1" applyFill="1" applyBorder="1" applyAlignment="1">
      <alignment horizontal="center" vertical="center" wrapText="1"/>
    </xf>
    <xf numFmtId="180" fontId="83" fillId="29" borderId="16" xfId="0" applyNumberFormat="1" applyFont="1" applyFill="1" applyBorder="1" applyAlignment="1">
      <alignment horizontal="right"/>
    </xf>
    <xf numFmtId="180" fontId="83" fillId="29" borderId="0" xfId="0" applyNumberFormat="1" applyFont="1" applyFill="1" applyBorder="1" applyAlignment="1">
      <alignment horizontal="right"/>
    </xf>
    <xf numFmtId="180" fontId="79" fillId="25" borderId="37" xfId="0" applyNumberFormat="1" applyFont="1" applyFill="1" applyBorder="1" applyAlignment="1">
      <alignment horizontal="center" vertical="center"/>
    </xf>
    <xf numFmtId="180" fontId="79" fillId="25" borderId="38" xfId="0" applyNumberFormat="1" applyFont="1" applyFill="1" applyBorder="1" applyAlignment="1">
      <alignment horizontal="center" vertical="center"/>
    </xf>
    <xf numFmtId="180" fontId="79" fillId="25" borderId="39" xfId="0" applyNumberFormat="1" applyFont="1" applyFill="1" applyBorder="1" applyAlignment="1">
      <alignment horizontal="center" vertical="center"/>
    </xf>
    <xf numFmtId="0" fontId="23" fillId="29" borderId="16" xfId="0" applyFont="1" applyFill="1" applyBorder="1" applyAlignment="1">
      <alignment horizontal="center"/>
    </xf>
    <xf numFmtId="0" fontId="23" fillId="29" borderId="0" xfId="0" applyFont="1" applyFill="1" applyBorder="1" applyAlignment="1">
      <alignment horizontal="center"/>
    </xf>
    <xf numFmtId="0" fontId="23" fillId="29" borderId="17" xfId="0" applyFont="1" applyFill="1" applyBorder="1" applyAlignment="1">
      <alignment horizontal="center"/>
    </xf>
    <xf numFmtId="180" fontId="23" fillId="29" borderId="16" xfId="0" applyNumberFormat="1" applyFont="1" applyFill="1" applyBorder="1" applyAlignment="1">
      <alignment horizontal="center"/>
    </xf>
    <xf numFmtId="180" fontId="23" fillId="29" borderId="0" xfId="0" applyNumberFormat="1" applyFont="1" applyFill="1" applyBorder="1" applyAlignment="1">
      <alignment horizontal="center"/>
    </xf>
    <xf numFmtId="180" fontId="23" fillId="29" borderId="17" xfId="0" applyNumberFormat="1" applyFont="1" applyFill="1" applyBorder="1" applyAlignment="1">
      <alignment horizontal="center"/>
    </xf>
    <xf numFmtId="0" fontId="46" fillId="5" borderId="0" xfId="0" applyFont="1" applyFill="1" applyAlignment="1">
      <alignment horizontal="center" vertical="center"/>
    </xf>
    <xf numFmtId="0" fontId="90" fillId="26" borderId="12" xfId="0" applyFont="1" applyFill="1" applyBorder="1" applyAlignment="1">
      <alignment horizontal="center" vertical="center" wrapText="1"/>
    </xf>
    <xf numFmtId="0" fontId="91" fillId="26" borderId="12" xfId="0" applyFont="1" applyFill="1" applyBorder="1" applyAlignment="1">
      <alignment horizontal="center" vertical="center" wrapText="1"/>
    </xf>
    <xf numFmtId="0" fontId="64" fillId="25" borderId="20" xfId="0" applyFont="1" applyFill="1" applyBorder="1" applyAlignment="1">
      <alignment horizontal="right" vertical="center" wrapText="1"/>
    </xf>
    <xf numFmtId="0" fontId="64" fillId="25" borderId="21" xfId="0" applyFont="1" applyFill="1" applyBorder="1" applyAlignment="1">
      <alignment horizontal="right" vertical="center" wrapText="1"/>
    </xf>
    <xf numFmtId="0" fontId="64" fillId="25" borderId="21" xfId="0" applyFont="1" applyFill="1" applyBorder="1" applyAlignment="1">
      <alignment horizontal="left" vertical="center" wrapText="1"/>
    </xf>
    <xf numFmtId="0" fontId="64" fillId="25" borderId="22" xfId="0" applyFont="1" applyFill="1" applyBorder="1" applyAlignment="1">
      <alignment horizontal="left" vertical="center" wrapText="1"/>
    </xf>
    <xf numFmtId="0" fontId="65" fillId="2" borderId="16"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65"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1" borderId="16"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2" fillId="30" borderId="23" xfId="52" applyFont="1" applyFill="1" applyBorder="1" applyAlignment="1" applyProtection="1">
      <alignment horizontal="right" vertical="center" wrapText="1"/>
      <protection locked="0"/>
    </xf>
    <xf numFmtId="190" fontId="32" fillId="30" borderId="23" xfId="52" applyNumberFormat="1" applyFont="1" applyFill="1" applyBorder="1" applyAlignment="1" applyProtection="1">
      <alignment horizontal="center" vertical="center" wrapText="1"/>
      <protection locked="0"/>
    </xf>
    <xf numFmtId="0" fontId="92" fillId="25" borderId="0" xfId="52" applyFont="1" applyFill="1" applyBorder="1" applyAlignment="1" applyProtection="1">
      <alignment horizontal="center" vertical="center" wrapText="1"/>
      <protection locked="0"/>
    </xf>
    <xf numFmtId="0" fontId="32" fillId="26" borderId="0" xfId="52" applyFont="1" applyFill="1" applyBorder="1" applyAlignment="1" applyProtection="1">
      <alignment horizontal="center" vertical="center" wrapText="1"/>
      <protection locked="0"/>
    </xf>
    <xf numFmtId="0" fontId="24" fillId="34" borderId="21" xfId="0" applyFont="1" applyFill="1" applyBorder="1" applyAlignment="1">
      <alignment horizontal="center" vertical="center"/>
    </xf>
    <xf numFmtId="0" fontId="76" fillId="26" borderId="24" xfId="52" applyFont="1" applyFill="1" applyBorder="1" applyAlignment="1">
      <alignment horizontal="center" vertical="center"/>
      <protection/>
    </xf>
    <xf numFmtId="0" fontId="76" fillId="26" borderId="23" xfId="52" applyFont="1" applyFill="1" applyBorder="1" applyAlignment="1">
      <alignment horizontal="center" vertical="center"/>
      <protection/>
    </xf>
    <xf numFmtId="0" fontId="93" fillId="26" borderId="26" xfId="52" applyFont="1" applyFill="1" applyBorder="1" applyAlignment="1">
      <alignment horizontal="center" vertical="center" wrapText="1"/>
      <protection/>
    </xf>
    <xf numFmtId="0" fontId="93" fillId="26" borderId="40" xfId="52" applyFont="1" applyFill="1" applyBorder="1" applyAlignment="1">
      <alignment horizontal="center" vertical="center" wrapText="1"/>
      <protection/>
    </xf>
    <xf numFmtId="0" fontId="24" fillId="34" borderId="23" xfId="0" applyFont="1" applyFill="1" applyBorder="1" applyAlignment="1">
      <alignment horizontal="center" vertical="center"/>
    </xf>
    <xf numFmtId="0" fontId="56" fillId="27" borderId="0" xfId="0" applyFont="1" applyFill="1" applyBorder="1" applyAlignment="1">
      <alignment horizontal="right" vertical="center"/>
    </xf>
    <xf numFmtId="190" fontId="25" fillId="24" borderId="41" xfId="52" applyNumberFormat="1" applyFont="1" applyFill="1" applyBorder="1" applyAlignment="1" applyProtection="1">
      <alignment horizontal="center" vertical="center" wrapText="1"/>
      <protection locked="0"/>
    </xf>
    <xf numFmtId="0" fontId="75" fillId="26" borderId="26" xfId="52" applyFont="1" applyFill="1" applyBorder="1" applyAlignment="1">
      <alignment horizontal="center" vertical="center" wrapText="1"/>
      <protection/>
    </xf>
    <xf numFmtId="0" fontId="75" fillId="26" borderId="40" xfId="52" applyFont="1" applyFill="1" applyBorder="1" applyAlignment="1">
      <alignment horizontal="center" vertical="center" wrapText="1"/>
      <protection/>
    </xf>
    <xf numFmtId="0" fontId="32" fillId="26" borderId="42"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94" fillId="18" borderId="10" xfId="47" applyFont="1" applyFill="1" applyBorder="1" applyAlignment="1" applyProtection="1">
      <alignment horizontal="left" vertical="center" wrapText="1"/>
      <protection locked="0"/>
    </xf>
    <xf numFmtId="0" fontId="70" fillId="18" borderId="10" xfId="52" applyNumberFormat="1" applyFont="1" applyFill="1" applyBorder="1" applyAlignment="1" applyProtection="1">
      <alignment horizontal="right" vertical="center" wrapText="1"/>
      <protection locked="0"/>
    </xf>
    <xf numFmtId="181" fontId="53" fillId="25" borderId="11" xfId="52" applyNumberFormat="1" applyFont="1" applyFill="1" applyBorder="1" applyAlignment="1" applyProtection="1">
      <alignment horizontal="left" vertical="center" wrapText="1"/>
      <protection locked="0"/>
    </xf>
    <xf numFmtId="0" fontId="48" fillId="18" borderId="10" xfId="52" applyFont="1" applyFill="1" applyBorder="1" applyAlignment="1" applyProtection="1">
      <alignment horizontal="left" vertical="center" wrapText="1"/>
      <protection locked="0"/>
    </xf>
    <xf numFmtId="0" fontId="53" fillId="18" borderId="10" xfId="52" applyNumberFormat="1"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0" fontId="95" fillId="26" borderId="12" xfId="52" applyFont="1" applyFill="1" applyBorder="1" applyAlignment="1">
      <alignment horizontal="center" textRotation="90" wrapText="1"/>
      <protection/>
    </xf>
    <xf numFmtId="0" fontId="95" fillId="26" borderId="26" xfId="52" applyFont="1" applyFill="1" applyBorder="1" applyAlignment="1">
      <alignment horizontal="center" textRotation="90" wrapText="1"/>
      <protection/>
    </xf>
    <xf numFmtId="0" fontId="95" fillId="26" borderId="40" xfId="52" applyFont="1" applyFill="1" applyBorder="1" applyAlignment="1">
      <alignment horizontal="center" textRotation="90" wrapText="1"/>
      <protection/>
    </xf>
    <xf numFmtId="0" fontId="75" fillId="26" borderId="12" xfId="52" applyFont="1" applyFill="1" applyBorder="1" applyAlignment="1">
      <alignment horizontal="center" vertical="center" wrapText="1"/>
      <protection/>
    </xf>
    <xf numFmtId="206" fontId="75" fillId="26" borderId="12" xfId="52" applyNumberFormat="1" applyFont="1" applyFill="1" applyBorder="1" applyAlignment="1">
      <alignment horizontal="center" vertical="center" wrapText="1"/>
      <protection/>
    </xf>
    <xf numFmtId="0" fontId="75" fillId="26" borderId="12" xfId="52" applyFont="1" applyFill="1" applyBorder="1" applyAlignment="1" applyProtection="1">
      <alignment horizontal="center"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01450"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182600" y="95250"/>
          <a:ext cx="9144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1685925</xdr:colOff>
      <xdr:row>0</xdr:row>
      <xdr:rowOff>76200</xdr:rowOff>
    </xdr:from>
    <xdr:to>
      <xdr:col>13</xdr:col>
      <xdr:colOff>2600325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53925" y="76200"/>
          <a:ext cx="9144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0</xdr:row>
      <xdr:rowOff>85725</xdr:rowOff>
    </xdr:from>
    <xdr:to>
      <xdr:col>13</xdr:col>
      <xdr:colOff>2362200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639675" y="85725"/>
          <a:ext cx="91440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096875" y="95250"/>
          <a:ext cx="9144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gisaya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gisaya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tabSelected="1" view="pageBreakPreview" zoomScale="112" zoomScaleSheetLayoutView="112" zoomScalePageLayoutView="0" workbookViewId="0" topLeftCell="A17">
      <selection activeCell="F24" sqref="F24:K2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80"/>
      <c r="B1" s="81"/>
      <c r="C1" s="81"/>
      <c r="D1" s="81"/>
      <c r="E1" s="81"/>
      <c r="F1" s="81"/>
      <c r="G1" s="81"/>
      <c r="H1" s="81"/>
      <c r="I1" s="81"/>
      <c r="J1" s="81"/>
      <c r="K1" s="82"/>
    </row>
    <row r="2" spans="1:11" ht="116.25" customHeight="1">
      <c r="A2" s="202" t="s">
        <v>138</v>
      </c>
      <c r="B2" s="203"/>
      <c r="C2" s="203"/>
      <c r="D2" s="203"/>
      <c r="E2" s="203"/>
      <c r="F2" s="203"/>
      <c r="G2" s="203"/>
      <c r="H2" s="203"/>
      <c r="I2" s="203"/>
      <c r="J2" s="203"/>
      <c r="K2" s="204"/>
    </row>
    <row r="3" spans="1:11" ht="14.25">
      <c r="A3" s="83"/>
      <c r="B3" s="84"/>
      <c r="C3" s="84"/>
      <c r="D3" s="84"/>
      <c r="E3" s="84"/>
      <c r="F3" s="84"/>
      <c r="G3" s="84"/>
      <c r="H3" s="84"/>
      <c r="I3" s="84"/>
      <c r="J3" s="84"/>
      <c r="K3" s="85"/>
    </row>
    <row r="4" spans="1:11" ht="12.75">
      <c r="A4" s="86"/>
      <c r="B4" s="87"/>
      <c r="C4" s="87"/>
      <c r="D4" s="87"/>
      <c r="E4" s="87"/>
      <c r="F4" s="87"/>
      <c r="G4" s="87"/>
      <c r="H4" s="87"/>
      <c r="I4" s="87"/>
      <c r="J4" s="87"/>
      <c r="K4" s="88"/>
    </row>
    <row r="5" spans="1:11" ht="12.75">
      <c r="A5" s="86"/>
      <c r="B5" s="87"/>
      <c r="C5" s="87"/>
      <c r="D5" s="87"/>
      <c r="E5" s="87"/>
      <c r="F5" s="87"/>
      <c r="G5" s="87"/>
      <c r="H5" s="87"/>
      <c r="I5" s="87"/>
      <c r="J5" s="87"/>
      <c r="K5" s="88"/>
    </row>
    <row r="6" spans="1:11" ht="12.75">
      <c r="A6" s="86"/>
      <c r="B6" s="87"/>
      <c r="C6" s="87"/>
      <c r="D6" s="87"/>
      <c r="E6" s="87"/>
      <c r="F6" s="87"/>
      <c r="G6" s="87"/>
      <c r="H6" s="87"/>
      <c r="I6" s="87"/>
      <c r="J6" s="87"/>
      <c r="K6" s="88"/>
    </row>
    <row r="7" spans="1:11" ht="12.75">
      <c r="A7" s="86"/>
      <c r="B7" s="87"/>
      <c r="C7" s="87"/>
      <c r="D7" s="87"/>
      <c r="E7" s="87"/>
      <c r="F7" s="87"/>
      <c r="G7" s="87"/>
      <c r="H7" s="87"/>
      <c r="I7" s="87"/>
      <c r="J7" s="87"/>
      <c r="K7" s="88"/>
    </row>
    <row r="8" spans="1:11" ht="12.75">
      <c r="A8" s="86"/>
      <c r="B8" s="87"/>
      <c r="C8" s="87"/>
      <c r="D8" s="87"/>
      <c r="E8" s="87"/>
      <c r="F8" s="87"/>
      <c r="G8" s="87"/>
      <c r="H8" s="87"/>
      <c r="I8" s="87"/>
      <c r="J8" s="87"/>
      <c r="K8" s="88"/>
    </row>
    <row r="9" spans="1:11" ht="12.75">
      <c r="A9" s="86"/>
      <c r="B9" s="87"/>
      <c r="C9" s="87"/>
      <c r="D9" s="87"/>
      <c r="E9" s="87"/>
      <c r="F9" s="87"/>
      <c r="G9" s="87"/>
      <c r="H9" s="87"/>
      <c r="I9" s="87"/>
      <c r="J9" s="87"/>
      <c r="K9" s="88"/>
    </row>
    <row r="10" spans="1:11" ht="12.75">
      <c r="A10" s="86"/>
      <c r="B10" s="87"/>
      <c r="C10" s="87"/>
      <c r="D10" s="87"/>
      <c r="E10" s="87"/>
      <c r="F10" s="87"/>
      <c r="G10" s="87"/>
      <c r="H10" s="87"/>
      <c r="I10" s="87"/>
      <c r="J10" s="87"/>
      <c r="K10" s="88"/>
    </row>
    <row r="11" spans="1:11" ht="12.75">
      <c r="A11" s="86"/>
      <c r="B11" s="87"/>
      <c r="C11" s="87"/>
      <c r="D11" s="87"/>
      <c r="E11" s="87"/>
      <c r="F11" s="87"/>
      <c r="G11" s="87"/>
      <c r="H11" s="87"/>
      <c r="I11" s="87"/>
      <c r="J11" s="87"/>
      <c r="K11" s="88"/>
    </row>
    <row r="12" spans="1:11" ht="51.75" customHeight="1">
      <c r="A12" s="219"/>
      <c r="B12" s="220"/>
      <c r="C12" s="220"/>
      <c r="D12" s="220"/>
      <c r="E12" s="220"/>
      <c r="F12" s="220"/>
      <c r="G12" s="220"/>
      <c r="H12" s="220"/>
      <c r="I12" s="220"/>
      <c r="J12" s="220"/>
      <c r="K12" s="221"/>
    </row>
    <row r="13" spans="1:11" ht="71.25" customHeight="1">
      <c r="A13" s="205"/>
      <c r="B13" s="206"/>
      <c r="C13" s="206"/>
      <c r="D13" s="206"/>
      <c r="E13" s="206"/>
      <c r="F13" s="206"/>
      <c r="G13" s="206"/>
      <c r="H13" s="206"/>
      <c r="I13" s="206"/>
      <c r="J13" s="206"/>
      <c r="K13" s="207"/>
    </row>
    <row r="14" spans="1:11" ht="72" customHeight="1">
      <c r="A14" s="211" t="str">
        <f>F19</f>
        <v>Spor Toto Türkiye 10000m Şampiyonası ve 800M-1500M-3000M ENG. Olimpik Baraj Geçme Yarışmaları</v>
      </c>
      <c r="B14" s="212"/>
      <c r="C14" s="212"/>
      <c r="D14" s="212"/>
      <c r="E14" s="212"/>
      <c r="F14" s="212"/>
      <c r="G14" s="212"/>
      <c r="H14" s="212"/>
      <c r="I14" s="212"/>
      <c r="J14" s="212"/>
      <c r="K14" s="213"/>
    </row>
    <row r="15" spans="1:11" ht="51.75" customHeight="1">
      <c r="A15" s="208"/>
      <c r="B15" s="209"/>
      <c r="C15" s="209"/>
      <c r="D15" s="209"/>
      <c r="E15" s="209"/>
      <c r="F15" s="209"/>
      <c r="G15" s="209"/>
      <c r="H15" s="209"/>
      <c r="I15" s="209"/>
      <c r="J15" s="209"/>
      <c r="K15" s="210"/>
    </row>
    <row r="16" spans="1:11" ht="12.75">
      <c r="A16" s="86"/>
      <c r="B16" s="87"/>
      <c r="C16" s="87"/>
      <c r="D16" s="87"/>
      <c r="E16" s="87"/>
      <c r="F16" s="87"/>
      <c r="G16" s="87"/>
      <c r="H16" s="87"/>
      <c r="I16" s="87"/>
      <c r="J16" s="87"/>
      <c r="K16" s="88"/>
    </row>
    <row r="17" spans="1:11" ht="25.5">
      <c r="A17" s="222"/>
      <c r="B17" s="223"/>
      <c r="C17" s="223"/>
      <c r="D17" s="223"/>
      <c r="E17" s="223"/>
      <c r="F17" s="223"/>
      <c r="G17" s="223"/>
      <c r="H17" s="223"/>
      <c r="I17" s="223"/>
      <c r="J17" s="223"/>
      <c r="K17" s="224"/>
    </row>
    <row r="18" spans="1:11" ht="24.75" customHeight="1">
      <c r="A18" s="216" t="s">
        <v>59</v>
      </c>
      <c r="B18" s="217"/>
      <c r="C18" s="217"/>
      <c r="D18" s="217"/>
      <c r="E18" s="217"/>
      <c r="F18" s="217"/>
      <c r="G18" s="217"/>
      <c r="H18" s="217"/>
      <c r="I18" s="217"/>
      <c r="J18" s="217"/>
      <c r="K18" s="218"/>
    </row>
    <row r="19" spans="1:11" s="23" customFormat="1" ht="35.25" customHeight="1">
      <c r="A19" s="193" t="s">
        <v>55</v>
      </c>
      <c r="B19" s="194"/>
      <c r="C19" s="194"/>
      <c r="D19" s="194"/>
      <c r="E19" s="195"/>
      <c r="F19" s="182" t="s">
        <v>248</v>
      </c>
      <c r="G19" s="183"/>
      <c r="H19" s="183"/>
      <c r="I19" s="183"/>
      <c r="J19" s="183"/>
      <c r="K19" s="184"/>
    </row>
    <row r="20" spans="1:11" s="23" customFormat="1" ht="35.25" customHeight="1">
      <c r="A20" s="196" t="s">
        <v>56</v>
      </c>
      <c r="B20" s="197"/>
      <c r="C20" s="197"/>
      <c r="D20" s="197"/>
      <c r="E20" s="198"/>
      <c r="F20" s="182" t="s">
        <v>139</v>
      </c>
      <c r="G20" s="183"/>
      <c r="H20" s="183"/>
      <c r="I20" s="183"/>
      <c r="J20" s="183"/>
      <c r="K20" s="184"/>
    </row>
    <row r="21" spans="1:11" s="23" customFormat="1" ht="35.25" customHeight="1">
      <c r="A21" s="196" t="s">
        <v>57</v>
      </c>
      <c r="B21" s="197"/>
      <c r="C21" s="197"/>
      <c r="D21" s="197"/>
      <c r="E21" s="198"/>
      <c r="F21" s="182" t="s">
        <v>209</v>
      </c>
      <c r="G21" s="183"/>
      <c r="H21" s="183"/>
      <c r="I21" s="183"/>
      <c r="J21" s="183"/>
      <c r="K21" s="184"/>
    </row>
    <row r="22" spans="1:11" s="23" customFormat="1" ht="35.25" customHeight="1">
      <c r="A22" s="196" t="s">
        <v>58</v>
      </c>
      <c r="B22" s="197"/>
      <c r="C22" s="197"/>
      <c r="D22" s="197"/>
      <c r="E22" s="198"/>
      <c r="F22" s="182">
        <v>42126</v>
      </c>
      <c r="G22" s="183"/>
      <c r="H22" s="183"/>
      <c r="I22" s="183"/>
      <c r="J22" s="183"/>
      <c r="K22" s="184"/>
    </row>
    <row r="23" spans="1:11" s="23" customFormat="1" ht="35.25" customHeight="1">
      <c r="A23" s="199" t="s">
        <v>60</v>
      </c>
      <c r="B23" s="200"/>
      <c r="C23" s="200"/>
      <c r="D23" s="200"/>
      <c r="E23" s="201"/>
      <c r="F23" s="181" t="s">
        <v>289</v>
      </c>
      <c r="G23" s="89" t="s">
        <v>136</v>
      </c>
      <c r="H23" s="89"/>
      <c r="I23" s="89"/>
      <c r="J23" s="89"/>
      <c r="K23" s="90"/>
    </row>
    <row r="24" spans="1:11" ht="15.75">
      <c r="A24" s="214"/>
      <c r="B24" s="215"/>
      <c r="C24" s="215"/>
      <c r="D24" s="215"/>
      <c r="E24" s="215"/>
      <c r="F24" s="185"/>
      <c r="G24" s="185"/>
      <c r="H24" s="185"/>
      <c r="I24" s="185"/>
      <c r="J24" s="185"/>
      <c r="K24" s="186"/>
    </row>
    <row r="25" spans="1:11" ht="20.25">
      <c r="A25" s="190"/>
      <c r="B25" s="191"/>
      <c r="C25" s="191"/>
      <c r="D25" s="191"/>
      <c r="E25" s="191"/>
      <c r="F25" s="191"/>
      <c r="G25" s="191"/>
      <c r="H25" s="191"/>
      <c r="I25" s="191"/>
      <c r="J25" s="191"/>
      <c r="K25" s="192"/>
    </row>
    <row r="26" spans="1:11" ht="12.75">
      <c r="A26" s="86"/>
      <c r="B26" s="87"/>
      <c r="C26" s="87"/>
      <c r="D26" s="87"/>
      <c r="E26" s="87"/>
      <c r="F26" s="87"/>
      <c r="G26" s="87"/>
      <c r="H26" s="87"/>
      <c r="I26" s="87"/>
      <c r="J26" s="87"/>
      <c r="K26" s="88"/>
    </row>
    <row r="27" spans="1:11" ht="20.25">
      <c r="A27" s="187"/>
      <c r="B27" s="188"/>
      <c r="C27" s="188"/>
      <c r="D27" s="188"/>
      <c r="E27" s="188"/>
      <c r="F27" s="188"/>
      <c r="G27" s="188"/>
      <c r="H27" s="188"/>
      <c r="I27" s="188"/>
      <c r="J27" s="188"/>
      <c r="K27" s="189"/>
    </row>
    <row r="28" spans="1:11" ht="12.75">
      <c r="A28" s="86"/>
      <c r="B28" s="87"/>
      <c r="C28" s="87"/>
      <c r="D28" s="87"/>
      <c r="E28" s="87"/>
      <c r="F28" s="87"/>
      <c r="G28" s="87"/>
      <c r="H28" s="87"/>
      <c r="I28" s="87"/>
      <c r="J28" s="87"/>
      <c r="K28" s="88"/>
    </row>
    <row r="29" spans="1:11" ht="12.75">
      <c r="A29" s="86"/>
      <c r="B29" s="87"/>
      <c r="C29" s="87"/>
      <c r="D29" s="87"/>
      <c r="E29" s="87"/>
      <c r="F29" s="87"/>
      <c r="G29" s="87"/>
      <c r="H29" s="87"/>
      <c r="I29" s="87"/>
      <c r="J29" s="87"/>
      <c r="K29" s="88"/>
    </row>
    <row r="30" spans="1:11" ht="12.75">
      <c r="A30" s="91"/>
      <c r="B30" s="92"/>
      <c r="C30" s="92"/>
      <c r="D30" s="92"/>
      <c r="E30" s="92"/>
      <c r="F30" s="92"/>
      <c r="G30" s="92"/>
      <c r="H30" s="92"/>
      <c r="I30" s="92"/>
      <c r="J30" s="92"/>
      <c r="K30" s="93"/>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C10" sqref="C10"/>
    </sheetView>
  </sheetViews>
  <sheetFormatPr defaultColWidth="9.140625" defaultRowHeight="12.75"/>
  <cols>
    <col min="1" max="1" width="2.57421875" style="50" customWidth="1"/>
    <col min="2" max="2" width="28.7109375" style="64" bestFit="1" customWidth="1"/>
    <col min="3" max="3" width="28.421875" style="50" bestFit="1" customWidth="1"/>
    <col min="4" max="4" width="27.00390625" style="50" customWidth="1"/>
    <col min="5" max="5" width="42.140625" style="50" bestFit="1" customWidth="1"/>
    <col min="6" max="6" width="2.421875" style="50" customWidth="1"/>
    <col min="7" max="7" width="4.7109375" style="50" customWidth="1"/>
    <col min="8" max="8" width="119.8515625" style="50" customWidth="1"/>
    <col min="9" max="16384" width="9.140625" style="50" customWidth="1"/>
  </cols>
  <sheetData>
    <row r="1" spans="1:8" ht="12" customHeight="1">
      <c r="A1" s="48"/>
      <c r="B1" s="49"/>
      <c r="C1" s="48"/>
      <c r="D1" s="48"/>
      <c r="E1" s="48"/>
      <c r="F1" s="48"/>
      <c r="G1" s="46"/>
      <c r="H1" s="226" t="s">
        <v>77</v>
      </c>
    </row>
    <row r="2" spans="1:13" ht="51" customHeight="1">
      <c r="A2" s="48"/>
      <c r="B2" s="235" t="str">
        <f>'YARIŞMA BİLGİLERİ'!F19</f>
        <v>Spor Toto Türkiye 10000m Şampiyonası ve 800M-1500M-3000M ENG. Olimpik Baraj Geçme Yarışmaları</v>
      </c>
      <c r="C2" s="236"/>
      <c r="D2" s="236"/>
      <c r="E2" s="237"/>
      <c r="F2" s="48"/>
      <c r="H2" s="227"/>
      <c r="I2" s="47"/>
      <c r="J2" s="47"/>
      <c r="K2" s="47"/>
      <c r="L2" s="47"/>
      <c r="M2" s="51"/>
    </row>
    <row r="3" spans="1:12" ht="20.25" customHeight="1">
      <c r="A3" s="48"/>
      <c r="B3" s="232" t="s">
        <v>17</v>
      </c>
      <c r="C3" s="233"/>
      <c r="D3" s="233"/>
      <c r="E3" s="234"/>
      <c r="F3" s="48"/>
      <c r="H3" s="227"/>
      <c r="I3" s="52"/>
      <c r="J3" s="52"/>
      <c r="K3" s="52"/>
      <c r="L3" s="52"/>
    </row>
    <row r="4" spans="1:12" ht="48">
      <c r="A4" s="48"/>
      <c r="B4" s="238" t="s">
        <v>78</v>
      </c>
      <c r="C4" s="239"/>
      <c r="D4" s="239"/>
      <c r="E4" s="240"/>
      <c r="F4" s="48"/>
      <c r="H4" s="53" t="s">
        <v>65</v>
      </c>
      <c r="I4" s="54"/>
      <c r="J4" s="54"/>
      <c r="K4" s="54"/>
      <c r="L4" s="54"/>
    </row>
    <row r="5" spans="1:12" ht="45" customHeight="1">
      <c r="A5" s="48"/>
      <c r="B5" s="228" t="str">
        <f>'YARIŞMA BİLGİLERİ'!F21</f>
        <v>GENÇ ERKEKLER</v>
      </c>
      <c r="C5" s="229"/>
      <c r="D5" s="230" t="s">
        <v>62</v>
      </c>
      <c r="E5" s="231"/>
      <c r="F5" s="48"/>
      <c r="H5" s="53" t="s">
        <v>66</v>
      </c>
      <c r="I5" s="54"/>
      <c r="J5" s="54"/>
      <c r="K5" s="54"/>
      <c r="L5" s="54"/>
    </row>
    <row r="6" spans="1:12" ht="39.75" customHeight="1">
      <c r="A6" s="48"/>
      <c r="B6" s="79" t="s">
        <v>7</v>
      </c>
      <c r="C6" s="79" t="s">
        <v>8</v>
      </c>
      <c r="D6" s="79" t="s">
        <v>31</v>
      </c>
      <c r="E6" s="79" t="s">
        <v>54</v>
      </c>
      <c r="F6" s="48"/>
      <c r="H6" s="53" t="s">
        <v>67</v>
      </c>
      <c r="I6" s="54"/>
      <c r="J6" s="54"/>
      <c r="K6" s="54"/>
      <c r="L6" s="54"/>
    </row>
    <row r="7" spans="1:12" s="56" customFormat="1" ht="41.25" customHeight="1">
      <c r="A7" s="55"/>
      <c r="B7" s="173">
        <v>42126.697916666664</v>
      </c>
      <c r="C7" s="77" t="s">
        <v>92</v>
      </c>
      <c r="D7" s="78" t="s">
        <v>211</v>
      </c>
      <c r="E7" s="78" t="s">
        <v>215</v>
      </c>
      <c r="F7" s="55"/>
      <c r="H7" s="53" t="s">
        <v>68</v>
      </c>
      <c r="I7" s="54"/>
      <c r="J7" s="54"/>
      <c r="K7" s="54"/>
      <c r="L7" s="54"/>
    </row>
    <row r="8" spans="1:12" s="56" customFormat="1" ht="41.25" customHeight="1">
      <c r="A8" s="55"/>
      <c r="B8" s="173">
        <v>42126.677083333336</v>
      </c>
      <c r="C8" s="77" t="s">
        <v>83</v>
      </c>
      <c r="D8" s="78" t="s">
        <v>210</v>
      </c>
      <c r="E8" s="78" t="s">
        <v>214</v>
      </c>
      <c r="F8" s="55"/>
      <c r="H8" s="53" t="s">
        <v>69</v>
      </c>
      <c r="I8" s="54"/>
      <c r="J8" s="54"/>
      <c r="K8" s="54"/>
      <c r="L8" s="54"/>
    </row>
    <row r="9" spans="1:12" s="56" customFormat="1" ht="41.25" customHeight="1">
      <c r="A9" s="55"/>
      <c r="B9" s="173">
        <v>42126.72222222222</v>
      </c>
      <c r="C9" s="77" t="s">
        <v>140</v>
      </c>
      <c r="D9" s="78" t="s">
        <v>212</v>
      </c>
      <c r="E9" s="78" t="s">
        <v>216</v>
      </c>
      <c r="F9" s="55"/>
      <c r="H9" s="53" t="s">
        <v>70</v>
      </c>
      <c r="I9" s="54"/>
      <c r="J9" s="54"/>
      <c r="K9" s="54"/>
      <c r="L9" s="54"/>
    </row>
    <row r="10" spans="1:12" s="56" customFormat="1" ht="41.25" customHeight="1">
      <c r="A10" s="55"/>
      <c r="B10" s="173">
        <v>42126.743055555555</v>
      </c>
      <c r="C10" s="77" t="s">
        <v>141</v>
      </c>
      <c r="D10" s="78" t="s">
        <v>213</v>
      </c>
      <c r="E10" s="78" t="s">
        <v>217</v>
      </c>
      <c r="F10" s="55"/>
      <c r="H10" s="53" t="s">
        <v>71</v>
      </c>
      <c r="I10" s="54"/>
      <c r="J10" s="54"/>
      <c r="K10" s="54"/>
      <c r="L10" s="54"/>
    </row>
    <row r="11" spans="1:12" s="56" customFormat="1" ht="41.25" customHeight="1">
      <c r="A11" s="225"/>
      <c r="B11" s="225"/>
      <c r="C11" s="225"/>
      <c r="D11" s="225"/>
      <c r="E11" s="225"/>
      <c r="F11" s="225"/>
      <c r="H11" s="53" t="s">
        <v>72</v>
      </c>
      <c r="I11" s="54"/>
      <c r="J11" s="54"/>
      <c r="K11" s="54"/>
      <c r="L11" s="54"/>
    </row>
    <row r="12" spans="1:12" s="56" customFormat="1" ht="41.25" customHeight="1">
      <c r="A12" s="50"/>
      <c r="B12" s="63"/>
      <c r="C12" s="63"/>
      <c r="D12" s="63"/>
      <c r="E12" s="63"/>
      <c r="F12" s="63"/>
      <c r="H12" s="53" t="s">
        <v>73</v>
      </c>
      <c r="I12" s="54"/>
      <c r="J12" s="54"/>
      <c r="K12" s="54"/>
      <c r="L12" s="54"/>
    </row>
    <row r="13" spans="1:12" s="56" customFormat="1" ht="41.25" customHeight="1">
      <c r="A13" s="50"/>
      <c r="B13" s="63"/>
      <c r="C13" s="63"/>
      <c r="D13" s="63"/>
      <c r="E13" s="63"/>
      <c r="F13" s="63"/>
      <c r="H13" s="53" t="s">
        <v>74</v>
      </c>
      <c r="I13" s="54"/>
      <c r="J13" s="54"/>
      <c r="K13" s="54"/>
      <c r="L13" s="54"/>
    </row>
    <row r="14" spans="1:12" s="56" customFormat="1" ht="41.25" customHeight="1">
      <c r="A14" s="50"/>
      <c r="B14" s="64"/>
      <c r="C14" s="50"/>
      <c r="D14" s="50"/>
      <c r="E14" s="50"/>
      <c r="F14" s="50"/>
      <c r="H14" s="53" t="s">
        <v>75</v>
      </c>
      <c r="I14" s="54"/>
      <c r="J14" s="54"/>
      <c r="K14" s="54"/>
      <c r="L14" s="54"/>
    </row>
    <row r="15" spans="1:12" s="56" customFormat="1" ht="42" customHeight="1">
      <c r="A15" s="50"/>
      <c r="B15" s="64"/>
      <c r="C15" s="50"/>
      <c r="D15" s="50"/>
      <c r="E15" s="50"/>
      <c r="F15" s="50"/>
      <c r="H15" s="53" t="s">
        <v>76</v>
      </c>
      <c r="I15" s="54"/>
      <c r="J15" s="54"/>
      <c r="K15" s="54"/>
      <c r="L15" s="54"/>
    </row>
    <row r="16" spans="1:12" s="56" customFormat="1" ht="43.5" customHeight="1">
      <c r="A16" s="50"/>
      <c r="B16" s="64"/>
      <c r="C16" s="50"/>
      <c r="D16" s="50"/>
      <c r="E16" s="50"/>
      <c r="F16" s="50"/>
      <c r="H16" s="67" t="s">
        <v>26</v>
      </c>
      <c r="I16" s="57"/>
      <c r="J16" s="57"/>
      <c r="K16" s="57"/>
      <c r="L16" s="57"/>
    </row>
    <row r="17" spans="1:12" s="56" customFormat="1" ht="43.5" customHeight="1">
      <c r="A17" s="50"/>
      <c r="B17" s="64"/>
      <c r="C17" s="50"/>
      <c r="D17" s="50"/>
      <c r="E17" s="50"/>
      <c r="F17" s="50"/>
      <c r="H17" s="66" t="s">
        <v>22</v>
      </c>
      <c r="I17" s="57"/>
      <c r="J17" s="57"/>
      <c r="K17" s="57"/>
      <c r="L17" s="57"/>
    </row>
    <row r="18" spans="1:12" s="56" customFormat="1" ht="43.5" customHeight="1">
      <c r="A18" s="50"/>
      <c r="B18" s="64"/>
      <c r="C18" s="50"/>
      <c r="D18" s="50"/>
      <c r="E18" s="50"/>
      <c r="F18" s="50"/>
      <c r="H18" s="66" t="s">
        <v>23</v>
      </c>
      <c r="I18" s="57"/>
      <c r="J18" s="57"/>
      <c r="K18" s="57"/>
      <c r="L18" s="57"/>
    </row>
    <row r="19" spans="1:12" s="56" customFormat="1" ht="43.5" customHeight="1">
      <c r="A19" s="50"/>
      <c r="B19" s="64"/>
      <c r="C19" s="50"/>
      <c r="D19" s="50"/>
      <c r="E19" s="50"/>
      <c r="F19" s="50"/>
      <c r="H19" s="66" t="s">
        <v>24</v>
      </c>
      <c r="I19" s="57"/>
      <c r="J19" s="57"/>
      <c r="K19" s="57"/>
      <c r="L19" s="57"/>
    </row>
    <row r="20" spans="1:12" s="58" customFormat="1" ht="43.5" customHeight="1">
      <c r="A20" s="50"/>
      <c r="B20" s="64"/>
      <c r="C20" s="50"/>
      <c r="D20" s="50"/>
      <c r="E20" s="50"/>
      <c r="F20" s="50"/>
      <c r="H20" s="66" t="s">
        <v>25</v>
      </c>
      <c r="I20" s="57"/>
      <c r="J20" s="57"/>
      <c r="K20" s="57"/>
      <c r="L20" s="57"/>
    </row>
    <row r="21" spans="1:12" s="58" customFormat="1" ht="43.5" customHeight="1">
      <c r="A21" s="50"/>
      <c r="B21" s="64"/>
      <c r="C21" s="50"/>
      <c r="D21" s="50"/>
      <c r="E21" s="50"/>
      <c r="F21" s="50"/>
      <c r="H21" s="67" t="s">
        <v>30</v>
      </c>
      <c r="I21" s="57"/>
      <c r="J21" s="59"/>
      <c r="K21" s="59"/>
      <c r="L21" s="59"/>
    </row>
    <row r="22" spans="1:12" s="58" customFormat="1" ht="43.5" customHeight="1">
      <c r="A22" s="50"/>
      <c r="B22" s="64"/>
      <c r="C22" s="50"/>
      <c r="D22" s="50"/>
      <c r="E22" s="50"/>
      <c r="F22" s="50"/>
      <c r="H22" s="65" t="s">
        <v>27</v>
      </c>
      <c r="I22" s="60"/>
      <c r="J22" s="59"/>
      <c r="K22" s="59"/>
      <c r="L22" s="59"/>
    </row>
    <row r="23" spans="1:12" s="56" customFormat="1" ht="43.5" customHeight="1">
      <c r="A23" s="50"/>
      <c r="B23" s="64"/>
      <c r="C23" s="50"/>
      <c r="D23" s="50"/>
      <c r="E23" s="50"/>
      <c r="F23" s="50"/>
      <c r="H23" s="65" t="s">
        <v>28</v>
      </c>
      <c r="I23" s="60"/>
      <c r="J23" s="59"/>
      <c r="K23" s="59"/>
      <c r="L23" s="59"/>
    </row>
    <row r="24" spans="1:12" s="56" customFormat="1" ht="31.5" customHeight="1">
      <c r="A24" s="50"/>
      <c r="B24" s="64"/>
      <c r="C24" s="50"/>
      <c r="D24" s="50"/>
      <c r="E24" s="50"/>
      <c r="F24" s="50"/>
      <c r="H24" s="65" t="s">
        <v>29</v>
      </c>
      <c r="I24" s="60"/>
      <c r="J24" s="59"/>
      <c r="K24" s="59"/>
      <c r="L24" s="59"/>
    </row>
    <row r="25" spans="1:12" s="56" customFormat="1" ht="42.75" customHeight="1">
      <c r="A25" s="50"/>
      <c r="B25" s="64"/>
      <c r="C25" s="50"/>
      <c r="D25" s="50"/>
      <c r="E25" s="50"/>
      <c r="F25" s="50"/>
      <c r="G25" s="51"/>
      <c r="J25" s="61"/>
      <c r="K25" s="61"/>
      <c r="L25" s="61"/>
    </row>
    <row r="26" spans="1:6" s="56" customFormat="1" ht="46.5" customHeight="1">
      <c r="A26" s="50"/>
      <c r="B26" s="64"/>
      <c r="C26" s="50"/>
      <c r="D26" s="50"/>
      <c r="E26" s="50"/>
      <c r="F26" s="50"/>
    </row>
    <row r="27" spans="1:6" s="56" customFormat="1" ht="39" customHeight="1">
      <c r="A27" s="50"/>
      <c r="B27" s="64"/>
      <c r="C27" s="50"/>
      <c r="D27" s="50"/>
      <c r="E27" s="50"/>
      <c r="F27" s="50"/>
    </row>
    <row r="28" spans="1:12" s="56" customFormat="1" ht="42" customHeight="1">
      <c r="A28" s="50"/>
      <c r="B28" s="64"/>
      <c r="C28" s="50"/>
      <c r="D28" s="50"/>
      <c r="E28" s="50"/>
      <c r="F28" s="50"/>
      <c r="H28" s="62"/>
      <c r="I28" s="62"/>
      <c r="J28" s="62"/>
      <c r="K28" s="62"/>
      <c r="L28" s="62"/>
    </row>
    <row r="29" spans="1:6" s="62" customFormat="1" ht="44.25" customHeight="1">
      <c r="A29" s="50"/>
      <c r="B29" s="64"/>
      <c r="C29" s="50"/>
      <c r="D29" s="50"/>
      <c r="E29" s="50"/>
      <c r="F29" s="50"/>
    </row>
    <row r="30" spans="1:6" s="62" customFormat="1" ht="17.25" customHeight="1">
      <c r="A30" s="50"/>
      <c r="B30" s="64"/>
      <c r="C30" s="50"/>
      <c r="D30" s="50"/>
      <c r="E30" s="50"/>
      <c r="F30" s="50"/>
    </row>
    <row r="31" spans="1:6" s="62" customFormat="1" ht="38.25" customHeight="1">
      <c r="A31" s="50"/>
      <c r="B31" s="64"/>
      <c r="C31" s="50"/>
      <c r="D31" s="50"/>
      <c r="E31" s="50"/>
      <c r="F31" s="50"/>
    </row>
    <row r="32" spans="1:12" s="62" customFormat="1" ht="52.5" customHeight="1">
      <c r="A32" s="50"/>
      <c r="B32" s="64"/>
      <c r="C32" s="50"/>
      <c r="D32" s="50"/>
      <c r="E32" s="50"/>
      <c r="F32" s="50"/>
      <c r="H32" s="63"/>
      <c r="I32" s="63"/>
      <c r="J32" s="63"/>
      <c r="K32" s="63"/>
      <c r="L32" s="63"/>
    </row>
    <row r="33" spans="1:6" s="63" customFormat="1" ht="94.5" customHeight="1">
      <c r="A33" s="50"/>
      <c r="B33" s="64"/>
      <c r="C33" s="50"/>
      <c r="D33" s="50"/>
      <c r="E33" s="50"/>
      <c r="F33" s="50"/>
    </row>
    <row r="34" spans="1:6" s="63" customFormat="1" ht="34.5" customHeight="1">
      <c r="A34" s="50"/>
      <c r="B34" s="64"/>
      <c r="C34" s="50"/>
      <c r="D34" s="50"/>
      <c r="E34" s="50"/>
      <c r="F34" s="50"/>
    </row>
    <row r="35" spans="1:6" s="63" customFormat="1" ht="47.25" customHeight="1">
      <c r="A35" s="50"/>
      <c r="B35" s="64"/>
      <c r="C35" s="50"/>
      <c r="D35" s="50"/>
      <c r="E35" s="50"/>
      <c r="F35" s="50"/>
    </row>
    <row r="36" spans="1:6" s="63" customFormat="1" ht="36.75" customHeight="1">
      <c r="A36" s="50"/>
      <c r="B36" s="64"/>
      <c r="C36" s="50"/>
      <c r="D36" s="50"/>
      <c r="E36" s="50"/>
      <c r="F36" s="50"/>
    </row>
    <row r="37" spans="1:6" s="63" customFormat="1" ht="47.25" customHeight="1">
      <c r="A37" s="50"/>
      <c r="B37" s="64"/>
      <c r="C37" s="50"/>
      <c r="D37" s="50"/>
      <c r="E37" s="50"/>
      <c r="F37" s="50"/>
    </row>
    <row r="38" spans="1:6" s="63" customFormat="1" ht="51" customHeight="1">
      <c r="A38" s="50"/>
      <c r="B38" s="64"/>
      <c r="C38" s="50"/>
      <c r="D38" s="50"/>
      <c r="E38" s="50"/>
      <c r="F38" s="50"/>
    </row>
    <row r="39" spans="1:6" s="63" customFormat="1" ht="56.25" customHeight="1">
      <c r="A39" s="50"/>
      <c r="B39" s="64"/>
      <c r="C39" s="50"/>
      <c r="D39" s="50"/>
      <c r="E39" s="50"/>
      <c r="F39" s="50"/>
    </row>
    <row r="40" spans="1:12" s="63" customFormat="1" ht="49.5" customHeight="1">
      <c r="A40" s="50"/>
      <c r="B40" s="64"/>
      <c r="C40" s="50"/>
      <c r="D40" s="50"/>
      <c r="E40" s="50"/>
      <c r="F40" s="50"/>
      <c r="H40" s="50"/>
      <c r="I40" s="50"/>
      <c r="J40" s="50"/>
      <c r="K40" s="50"/>
      <c r="L40" s="50"/>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7">
    <mergeCell ref="A11:F11"/>
    <mergeCell ref="H1:H3"/>
    <mergeCell ref="B5:C5"/>
    <mergeCell ref="D5:E5"/>
    <mergeCell ref="B3:E3"/>
    <mergeCell ref="B2:E2"/>
    <mergeCell ref="B4:E4"/>
  </mergeCells>
  <hyperlinks>
    <hyperlink ref="C8" location="'800m.'!A1" display="800 Metre"/>
    <hyperlink ref="C9" location="'800m.'!A1" display="800 Metre"/>
    <hyperlink ref="C10"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J113"/>
  <sheetViews>
    <sheetView view="pageBreakPreview" zoomScale="98" zoomScaleSheetLayoutView="98" zoomScalePageLayoutView="0" workbookViewId="0" topLeftCell="C22">
      <selection activeCell="J37" sqref="J37"/>
    </sheetView>
  </sheetViews>
  <sheetFormatPr defaultColWidth="6.140625" defaultRowHeight="12.75"/>
  <cols>
    <col min="1" max="1" width="6.140625" style="73" customWidth="1"/>
    <col min="2" max="2" width="16.00390625" style="108" customWidth="1"/>
    <col min="3" max="3" width="8.7109375" style="98" customWidth="1"/>
    <col min="4" max="4" width="13.140625" style="73" customWidth="1"/>
    <col min="5" max="5" width="24.8515625" style="70" customWidth="1"/>
    <col min="6" max="6" width="40.8515625" style="109" customWidth="1"/>
    <col min="7" max="7" width="12.421875" style="97" customWidth="1"/>
    <col min="8" max="8" width="9.57421875" style="75" hidden="1" customWidth="1"/>
    <col min="9" max="10" width="8.57421875" style="76" customWidth="1"/>
    <col min="11" max="16384" width="6.140625" style="70" customWidth="1"/>
  </cols>
  <sheetData>
    <row r="1" spans="1:10" ht="44.25" customHeight="1">
      <c r="A1" s="241" t="str">
        <f>'YARIŞMA BİLGİLERİ'!F19</f>
        <v>Spor Toto Türkiye 10000m Şampiyonası ve 800M-1500M-3000M ENG. Olimpik Baraj Geçme Yarışmaları</v>
      </c>
      <c r="B1" s="241"/>
      <c r="C1" s="241"/>
      <c r="D1" s="241"/>
      <c r="E1" s="242"/>
      <c r="F1" s="242"/>
      <c r="G1" s="242"/>
      <c r="H1" s="242"/>
      <c r="I1" s="241"/>
      <c r="J1" s="241"/>
    </row>
    <row r="2" spans="1:10" ht="44.25" customHeight="1">
      <c r="A2" s="243" t="str">
        <f>'YARIŞMA BİLGİLERİ'!F21</f>
        <v>GENÇ ERKEKLER</v>
      </c>
      <c r="B2" s="243"/>
      <c r="C2" s="243"/>
      <c r="D2" s="243"/>
      <c r="E2" s="243"/>
      <c r="F2" s="107" t="s">
        <v>61</v>
      </c>
      <c r="G2" s="99"/>
      <c r="H2" s="244">
        <f ca="1">NOW()</f>
        <v>42125.84855740741</v>
      </c>
      <c r="I2" s="244"/>
      <c r="J2" s="244"/>
    </row>
    <row r="3" spans="1:10" s="73" customFormat="1" ht="45" customHeight="1">
      <c r="A3" s="71" t="s">
        <v>19</v>
      </c>
      <c r="B3" s="72" t="s">
        <v>21</v>
      </c>
      <c r="C3" s="72" t="s">
        <v>51</v>
      </c>
      <c r="D3" s="71" t="s">
        <v>18</v>
      </c>
      <c r="E3" s="71" t="s">
        <v>6</v>
      </c>
      <c r="F3" s="71" t="s">
        <v>135</v>
      </c>
      <c r="G3" s="96" t="s">
        <v>82</v>
      </c>
      <c r="H3" s="94" t="s">
        <v>32</v>
      </c>
      <c r="I3" s="95" t="s">
        <v>80</v>
      </c>
      <c r="J3" s="95" t="s">
        <v>81</v>
      </c>
    </row>
    <row r="4" spans="1:10" s="74" customFormat="1" ht="23.25" customHeight="1">
      <c r="A4" s="147">
        <v>1</v>
      </c>
      <c r="B4" s="115" t="str">
        <f aca="true" t="shared" si="0" ref="B4:B67">CONCATENATE(G4,"-",I4,"-",J4)</f>
        <v>800M-1-3</v>
      </c>
      <c r="C4" s="160">
        <v>469</v>
      </c>
      <c r="D4" s="161">
        <v>35974</v>
      </c>
      <c r="E4" s="162" t="s">
        <v>227</v>
      </c>
      <c r="F4" s="162" t="s">
        <v>218</v>
      </c>
      <c r="G4" s="137" t="s">
        <v>79</v>
      </c>
      <c r="H4" s="138"/>
      <c r="I4" s="139" t="s">
        <v>261</v>
      </c>
      <c r="J4" s="139" t="s">
        <v>262</v>
      </c>
    </row>
    <row r="5" spans="1:10" s="74" customFormat="1" ht="36" customHeight="1">
      <c r="A5" s="147">
        <v>2</v>
      </c>
      <c r="B5" s="115" t="str">
        <f t="shared" si="0"/>
        <v>800M-1-4</v>
      </c>
      <c r="C5" s="163">
        <v>499</v>
      </c>
      <c r="D5" s="164">
        <v>35862</v>
      </c>
      <c r="E5" s="165" t="s">
        <v>234</v>
      </c>
      <c r="F5" s="165" t="s">
        <v>231</v>
      </c>
      <c r="G5" s="137" t="s">
        <v>79</v>
      </c>
      <c r="H5" s="138"/>
      <c r="I5" s="139" t="s">
        <v>261</v>
      </c>
      <c r="J5" s="139" t="s">
        <v>263</v>
      </c>
    </row>
    <row r="6" spans="1:10" s="74" customFormat="1" ht="23.25" customHeight="1">
      <c r="A6" s="147">
        <v>3</v>
      </c>
      <c r="B6" s="115" t="str">
        <f t="shared" si="0"/>
        <v>800M-1-5</v>
      </c>
      <c r="C6" s="174">
        <v>574</v>
      </c>
      <c r="D6" s="175">
        <v>35796</v>
      </c>
      <c r="E6" s="176" t="s">
        <v>256</v>
      </c>
      <c r="F6" s="176" t="s">
        <v>249</v>
      </c>
      <c r="G6" s="137" t="s">
        <v>79</v>
      </c>
      <c r="H6" s="138"/>
      <c r="I6" s="139" t="s">
        <v>261</v>
      </c>
      <c r="J6" s="139" t="s">
        <v>264</v>
      </c>
    </row>
    <row r="7" spans="1:10" s="74" customFormat="1" ht="23.25" customHeight="1">
      <c r="A7" s="147">
        <v>4</v>
      </c>
      <c r="B7" s="115" t="str">
        <f t="shared" si="0"/>
        <v>800M--</v>
      </c>
      <c r="C7" s="174"/>
      <c r="D7" s="175"/>
      <c r="E7" s="176"/>
      <c r="F7" s="176"/>
      <c r="G7" s="137" t="s">
        <v>79</v>
      </c>
      <c r="H7" s="138"/>
      <c r="I7" s="139"/>
      <c r="J7" s="139"/>
    </row>
    <row r="8" spans="1:10" s="74" customFormat="1" ht="23.25" customHeight="1">
      <c r="A8" s="147">
        <v>5</v>
      </c>
      <c r="B8" s="115" t="str">
        <f t="shared" si="0"/>
        <v>800M--</v>
      </c>
      <c r="C8" s="174"/>
      <c r="D8" s="175"/>
      <c r="E8" s="176"/>
      <c r="F8" s="176"/>
      <c r="G8" s="137" t="s">
        <v>79</v>
      </c>
      <c r="H8" s="138"/>
      <c r="I8" s="139"/>
      <c r="J8" s="139"/>
    </row>
    <row r="9" spans="1:10" s="74" customFormat="1" ht="23.25" customHeight="1">
      <c r="A9" s="147">
        <v>6</v>
      </c>
      <c r="B9" s="115" t="str">
        <f t="shared" si="0"/>
        <v>800M--</v>
      </c>
      <c r="C9" s="133"/>
      <c r="D9" s="134"/>
      <c r="E9" s="135"/>
      <c r="F9" s="136"/>
      <c r="G9" s="137" t="s">
        <v>79</v>
      </c>
      <c r="H9" s="138"/>
      <c r="I9" s="139"/>
      <c r="J9" s="139"/>
    </row>
    <row r="10" spans="1:10" s="74" customFormat="1" ht="23.25" customHeight="1">
      <c r="A10" s="147">
        <v>7</v>
      </c>
      <c r="B10" s="115" t="str">
        <f t="shared" si="0"/>
        <v>800M--</v>
      </c>
      <c r="C10" s="133"/>
      <c r="D10" s="134"/>
      <c r="E10" s="135"/>
      <c r="F10" s="136"/>
      <c r="G10" s="137" t="s">
        <v>79</v>
      </c>
      <c r="H10" s="138"/>
      <c r="I10" s="139"/>
      <c r="J10" s="139"/>
    </row>
    <row r="11" spans="1:10" s="74" customFormat="1" ht="23.25" customHeight="1">
      <c r="A11" s="147">
        <v>8</v>
      </c>
      <c r="B11" s="115" t="str">
        <f t="shared" si="0"/>
        <v>800M--</v>
      </c>
      <c r="C11" s="133"/>
      <c r="D11" s="134"/>
      <c r="E11" s="135"/>
      <c r="F11" s="136"/>
      <c r="G11" s="137" t="s">
        <v>79</v>
      </c>
      <c r="H11" s="138"/>
      <c r="I11" s="139"/>
      <c r="J11" s="139"/>
    </row>
    <row r="12" spans="1:10" s="74" customFormat="1" ht="23.25" customHeight="1">
      <c r="A12" s="147">
        <v>9</v>
      </c>
      <c r="B12" s="115" t="str">
        <f t="shared" si="0"/>
        <v>800M--</v>
      </c>
      <c r="C12" s="133"/>
      <c r="D12" s="134"/>
      <c r="E12" s="135"/>
      <c r="F12" s="136"/>
      <c r="G12" s="137" t="s">
        <v>79</v>
      </c>
      <c r="H12" s="138"/>
      <c r="I12" s="139"/>
      <c r="J12" s="139"/>
    </row>
    <row r="13" spans="1:10" s="74" customFormat="1" ht="23.25" customHeight="1">
      <c r="A13" s="147">
        <v>10</v>
      </c>
      <c r="B13" s="115" t="str">
        <f t="shared" si="0"/>
        <v>800M--</v>
      </c>
      <c r="C13" s="133"/>
      <c r="D13" s="134"/>
      <c r="E13" s="135"/>
      <c r="F13" s="136"/>
      <c r="G13" s="137" t="s">
        <v>79</v>
      </c>
      <c r="H13" s="138"/>
      <c r="I13" s="139"/>
      <c r="J13" s="139"/>
    </row>
    <row r="14" spans="1:10" s="74" customFormat="1" ht="23.25" customHeight="1">
      <c r="A14" s="147">
        <v>11</v>
      </c>
      <c r="B14" s="115" t="str">
        <f t="shared" si="0"/>
        <v>800M--</v>
      </c>
      <c r="C14" s="133"/>
      <c r="D14" s="134"/>
      <c r="E14" s="135"/>
      <c r="F14" s="136"/>
      <c r="G14" s="137" t="s">
        <v>79</v>
      </c>
      <c r="H14" s="138"/>
      <c r="I14" s="139"/>
      <c r="J14" s="139"/>
    </row>
    <row r="15" spans="1:10" s="74" customFormat="1" ht="23.25" customHeight="1">
      <c r="A15" s="147">
        <v>12</v>
      </c>
      <c r="B15" s="115" t="str">
        <f t="shared" si="0"/>
        <v>800M--</v>
      </c>
      <c r="C15" s="133"/>
      <c r="D15" s="134"/>
      <c r="E15" s="135"/>
      <c r="F15" s="136"/>
      <c r="G15" s="137" t="s">
        <v>79</v>
      </c>
      <c r="H15" s="138"/>
      <c r="I15" s="139"/>
      <c r="J15" s="139"/>
    </row>
    <row r="16" spans="1:10" s="74" customFormat="1" ht="23.25" customHeight="1">
      <c r="A16" s="147">
        <v>13</v>
      </c>
      <c r="B16" s="115" t="str">
        <f t="shared" si="0"/>
        <v>800M--</v>
      </c>
      <c r="C16" s="133"/>
      <c r="D16" s="134"/>
      <c r="E16" s="135"/>
      <c r="F16" s="136"/>
      <c r="G16" s="137" t="s">
        <v>79</v>
      </c>
      <c r="H16" s="138"/>
      <c r="I16" s="139"/>
      <c r="J16" s="139"/>
    </row>
    <row r="17" spans="1:10" s="74" customFormat="1" ht="23.25" customHeight="1">
      <c r="A17" s="147">
        <v>14</v>
      </c>
      <c r="B17" s="115" t="str">
        <f t="shared" si="0"/>
        <v>800M--</v>
      </c>
      <c r="C17" s="133"/>
      <c r="D17" s="134"/>
      <c r="E17" s="135"/>
      <c r="F17" s="136"/>
      <c r="G17" s="137" t="s">
        <v>79</v>
      </c>
      <c r="H17" s="138"/>
      <c r="I17" s="139"/>
      <c r="J17" s="139"/>
    </row>
    <row r="18" spans="1:10" s="74" customFormat="1" ht="23.25" customHeight="1">
      <c r="A18" s="147">
        <v>15</v>
      </c>
      <c r="B18" s="115" t="str">
        <f t="shared" si="0"/>
        <v>800M--</v>
      </c>
      <c r="C18" s="133"/>
      <c r="D18" s="134"/>
      <c r="E18" s="135"/>
      <c r="F18" s="136"/>
      <c r="G18" s="137" t="s">
        <v>79</v>
      </c>
      <c r="H18" s="138"/>
      <c r="I18" s="139"/>
      <c r="J18" s="139"/>
    </row>
    <row r="19" spans="1:10" s="74" customFormat="1" ht="23.25" customHeight="1">
      <c r="A19" s="147">
        <v>16</v>
      </c>
      <c r="B19" s="115" t="str">
        <f t="shared" si="0"/>
        <v>800M--</v>
      </c>
      <c r="C19" s="133"/>
      <c r="D19" s="134"/>
      <c r="E19" s="135"/>
      <c r="F19" s="136"/>
      <c r="G19" s="137" t="s">
        <v>79</v>
      </c>
      <c r="H19" s="138"/>
      <c r="I19" s="139"/>
      <c r="J19" s="139"/>
    </row>
    <row r="20" spans="1:10" s="74" customFormat="1" ht="23.25" customHeight="1">
      <c r="A20" s="147">
        <v>17</v>
      </c>
      <c r="B20" s="115" t="str">
        <f t="shared" si="0"/>
        <v>800M--</v>
      </c>
      <c r="C20" s="133"/>
      <c r="D20" s="134"/>
      <c r="E20" s="135"/>
      <c r="F20" s="136"/>
      <c r="G20" s="137" t="s">
        <v>79</v>
      </c>
      <c r="H20" s="138"/>
      <c r="I20" s="139"/>
      <c r="J20" s="139"/>
    </row>
    <row r="21" spans="1:10" s="74" customFormat="1" ht="23.25" customHeight="1">
      <c r="A21" s="147">
        <v>18</v>
      </c>
      <c r="B21" s="115" t="str">
        <f t="shared" si="0"/>
        <v>800M--</v>
      </c>
      <c r="C21" s="133"/>
      <c r="D21" s="134"/>
      <c r="E21" s="135"/>
      <c r="F21" s="136"/>
      <c r="G21" s="137" t="s">
        <v>79</v>
      </c>
      <c r="H21" s="138"/>
      <c r="I21" s="139"/>
      <c r="J21" s="139"/>
    </row>
    <row r="22" spans="1:10" s="74" customFormat="1" ht="23.25" customHeight="1">
      <c r="A22" s="147">
        <v>19</v>
      </c>
      <c r="B22" s="115" t="str">
        <f t="shared" si="0"/>
        <v>800M--</v>
      </c>
      <c r="C22" s="133"/>
      <c r="D22" s="134"/>
      <c r="E22" s="135"/>
      <c r="F22" s="136"/>
      <c r="G22" s="137" t="s">
        <v>79</v>
      </c>
      <c r="H22" s="138"/>
      <c r="I22" s="139"/>
      <c r="J22" s="139"/>
    </row>
    <row r="23" spans="1:10" s="74" customFormat="1" ht="23.25" customHeight="1">
      <c r="A23" s="147">
        <v>20</v>
      </c>
      <c r="B23" s="115" t="str">
        <f t="shared" si="0"/>
        <v>800M--</v>
      </c>
      <c r="C23" s="133"/>
      <c r="D23" s="134"/>
      <c r="E23" s="135"/>
      <c r="F23" s="136"/>
      <c r="G23" s="137" t="s">
        <v>79</v>
      </c>
      <c r="H23" s="138"/>
      <c r="I23" s="139"/>
      <c r="J23" s="139"/>
    </row>
    <row r="24" spans="1:10" s="74" customFormat="1" ht="23.25" customHeight="1">
      <c r="A24" s="147">
        <v>21</v>
      </c>
      <c r="B24" s="115" t="str">
        <f t="shared" si="0"/>
        <v>800M--</v>
      </c>
      <c r="C24" s="133"/>
      <c r="D24" s="134"/>
      <c r="E24" s="135"/>
      <c r="F24" s="136"/>
      <c r="G24" s="137" t="s">
        <v>79</v>
      </c>
      <c r="H24" s="138"/>
      <c r="I24" s="139"/>
      <c r="J24" s="139"/>
    </row>
    <row r="25" spans="1:10" s="74" customFormat="1" ht="23.25" customHeight="1">
      <c r="A25" s="147">
        <v>22</v>
      </c>
      <c r="B25" s="115" t="str">
        <f t="shared" si="0"/>
        <v>800M--</v>
      </c>
      <c r="C25" s="133"/>
      <c r="D25" s="134"/>
      <c r="E25" s="135"/>
      <c r="F25" s="136"/>
      <c r="G25" s="137" t="s">
        <v>79</v>
      </c>
      <c r="H25" s="138"/>
      <c r="I25" s="139"/>
      <c r="J25" s="139"/>
    </row>
    <row r="26" spans="1:10" s="74" customFormat="1" ht="23.25" customHeight="1">
      <c r="A26" s="147">
        <v>23</v>
      </c>
      <c r="B26" s="115" t="str">
        <f t="shared" si="0"/>
        <v>800M--</v>
      </c>
      <c r="C26" s="133"/>
      <c r="D26" s="134"/>
      <c r="E26" s="135"/>
      <c r="F26" s="136"/>
      <c r="G26" s="137" t="s">
        <v>79</v>
      </c>
      <c r="H26" s="138"/>
      <c r="I26" s="139"/>
      <c r="J26" s="139"/>
    </row>
    <row r="27" spans="1:10" s="74" customFormat="1" ht="23.25" customHeight="1">
      <c r="A27" s="147">
        <v>24</v>
      </c>
      <c r="B27" s="115" t="str">
        <f t="shared" si="0"/>
        <v>800M--</v>
      </c>
      <c r="C27" s="133"/>
      <c r="D27" s="134"/>
      <c r="E27" s="135"/>
      <c r="F27" s="136"/>
      <c r="G27" s="137" t="s">
        <v>79</v>
      </c>
      <c r="H27" s="138"/>
      <c r="I27" s="139"/>
      <c r="J27" s="139"/>
    </row>
    <row r="28" spans="1:10" s="74" customFormat="1" ht="23.25" customHeight="1">
      <c r="A28" s="147">
        <v>25</v>
      </c>
      <c r="B28" s="115" t="str">
        <f t="shared" si="0"/>
        <v>800M--</v>
      </c>
      <c r="C28" s="133"/>
      <c r="D28" s="134"/>
      <c r="E28" s="135"/>
      <c r="F28" s="136"/>
      <c r="G28" s="137" t="s">
        <v>79</v>
      </c>
      <c r="H28" s="138"/>
      <c r="I28" s="139"/>
      <c r="J28" s="139"/>
    </row>
    <row r="29" spans="1:10" s="74" customFormat="1" ht="23.25" customHeight="1">
      <c r="A29" s="147">
        <v>26</v>
      </c>
      <c r="B29" s="115" t="str">
        <f t="shared" si="0"/>
        <v>800M--</v>
      </c>
      <c r="C29" s="166"/>
      <c r="D29" s="167"/>
      <c r="E29" s="168"/>
      <c r="F29" s="169"/>
      <c r="G29" s="137" t="s">
        <v>79</v>
      </c>
      <c r="H29" s="138"/>
      <c r="I29" s="139"/>
      <c r="J29" s="139"/>
    </row>
    <row r="30" spans="1:10" s="116" customFormat="1" ht="23.25" customHeight="1">
      <c r="A30" s="147">
        <v>27</v>
      </c>
      <c r="B30" s="115" t="str">
        <f t="shared" si="0"/>
        <v>1500M-1-3</v>
      </c>
      <c r="C30" s="170">
        <v>445</v>
      </c>
      <c r="D30" s="171">
        <v>36027</v>
      </c>
      <c r="E30" s="172" t="s">
        <v>219</v>
      </c>
      <c r="F30" s="172" t="s">
        <v>218</v>
      </c>
      <c r="G30" s="146" t="s">
        <v>129</v>
      </c>
      <c r="H30" s="144"/>
      <c r="I30" s="145" t="s">
        <v>261</v>
      </c>
      <c r="J30" s="145" t="s">
        <v>262</v>
      </c>
    </row>
    <row r="31" spans="1:10" s="116" customFormat="1" ht="23.25" customHeight="1">
      <c r="A31" s="147">
        <v>28</v>
      </c>
      <c r="B31" s="115" t="str">
        <f t="shared" si="0"/>
        <v>1500M-1-4</v>
      </c>
      <c r="C31" s="170">
        <v>463</v>
      </c>
      <c r="D31" s="171">
        <v>36008</v>
      </c>
      <c r="E31" s="172" t="s">
        <v>220</v>
      </c>
      <c r="F31" s="172" t="s">
        <v>218</v>
      </c>
      <c r="G31" s="146" t="s">
        <v>129</v>
      </c>
      <c r="H31" s="144"/>
      <c r="I31" s="145" t="s">
        <v>261</v>
      </c>
      <c r="J31" s="145" t="s">
        <v>263</v>
      </c>
    </row>
    <row r="32" spans="1:10" s="116" customFormat="1" ht="23.25" customHeight="1">
      <c r="A32" s="147">
        <v>29</v>
      </c>
      <c r="B32" s="115" t="str">
        <f t="shared" si="0"/>
        <v>1500M-1-5</v>
      </c>
      <c r="C32" s="170">
        <v>465</v>
      </c>
      <c r="D32" s="171">
        <v>36039</v>
      </c>
      <c r="E32" s="172" t="s">
        <v>221</v>
      </c>
      <c r="F32" s="172" t="s">
        <v>218</v>
      </c>
      <c r="G32" s="146" t="s">
        <v>129</v>
      </c>
      <c r="H32" s="144"/>
      <c r="I32" s="145" t="s">
        <v>261</v>
      </c>
      <c r="J32" s="145" t="s">
        <v>264</v>
      </c>
    </row>
    <row r="33" spans="1:10" s="116" customFormat="1" ht="23.25" customHeight="1">
      <c r="A33" s="147">
        <v>30</v>
      </c>
      <c r="B33" s="115" t="str">
        <f t="shared" si="0"/>
        <v>1500M-1-6</v>
      </c>
      <c r="C33" s="174">
        <v>571</v>
      </c>
      <c r="D33" s="175">
        <v>35431</v>
      </c>
      <c r="E33" s="176" t="s">
        <v>252</v>
      </c>
      <c r="F33" s="176" t="s">
        <v>249</v>
      </c>
      <c r="G33" s="146" t="s">
        <v>129</v>
      </c>
      <c r="H33" s="144"/>
      <c r="I33" s="145" t="s">
        <v>261</v>
      </c>
      <c r="J33" s="145" t="s">
        <v>265</v>
      </c>
    </row>
    <row r="34" spans="1:10" s="116" customFormat="1" ht="23.25" customHeight="1">
      <c r="A34" s="147">
        <v>31</v>
      </c>
      <c r="B34" s="115" t="str">
        <f t="shared" si="0"/>
        <v>1500M-1-7</v>
      </c>
      <c r="C34" s="174">
        <v>572</v>
      </c>
      <c r="D34" s="175">
        <v>35463</v>
      </c>
      <c r="E34" s="176" t="s">
        <v>253</v>
      </c>
      <c r="F34" s="176" t="s">
        <v>249</v>
      </c>
      <c r="G34" s="146" t="s">
        <v>129</v>
      </c>
      <c r="H34" s="144"/>
      <c r="I34" s="145" t="s">
        <v>261</v>
      </c>
      <c r="J34" s="145" t="s">
        <v>267</v>
      </c>
    </row>
    <row r="35" spans="1:10" s="116" customFormat="1" ht="23.25" customHeight="1">
      <c r="A35" s="147">
        <v>32</v>
      </c>
      <c r="B35" s="115" t="str">
        <f t="shared" si="0"/>
        <v>1500M-1-8</v>
      </c>
      <c r="C35" s="174">
        <v>573</v>
      </c>
      <c r="D35" s="175">
        <v>35616</v>
      </c>
      <c r="E35" s="176" t="s">
        <v>254</v>
      </c>
      <c r="F35" s="176" t="s">
        <v>249</v>
      </c>
      <c r="G35" s="146" t="s">
        <v>129</v>
      </c>
      <c r="H35" s="144"/>
      <c r="I35" s="145" t="s">
        <v>261</v>
      </c>
      <c r="J35" s="145" t="s">
        <v>268</v>
      </c>
    </row>
    <row r="36" spans="1:10" s="116" customFormat="1" ht="23.25" customHeight="1">
      <c r="A36" s="147">
        <v>33</v>
      </c>
      <c r="B36" s="115" t="str">
        <f t="shared" si="0"/>
        <v>1500M-1-9</v>
      </c>
      <c r="C36" s="174">
        <v>576</v>
      </c>
      <c r="D36" s="175">
        <v>35646</v>
      </c>
      <c r="E36" s="176" t="s">
        <v>255</v>
      </c>
      <c r="F36" s="176" t="s">
        <v>249</v>
      </c>
      <c r="G36" s="146" t="s">
        <v>129</v>
      </c>
      <c r="H36" s="144"/>
      <c r="I36" s="145" t="s">
        <v>261</v>
      </c>
      <c r="J36" s="145" t="s">
        <v>269</v>
      </c>
    </row>
    <row r="37" spans="1:10" s="116" customFormat="1" ht="23.25" customHeight="1">
      <c r="A37" s="147">
        <v>34</v>
      </c>
      <c r="B37" s="115" t="str">
        <f t="shared" si="0"/>
        <v>1500M--</v>
      </c>
      <c r="C37" s="140"/>
      <c r="D37" s="141"/>
      <c r="E37" s="142"/>
      <c r="F37" s="143"/>
      <c r="G37" s="146" t="s">
        <v>129</v>
      </c>
      <c r="H37" s="144"/>
      <c r="I37" s="145"/>
      <c r="J37" s="145"/>
    </row>
    <row r="38" spans="1:10" s="116" customFormat="1" ht="23.25" customHeight="1">
      <c r="A38" s="147">
        <v>35</v>
      </c>
      <c r="B38" s="115" t="str">
        <f t="shared" si="0"/>
        <v>1500M--</v>
      </c>
      <c r="C38" s="140"/>
      <c r="D38" s="141"/>
      <c r="E38" s="142"/>
      <c r="F38" s="143"/>
      <c r="G38" s="146" t="s">
        <v>129</v>
      </c>
      <c r="H38" s="144"/>
      <c r="I38" s="145"/>
      <c r="J38" s="145"/>
    </row>
    <row r="39" spans="1:10" s="116" customFormat="1" ht="23.25" customHeight="1">
      <c r="A39" s="147">
        <v>36</v>
      </c>
      <c r="B39" s="115" t="str">
        <f t="shared" si="0"/>
        <v>1500M--</v>
      </c>
      <c r="C39" s="140"/>
      <c r="D39" s="141"/>
      <c r="E39" s="142"/>
      <c r="F39" s="143"/>
      <c r="G39" s="146" t="s">
        <v>129</v>
      </c>
      <c r="H39" s="144"/>
      <c r="I39" s="145"/>
      <c r="J39" s="145"/>
    </row>
    <row r="40" spans="1:10" s="116" customFormat="1" ht="23.25" customHeight="1">
      <c r="A40" s="147">
        <v>37</v>
      </c>
      <c r="B40" s="115" t="str">
        <f t="shared" si="0"/>
        <v>1500M--</v>
      </c>
      <c r="C40" s="140"/>
      <c r="D40" s="141"/>
      <c r="E40" s="142"/>
      <c r="F40" s="143"/>
      <c r="G40" s="146" t="s">
        <v>129</v>
      </c>
      <c r="H40" s="144"/>
      <c r="I40" s="145"/>
      <c r="J40" s="145"/>
    </row>
    <row r="41" spans="1:10" s="116" customFormat="1" ht="23.25" customHeight="1">
      <c r="A41" s="147">
        <v>38</v>
      </c>
      <c r="B41" s="115" t="str">
        <f t="shared" si="0"/>
        <v>1500M--</v>
      </c>
      <c r="C41" s="140"/>
      <c r="D41" s="141"/>
      <c r="E41" s="142"/>
      <c r="F41" s="143"/>
      <c r="G41" s="146" t="s">
        <v>129</v>
      </c>
      <c r="H41" s="144"/>
      <c r="I41" s="145"/>
      <c r="J41" s="145"/>
    </row>
    <row r="42" spans="1:10" s="116" customFormat="1" ht="23.25" customHeight="1">
      <c r="A42" s="147">
        <v>39</v>
      </c>
      <c r="B42" s="115" t="str">
        <f t="shared" si="0"/>
        <v>1500M--</v>
      </c>
      <c r="C42" s="140"/>
      <c r="D42" s="141"/>
      <c r="E42" s="142"/>
      <c r="F42" s="143"/>
      <c r="G42" s="146" t="s">
        <v>129</v>
      </c>
      <c r="H42" s="144"/>
      <c r="I42" s="145"/>
      <c r="J42" s="145"/>
    </row>
    <row r="43" spans="1:10" s="116" customFormat="1" ht="23.25" customHeight="1">
      <c r="A43" s="147">
        <v>40</v>
      </c>
      <c r="B43" s="115" t="str">
        <f t="shared" si="0"/>
        <v>1500M--</v>
      </c>
      <c r="C43" s="140"/>
      <c r="D43" s="141"/>
      <c r="E43" s="142"/>
      <c r="F43" s="143"/>
      <c r="G43" s="146" t="s">
        <v>129</v>
      </c>
      <c r="H43" s="144"/>
      <c r="I43" s="145"/>
      <c r="J43" s="145"/>
    </row>
    <row r="44" spans="1:10" s="116" customFormat="1" ht="23.25" customHeight="1">
      <c r="A44" s="147">
        <v>41</v>
      </c>
      <c r="B44" s="115" t="str">
        <f t="shared" si="0"/>
        <v>1500M--</v>
      </c>
      <c r="C44" s="140"/>
      <c r="D44" s="141"/>
      <c r="E44" s="142"/>
      <c r="F44" s="143"/>
      <c r="G44" s="146" t="s">
        <v>129</v>
      </c>
      <c r="H44" s="144"/>
      <c r="I44" s="145"/>
      <c r="J44" s="145"/>
    </row>
    <row r="45" spans="1:10" s="116" customFormat="1" ht="23.25" customHeight="1">
      <c r="A45" s="147">
        <v>42</v>
      </c>
      <c r="B45" s="115" t="str">
        <f t="shared" si="0"/>
        <v>1500M--</v>
      </c>
      <c r="C45" s="140"/>
      <c r="D45" s="141"/>
      <c r="E45" s="142"/>
      <c r="F45" s="143"/>
      <c r="G45" s="146" t="s">
        <v>129</v>
      </c>
      <c r="H45" s="144"/>
      <c r="I45" s="145"/>
      <c r="J45" s="145"/>
    </row>
    <row r="46" spans="1:10" s="116" customFormat="1" ht="23.25" customHeight="1">
      <c r="A46" s="147">
        <v>43</v>
      </c>
      <c r="B46" s="115" t="str">
        <f t="shared" si="0"/>
        <v>1500M--</v>
      </c>
      <c r="C46" s="140"/>
      <c r="D46" s="141"/>
      <c r="E46" s="142"/>
      <c r="F46" s="143"/>
      <c r="G46" s="146" t="s">
        <v>129</v>
      </c>
      <c r="H46" s="144"/>
      <c r="I46" s="145"/>
      <c r="J46" s="145"/>
    </row>
    <row r="47" spans="1:10" s="116" customFormat="1" ht="23.25" customHeight="1">
      <c r="A47" s="147">
        <v>44</v>
      </c>
      <c r="B47" s="115" t="str">
        <f t="shared" si="0"/>
        <v>1500M--</v>
      </c>
      <c r="C47" s="140"/>
      <c r="D47" s="141"/>
      <c r="E47" s="142"/>
      <c r="F47" s="143"/>
      <c r="G47" s="146" t="s">
        <v>129</v>
      </c>
      <c r="H47" s="144"/>
      <c r="I47" s="145"/>
      <c r="J47" s="145"/>
    </row>
    <row r="48" spans="1:10" s="116" customFormat="1" ht="23.25" customHeight="1">
      <c r="A48" s="147">
        <v>45</v>
      </c>
      <c r="B48" s="115" t="str">
        <f t="shared" si="0"/>
        <v>1500M--</v>
      </c>
      <c r="C48" s="140"/>
      <c r="D48" s="141"/>
      <c r="E48" s="142"/>
      <c r="F48" s="143"/>
      <c r="G48" s="146" t="s">
        <v>129</v>
      </c>
      <c r="H48" s="144"/>
      <c r="I48" s="145"/>
      <c r="J48" s="145"/>
    </row>
    <row r="49" spans="1:10" s="116" customFormat="1" ht="23.25" customHeight="1">
      <c r="A49" s="147">
        <v>46</v>
      </c>
      <c r="B49" s="115" t="str">
        <f t="shared" si="0"/>
        <v>1500M--</v>
      </c>
      <c r="C49" s="140"/>
      <c r="D49" s="141"/>
      <c r="E49" s="142"/>
      <c r="F49" s="143"/>
      <c r="G49" s="146" t="s">
        <v>129</v>
      </c>
      <c r="H49" s="144"/>
      <c r="I49" s="145"/>
      <c r="J49" s="145"/>
    </row>
    <row r="50" spans="1:10" s="116" customFormat="1" ht="23.25" customHeight="1">
      <c r="A50" s="147">
        <v>47</v>
      </c>
      <c r="B50" s="115" t="str">
        <f t="shared" si="0"/>
        <v>1500M--</v>
      </c>
      <c r="C50" s="140"/>
      <c r="D50" s="141"/>
      <c r="E50" s="142"/>
      <c r="F50" s="143"/>
      <c r="G50" s="146" t="s">
        <v>129</v>
      </c>
      <c r="H50" s="144"/>
      <c r="I50" s="145"/>
      <c r="J50" s="145"/>
    </row>
    <row r="51" spans="1:10" s="116" customFormat="1" ht="23.25" customHeight="1">
      <c r="A51" s="147">
        <v>48</v>
      </c>
      <c r="B51" s="115" t="str">
        <f t="shared" si="0"/>
        <v>1500M--</v>
      </c>
      <c r="C51" s="140"/>
      <c r="D51" s="141"/>
      <c r="E51" s="142"/>
      <c r="F51" s="143"/>
      <c r="G51" s="146" t="s">
        <v>129</v>
      </c>
      <c r="H51" s="144"/>
      <c r="I51" s="145"/>
      <c r="J51" s="145"/>
    </row>
    <row r="52" spans="1:10" s="116" customFormat="1" ht="23.25" customHeight="1">
      <c r="A52" s="147">
        <v>49</v>
      </c>
      <c r="B52" s="115" t="str">
        <f t="shared" si="0"/>
        <v>1500M--</v>
      </c>
      <c r="C52" s="140"/>
      <c r="D52" s="141"/>
      <c r="E52" s="142"/>
      <c r="F52" s="143"/>
      <c r="G52" s="146" t="s">
        <v>129</v>
      </c>
      <c r="H52" s="144"/>
      <c r="I52" s="145"/>
      <c r="J52" s="145"/>
    </row>
    <row r="53" spans="1:10" s="116" customFormat="1" ht="23.25" customHeight="1">
      <c r="A53" s="147">
        <v>50</v>
      </c>
      <c r="B53" s="115" t="str">
        <f t="shared" si="0"/>
        <v>1500M--</v>
      </c>
      <c r="C53" s="140"/>
      <c r="D53" s="141"/>
      <c r="E53" s="142"/>
      <c r="F53" s="143"/>
      <c r="G53" s="146" t="s">
        <v>129</v>
      </c>
      <c r="H53" s="144"/>
      <c r="I53" s="145"/>
      <c r="J53" s="145"/>
    </row>
    <row r="54" spans="1:10" s="74" customFormat="1" ht="23.25" customHeight="1">
      <c r="A54" s="147">
        <v>51</v>
      </c>
      <c r="B54" s="115" t="str">
        <f t="shared" si="0"/>
        <v>1500M--</v>
      </c>
      <c r="C54" s="140"/>
      <c r="D54" s="141"/>
      <c r="E54" s="142"/>
      <c r="F54" s="143"/>
      <c r="G54" s="146" t="s">
        <v>129</v>
      </c>
      <c r="H54" s="144"/>
      <c r="I54" s="145"/>
      <c r="J54" s="145"/>
    </row>
    <row r="55" spans="1:10" s="74" customFormat="1" ht="23.25" customHeight="1">
      <c r="A55" s="147">
        <v>52</v>
      </c>
      <c r="B55" s="115" t="str">
        <f t="shared" si="0"/>
        <v>1500M--</v>
      </c>
      <c r="C55" s="140"/>
      <c r="D55" s="141"/>
      <c r="E55" s="142"/>
      <c r="F55" s="143"/>
      <c r="G55" s="146" t="s">
        <v>129</v>
      </c>
      <c r="H55" s="144"/>
      <c r="I55" s="145"/>
      <c r="J55" s="145"/>
    </row>
    <row r="56" spans="1:10" s="74" customFormat="1" ht="23.25" customHeight="1">
      <c r="A56" s="147">
        <v>53</v>
      </c>
      <c r="B56" s="115" t="str">
        <f t="shared" si="0"/>
        <v>1500M--</v>
      </c>
      <c r="C56" s="140"/>
      <c r="D56" s="141"/>
      <c r="E56" s="142"/>
      <c r="F56" s="143"/>
      <c r="G56" s="146" t="s">
        <v>129</v>
      </c>
      <c r="H56" s="144"/>
      <c r="I56" s="145"/>
      <c r="J56" s="145"/>
    </row>
    <row r="57" spans="1:10" s="74" customFormat="1" ht="23.25" customHeight="1">
      <c r="A57" s="147">
        <v>54</v>
      </c>
      <c r="B57" s="115" t="str">
        <f t="shared" si="0"/>
        <v>1500M--</v>
      </c>
      <c r="C57" s="140"/>
      <c r="D57" s="141"/>
      <c r="E57" s="142"/>
      <c r="F57" s="143"/>
      <c r="G57" s="146" t="s">
        <v>129</v>
      </c>
      <c r="H57" s="144"/>
      <c r="I57" s="145"/>
      <c r="J57" s="145"/>
    </row>
    <row r="58" spans="1:10" s="74" customFormat="1" ht="23.25" customHeight="1">
      <c r="A58" s="147">
        <v>55</v>
      </c>
      <c r="B58" s="115" t="str">
        <f t="shared" si="0"/>
        <v>3000M.ENG-1-1</v>
      </c>
      <c r="C58" s="160">
        <v>462</v>
      </c>
      <c r="D58" s="161">
        <v>35530</v>
      </c>
      <c r="E58" s="162" t="s">
        <v>222</v>
      </c>
      <c r="F58" s="162" t="s">
        <v>223</v>
      </c>
      <c r="G58" s="137" t="s">
        <v>132</v>
      </c>
      <c r="H58" s="138"/>
      <c r="I58" s="139" t="s">
        <v>261</v>
      </c>
      <c r="J58" s="139" t="s">
        <v>261</v>
      </c>
    </row>
    <row r="59" spans="1:10" s="74" customFormat="1" ht="23.25" customHeight="1">
      <c r="A59" s="147">
        <v>56</v>
      </c>
      <c r="B59" s="115" t="str">
        <f t="shared" si="0"/>
        <v>3000M.ENG-1-2</v>
      </c>
      <c r="C59" s="163">
        <v>186</v>
      </c>
      <c r="D59" s="164">
        <v>36149</v>
      </c>
      <c r="E59" s="165" t="s">
        <v>228</v>
      </c>
      <c r="F59" s="165" t="s">
        <v>229</v>
      </c>
      <c r="G59" s="137" t="s">
        <v>132</v>
      </c>
      <c r="H59" s="138"/>
      <c r="I59" s="139" t="s">
        <v>261</v>
      </c>
      <c r="J59" s="139" t="s">
        <v>266</v>
      </c>
    </row>
    <row r="60" spans="1:10" s="74" customFormat="1" ht="23.25" customHeight="1">
      <c r="A60" s="147">
        <v>57</v>
      </c>
      <c r="B60" s="115" t="str">
        <f t="shared" si="0"/>
        <v>3000M.ENG-1-3</v>
      </c>
      <c r="C60" s="163">
        <v>194</v>
      </c>
      <c r="D60" s="164">
        <v>35796</v>
      </c>
      <c r="E60" s="165" t="s">
        <v>242</v>
      </c>
      <c r="F60" s="165" t="s">
        <v>243</v>
      </c>
      <c r="G60" s="137" t="s">
        <v>132</v>
      </c>
      <c r="H60" s="138"/>
      <c r="I60" s="139" t="s">
        <v>261</v>
      </c>
      <c r="J60" s="139" t="s">
        <v>262</v>
      </c>
    </row>
    <row r="61" spans="1:10" s="74" customFormat="1" ht="23.25" customHeight="1">
      <c r="A61" s="147">
        <v>58</v>
      </c>
      <c r="B61" s="115" t="str">
        <f t="shared" si="0"/>
        <v>3000M.ENG-1-4</v>
      </c>
      <c r="C61" s="174">
        <v>570</v>
      </c>
      <c r="D61" s="175">
        <v>35065</v>
      </c>
      <c r="E61" s="176" t="s">
        <v>250</v>
      </c>
      <c r="F61" s="176" t="s">
        <v>249</v>
      </c>
      <c r="G61" s="137" t="s">
        <v>132</v>
      </c>
      <c r="H61" s="138"/>
      <c r="I61" s="139" t="s">
        <v>261</v>
      </c>
      <c r="J61" s="139" t="s">
        <v>263</v>
      </c>
    </row>
    <row r="62" spans="1:10" s="74" customFormat="1" ht="23.25" customHeight="1">
      <c r="A62" s="147">
        <v>59</v>
      </c>
      <c r="B62" s="115" t="str">
        <f t="shared" si="0"/>
        <v>3000M.ENG-1-5</v>
      </c>
      <c r="C62" s="174">
        <v>575</v>
      </c>
      <c r="D62" s="175">
        <v>35796</v>
      </c>
      <c r="E62" s="176" t="s">
        <v>251</v>
      </c>
      <c r="F62" s="176" t="s">
        <v>249</v>
      </c>
      <c r="G62" s="137" t="s">
        <v>132</v>
      </c>
      <c r="H62" s="138"/>
      <c r="I62" s="139" t="s">
        <v>261</v>
      </c>
      <c r="J62" s="139" t="s">
        <v>264</v>
      </c>
    </row>
    <row r="63" spans="1:10" s="74" customFormat="1" ht="23.25" customHeight="1">
      <c r="A63" s="147">
        <v>60</v>
      </c>
      <c r="B63" s="115" t="str">
        <f t="shared" si="0"/>
        <v>3000M.ENG--</v>
      </c>
      <c r="C63" s="174"/>
      <c r="D63" s="175"/>
      <c r="E63" s="176"/>
      <c r="F63" s="176"/>
      <c r="G63" s="137" t="s">
        <v>132</v>
      </c>
      <c r="H63" s="138"/>
      <c r="I63" s="139"/>
      <c r="J63" s="139"/>
    </row>
    <row r="64" spans="1:10" s="74" customFormat="1" ht="23.25" customHeight="1">
      <c r="A64" s="147">
        <v>61</v>
      </c>
      <c r="B64" s="115" t="str">
        <f t="shared" si="0"/>
        <v>3000M.ENG--</v>
      </c>
      <c r="C64" s="174"/>
      <c r="D64" s="175"/>
      <c r="E64" s="176"/>
      <c r="F64" s="176"/>
      <c r="G64" s="137" t="s">
        <v>132</v>
      </c>
      <c r="H64" s="138"/>
      <c r="I64" s="139"/>
      <c r="J64" s="139"/>
    </row>
    <row r="65" spans="1:10" s="74" customFormat="1" ht="23.25" customHeight="1">
      <c r="A65" s="147">
        <v>62</v>
      </c>
      <c r="B65" s="115" t="str">
        <f t="shared" si="0"/>
        <v>3000M.ENG--</v>
      </c>
      <c r="C65" s="133"/>
      <c r="D65" s="134"/>
      <c r="E65" s="135"/>
      <c r="F65" s="136"/>
      <c r="G65" s="137" t="s">
        <v>132</v>
      </c>
      <c r="H65" s="138"/>
      <c r="I65" s="139"/>
      <c r="J65" s="139"/>
    </row>
    <row r="66" spans="1:10" s="74" customFormat="1" ht="23.25" customHeight="1">
      <c r="A66" s="147">
        <v>63</v>
      </c>
      <c r="B66" s="115" t="str">
        <f t="shared" si="0"/>
        <v>3000M.ENG--</v>
      </c>
      <c r="C66" s="133"/>
      <c r="D66" s="134"/>
      <c r="E66" s="135"/>
      <c r="F66" s="136"/>
      <c r="G66" s="137" t="s">
        <v>132</v>
      </c>
      <c r="H66" s="138"/>
      <c r="I66" s="139"/>
      <c r="J66" s="139"/>
    </row>
    <row r="67" spans="1:10" s="74" customFormat="1" ht="23.25" customHeight="1">
      <c r="A67" s="147">
        <v>64</v>
      </c>
      <c r="B67" s="115" t="str">
        <f t="shared" si="0"/>
        <v>3000M.ENG--</v>
      </c>
      <c r="C67" s="133"/>
      <c r="D67" s="134"/>
      <c r="E67" s="135"/>
      <c r="F67" s="136"/>
      <c r="G67" s="137" t="s">
        <v>132</v>
      </c>
      <c r="H67" s="138"/>
      <c r="I67" s="139"/>
      <c r="J67" s="139"/>
    </row>
    <row r="68" spans="1:10" s="74" customFormat="1" ht="23.25" customHeight="1">
      <c r="A68" s="147">
        <v>65</v>
      </c>
      <c r="B68" s="115" t="str">
        <f aca="true" t="shared" si="1" ref="B68:B113">CONCATENATE(G68,"-",I68,"-",J68)</f>
        <v>3000M.ENG--</v>
      </c>
      <c r="C68" s="133"/>
      <c r="D68" s="134"/>
      <c r="E68" s="135"/>
      <c r="F68" s="136"/>
      <c r="G68" s="137" t="s">
        <v>132</v>
      </c>
      <c r="H68" s="138"/>
      <c r="I68" s="139"/>
      <c r="J68" s="139"/>
    </row>
    <row r="69" spans="1:10" s="74" customFormat="1" ht="23.25" customHeight="1">
      <c r="A69" s="147">
        <v>66</v>
      </c>
      <c r="B69" s="115" t="str">
        <f t="shared" si="1"/>
        <v>3000M.ENG--</v>
      </c>
      <c r="C69" s="133"/>
      <c r="D69" s="134"/>
      <c r="E69" s="135"/>
      <c r="F69" s="136"/>
      <c r="G69" s="137" t="s">
        <v>132</v>
      </c>
      <c r="H69" s="138"/>
      <c r="I69" s="139"/>
      <c r="J69" s="139"/>
    </row>
    <row r="70" spans="1:10" s="74" customFormat="1" ht="23.25" customHeight="1">
      <c r="A70" s="147">
        <v>67</v>
      </c>
      <c r="B70" s="115" t="str">
        <f t="shared" si="1"/>
        <v>3000M.ENG--</v>
      </c>
      <c r="C70" s="133"/>
      <c r="D70" s="134"/>
      <c r="E70" s="135"/>
      <c r="F70" s="136"/>
      <c r="G70" s="137" t="s">
        <v>132</v>
      </c>
      <c r="H70" s="138"/>
      <c r="I70" s="139"/>
      <c r="J70" s="139"/>
    </row>
    <row r="71" spans="1:10" s="74" customFormat="1" ht="23.25" customHeight="1">
      <c r="A71" s="147">
        <v>68</v>
      </c>
      <c r="B71" s="115" t="str">
        <f t="shared" si="1"/>
        <v>3000M.ENG--</v>
      </c>
      <c r="C71" s="133"/>
      <c r="D71" s="134"/>
      <c r="E71" s="135"/>
      <c r="F71" s="136"/>
      <c r="G71" s="137" t="s">
        <v>132</v>
      </c>
      <c r="H71" s="138"/>
      <c r="I71" s="139"/>
      <c r="J71" s="139"/>
    </row>
    <row r="72" spans="1:10" s="74" customFormat="1" ht="23.25" customHeight="1">
      <c r="A72" s="147">
        <v>69</v>
      </c>
      <c r="B72" s="115" t="str">
        <f t="shared" si="1"/>
        <v>3000M.ENG--</v>
      </c>
      <c r="C72" s="133"/>
      <c r="D72" s="134"/>
      <c r="E72" s="135"/>
      <c r="F72" s="136"/>
      <c r="G72" s="137" t="s">
        <v>132</v>
      </c>
      <c r="H72" s="138"/>
      <c r="I72" s="139"/>
      <c r="J72" s="139"/>
    </row>
    <row r="73" spans="1:10" s="74" customFormat="1" ht="23.25" customHeight="1">
      <c r="A73" s="147">
        <v>70</v>
      </c>
      <c r="B73" s="115" t="str">
        <f t="shared" si="1"/>
        <v>3000M.ENG--</v>
      </c>
      <c r="C73" s="133"/>
      <c r="D73" s="134"/>
      <c r="E73" s="135"/>
      <c r="F73" s="136"/>
      <c r="G73" s="137" t="s">
        <v>132</v>
      </c>
      <c r="H73" s="138"/>
      <c r="I73" s="139"/>
      <c r="J73" s="139"/>
    </row>
    <row r="74" spans="1:10" s="74" customFormat="1" ht="23.25" customHeight="1">
      <c r="A74" s="147">
        <v>71</v>
      </c>
      <c r="B74" s="115" t="str">
        <f t="shared" si="1"/>
        <v>3000M.ENG--</v>
      </c>
      <c r="C74" s="133"/>
      <c r="D74" s="134"/>
      <c r="E74" s="135"/>
      <c r="F74" s="136"/>
      <c r="G74" s="137" t="s">
        <v>132</v>
      </c>
      <c r="H74" s="138"/>
      <c r="I74" s="139"/>
      <c r="J74" s="139"/>
    </row>
    <row r="75" spans="1:10" s="74" customFormat="1" ht="23.25" customHeight="1">
      <c r="A75" s="147">
        <v>72</v>
      </c>
      <c r="B75" s="115" t="str">
        <f t="shared" si="1"/>
        <v>3000M.ENG--</v>
      </c>
      <c r="C75" s="133"/>
      <c r="D75" s="134"/>
      <c r="E75" s="135"/>
      <c r="F75" s="136"/>
      <c r="G75" s="137" t="s">
        <v>132</v>
      </c>
      <c r="H75" s="138"/>
      <c r="I75" s="139"/>
      <c r="J75" s="139"/>
    </row>
    <row r="76" spans="1:10" s="74" customFormat="1" ht="23.25" customHeight="1">
      <c r="A76" s="147">
        <v>73</v>
      </c>
      <c r="B76" s="115" t="str">
        <f t="shared" si="1"/>
        <v>3000M.ENG--</v>
      </c>
      <c r="C76" s="133"/>
      <c r="D76" s="134"/>
      <c r="E76" s="135"/>
      <c r="F76" s="136"/>
      <c r="G76" s="137" t="s">
        <v>132</v>
      </c>
      <c r="H76" s="138"/>
      <c r="I76" s="139"/>
      <c r="J76" s="139"/>
    </row>
    <row r="77" spans="1:10" s="74" customFormat="1" ht="23.25" customHeight="1">
      <c r="A77" s="147">
        <v>74</v>
      </c>
      <c r="B77" s="115" t="str">
        <f t="shared" si="1"/>
        <v>3000M.ENG--</v>
      </c>
      <c r="C77" s="133"/>
      <c r="D77" s="134"/>
      <c r="E77" s="135"/>
      <c r="F77" s="136"/>
      <c r="G77" s="137" t="s">
        <v>132</v>
      </c>
      <c r="H77" s="138"/>
      <c r="I77" s="139"/>
      <c r="J77" s="139"/>
    </row>
    <row r="78" spans="1:10" s="74" customFormat="1" ht="23.25" customHeight="1">
      <c r="A78" s="147">
        <v>75</v>
      </c>
      <c r="B78" s="115" t="str">
        <f t="shared" si="1"/>
        <v>3000M.ENG--</v>
      </c>
      <c r="C78" s="133"/>
      <c r="D78" s="134"/>
      <c r="E78" s="135"/>
      <c r="F78" s="136"/>
      <c r="G78" s="137" t="s">
        <v>132</v>
      </c>
      <c r="H78" s="138"/>
      <c r="I78" s="139"/>
      <c r="J78" s="139"/>
    </row>
    <row r="79" spans="1:10" s="74" customFormat="1" ht="23.25" customHeight="1">
      <c r="A79" s="147">
        <v>76</v>
      </c>
      <c r="B79" s="115" t="str">
        <f t="shared" si="1"/>
        <v>3000M.ENG--</v>
      </c>
      <c r="C79" s="133"/>
      <c r="D79" s="134"/>
      <c r="E79" s="135"/>
      <c r="F79" s="136"/>
      <c r="G79" s="137" t="s">
        <v>132</v>
      </c>
      <c r="H79" s="138"/>
      <c r="I79" s="139"/>
      <c r="J79" s="139"/>
    </row>
    <row r="80" spans="1:10" s="74" customFormat="1" ht="23.25" customHeight="1">
      <c r="A80" s="147">
        <v>77</v>
      </c>
      <c r="B80" s="115" t="str">
        <f t="shared" si="1"/>
        <v>3000M.ENG--</v>
      </c>
      <c r="C80" s="133"/>
      <c r="D80" s="134"/>
      <c r="E80" s="135"/>
      <c r="F80" s="136"/>
      <c r="G80" s="137" t="s">
        <v>132</v>
      </c>
      <c r="H80" s="138"/>
      <c r="I80" s="139"/>
      <c r="J80" s="139"/>
    </row>
    <row r="81" spans="1:10" s="74" customFormat="1" ht="23.25" customHeight="1">
      <c r="A81" s="147">
        <v>78</v>
      </c>
      <c r="B81" s="115" t="str">
        <f t="shared" si="1"/>
        <v>3000M.ENG--</v>
      </c>
      <c r="C81" s="133"/>
      <c r="D81" s="134"/>
      <c r="E81" s="135"/>
      <c r="F81" s="136"/>
      <c r="G81" s="137" t="s">
        <v>132</v>
      </c>
      <c r="H81" s="138"/>
      <c r="I81" s="139"/>
      <c r="J81" s="139"/>
    </row>
    <row r="82" spans="1:10" s="74" customFormat="1" ht="23.25" customHeight="1">
      <c r="A82" s="147">
        <v>79</v>
      </c>
      <c r="B82" s="115" t="str">
        <f t="shared" si="1"/>
        <v>3000M.ENG--</v>
      </c>
      <c r="C82" s="133"/>
      <c r="D82" s="134"/>
      <c r="E82" s="135"/>
      <c r="F82" s="136"/>
      <c r="G82" s="137" t="s">
        <v>132</v>
      </c>
      <c r="H82" s="138"/>
      <c r="I82" s="139"/>
      <c r="J82" s="139"/>
    </row>
    <row r="83" spans="1:10" s="74" customFormat="1" ht="23.25" customHeight="1">
      <c r="A83" s="147">
        <v>80</v>
      </c>
      <c r="B83" s="115" t="str">
        <f t="shared" si="1"/>
        <v>3000M.ENG--</v>
      </c>
      <c r="C83" s="133"/>
      <c r="D83" s="134"/>
      <c r="E83" s="135"/>
      <c r="F83" s="136"/>
      <c r="G83" s="137" t="s">
        <v>132</v>
      </c>
      <c r="H83" s="138"/>
      <c r="I83" s="139"/>
      <c r="J83" s="139"/>
    </row>
    <row r="84" spans="1:10" s="74" customFormat="1" ht="23.25" customHeight="1">
      <c r="A84" s="147">
        <v>81</v>
      </c>
      <c r="B84" s="115" t="str">
        <f t="shared" si="1"/>
        <v>3000M.ENG--</v>
      </c>
      <c r="C84" s="133"/>
      <c r="D84" s="134"/>
      <c r="E84" s="135"/>
      <c r="F84" s="136"/>
      <c r="G84" s="137" t="s">
        <v>132</v>
      </c>
      <c r="H84" s="138"/>
      <c r="I84" s="139"/>
      <c r="J84" s="139"/>
    </row>
    <row r="85" spans="1:10" s="74" customFormat="1" ht="23.25" customHeight="1">
      <c r="A85" s="147">
        <v>82</v>
      </c>
      <c r="B85" s="115" t="str">
        <f t="shared" si="1"/>
        <v>3000M.ENG--</v>
      </c>
      <c r="C85" s="133"/>
      <c r="D85" s="134"/>
      <c r="E85" s="135"/>
      <c r="F85" s="136"/>
      <c r="G85" s="137" t="s">
        <v>132</v>
      </c>
      <c r="H85" s="138"/>
      <c r="I85" s="139"/>
      <c r="J85" s="139"/>
    </row>
    <row r="86" spans="1:10" s="74" customFormat="1" ht="23.25" customHeight="1">
      <c r="A86" s="147">
        <v>83</v>
      </c>
      <c r="B86" s="115" t="str">
        <f t="shared" si="1"/>
        <v>10000M-1-1</v>
      </c>
      <c r="C86" s="170">
        <v>466</v>
      </c>
      <c r="D86" s="171">
        <v>36010</v>
      </c>
      <c r="E86" s="172" t="s">
        <v>224</v>
      </c>
      <c r="F86" s="172" t="s">
        <v>218</v>
      </c>
      <c r="G86" s="146" t="s">
        <v>142</v>
      </c>
      <c r="H86" s="144"/>
      <c r="I86" s="145" t="s">
        <v>261</v>
      </c>
      <c r="J86" s="145" t="s">
        <v>261</v>
      </c>
    </row>
    <row r="87" spans="1:10" s="74" customFormat="1" ht="23.25" customHeight="1">
      <c r="A87" s="147">
        <v>84</v>
      </c>
      <c r="B87" s="115" t="str">
        <f t="shared" si="1"/>
        <v>10000M-1-2</v>
      </c>
      <c r="C87" s="170">
        <v>468</v>
      </c>
      <c r="D87" s="171">
        <v>35467</v>
      </c>
      <c r="E87" s="172" t="s">
        <v>225</v>
      </c>
      <c r="F87" s="172" t="s">
        <v>218</v>
      </c>
      <c r="G87" s="146" t="s">
        <v>142</v>
      </c>
      <c r="H87" s="144"/>
      <c r="I87" s="145" t="s">
        <v>261</v>
      </c>
      <c r="J87" s="145" t="s">
        <v>266</v>
      </c>
    </row>
    <row r="88" spans="1:10" s="74" customFormat="1" ht="23.25" customHeight="1">
      <c r="A88" s="147">
        <v>85</v>
      </c>
      <c r="B88" s="115" t="str">
        <f t="shared" si="1"/>
        <v>10000M-1-3</v>
      </c>
      <c r="C88" s="170">
        <v>476</v>
      </c>
      <c r="D88" s="171">
        <v>35659</v>
      </c>
      <c r="E88" s="172" t="s">
        <v>226</v>
      </c>
      <c r="F88" s="172" t="s">
        <v>218</v>
      </c>
      <c r="G88" s="146" t="s">
        <v>142</v>
      </c>
      <c r="H88" s="144"/>
      <c r="I88" s="145" t="s">
        <v>261</v>
      </c>
      <c r="J88" s="145" t="s">
        <v>262</v>
      </c>
    </row>
    <row r="89" spans="1:10" s="74" customFormat="1" ht="23.25" customHeight="1">
      <c r="A89" s="147">
        <v>86</v>
      </c>
      <c r="B89" s="115" t="str">
        <f t="shared" si="1"/>
        <v>10000M-1-4</v>
      </c>
      <c r="C89" s="178">
        <v>558</v>
      </c>
      <c r="D89" s="179">
        <v>36088</v>
      </c>
      <c r="E89" s="180" t="s">
        <v>230</v>
      </c>
      <c r="F89" s="180" t="s">
        <v>231</v>
      </c>
      <c r="G89" s="146" t="s">
        <v>142</v>
      </c>
      <c r="H89" s="144"/>
      <c r="I89" s="145" t="s">
        <v>261</v>
      </c>
      <c r="J89" s="145" t="s">
        <v>263</v>
      </c>
    </row>
    <row r="90" spans="1:10" s="74" customFormat="1" ht="23.25" customHeight="1">
      <c r="A90" s="147">
        <v>87</v>
      </c>
      <c r="B90" s="115" t="str">
        <f t="shared" si="1"/>
        <v>10000M-1-5</v>
      </c>
      <c r="C90" s="178">
        <v>559</v>
      </c>
      <c r="D90" s="179">
        <v>35507</v>
      </c>
      <c r="E90" s="180" t="s">
        <v>232</v>
      </c>
      <c r="F90" s="180" t="s">
        <v>231</v>
      </c>
      <c r="G90" s="146" t="s">
        <v>142</v>
      </c>
      <c r="H90" s="144"/>
      <c r="I90" s="145" t="s">
        <v>261</v>
      </c>
      <c r="J90" s="145" t="s">
        <v>264</v>
      </c>
    </row>
    <row r="91" spans="1:10" s="74" customFormat="1" ht="23.25" customHeight="1">
      <c r="A91" s="147">
        <v>88</v>
      </c>
      <c r="B91" s="115" t="str">
        <f t="shared" si="1"/>
        <v>10000M-1-6</v>
      </c>
      <c r="C91" s="178">
        <v>560</v>
      </c>
      <c r="D91" s="179">
        <v>36069</v>
      </c>
      <c r="E91" s="180" t="s">
        <v>233</v>
      </c>
      <c r="F91" s="180" t="s">
        <v>231</v>
      </c>
      <c r="G91" s="146" t="s">
        <v>142</v>
      </c>
      <c r="H91" s="144"/>
      <c r="I91" s="145" t="s">
        <v>261</v>
      </c>
      <c r="J91" s="145" t="s">
        <v>265</v>
      </c>
    </row>
    <row r="92" spans="1:10" s="74" customFormat="1" ht="27.75" customHeight="1">
      <c r="A92" s="147">
        <v>89</v>
      </c>
      <c r="B92" s="115" t="str">
        <f t="shared" si="1"/>
        <v>10000M-1-7</v>
      </c>
      <c r="C92" s="178">
        <v>478</v>
      </c>
      <c r="D92" s="179">
        <v>35826</v>
      </c>
      <c r="E92" s="180" t="s">
        <v>235</v>
      </c>
      <c r="F92" s="180" t="s">
        <v>236</v>
      </c>
      <c r="G92" s="146" t="s">
        <v>142</v>
      </c>
      <c r="H92" s="144"/>
      <c r="I92" s="145" t="s">
        <v>261</v>
      </c>
      <c r="J92" s="145" t="s">
        <v>267</v>
      </c>
    </row>
    <row r="93" spans="1:10" s="74" customFormat="1" ht="23.25" customHeight="1">
      <c r="A93" s="147">
        <v>90</v>
      </c>
      <c r="B93" s="115" t="str">
        <f t="shared" si="1"/>
        <v>10000M-1-8</v>
      </c>
      <c r="C93" s="178">
        <v>486</v>
      </c>
      <c r="D93" s="179">
        <v>35955</v>
      </c>
      <c r="E93" s="180" t="s">
        <v>237</v>
      </c>
      <c r="F93" s="180" t="s">
        <v>236</v>
      </c>
      <c r="G93" s="146" t="s">
        <v>142</v>
      </c>
      <c r="H93" s="144"/>
      <c r="I93" s="145" t="s">
        <v>261</v>
      </c>
      <c r="J93" s="145" t="s">
        <v>268</v>
      </c>
    </row>
    <row r="94" spans="1:10" s="74" customFormat="1" ht="23.25" customHeight="1">
      <c r="A94" s="147">
        <v>91</v>
      </c>
      <c r="B94" s="115" t="str">
        <f t="shared" si="1"/>
        <v>10000M-1-9</v>
      </c>
      <c r="C94" s="178">
        <v>487</v>
      </c>
      <c r="D94" s="179">
        <v>36258</v>
      </c>
      <c r="E94" s="180" t="s">
        <v>238</v>
      </c>
      <c r="F94" s="180" t="s">
        <v>236</v>
      </c>
      <c r="G94" s="146" t="s">
        <v>142</v>
      </c>
      <c r="H94" s="144"/>
      <c r="I94" s="145" t="s">
        <v>261</v>
      </c>
      <c r="J94" s="145" t="s">
        <v>269</v>
      </c>
    </row>
    <row r="95" spans="1:10" s="74" customFormat="1" ht="23.25" customHeight="1">
      <c r="A95" s="147">
        <v>92</v>
      </c>
      <c r="B95" s="115" t="str">
        <f t="shared" si="1"/>
        <v>10000M-1-10</v>
      </c>
      <c r="C95" s="178">
        <v>493</v>
      </c>
      <c r="D95" s="179">
        <v>35374</v>
      </c>
      <c r="E95" s="180" t="s">
        <v>239</v>
      </c>
      <c r="F95" s="180" t="s">
        <v>240</v>
      </c>
      <c r="G95" s="146" t="s">
        <v>142</v>
      </c>
      <c r="H95" s="144"/>
      <c r="I95" s="145" t="s">
        <v>261</v>
      </c>
      <c r="J95" s="145" t="s">
        <v>270</v>
      </c>
    </row>
    <row r="96" spans="1:10" s="74" customFormat="1" ht="23.25" customHeight="1">
      <c r="A96" s="147">
        <v>93</v>
      </c>
      <c r="B96" s="115" t="str">
        <f t="shared" si="1"/>
        <v>10000M-1-11</v>
      </c>
      <c r="C96" s="178">
        <v>494</v>
      </c>
      <c r="D96" s="179">
        <v>35300</v>
      </c>
      <c r="E96" s="180" t="s">
        <v>241</v>
      </c>
      <c r="F96" s="180" t="s">
        <v>240</v>
      </c>
      <c r="G96" s="146" t="s">
        <v>142</v>
      </c>
      <c r="H96" s="144"/>
      <c r="I96" s="145" t="s">
        <v>261</v>
      </c>
      <c r="J96" s="145" t="s">
        <v>271</v>
      </c>
    </row>
    <row r="97" spans="1:10" s="74" customFormat="1" ht="32.25" customHeight="1">
      <c r="A97" s="147">
        <v>94</v>
      </c>
      <c r="B97" s="115" t="str">
        <f t="shared" si="1"/>
        <v>10000M-1-12</v>
      </c>
      <c r="C97" s="178">
        <v>142</v>
      </c>
      <c r="D97" s="179">
        <v>35529</v>
      </c>
      <c r="E97" s="180" t="s">
        <v>244</v>
      </c>
      <c r="F97" s="180" t="s">
        <v>245</v>
      </c>
      <c r="G97" s="146" t="s">
        <v>142</v>
      </c>
      <c r="H97" s="144"/>
      <c r="I97" s="145" t="s">
        <v>261</v>
      </c>
      <c r="J97" s="145" t="s">
        <v>272</v>
      </c>
    </row>
    <row r="98" spans="1:10" s="74" customFormat="1" ht="23.25" customHeight="1">
      <c r="A98" s="147">
        <v>95</v>
      </c>
      <c r="B98" s="115" t="str">
        <f t="shared" si="1"/>
        <v>10000M-1-13</v>
      </c>
      <c r="C98" s="178">
        <v>145</v>
      </c>
      <c r="D98" s="179">
        <v>35552</v>
      </c>
      <c r="E98" s="180" t="s">
        <v>246</v>
      </c>
      <c r="F98" s="180" t="s">
        <v>245</v>
      </c>
      <c r="G98" s="146" t="s">
        <v>142</v>
      </c>
      <c r="H98" s="144"/>
      <c r="I98" s="145" t="s">
        <v>261</v>
      </c>
      <c r="J98" s="145" t="s">
        <v>273</v>
      </c>
    </row>
    <row r="99" spans="1:10" s="74" customFormat="1" ht="23.25" customHeight="1">
      <c r="A99" s="147">
        <v>96</v>
      </c>
      <c r="B99" s="115" t="str">
        <f t="shared" si="1"/>
        <v>10000M-1-14</v>
      </c>
      <c r="C99" s="178">
        <v>146</v>
      </c>
      <c r="D99" s="179">
        <v>29</v>
      </c>
      <c r="E99" s="180" t="s">
        <v>247</v>
      </c>
      <c r="F99" s="180" t="s">
        <v>245</v>
      </c>
      <c r="G99" s="146" t="s">
        <v>142</v>
      </c>
      <c r="H99" s="144"/>
      <c r="I99" s="145" t="s">
        <v>261</v>
      </c>
      <c r="J99" s="145" t="s">
        <v>274</v>
      </c>
    </row>
    <row r="100" spans="1:10" s="74" customFormat="1" ht="23.25" customHeight="1">
      <c r="A100" s="147">
        <v>97</v>
      </c>
      <c r="B100" s="115" t="str">
        <f t="shared" si="1"/>
        <v>10000M-1-15</v>
      </c>
      <c r="C100" s="140">
        <v>583</v>
      </c>
      <c r="D100" s="141">
        <v>35431</v>
      </c>
      <c r="E100" s="142" t="s">
        <v>257</v>
      </c>
      <c r="F100" s="143" t="s">
        <v>258</v>
      </c>
      <c r="G100" s="146" t="s">
        <v>142</v>
      </c>
      <c r="H100" s="144"/>
      <c r="I100" s="145" t="s">
        <v>261</v>
      </c>
      <c r="J100" s="145" t="s">
        <v>275</v>
      </c>
    </row>
    <row r="101" spans="1:10" s="74" customFormat="1" ht="23.25" customHeight="1">
      <c r="A101" s="147">
        <v>98</v>
      </c>
      <c r="B101" s="115" t="str">
        <f t="shared" si="1"/>
        <v>10000M-1-16</v>
      </c>
      <c r="C101" s="43">
        <v>581</v>
      </c>
      <c r="D101" s="68">
        <v>35227</v>
      </c>
      <c r="E101" s="177" t="s">
        <v>260</v>
      </c>
      <c r="F101" s="177" t="s">
        <v>259</v>
      </c>
      <c r="G101" s="146" t="s">
        <v>142</v>
      </c>
      <c r="H101" s="144"/>
      <c r="I101" s="145" t="s">
        <v>261</v>
      </c>
      <c r="J101" s="145" t="s">
        <v>276</v>
      </c>
    </row>
    <row r="102" spans="1:10" s="74" customFormat="1" ht="23.25" customHeight="1">
      <c r="A102" s="147">
        <v>99</v>
      </c>
      <c r="B102" s="115" t="str">
        <f t="shared" si="1"/>
        <v>10000M--</v>
      </c>
      <c r="C102" s="43"/>
      <c r="D102" s="68"/>
      <c r="E102" s="177"/>
      <c r="F102" s="177"/>
      <c r="G102" s="146" t="s">
        <v>142</v>
      </c>
      <c r="H102" s="144"/>
      <c r="I102" s="145"/>
      <c r="J102" s="145"/>
    </row>
    <row r="103" spans="1:10" s="74" customFormat="1" ht="23.25" customHeight="1">
      <c r="A103" s="147">
        <v>100</v>
      </c>
      <c r="B103" s="115" t="str">
        <f t="shared" si="1"/>
        <v>10000M--</v>
      </c>
      <c r="C103" s="140"/>
      <c r="D103" s="141"/>
      <c r="E103" s="142"/>
      <c r="F103" s="143"/>
      <c r="G103" s="146" t="s">
        <v>142</v>
      </c>
      <c r="H103" s="144"/>
      <c r="I103" s="145"/>
      <c r="J103" s="145"/>
    </row>
    <row r="104" spans="1:10" s="74" customFormat="1" ht="23.25" customHeight="1">
      <c r="A104" s="147">
        <v>101</v>
      </c>
      <c r="B104" s="115" t="str">
        <f t="shared" si="1"/>
        <v>10000M--</v>
      </c>
      <c r="C104" s="43"/>
      <c r="D104" s="68"/>
      <c r="E104" s="177"/>
      <c r="F104" s="177"/>
      <c r="G104" s="146" t="s">
        <v>142</v>
      </c>
      <c r="H104" s="144"/>
      <c r="I104" s="145"/>
      <c r="J104" s="145"/>
    </row>
    <row r="105" spans="1:10" s="74" customFormat="1" ht="23.25" customHeight="1">
      <c r="A105" s="147">
        <v>102</v>
      </c>
      <c r="B105" s="115" t="str">
        <f t="shared" si="1"/>
        <v>10000M--</v>
      </c>
      <c r="C105" s="43"/>
      <c r="D105" s="68"/>
      <c r="E105" s="177"/>
      <c r="F105" s="177"/>
      <c r="G105" s="146" t="s">
        <v>142</v>
      </c>
      <c r="H105" s="144"/>
      <c r="I105" s="145"/>
      <c r="J105" s="145"/>
    </row>
    <row r="106" spans="1:10" s="74" customFormat="1" ht="23.25" customHeight="1">
      <c r="A106" s="147">
        <v>103</v>
      </c>
      <c r="B106" s="115" t="str">
        <f t="shared" si="1"/>
        <v>10000M--</v>
      </c>
      <c r="C106" s="140"/>
      <c r="D106" s="141"/>
      <c r="E106" s="142"/>
      <c r="F106" s="143"/>
      <c r="G106" s="146" t="s">
        <v>142</v>
      </c>
      <c r="H106" s="144"/>
      <c r="I106" s="145"/>
      <c r="J106" s="145"/>
    </row>
    <row r="107" spans="1:10" s="74" customFormat="1" ht="23.25" customHeight="1">
      <c r="A107" s="147">
        <v>104</v>
      </c>
      <c r="B107" s="115" t="str">
        <f t="shared" si="1"/>
        <v>10000M--</v>
      </c>
      <c r="C107" s="140"/>
      <c r="D107" s="141"/>
      <c r="E107" s="142"/>
      <c r="F107" s="143"/>
      <c r="G107" s="146" t="s">
        <v>142</v>
      </c>
      <c r="H107" s="144"/>
      <c r="I107" s="145"/>
      <c r="J107" s="145"/>
    </row>
    <row r="108" spans="1:10" s="74" customFormat="1" ht="23.25" customHeight="1">
      <c r="A108" s="147">
        <v>105</v>
      </c>
      <c r="B108" s="115" t="str">
        <f t="shared" si="1"/>
        <v>10000M--</v>
      </c>
      <c r="C108" s="140"/>
      <c r="D108" s="141"/>
      <c r="E108" s="142"/>
      <c r="F108" s="143"/>
      <c r="G108" s="146" t="s">
        <v>142</v>
      </c>
      <c r="H108" s="144"/>
      <c r="I108" s="145"/>
      <c r="J108" s="145"/>
    </row>
    <row r="109" spans="1:10" s="74" customFormat="1" ht="23.25" customHeight="1">
      <c r="A109" s="147">
        <v>106</v>
      </c>
      <c r="B109" s="115" t="str">
        <f t="shared" si="1"/>
        <v>10000M--</v>
      </c>
      <c r="C109" s="140"/>
      <c r="D109" s="141"/>
      <c r="E109" s="142"/>
      <c r="F109" s="143"/>
      <c r="G109" s="146" t="s">
        <v>142</v>
      </c>
      <c r="H109" s="144"/>
      <c r="I109" s="145"/>
      <c r="J109" s="145"/>
    </row>
    <row r="110" spans="1:10" s="74" customFormat="1" ht="23.25" customHeight="1">
      <c r="A110" s="147">
        <v>107</v>
      </c>
      <c r="B110" s="115" t="str">
        <f t="shared" si="1"/>
        <v>10000M--</v>
      </c>
      <c r="C110" s="140"/>
      <c r="D110" s="141"/>
      <c r="E110" s="142"/>
      <c r="F110" s="143"/>
      <c r="G110" s="146" t="s">
        <v>142</v>
      </c>
      <c r="H110" s="144"/>
      <c r="I110" s="145"/>
      <c r="J110" s="145"/>
    </row>
    <row r="111" spans="1:10" s="74" customFormat="1" ht="23.25" customHeight="1">
      <c r="A111" s="147">
        <v>108</v>
      </c>
      <c r="B111" s="115" t="str">
        <f t="shared" si="1"/>
        <v>10000M--</v>
      </c>
      <c r="C111" s="140"/>
      <c r="D111" s="141"/>
      <c r="E111" s="142"/>
      <c r="F111" s="143"/>
      <c r="G111" s="146" t="s">
        <v>142</v>
      </c>
      <c r="H111" s="144"/>
      <c r="I111" s="145"/>
      <c r="J111" s="145"/>
    </row>
    <row r="112" spans="1:10" s="74" customFormat="1" ht="23.25" customHeight="1">
      <c r="A112" s="147">
        <v>109</v>
      </c>
      <c r="B112" s="115" t="str">
        <f t="shared" si="1"/>
        <v>10000M--</v>
      </c>
      <c r="C112" s="140"/>
      <c r="D112" s="141"/>
      <c r="E112" s="142"/>
      <c r="F112" s="143"/>
      <c r="G112" s="146" t="s">
        <v>142</v>
      </c>
      <c r="H112" s="144"/>
      <c r="I112" s="145"/>
      <c r="J112" s="145"/>
    </row>
    <row r="113" spans="1:10" s="74" customFormat="1" ht="23.25" customHeight="1">
      <c r="A113" s="147">
        <v>110</v>
      </c>
      <c r="B113" s="115" t="str">
        <f t="shared" si="1"/>
        <v>10000M--</v>
      </c>
      <c r="C113" s="140"/>
      <c r="D113" s="141"/>
      <c r="E113" s="142"/>
      <c r="F113" s="143"/>
      <c r="G113" s="146" t="s">
        <v>142</v>
      </c>
      <c r="H113" s="144"/>
      <c r="I113" s="145"/>
      <c r="J113" s="145"/>
    </row>
  </sheetData>
  <sheetProtection/>
  <autoFilter ref="A3:J113"/>
  <mergeCells count="3">
    <mergeCell ref="A1:J1"/>
    <mergeCell ref="A2:E2"/>
    <mergeCell ref="H2:J2"/>
  </mergeCells>
  <conditionalFormatting sqref="D4:D592">
    <cfRule type="cellIs" priority="1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35"/>
  <sheetViews>
    <sheetView view="pageBreakPreview" zoomScale="70" zoomScaleSheetLayoutView="70" zoomScalePageLayoutView="0" workbookViewId="0" topLeftCell="A25">
      <selection activeCell="N36" sqref="N36"/>
    </sheetView>
  </sheetViews>
  <sheetFormatPr defaultColWidth="9.140625" defaultRowHeight="12.75"/>
  <cols>
    <col min="1" max="1" width="8.421875" style="0" bestFit="1" customWidth="1"/>
    <col min="2" max="2" width="17.28125" style="0" hidden="1" customWidth="1"/>
    <col min="3" max="3" width="10.140625" style="0" bestFit="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5.0039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245" t="str">
        <f>('YARIŞMA BİLGİLERİ'!A2)</f>
        <v>Türkiye Atletizm Federasyonu
Mersin Atletizm İl Temsilciliği</v>
      </c>
      <c r="B1" s="245"/>
      <c r="C1" s="245"/>
      <c r="D1" s="245"/>
      <c r="E1" s="245"/>
      <c r="F1" s="245"/>
      <c r="G1" s="245"/>
      <c r="H1" s="245"/>
      <c r="I1" s="245"/>
      <c r="J1" s="245"/>
      <c r="K1" s="245"/>
      <c r="L1" s="245"/>
      <c r="M1" s="245"/>
      <c r="N1" s="245"/>
      <c r="O1" s="245"/>
      <c r="P1" s="245"/>
    </row>
    <row r="2" spans="1:16" ht="18" customHeight="1">
      <c r="A2" s="246" t="str">
        <f>'YARIŞMA BİLGİLERİ'!F19</f>
        <v>Spor Toto Türkiye 10000m Şampiyonası ve 800M-1500M-3000M ENG. Olimpik Baraj Geçme Yarışmaları</v>
      </c>
      <c r="B2" s="246"/>
      <c r="C2" s="246"/>
      <c r="D2" s="246"/>
      <c r="E2" s="246"/>
      <c r="F2" s="246"/>
      <c r="G2" s="246"/>
      <c r="H2" s="246"/>
      <c r="I2" s="246"/>
      <c r="J2" s="246"/>
      <c r="K2" s="246"/>
      <c r="L2" s="246"/>
      <c r="M2" s="246"/>
      <c r="N2" s="246"/>
      <c r="O2" s="246"/>
      <c r="P2" s="246"/>
    </row>
    <row r="3" spans="1:16" ht="23.25" customHeight="1">
      <c r="A3" s="253" t="str">
        <f>'YARIŞMA BİLGİLERİ'!F21</f>
        <v>GENÇ ERKEKLER</v>
      </c>
      <c r="B3" s="253"/>
      <c r="C3" s="253"/>
      <c r="D3" s="253"/>
      <c r="E3" s="253"/>
      <c r="F3" s="253"/>
      <c r="G3" s="253"/>
      <c r="H3" s="148" t="s">
        <v>137</v>
      </c>
      <c r="I3" s="149"/>
      <c r="J3" s="149" t="s">
        <v>170</v>
      </c>
      <c r="K3" s="149"/>
      <c r="L3" s="149"/>
      <c r="M3" s="149"/>
      <c r="N3" s="149"/>
      <c r="O3" s="149"/>
      <c r="P3" s="149"/>
    </row>
    <row r="4" spans="1:16" ht="23.25" customHeight="1">
      <c r="A4" s="247" t="s">
        <v>91</v>
      </c>
      <c r="B4" s="247"/>
      <c r="C4" s="247"/>
      <c r="D4" s="247"/>
      <c r="E4" s="247"/>
      <c r="F4" s="247"/>
      <c r="G4" s="247"/>
      <c r="H4" s="117"/>
      <c r="J4" s="247" t="s">
        <v>130</v>
      </c>
      <c r="K4" s="247"/>
      <c r="L4" s="247"/>
      <c r="M4" s="247"/>
      <c r="N4" s="247"/>
      <c r="O4" s="247"/>
      <c r="P4" s="247"/>
    </row>
    <row r="5" spans="1:16" ht="18" customHeight="1">
      <c r="A5" s="248" t="s">
        <v>13</v>
      </c>
      <c r="B5" s="249"/>
      <c r="C5" s="249"/>
      <c r="D5" s="249"/>
      <c r="E5" s="249"/>
      <c r="F5" s="249"/>
      <c r="G5" s="249"/>
      <c r="H5" s="117"/>
      <c r="I5" s="250" t="s">
        <v>5</v>
      </c>
      <c r="J5" s="248" t="s">
        <v>13</v>
      </c>
      <c r="K5" s="249"/>
      <c r="L5" s="249"/>
      <c r="M5" s="249"/>
      <c r="N5" s="249"/>
      <c r="O5" s="249"/>
      <c r="P5" s="249"/>
    </row>
    <row r="6" spans="1:16" ht="31.5" customHeight="1">
      <c r="A6" s="110" t="s">
        <v>9</v>
      </c>
      <c r="B6" s="110" t="s">
        <v>53</v>
      </c>
      <c r="C6" s="110" t="s">
        <v>52</v>
      </c>
      <c r="D6" s="111" t="s">
        <v>10</v>
      </c>
      <c r="E6" s="112" t="s">
        <v>11</v>
      </c>
      <c r="F6" s="112" t="s">
        <v>134</v>
      </c>
      <c r="G6" s="110" t="s">
        <v>90</v>
      </c>
      <c r="H6" s="117"/>
      <c r="I6" s="251"/>
      <c r="J6" s="110" t="s">
        <v>9</v>
      </c>
      <c r="K6" s="110" t="s">
        <v>53</v>
      </c>
      <c r="L6" s="110" t="s">
        <v>52</v>
      </c>
      <c r="M6" s="111" t="s">
        <v>10</v>
      </c>
      <c r="N6" s="112" t="s">
        <v>11</v>
      </c>
      <c r="O6" s="112" t="s">
        <v>134</v>
      </c>
      <c r="P6" s="110" t="s">
        <v>90</v>
      </c>
    </row>
    <row r="7" spans="1:16" ht="33" customHeight="1">
      <c r="A7" s="43">
        <v>1</v>
      </c>
      <c r="B7" s="113" t="s">
        <v>33</v>
      </c>
      <c r="C7" s="131">
        <f>IF(ISERROR(VLOOKUP(B7,'KAYIT LİSTESİ'!$B$4:$G$581,2,0)),"",(VLOOKUP(B7,'KAYIT LİSTESİ'!$B$4:$G$581,2,0)))</f>
      </c>
      <c r="D7" s="68">
        <f>IF(ISERROR(VLOOKUP(B7,'KAYIT LİSTESİ'!$B$4:$G$581,3,0)),"",(VLOOKUP(B7,'KAYIT LİSTESİ'!$B$4:$G$581,3,0)))</f>
      </c>
      <c r="E7" s="114">
        <f>IF(ISERROR(VLOOKUP(B7,'KAYIT LİSTESİ'!$B$4:$G$581,4,0)),"",(VLOOKUP(B7,'KAYIT LİSTESİ'!$B$4:$G$581,4,0)))</f>
      </c>
      <c r="F7" s="114">
        <f>IF(ISERROR(VLOOKUP(B7,'KAYIT LİSTESİ'!$B$4:$G$581,5,0)),"",(VLOOKUP(B7,'KAYIT LİSTESİ'!$B$4:$G$581,5,0)))</f>
      </c>
      <c r="G7" s="69"/>
      <c r="H7" s="118"/>
      <c r="I7" s="43">
        <v>1</v>
      </c>
      <c r="J7" s="43">
        <v>1</v>
      </c>
      <c r="K7" s="113" t="s">
        <v>93</v>
      </c>
      <c r="L7" s="131">
        <f>IF(ISERROR(VLOOKUP(K7,'KAYIT LİSTESİ'!$B$4:$G$581,2,0)),"",(VLOOKUP(K7,'KAYIT LİSTESİ'!$B$4:$G$581,2,0)))</f>
      </c>
      <c r="M7" s="68">
        <f>IF(ISERROR(VLOOKUP(K7,'KAYIT LİSTESİ'!$B$4:$G$581,3,0)),"",(VLOOKUP(K7,'KAYIT LİSTESİ'!$B$4:$G$581,3,0)))</f>
      </c>
      <c r="N7" s="114">
        <f>IF(ISERROR(VLOOKUP(K7,'KAYIT LİSTESİ'!$B$4:$G$581,4,0)),"",(VLOOKUP(K7,'KAYIT LİSTESİ'!$B$4:$G$581,4,0)))</f>
      </c>
      <c r="O7" s="114">
        <f>IF(ISERROR(VLOOKUP(K7,'KAYIT LİSTESİ'!$B$4:$G$581,5,0)),"",(VLOOKUP(K7,'KAYIT LİSTESİ'!$B$4:$G$581,5,0)))</f>
      </c>
      <c r="P7" s="69"/>
    </row>
    <row r="8" spans="1:16" ht="33" customHeight="1">
      <c r="A8" s="43">
        <v>2</v>
      </c>
      <c r="B8" s="113" t="s">
        <v>34</v>
      </c>
      <c r="C8" s="131">
        <f>IF(ISERROR(VLOOKUP(B8,'KAYIT LİSTESİ'!$B$4:$G$581,2,0)),"",(VLOOKUP(B8,'KAYIT LİSTESİ'!$B$4:$G$581,2,0)))</f>
      </c>
      <c r="D8" s="68">
        <f>IF(ISERROR(VLOOKUP(B8,'KAYIT LİSTESİ'!$B$4:$G$581,3,0)),"",(VLOOKUP(B8,'KAYIT LİSTESİ'!$B$4:$G$581,3,0)))</f>
      </c>
      <c r="E8" s="114">
        <f>IF(ISERROR(VLOOKUP(B8,'KAYIT LİSTESİ'!$B$4:$G$581,4,0)),"",(VLOOKUP(B8,'KAYIT LİSTESİ'!$B$4:$G$581,4,0)))</f>
      </c>
      <c r="F8" s="114">
        <f>IF(ISERROR(VLOOKUP(B8,'KAYIT LİSTESİ'!$B$4:$G$581,5,0)),"",(VLOOKUP(B8,'KAYIT LİSTESİ'!$B$4:$G$581,5,0)))</f>
      </c>
      <c r="G8" s="69"/>
      <c r="H8" s="118"/>
      <c r="I8" s="43">
        <v>2</v>
      </c>
      <c r="J8" s="43">
        <v>2</v>
      </c>
      <c r="K8" s="113" t="s">
        <v>94</v>
      </c>
      <c r="L8" s="131">
        <f>IF(ISERROR(VLOOKUP(K8,'KAYIT LİSTESİ'!$B$4:$G$581,2,0)),"",(VLOOKUP(K8,'KAYIT LİSTESİ'!$B$4:$G$581,2,0)))</f>
      </c>
      <c r="M8" s="68">
        <f>IF(ISERROR(VLOOKUP(K8,'KAYIT LİSTESİ'!$B$4:$G$581,3,0)),"",(VLOOKUP(K8,'KAYIT LİSTESİ'!$B$4:$G$581,3,0)))</f>
      </c>
      <c r="N8" s="114">
        <f>IF(ISERROR(VLOOKUP(K8,'KAYIT LİSTESİ'!$B$4:$G$581,4,0)),"",(VLOOKUP(K8,'KAYIT LİSTESİ'!$B$4:$G$581,4,0)))</f>
      </c>
      <c r="O8" s="114">
        <f>IF(ISERROR(VLOOKUP(K8,'KAYIT LİSTESİ'!$B$4:$G$581,5,0)),"",(VLOOKUP(K8,'KAYIT LİSTESİ'!$B$4:$G$581,5,0)))</f>
      </c>
      <c r="P8" s="69"/>
    </row>
    <row r="9" spans="1:16" ht="37.5" customHeight="1">
      <c r="A9" s="43">
        <v>3</v>
      </c>
      <c r="B9" s="113" t="s">
        <v>35</v>
      </c>
      <c r="C9" s="131">
        <f>IF(ISERROR(VLOOKUP(B9,'KAYIT LİSTESİ'!$B$4:$G$581,2,0)),"",(VLOOKUP(B9,'KAYIT LİSTESİ'!$B$4:$G$581,2,0)))</f>
        <v>469</v>
      </c>
      <c r="D9" s="68">
        <f>IF(ISERROR(VLOOKUP(B9,'KAYIT LİSTESİ'!$B$4:$G$581,3,0)),"",(VLOOKUP(B9,'KAYIT LİSTESİ'!$B$4:$G$581,3,0)))</f>
        <v>35974</v>
      </c>
      <c r="E9" s="114" t="str">
        <f>IF(ISERROR(VLOOKUP(B9,'KAYIT LİSTESİ'!$B$4:$G$581,4,0)),"",(VLOOKUP(B9,'KAYIT LİSTESİ'!$B$4:$G$581,4,0)))</f>
        <v>GÜRKAN KOÇLARDAN</v>
      </c>
      <c r="F9" s="114" t="str">
        <f>IF(ISERROR(VLOOKUP(B9,'KAYIT LİSTESİ'!$B$4:$G$581,5,0)),"",(VLOOKUP(B9,'KAYIT LİSTESİ'!$B$4:$G$581,5,0)))</f>
        <v>BİTLİS/GENÇLİKSPOR KULÜBÜ</v>
      </c>
      <c r="G9" s="69"/>
      <c r="H9" s="118"/>
      <c r="I9" s="43">
        <v>3</v>
      </c>
      <c r="J9" s="43">
        <v>3</v>
      </c>
      <c r="K9" s="113" t="s">
        <v>95</v>
      </c>
      <c r="L9" s="131">
        <f>IF(ISERROR(VLOOKUP(K9,'KAYIT LİSTESİ'!$B$4:$G$581,2,0)),"",(VLOOKUP(K9,'KAYIT LİSTESİ'!$B$4:$G$581,2,0)))</f>
        <v>445</v>
      </c>
      <c r="M9" s="68">
        <f>IF(ISERROR(VLOOKUP(K9,'KAYIT LİSTESİ'!$B$4:$G$581,3,0)),"",(VLOOKUP(K9,'KAYIT LİSTESİ'!$B$4:$G$581,3,0)))</f>
        <v>36027</v>
      </c>
      <c r="N9" s="114" t="str">
        <f>IF(ISERROR(VLOOKUP(K9,'KAYIT LİSTESİ'!$B$4:$G$581,4,0)),"",(VLOOKUP(K9,'KAYIT LİSTESİ'!$B$4:$G$581,4,0)))</f>
        <v>ABDULSELAM BİNGÖL</v>
      </c>
      <c r="O9" s="114" t="str">
        <f>IF(ISERROR(VLOOKUP(K9,'KAYIT LİSTESİ'!$B$4:$G$581,5,0)),"",(VLOOKUP(K9,'KAYIT LİSTESİ'!$B$4:$G$581,5,0)))</f>
        <v>BİTLİS/GENÇLİKSPOR KULÜBÜ</v>
      </c>
      <c r="P9" s="69"/>
    </row>
    <row r="10" spans="1:16" ht="37.5" customHeight="1">
      <c r="A10" s="43">
        <v>4</v>
      </c>
      <c r="B10" s="113" t="s">
        <v>36</v>
      </c>
      <c r="C10" s="131">
        <f>IF(ISERROR(VLOOKUP(B10,'KAYIT LİSTESİ'!$B$4:$G$581,2,0)),"",(VLOOKUP(B10,'KAYIT LİSTESİ'!$B$4:$G$581,2,0)))</f>
        <v>499</v>
      </c>
      <c r="D10" s="68">
        <f>IF(ISERROR(VLOOKUP(B10,'KAYIT LİSTESİ'!$B$4:$G$581,3,0)),"",(VLOOKUP(B10,'KAYIT LİSTESİ'!$B$4:$G$581,3,0)))</f>
        <v>35862</v>
      </c>
      <c r="E10" s="114" t="str">
        <f>IF(ISERROR(VLOOKUP(B10,'KAYIT LİSTESİ'!$B$4:$G$581,4,0)),"",(VLOOKUP(B10,'KAYIT LİSTESİ'!$B$4:$G$581,4,0)))</f>
        <v>MUHAMMET MUSTAFA HELVACI</v>
      </c>
      <c r="F10" s="114" t="str">
        <f>IF(ISERROR(VLOOKUP(B10,'KAYIT LİSTESİ'!$B$4:$G$581,5,0)),"",(VLOOKUP(B10,'KAYIT LİSTESİ'!$B$4:$G$581,5,0)))</f>
        <v>HATAY</v>
      </c>
      <c r="G10" s="69"/>
      <c r="H10" s="118"/>
      <c r="I10" s="43">
        <v>4</v>
      </c>
      <c r="J10" s="43">
        <v>4</v>
      </c>
      <c r="K10" s="113" t="s">
        <v>96</v>
      </c>
      <c r="L10" s="131">
        <f>IF(ISERROR(VLOOKUP(K10,'KAYIT LİSTESİ'!$B$4:$G$581,2,0)),"",(VLOOKUP(K10,'KAYIT LİSTESİ'!$B$4:$G$581,2,0)))</f>
        <v>463</v>
      </c>
      <c r="M10" s="68">
        <f>IF(ISERROR(VLOOKUP(K10,'KAYIT LİSTESİ'!$B$4:$G$581,3,0)),"",(VLOOKUP(K10,'KAYIT LİSTESİ'!$B$4:$G$581,3,0)))</f>
        <v>36008</v>
      </c>
      <c r="N10" s="114" t="str">
        <f>IF(ISERROR(VLOOKUP(K10,'KAYIT LİSTESİ'!$B$4:$G$581,4,0)),"",(VLOOKUP(K10,'KAYIT LİSTESİ'!$B$4:$G$581,4,0)))</f>
        <v>MUSTAFA ŞÖLEN</v>
      </c>
      <c r="O10" s="114" t="str">
        <f>IF(ISERROR(VLOOKUP(K10,'KAYIT LİSTESİ'!$B$4:$G$581,5,0)),"",(VLOOKUP(K10,'KAYIT LİSTESİ'!$B$4:$G$581,5,0)))</f>
        <v>BİTLİS/GENÇLİKSPOR KULÜBÜ</v>
      </c>
      <c r="P10" s="69"/>
    </row>
    <row r="11" spans="1:16" ht="37.5" customHeight="1">
      <c r="A11" s="43">
        <v>5</v>
      </c>
      <c r="B11" s="113" t="s">
        <v>37</v>
      </c>
      <c r="C11" s="131">
        <f>IF(ISERROR(VLOOKUP(B11,'KAYIT LİSTESİ'!$B$4:$G$581,2,0)),"",(VLOOKUP(B11,'KAYIT LİSTESİ'!$B$4:$G$581,2,0)))</f>
        <v>574</v>
      </c>
      <c r="D11" s="68">
        <f>IF(ISERROR(VLOOKUP(B11,'KAYIT LİSTESİ'!$B$4:$G$581,3,0)),"",(VLOOKUP(B11,'KAYIT LİSTESİ'!$B$4:$G$581,3,0)))</f>
        <v>35796</v>
      </c>
      <c r="E11" s="114" t="str">
        <f>IF(ISERROR(VLOOKUP(B11,'KAYIT LİSTESİ'!$B$4:$G$581,4,0)),"",(VLOOKUP(B11,'KAYIT LİSTESİ'!$B$4:$G$581,4,0)))</f>
        <v>FIRAT ÖZKORKMAZ</v>
      </c>
      <c r="F11" s="114" t="str">
        <f>IF(ISERROR(VLOOKUP(B11,'KAYIT LİSTESİ'!$B$4:$G$581,5,0)),"",(VLOOKUP(B11,'KAYIT LİSTESİ'!$B$4:$G$581,5,0)))</f>
        <v>ERZURUM</v>
      </c>
      <c r="G11" s="69"/>
      <c r="H11" s="118"/>
      <c r="I11" s="43">
        <v>5</v>
      </c>
      <c r="J11" s="43">
        <v>5</v>
      </c>
      <c r="K11" s="113" t="s">
        <v>97</v>
      </c>
      <c r="L11" s="131">
        <f>IF(ISERROR(VLOOKUP(K11,'KAYIT LİSTESİ'!$B$4:$G$581,2,0)),"",(VLOOKUP(K11,'KAYIT LİSTESİ'!$B$4:$G$581,2,0)))</f>
        <v>465</v>
      </c>
      <c r="M11" s="68">
        <f>IF(ISERROR(VLOOKUP(K11,'KAYIT LİSTESİ'!$B$4:$G$581,3,0)),"",(VLOOKUP(K11,'KAYIT LİSTESİ'!$B$4:$G$581,3,0)))</f>
        <v>36039</v>
      </c>
      <c r="N11" s="114" t="str">
        <f>IF(ISERROR(VLOOKUP(K11,'KAYIT LİSTESİ'!$B$4:$G$581,4,0)),"",(VLOOKUP(K11,'KAYIT LİSTESİ'!$B$4:$G$581,4,0)))</f>
        <v>NURULLAH AÇAN</v>
      </c>
      <c r="O11" s="114" t="str">
        <f>IF(ISERROR(VLOOKUP(K11,'KAYIT LİSTESİ'!$B$4:$G$581,5,0)),"",(VLOOKUP(K11,'KAYIT LİSTESİ'!$B$4:$G$581,5,0)))</f>
        <v>BİTLİS/GENÇLİKSPOR KULÜBÜ</v>
      </c>
      <c r="P11" s="69"/>
    </row>
    <row r="12" spans="1:16" ht="37.5" customHeight="1">
      <c r="A12" s="43">
        <v>6</v>
      </c>
      <c r="B12" s="113" t="s">
        <v>38</v>
      </c>
      <c r="C12" s="131">
        <f>IF(ISERROR(VLOOKUP(B12,'KAYIT LİSTESİ'!$B$4:$G$581,2,0)),"",(VLOOKUP(B12,'KAYIT LİSTESİ'!$B$4:$G$581,2,0)))</f>
      </c>
      <c r="D12" s="68">
        <f>IF(ISERROR(VLOOKUP(B12,'KAYIT LİSTESİ'!$B$4:$G$581,3,0)),"",(VLOOKUP(B12,'KAYIT LİSTESİ'!$B$4:$G$581,3,0)))</f>
      </c>
      <c r="E12" s="114">
        <f>IF(ISERROR(VLOOKUP(B12,'KAYIT LİSTESİ'!$B$4:$G$581,4,0)),"",(VLOOKUP(B12,'KAYIT LİSTESİ'!$B$4:$G$581,4,0)))</f>
      </c>
      <c r="F12" s="114">
        <f>IF(ISERROR(VLOOKUP(B12,'KAYIT LİSTESİ'!$B$4:$G$581,5,0)),"",(VLOOKUP(B12,'KAYIT LİSTESİ'!$B$4:$G$581,5,0)))</f>
      </c>
      <c r="G12" s="69"/>
      <c r="H12" s="118"/>
      <c r="I12" s="43">
        <v>6</v>
      </c>
      <c r="J12" s="43">
        <v>6</v>
      </c>
      <c r="K12" s="113" t="s">
        <v>98</v>
      </c>
      <c r="L12" s="131">
        <f>IF(ISERROR(VLOOKUP(K12,'KAYIT LİSTESİ'!$B$4:$G$581,2,0)),"",(VLOOKUP(K12,'KAYIT LİSTESİ'!$B$4:$G$581,2,0)))</f>
        <v>571</v>
      </c>
      <c r="M12" s="68">
        <f>IF(ISERROR(VLOOKUP(K12,'KAYIT LİSTESİ'!$B$4:$G$581,3,0)),"",(VLOOKUP(K12,'KAYIT LİSTESİ'!$B$4:$G$581,3,0)))</f>
        <v>35431</v>
      </c>
      <c r="N12" s="114" t="str">
        <f>IF(ISERROR(VLOOKUP(K12,'KAYIT LİSTESİ'!$B$4:$G$581,4,0)),"",(VLOOKUP(K12,'KAYIT LİSTESİ'!$B$4:$G$581,4,0)))</f>
        <v>HALİL ACAR</v>
      </c>
      <c r="O12" s="114" t="str">
        <f>IF(ISERROR(VLOOKUP(K12,'KAYIT LİSTESİ'!$B$4:$G$581,5,0)),"",(VLOOKUP(K12,'KAYIT LİSTESİ'!$B$4:$G$581,5,0)))</f>
        <v>ERZURUM</v>
      </c>
      <c r="P12" s="69"/>
    </row>
    <row r="13" spans="1:16" ht="25.5" customHeight="1">
      <c r="A13" s="43">
        <v>7</v>
      </c>
      <c r="B13" s="113" t="s">
        <v>84</v>
      </c>
      <c r="C13" s="131">
        <f>IF(ISERROR(VLOOKUP(B13,'KAYIT LİSTESİ'!$B$4:$G$581,2,0)),"",(VLOOKUP(B13,'KAYIT LİSTESİ'!$B$4:$G$581,2,0)))</f>
      </c>
      <c r="D13" s="68">
        <f>IF(ISERROR(VLOOKUP(B13,'KAYIT LİSTESİ'!$B$4:$G$581,3,0)),"",(VLOOKUP(B13,'KAYIT LİSTESİ'!$B$4:$G$581,3,0)))</f>
      </c>
      <c r="E13" s="114">
        <f>IF(ISERROR(VLOOKUP(B13,'KAYIT LİSTESİ'!$B$4:$G$581,4,0)),"",(VLOOKUP(B13,'KAYIT LİSTESİ'!$B$4:$G$581,4,0)))</f>
      </c>
      <c r="F13" s="114">
        <f>IF(ISERROR(VLOOKUP(B13,'KAYIT LİSTESİ'!$B$4:$G$581,5,0)),"",(VLOOKUP(B13,'KAYIT LİSTESİ'!$B$4:$G$581,5,0)))</f>
      </c>
      <c r="G13" s="69"/>
      <c r="H13" s="118"/>
      <c r="I13" s="43">
        <v>7</v>
      </c>
      <c r="J13" s="43">
        <v>7</v>
      </c>
      <c r="K13" s="113" t="s">
        <v>99</v>
      </c>
      <c r="L13" s="131">
        <f>IF(ISERROR(VLOOKUP(K13,'KAYIT LİSTESİ'!$B$4:$G$581,2,0)),"",(VLOOKUP(K13,'KAYIT LİSTESİ'!$B$4:$G$581,2,0)))</f>
        <v>572</v>
      </c>
      <c r="M13" s="68">
        <f>IF(ISERROR(VLOOKUP(K13,'KAYIT LİSTESİ'!$B$4:$G$581,3,0)),"",(VLOOKUP(K13,'KAYIT LİSTESİ'!$B$4:$G$581,3,0)))</f>
        <v>35463</v>
      </c>
      <c r="N13" s="114" t="str">
        <f>IF(ISERROR(VLOOKUP(K13,'KAYIT LİSTESİ'!$B$4:$G$581,4,0)),"",(VLOOKUP(K13,'KAYIT LİSTESİ'!$B$4:$G$581,4,0)))</f>
        <v>CABİR AYDIN</v>
      </c>
      <c r="O13" s="114" t="str">
        <f>IF(ISERROR(VLOOKUP(K13,'KAYIT LİSTESİ'!$B$4:$G$581,5,0)),"",(VLOOKUP(K13,'KAYIT LİSTESİ'!$B$4:$G$581,5,0)))</f>
        <v>ERZURUM</v>
      </c>
      <c r="P13" s="69"/>
    </row>
    <row r="14" spans="1:16" ht="25.5" customHeight="1">
      <c r="A14" s="43">
        <v>8</v>
      </c>
      <c r="B14" s="113" t="s">
        <v>85</v>
      </c>
      <c r="C14" s="131">
        <f>IF(ISERROR(VLOOKUP(B14,'KAYIT LİSTESİ'!$B$4:$G$581,2,0)),"",(VLOOKUP(B14,'KAYIT LİSTESİ'!$B$4:$G$581,2,0)))</f>
      </c>
      <c r="D14" s="68">
        <f>IF(ISERROR(VLOOKUP(B14,'KAYIT LİSTESİ'!$B$4:$G$581,3,0)),"",(VLOOKUP(B14,'KAYIT LİSTESİ'!$B$4:$G$581,3,0)))</f>
      </c>
      <c r="E14" s="114">
        <f>IF(ISERROR(VLOOKUP(B14,'KAYIT LİSTESİ'!$B$4:$G$581,4,0)),"",(VLOOKUP(B14,'KAYIT LİSTESİ'!$B$4:$G$581,4,0)))</f>
      </c>
      <c r="F14" s="114">
        <f>IF(ISERROR(VLOOKUP(B14,'KAYIT LİSTESİ'!$B$4:$G$581,5,0)),"",(VLOOKUP(B14,'KAYIT LİSTESİ'!$B$4:$G$581,5,0)))</f>
      </c>
      <c r="G14" s="69"/>
      <c r="H14" s="118"/>
      <c r="I14" s="43">
        <v>8</v>
      </c>
      <c r="J14" s="43">
        <v>8</v>
      </c>
      <c r="K14" s="113" t="s">
        <v>100</v>
      </c>
      <c r="L14" s="131">
        <f>IF(ISERROR(VLOOKUP(K14,'KAYIT LİSTESİ'!$B$4:$G$581,2,0)),"",(VLOOKUP(K14,'KAYIT LİSTESİ'!$B$4:$G$581,2,0)))</f>
        <v>573</v>
      </c>
      <c r="M14" s="68">
        <f>IF(ISERROR(VLOOKUP(K14,'KAYIT LİSTESİ'!$B$4:$G$581,3,0)),"",(VLOOKUP(K14,'KAYIT LİSTESİ'!$B$4:$G$581,3,0)))</f>
        <v>35616</v>
      </c>
      <c r="N14" s="114" t="str">
        <f>IF(ISERROR(VLOOKUP(K14,'KAYIT LİSTESİ'!$B$4:$G$581,4,0)),"",(VLOOKUP(K14,'KAYIT LİSTESİ'!$B$4:$G$581,4,0)))</f>
        <v>ADEM BAYRAM</v>
      </c>
      <c r="O14" s="114" t="str">
        <f>IF(ISERROR(VLOOKUP(K14,'KAYIT LİSTESİ'!$B$4:$G$581,5,0)),"",(VLOOKUP(K14,'KAYIT LİSTESİ'!$B$4:$G$581,5,0)))</f>
        <v>ERZURUM</v>
      </c>
      <c r="P14" s="69"/>
    </row>
    <row r="15" spans="1:16" ht="25.5" customHeight="1">
      <c r="A15" s="43">
        <v>9</v>
      </c>
      <c r="B15" s="113" t="s">
        <v>88</v>
      </c>
      <c r="C15" s="131">
        <f>IF(ISERROR(VLOOKUP(B15,'KAYIT LİSTESİ'!$B$4:$G$581,2,0)),"",(VLOOKUP(B15,'KAYIT LİSTESİ'!$B$4:$G$581,2,0)))</f>
      </c>
      <c r="D15" s="68">
        <f>IF(ISERROR(VLOOKUP(B15,'KAYIT LİSTESİ'!$B$4:$G$581,3,0)),"",(VLOOKUP(B15,'KAYIT LİSTESİ'!$B$4:$G$581,3,0)))</f>
      </c>
      <c r="E15" s="114">
        <f>IF(ISERROR(VLOOKUP(B15,'KAYIT LİSTESİ'!$B$4:$G$581,4,0)),"",(VLOOKUP(B15,'KAYIT LİSTESİ'!$B$4:$G$581,4,0)))</f>
      </c>
      <c r="F15" s="114">
        <f>IF(ISERROR(VLOOKUP(B15,'KAYIT LİSTESİ'!$B$4:$G$581,5,0)),"",(VLOOKUP(B15,'KAYIT LİSTESİ'!$B$4:$G$581,5,0)))</f>
      </c>
      <c r="G15" s="69"/>
      <c r="H15" s="117"/>
      <c r="J15" s="252" t="s">
        <v>157</v>
      </c>
      <c r="K15" s="252"/>
      <c r="L15" s="252"/>
      <c r="M15" s="252"/>
      <c r="N15" s="252"/>
      <c r="O15" s="252"/>
      <c r="P15" s="252"/>
    </row>
    <row r="16" spans="1:16" ht="25.5" customHeight="1">
      <c r="A16" s="43">
        <v>10</v>
      </c>
      <c r="B16" s="113" t="s">
        <v>89</v>
      </c>
      <c r="C16" s="131">
        <f>IF(ISERROR(VLOOKUP(B16,'KAYIT LİSTESİ'!$B$4:$G$581,2,0)),"",(VLOOKUP(B16,'KAYIT LİSTESİ'!$B$4:$G$581,2,0)))</f>
      </c>
      <c r="D16" s="68">
        <f>IF(ISERROR(VLOOKUP(B16,'KAYIT LİSTESİ'!$B$4:$G$581,3,0)),"",(VLOOKUP(B16,'KAYIT LİSTESİ'!$B$4:$G$581,3,0)))</f>
      </c>
      <c r="E16" s="114">
        <f>IF(ISERROR(VLOOKUP(B16,'KAYIT LİSTESİ'!$B$4:$G$581,4,0)),"",(VLOOKUP(B16,'KAYIT LİSTESİ'!$B$4:$G$581,4,0)))</f>
      </c>
      <c r="F16" s="114">
        <f>IF(ISERROR(VLOOKUP(B16,'KAYIT LİSTESİ'!$B$4:$G$581,5,0)),"",(VLOOKUP(B16,'KAYIT LİSTESİ'!$B$4:$G$581,5,0)))</f>
      </c>
      <c r="G16" s="69"/>
      <c r="H16" s="117"/>
      <c r="J16" s="248" t="s">
        <v>13</v>
      </c>
      <c r="K16" s="249"/>
      <c r="L16" s="249"/>
      <c r="M16" s="249"/>
      <c r="N16" s="249"/>
      <c r="O16" s="249"/>
      <c r="P16" s="249"/>
    </row>
    <row r="17" spans="1:16" ht="25.5" customHeight="1">
      <c r="A17" s="252" t="s">
        <v>133</v>
      </c>
      <c r="B17" s="252"/>
      <c r="C17" s="252"/>
      <c r="D17" s="252"/>
      <c r="E17" s="252"/>
      <c r="F17" s="252"/>
      <c r="G17" s="252"/>
      <c r="H17" s="117"/>
      <c r="J17" s="110" t="s">
        <v>9</v>
      </c>
      <c r="K17" s="110" t="s">
        <v>53</v>
      </c>
      <c r="L17" s="110" t="s">
        <v>52</v>
      </c>
      <c r="M17" s="111" t="s">
        <v>10</v>
      </c>
      <c r="N17" s="112" t="s">
        <v>11</v>
      </c>
      <c r="O17" s="112" t="s">
        <v>134</v>
      </c>
      <c r="P17" s="110" t="s">
        <v>90</v>
      </c>
    </row>
    <row r="18" spans="1:16" ht="43.5" customHeight="1">
      <c r="A18" s="248" t="s">
        <v>13</v>
      </c>
      <c r="B18" s="249"/>
      <c r="C18" s="249"/>
      <c r="D18" s="249"/>
      <c r="E18" s="249"/>
      <c r="F18" s="249"/>
      <c r="G18" s="249"/>
      <c r="H18" s="117"/>
      <c r="J18" s="43">
        <v>1</v>
      </c>
      <c r="K18" s="113" t="s">
        <v>158</v>
      </c>
      <c r="L18" s="131">
        <f>IF(ISERROR(VLOOKUP(K18,'KAYIT LİSTESİ'!$B$4:$G$581,2,0)),"",(VLOOKUP(K18,'KAYIT LİSTESİ'!$B$4:$G$581,2,0)))</f>
        <v>466</v>
      </c>
      <c r="M18" s="68">
        <f>IF(ISERROR(VLOOKUP(K18,'KAYIT LİSTESİ'!$B$4:$G$581,3,0)),"",(VLOOKUP(K18,'KAYIT LİSTESİ'!$B$4:$G$581,3,0)))</f>
        <v>36010</v>
      </c>
      <c r="N18" s="114" t="str">
        <f>IF(ISERROR(VLOOKUP(K18,'KAYIT LİSTESİ'!$B$4:$G$581,4,0)),"",(VLOOKUP(K18,'KAYIT LİSTESİ'!$B$4:$G$581,4,0)))</f>
        <v>FIRAT ÖZDEMİR</v>
      </c>
      <c r="O18" s="114" t="str">
        <f>IF(ISERROR(VLOOKUP(K18,'KAYIT LİSTESİ'!$B$4:$G$581,5,0)),"",(VLOOKUP(K18,'KAYIT LİSTESİ'!$B$4:$G$581,5,0)))</f>
        <v>BİTLİS/GENÇLİKSPOR KULÜBÜ</v>
      </c>
      <c r="P18" s="69"/>
    </row>
    <row r="19" spans="1:16" ht="43.5" customHeight="1">
      <c r="A19" s="110" t="s">
        <v>9</v>
      </c>
      <c r="B19" s="110" t="s">
        <v>53</v>
      </c>
      <c r="C19" s="110" t="s">
        <v>52</v>
      </c>
      <c r="D19" s="111" t="s">
        <v>10</v>
      </c>
      <c r="E19" s="112" t="s">
        <v>11</v>
      </c>
      <c r="F19" s="112" t="s">
        <v>134</v>
      </c>
      <c r="G19" s="110" t="s">
        <v>90</v>
      </c>
      <c r="H19" s="117"/>
      <c r="J19" s="43">
        <v>2</v>
      </c>
      <c r="K19" s="113" t="s">
        <v>159</v>
      </c>
      <c r="L19" s="131">
        <f>IF(ISERROR(VLOOKUP(K19,'KAYIT LİSTESİ'!$B$4:$G$581,2,0)),"",(VLOOKUP(K19,'KAYIT LİSTESİ'!$B$4:$G$581,2,0)))</f>
        <v>468</v>
      </c>
      <c r="M19" s="68">
        <f>IF(ISERROR(VLOOKUP(K19,'KAYIT LİSTESİ'!$B$4:$G$581,3,0)),"",(VLOOKUP(K19,'KAYIT LİSTESİ'!$B$4:$G$581,3,0)))</f>
        <v>35467</v>
      </c>
      <c r="N19" s="114" t="str">
        <f>IF(ISERROR(VLOOKUP(K19,'KAYIT LİSTESİ'!$B$4:$G$581,4,0)),"",(VLOOKUP(K19,'KAYIT LİSTESİ'!$B$4:$G$581,4,0)))</f>
        <v>YUSUF ÖZDEMİR</v>
      </c>
      <c r="O19" s="114" t="str">
        <f>IF(ISERROR(VLOOKUP(K19,'KAYIT LİSTESİ'!$B$4:$G$581,5,0)),"",(VLOOKUP(K19,'KAYIT LİSTESİ'!$B$4:$G$581,5,0)))</f>
        <v>BİTLİS/GENÇLİKSPOR KULÜBÜ</v>
      </c>
      <c r="P19" s="69"/>
    </row>
    <row r="20" spans="1:16" ht="43.5" customHeight="1">
      <c r="A20" s="43">
        <v>1</v>
      </c>
      <c r="B20" s="113" t="s">
        <v>143</v>
      </c>
      <c r="C20" s="131">
        <f>IF(ISERROR(VLOOKUP(B20,'KAYIT LİSTESİ'!$B$4:$G$581,2,0)),"",(VLOOKUP(B20,'KAYIT LİSTESİ'!$B$4:$G$581,2,0)))</f>
        <v>462</v>
      </c>
      <c r="D20" s="68">
        <f>IF(ISERROR(VLOOKUP(B20,'KAYIT LİSTESİ'!$B$4:$G$581,3,0)),"",(VLOOKUP(B20,'KAYIT LİSTESİ'!$B$4:$G$581,3,0)))</f>
        <v>35530</v>
      </c>
      <c r="E20" s="114" t="str">
        <f>IF(ISERROR(VLOOKUP(B20,'KAYIT LİSTESİ'!$B$4:$G$581,4,0)),"",(VLOOKUP(B20,'KAYIT LİSTESİ'!$B$4:$G$581,4,0)))</f>
        <v>DOĞAN GÜMÜŞ</v>
      </c>
      <c r="F20" s="114" t="str">
        <f>IF(ISERROR(VLOOKUP(B20,'KAYIT LİSTESİ'!$B$4:$G$581,5,0)),"",(VLOOKUP(B20,'KAYIT LİSTESİ'!$B$4:$G$581,5,0)))</f>
        <v>BİTLİS/MUTKİ YBO SPOR KULÜBÜ</v>
      </c>
      <c r="G20" s="69"/>
      <c r="H20" s="117"/>
      <c r="J20" s="43">
        <v>3</v>
      </c>
      <c r="K20" s="113" t="s">
        <v>160</v>
      </c>
      <c r="L20" s="131">
        <f>IF(ISERROR(VLOOKUP(K20,'KAYIT LİSTESİ'!$B$4:$G$581,2,0)),"",(VLOOKUP(K20,'KAYIT LİSTESİ'!$B$4:$G$581,2,0)))</f>
        <v>476</v>
      </c>
      <c r="M20" s="68">
        <f>IF(ISERROR(VLOOKUP(K20,'KAYIT LİSTESİ'!$B$4:$G$581,3,0)),"",(VLOOKUP(K20,'KAYIT LİSTESİ'!$B$4:$G$581,3,0)))</f>
        <v>35659</v>
      </c>
      <c r="N20" s="114" t="str">
        <f>IF(ISERROR(VLOOKUP(K20,'KAYIT LİSTESİ'!$B$4:$G$581,4,0)),"",(VLOOKUP(K20,'KAYIT LİSTESİ'!$B$4:$G$581,4,0)))</f>
        <v>EMRAH ÜKÜNÇ</v>
      </c>
      <c r="O20" s="114" t="str">
        <f>IF(ISERROR(VLOOKUP(K20,'KAYIT LİSTESİ'!$B$4:$G$581,5,0)),"",(VLOOKUP(K20,'KAYIT LİSTESİ'!$B$4:$G$581,5,0)))</f>
        <v>BİTLİS/GENÇLİKSPOR KULÜBÜ</v>
      </c>
      <c r="P20" s="69"/>
    </row>
    <row r="21" spans="1:16" ht="43.5" customHeight="1">
      <c r="A21" s="43">
        <v>2</v>
      </c>
      <c r="B21" s="113" t="s">
        <v>144</v>
      </c>
      <c r="C21" s="131">
        <f>IF(ISERROR(VLOOKUP(B21,'KAYIT LİSTESİ'!$B$4:$G$581,2,0)),"",(VLOOKUP(B21,'KAYIT LİSTESİ'!$B$4:$G$581,2,0)))</f>
        <v>186</v>
      </c>
      <c r="D21" s="68">
        <f>IF(ISERROR(VLOOKUP(B21,'KAYIT LİSTESİ'!$B$4:$G$581,3,0)),"",(VLOOKUP(B21,'KAYIT LİSTESİ'!$B$4:$G$581,3,0)))</f>
        <v>36149</v>
      </c>
      <c r="E21" s="114" t="str">
        <f>IF(ISERROR(VLOOKUP(B21,'KAYIT LİSTESİ'!$B$4:$G$581,4,0)),"",(VLOOKUP(B21,'KAYIT LİSTESİ'!$B$4:$G$581,4,0)))</f>
        <v>CÜNEYT TARUN</v>
      </c>
      <c r="F21" s="114" t="str">
        <f>IF(ISERROR(VLOOKUP(B21,'KAYIT LİSTESİ'!$B$4:$G$581,5,0)),"",(VLOOKUP(B21,'KAYIT LİSTESİ'!$B$4:$G$581,5,0)))</f>
        <v>SİİRT GENÇLİK SPOR MÜDÜRLÜĞÜ</v>
      </c>
      <c r="G21" s="69"/>
      <c r="H21" s="117"/>
      <c r="J21" s="43">
        <v>4</v>
      </c>
      <c r="K21" s="113" t="s">
        <v>161</v>
      </c>
      <c r="L21" s="131">
        <f>IF(ISERROR(VLOOKUP(K21,'KAYIT LİSTESİ'!$B$4:$G$581,2,0)),"",(VLOOKUP(K21,'KAYIT LİSTESİ'!$B$4:$G$581,2,0)))</f>
        <v>558</v>
      </c>
      <c r="M21" s="68">
        <f>IF(ISERROR(VLOOKUP(K21,'KAYIT LİSTESİ'!$B$4:$G$581,3,0)),"",(VLOOKUP(K21,'KAYIT LİSTESİ'!$B$4:$G$581,3,0)))</f>
        <v>36088</v>
      </c>
      <c r="N21" s="114" t="str">
        <f>IF(ISERROR(VLOOKUP(K21,'KAYIT LİSTESİ'!$B$4:$G$581,4,0)),"",(VLOOKUP(K21,'KAYIT LİSTESİ'!$B$4:$G$581,4,0)))</f>
        <v>ANIL ÖZÇELİK</v>
      </c>
      <c r="O21" s="114" t="str">
        <f>IF(ISERROR(VLOOKUP(K21,'KAYIT LİSTESİ'!$B$4:$G$581,5,0)),"",(VLOOKUP(K21,'KAYIT LİSTESİ'!$B$4:$G$581,5,0)))</f>
        <v>HATAY</v>
      </c>
      <c r="P21" s="69"/>
    </row>
    <row r="22" spans="1:16" ht="43.5" customHeight="1">
      <c r="A22" s="43">
        <v>3</v>
      </c>
      <c r="B22" s="113" t="s">
        <v>145</v>
      </c>
      <c r="C22" s="131">
        <f>IF(ISERROR(VLOOKUP(B22,'KAYIT LİSTESİ'!$B$4:$G$581,2,0)),"",(VLOOKUP(B22,'KAYIT LİSTESİ'!$B$4:$G$581,2,0)))</f>
        <v>194</v>
      </c>
      <c r="D22" s="68">
        <f>IF(ISERROR(VLOOKUP(B22,'KAYIT LİSTESİ'!$B$4:$G$581,3,0)),"",(VLOOKUP(B22,'KAYIT LİSTESİ'!$B$4:$G$581,3,0)))</f>
        <v>35796</v>
      </c>
      <c r="E22" s="114" t="str">
        <f>IF(ISERROR(VLOOKUP(B22,'KAYIT LİSTESİ'!$B$4:$G$581,4,0)),"",(VLOOKUP(B22,'KAYIT LİSTESİ'!$B$4:$G$581,4,0)))</f>
        <v>KADİR KOÇLARDAN</v>
      </c>
      <c r="F22" s="114" t="str">
        <f>IF(ISERROR(VLOOKUP(B22,'KAYIT LİSTESİ'!$B$4:$G$581,5,0)),"",(VLOOKUP(B22,'KAYIT LİSTESİ'!$B$4:$G$581,5,0)))</f>
        <v>MUŞ-GENÇLİK HİZMETLERİ SPOR KLB.</v>
      </c>
      <c r="G22" s="69"/>
      <c r="H22" s="117"/>
      <c r="J22" s="43">
        <v>5</v>
      </c>
      <c r="K22" s="113" t="s">
        <v>162</v>
      </c>
      <c r="L22" s="131">
        <f>IF(ISERROR(VLOOKUP(K22,'KAYIT LİSTESİ'!$B$4:$G$581,2,0)),"",(VLOOKUP(K22,'KAYIT LİSTESİ'!$B$4:$G$581,2,0)))</f>
        <v>559</v>
      </c>
      <c r="M22" s="68">
        <f>IF(ISERROR(VLOOKUP(K22,'KAYIT LİSTESİ'!$B$4:$G$581,3,0)),"",(VLOOKUP(K22,'KAYIT LİSTESİ'!$B$4:$G$581,3,0)))</f>
        <v>35507</v>
      </c>
      <c r="N22" s="114" t="str">
        <f>IF(ISERROR(VLOOKUP(K22,'KAYIT LİSTESİ'!$B$4:$G$581,4,0)),"",(VLOOKUP(K22,'KAYIT LİSTESİ'!$B$4:$G$581,4,0)))</f>
        <v>AHMET ÖZÇELİK</v>
      </c>
      <c r="O22" s="114" t="str">
        <f>IF(ISERROR(VLOOKUP(K22,'KAYIT LİSTESİ'!$B$4:$G$581,5,0)),"",(VLOOKUP(K22,'KAYIT LİSTESİ'!$B$4:$G$581,5,0)))</f>
        <v>HATAY</v>
      </c>
      <c r="P22" s="69"/>
    </row>
    <row r="23" spans="1:16" ht="43.5" customHeight="1">
      <c r="A23" s="43">
        <v>4</v>
      </c>
      <c r="B23" s="113" t="s">
        <v>146</v>
      </c>
      <c r="C23" s="131">
        <f>IF(ISERROR(VLOOKUP(B23,'KAYIT LİSTESİ'!$B$4:$G$581,2,0)),"",(VLOOKUP(B23,'KAYIT LİSTESİ'!$B$4:$G$581,2,0)))</f>
        <v>570</v>
      </c>
      <c r="D23" s="68">
        <f>IF(ISERROR(VLOOKUP(B23,'KAYIT LİSTESİ'!$B$4:$G$581,3,0)),"",(VLOOKUP(B23,'KAYIT LİSTESİ'!$B$4:$G$581,3,0)))</f>
        <v>35065</v>
      </c>
      <c r="E23" s="114" t="str">
        <f>IF(ISERROR(VLOOKUP(B23,'KAYIT LİSTESİ'!$B$4:$G$581,4,0)),"",(VLOOKUP(B23,'KAYIT LİSTESİ'!$B$4:$G$581,4,0)))</f>
        <v>HAKAN ÇOBAN</v>
      </c>
      <c r="F23" s="114" t="str">
        <f>IF(ISERROR(VLOOKUP(B23,'KAYIT LİSTESİ'!$B$4:$G$581,5,0)),"",(VLOOKUP(B23,'KAYIT LİSTESİ'!$B$4:$G$581,5,0)))</f>
        <v>ERZURUM</v>
      </c>
      <c r="G23" s="69"/>
      <c r="H23" s="117"/>
      <c r="J23" s="43">
        <v>6</v>
      </c>
      <c r="K23" s="113" t="s">
        <v>163</v>
      </c>
      <c r="L23" s="131">
        <f>IF(ISERROR(VLOOKUP(K23,'KAYIT LİSTESİ'!$B$4:$G$581,2,0)),"",(VLOOKUP(K23,'KAYIT LİSTESİ'!$B$4:$G$581,2,0)))</f>
        <v>560</v>
      </c>
      <c r="M23" s="68">
        <f>IF(ISERROR(VLOOKUP(K23,'KAYIT LİSTESİ'!$B$4:$G$581,3,0)),"",(VLOOKUP(K23,'KAYIT LİSTESİ'!$B$4:$G$581,3,0)))</f>
        <v>36069</v>
      </c>
      <c r="N23" s="114" t="str">
        <f>IF(ISERROR(VLOOKUP(K23,'KAYIT LİSTESİ'!$B$4:$G$581,4,0)),"",(VLOOKUP(K23,'KAYIT LİSTESİ'!$B$4:$G$581,4,0)))</f>
        <v>HÜSEYİN MUTLU</v>
      </c>
      <c r="O23" s="114" t="str">
        <f>IF(ISERROR(VLOOKUP(K23,'KAYIT LİSTESİ'!$B$4:$G$581,5,0)),"",(VLOOKUP(K23,'KAYIT LİSTESİ'!$B$4:$G$581,5,0)))</f>
        <v>HATAY</v>
      </c>
      <c r="P23" s="69"/>
    </row>
    <row r="24" spans="1:16" ht="43.5" customHeight="1">
      <c r="A24" s="43">
        <v>5</v>
      </c>
      <c r="B24" s="113" t="s">
        <v>147</v>
      </c>
      <c r="C24" s="131">
        <f>IF(ISERROR(VLOOKUP(B24,'KAYIT LİSTESİ'!$B$4:$G$581,2,0)),"",(VLOOKUP(B24,'KAYIT LİSTESİ'!$B$4:$G$581,2,0)))</f>
        <v>575</v>
      </c>
      <c r="D24" s="68">
        <f>IF(ISERROR(VLOOKUP(B24,'KAYIT LİSTESİ'!$B$4:$G$581,3,0)),"",(VLOOKUP(B24,'KAYIT LİSTESİ'!$B$4:$G$581,3,0)))</f>
        <v>35796</v>
      </c>
      <c r="E24" s="114" t="str">
        <f>IF(ISERROR(VLOOKUP(B24,'KAYIT LİSTESİ'!$B$4:$G$581,4,0)),"",(VLOOKUP(B24,'KAYIT LİSTESİ'!$B$4:$G$581,4,0)))</f>
        <v>SAVAŞ OĞUZ</v>
      </c>
      <c r="F24" s="114" t="str">
        <f>IF(ISERROR(VLOOKUP(B24,'KAYIT LİSTESİ'!$B$4:$G$581,5,0)),"",(VLOOKUP(B24,'KAYIT LİSTESİ'!$B$4:$G$581,5,0)))</f>
        <v>ERZURUM</v>
      </c>
      <c r="G24" s="69"/>
      <c r="H24" s="117"/>
      <c r="J24" s="43">
        <v>7</v>
      </c>
      <c r="K24" s="113" t="s">
        <v>164</v>
      </c>
      <c r="L24" s="131">
        <f>IF(ISERROR(VLOOKUP(K24,'KAYIT LİSTESİ'!$B$4:$G$581,2,0)),"",(VLOOKUP(K24,'KAYIT LİSTESİ'!$B$4:$G$581,2,0)))</f>
        <v>478</v>
      </c>
      <c r="M24" s="68">
        <f>IF(ISERROR(VLOOKUP(K24,'KAYIT LİSTESİ'!$B$4:$G$581,3,0)),"",(VLOOKUP(K24,'KAYIT LİSTESİ'!$B$4:$G$581,3,0)))</f>
        <v>35826</v>
      </c>
      <c r="N24" s="114" t="str">
        <f>IF(ISERROR(VLOOKUP(K24,'KAYIT LİSTESİ'!$B$4:$G$581,4,0)),"",(VLOOKUP(K24,'KAYIT LİSTESİ'!$B$4:$G$581,4,0)))</f>
        <v>YUNUS EMRE KARAKAYA</v>
      </c>
      <c r="O24" s="114" t="str">
        <f>IF(ISERROR(VLOOKUP(K24,'KAYIT LİSTESİ'!$B$4:$G$581,5,0)),"",(VLOOKUP(K24,'KAYIT LİSTESİ'!$B$4:$G$581,5,0)))</f>
        <v>KARABÜK GENÇLİK SPOR </v>
      </c>
      <c r="P24" s="69"/>
    </row>
    <row r="25" spans="1:16" ht="43.5" customHeight="1">
      <c r="A25" s="43">
        <v>6</v>
      </c>
      <c r="B25" s="113" t="s">
        <v>148</v>
      </c>
      <c r="C25" s="131">
        <f>IF(ISERROR(VLOOKUP(B25,'KAYIT LİSTESİ'!$B$4:$G$581,2,0)),"",(VLOOKUP(B25,'KAYIT LİSTESİ'!$B$4:$G$581,2,0)))</f>
      </c>
      <c r="D25" s="68">
        <f>IF(ISERROR(VLOOKUP(B25,'KAYIT LİSTESİ'!$B$4:$G$581,3,0)),"",(VLOOKUP(B25,'KAYIT LİSTESİ'!$B$4:$G$581,3,0)))</f>
      </c>
      <c r="E25" s="114">
        <f>IF(ISERROR(VLOOKUP(B25,'KAYIT LİSTESİ'!$B$4:$G$581,4,0)),"",(VLOOKUP(B25,'KAYIT LİSTESİ'!$B$4:$G$581,4,0)))</f>
      </c>
      <c r="F25" s="114">
        <f>IF(ISERROR(VLOOKUP(B25,'KAYIT LİSTESİ'!$B$4:$G$581,5,0)),"",(VLOOKUP(B25,'KAYIT LİSTESİ'!$B$4:$G$581,5,0)))</f>
      </c>
      <c r="G25" s="69"/>
      <c r="H25" s="117"/>
      <c r="J25" s="43">
        <v>8</v>
      </c>
      <c r="K25" s="113" t="s">
        <v>165</v>
      </c>
      <c r="L25" s="131">
        <f>IF(ISERROR(VLOOKUP(K25,'KAYIT LİSTESİ'!$B$4:$G$581,2,0)),"",(VLOOKUP(K25,'KAYIT LİSTESİ'!$B$4:$G$581,2,0)))</f>
        <v>486</v>
      </c>
      <c r="M25" s="68">
        <f>IF(ISERROR(VLOOKUP(K25,'KAYIT LİSTESİ'!$B$4:$G$581,3,0)),"",(VLOOKUP(K25,'KAYIT LİSTESİ'!$B$4:$G$581,3,0)))</f>
        <v>35955</v>
      </c>
      <c r="N25" s="114" t="str">
        <f>IF(ISERROR(VLOOKUP(K25,'KAYIT LİSTESİ'!$B$4:$G$581,4,0)),"",(VLOOKUP(K25,'KAYIT LİSTESİ'!$B$4:$G$581,4,0)))</f>
        <v>KUTSAL YILMAZ</v>
      </c>
      <c r="O25" s="114" t="str">
        <f>IF(ISERROR(VLOOKUP(K25,'KAYIT LİSTESİ'!$B$4:$G$581,5,0)),"",(VLOOKUP(K25,'KAYIT LİSTESİ'!$B$4:$G$581,5,0)))</f>
        <v>KARABÜK GENÇLİK SPOR </v>
      </c>
      <c r="P25" s="69"/>
    </row>
    <row r="26" spans="1:16" ht="43.5" customHeight="1">
      <c r="A26" s="43">
        <v>7</v>
      </c>
      <c r="B26" s="113" t="s">
        <v>149</v>
      </c>
      <c r="C26" s="131">
        <f>IF(ISERROR(VLOOKUP(B26,'KAYIT LİSTESİ'!$B$4:$G$581,2,0)),"",(VLOOKUP(B26,'KAYIT LİSTESİ'!$B$4:$G$581,2,0)))</f>
      </c>
      <c r="D26" s="68">
        <f>IF(ISERROR(VLOOKUP(B26,'KAYIT LİSTESİ'!$B$4:$G$581,3,0)),"",(VLOOKUP(B26,'KAYIT LİSTESİ'!$B$4:$G$581,3,0)))</f>
      </c>
      <c r="E26" s="114">
        <f>IF(ISERROR(VLOOKUP(B26,'KAYIT LİSTESİ'!$B$4:$G$581,4,0)),"",(VLOOKUP(B26,'KAYIT LİSTESİ'!$B$4:$G$581,4,0)))</f>
      </c>
      <c r="F26" s="114">
        <f>IF(ISERROR(VLOOKUP(B26,'KAYIT LİSTESİ'!$B$4:$G$581,5,0)),"",(VLOOKUP(B26,'KAYIT LİSTESİ'!$B$4:$G$581,5,0)))</f>
      </c>
      <c r="G26" s="69"/>
      <c r="H26" s="117"/>
      <c r="J26" s="43">
        <v>9</v>
      </c>
      <c r="K26" s="113" t="s">
        <v>166</v>
      </c>
      <c r="L26" s="131">
        <f>IF(ISERROR(VLOOKUP(K26,'KAYIT LİSTESİ'!$B$4:$G$581,2,0)),"",(VLOOKUP(K26,'KAYIT LİSTESİ'!$B$4:$G$581,2,0)))</f>
        <v>487</v>
      </c>
      <c r="M26" s="68">
        <f>IF(ISERROR(VLOOKUP(K26,'KAYIT LİSTESİ'!$B$4:$G$581,3,0)),"",(VLOOKUP(K26,'KAYIT LİSTESİ'!$B$4:$G$581,3,0)))</f>
        <v>36258</v>
      </c>
      <c r="N26" s="114" t="str">
        <f>IF(ISERROR(VLOOKUP(K26,'KAYIT LİSTESİ'!$B$4:$G$581,4,0)),"",(VLOOKUP(K26,'KAYIT LİSTESİ'!$B$4:$G$581,4,0)))</f>
        <v>ATAKAN ELİEYİOĞLU</v>
      </c>
      <c r="O26" s="114" t="str">
        <f>IF(ISERROR(VLOOKUP(K26,'KAYIT LİSTESİ'!$B$4:$G$581,5,0)),"",(VLOOKUP(K26,'KAYIT LİSTESİ'!$B$4:$G$581,5,0)))</f>
        <v>KARABÜK GENÇLİK SPOR </v>
      </c>
      <c r="P26" s="69"/>
    </row>
    <row r="27" spans="1:16" ht="43.5" customHeight="1">
      <c r="A27" s="43">
        <v>8</v>
      </c>
      <c r="B27" s="113" t="s">
        <v>150</v>
      </c>
      <c r="C27" s="131">
        <f>IF(ISERROR(VLOOKUP(B27,'KAYIT LİSTESİ'!$B$4:$G$581,2,0)),"",(VLOOKUP(B27,'KAYIT LİSTESİ'!$B$4:$G$581,2,0)))</f>
      </c>
      <c r="D27" s="68">
        <f>IF(ISERROR(VLOOKUP(B27,'KAYIT LİSTESİ'!$B$4:$G$581,3,0)),"",(VLOOKUP(B27,'KAYIT LİSTESİ'!$B$4:$G$581,3,0)))</f>
      </c>
      <c r="E27" s="114">
        <f>IF(ISERROR(VLOOKUP(B27,'KAYIT LİSTESİ'!$B$4:$G$581,4,0)),"",(VLOOKUP(B27,'KAYIT LİSTESİ'!$B$4:$G$581,4,0)))</f>
      </c>
      <c r="F27" s="114">
        <f>IF(ISERROR(VLOOKUP(B27,'KAYIT LİSTESİ'!$B$4:$G$581,5,0)),"",(VLOOKUP(B27,'KAYIT LİSTESİ'!$B$4:$G$581,5,0)))</f>
      </c>
      <c r="G27" s="69"/>
      <c r="H27" s="119"/>
      <c r="J27" s="43">
        <v>10</v>
      </c>
      <c r="K27" s="113" t="s">
        <v>167</v>
      </c>
      <c r="L27" s="131">
        <f>IF(ISERROR(VLOOKUP(K27,'KAYIT LİSTESİ'!$B$4:$G$581,2,0)),"",(VLOOKUP(K27,'KAYIT LİSTESİ'!$B$4:$G$581,2,0)))</f>
        <v>493</v>
      </c>
      <c r="M27" s="68">
        <f>IF(ISERROR(VLOOKUP(K27,'KAYIT LİSTESİ'!$B$4:$G$581,3,0)),"",(VLOOKUP(K27,'KAYIT LİSTESİ'!$B$4:$G$581,3,0)))</f>
        <v>35374</v>
      </c>
      <c r="N27" s="114" t="str">
        <f>IF(ISERROR(VLOOKUP(K27,'KAYIT LİSTESİ'!$B$4:$G$581,4,0)),"",(VLOOKUP(K27,'KAYIT LİSTESİ'!$B$4:$G$581,4,0)))</f>
        <v>İSMAİL ASLAN</v>
      </c>
      <c r="O27" s="114" t="str">
        <f>IF(ISERROR(VLOOKUP(K27,'KAYIT LİSTESİ'!$B$4:$G$581,5,0)),"",(VLOOKUP(K27,'KAYIT LİSTESİ'!$B$4:$G$581,5,0)))</f>
        <v>MALATYA BÜYÜKŞEHİR BLD.SK.</v>
      </c>
      <c r="P27" s="69"/>
    </row>
    <row r="28" spans="1:16" ht="43.5" customHeight="1">
      <c r="A28" s="43">
        <v>9</v>
      </c>
      <c r="B28" s="113" t="s">
        <v>151</v>
      </c>
      <c r="C28" s="131">
        <f>IF(ISERROR(VLOOKUP(B28,'KAYIT LİSTESİ'!$B$4:$G$581,2,0)),"",(VLOOKUP(B28,'KAYIT LİSTESİ'!$B$4:$G$581,2,0)))</f>
      </c>
      <c r="D28" s="68">
        <f>IF(ISERROR(VLOOKUP(B28,'KAYIT LİSTESİ'!$B$4:$G$581,3,0)),"",(VLOOKUP(B28,'KAYIT LİSTESİ'!$B$4:$G$581,3,0)))</f>
      </c>
      <c r="E28" s="114">
        <f>IF(ISERROR(VLOOKUP(B28,'KAYIT LİSTESİ'!$B$4:$G$581,4,0)),"",(VLOOKUP(B28,'KAYIT LİSTESİ'!$B$4:$G$581,4,0)))</f>
      </c>
      <c r="F28" s="114">
        <f>IF(ISERROR(VLOOKUP(B28,'KAYIT LİSTESİ'!$B$4:$G$581,5,0)),"",(VLOOKUP(B28,'KAYIT LİSTESİ'!$B$4:$G$581,5,0)))</f>
      </c>
      <c r="G28" s="69"/>
      <c r="H28" s="120"/>
      <c r="J28" s="43">
        <v>11</v>
      </c>
      <c r="K28" s="113" t="s">
        <v>168</v>
      </c>
      <c r="L28" s="131">
        <f>IF(ISERROR(VLOOKUP(K28,'KAYIT LİSTESİ'!$B$4:$G$581,2,0)),"",(VLOOKUP(K28,'KAYIT LİSTESİ'!$B$4:$G$581,2,0)))</f>
        <v>494</v>
      </c>
      <c r="M28" s="68">
        <f>IF(ISERROR(VLOOKUP(K28,'KAYIT LİSTESİ'!$B$4:$G$581,3,0)),"",(VLOOKUP(K28,'KAYIT LİSTESİ'!$B$4:$G$581,3,0)))</f>
        <v>35300</v>
      </c>
      <c r="N28" s="114" t="str">
        <f>IF(ISERROR(VLOOKUP(K28,'KAYIT LİSTESİ'!$B$4:$G$581,4,0)),"",(VLOOKUP(K28,'KAYIT LİSTESİ'!$B$4:$G$581,4,0)))</f>
        <v>MEHMET HAN</v>
      </c>
      <c r="O28" s="114" t="str">
        <f>IF(ISERROR(VLOOKUP(K28,'KAYIT LİSTESİ'!$B$4:$G$581,5,0)),"",(VLOOKUP(K28,'KAYIT LİSTESİ'!$B$4:$G$581,5,0)))</f>
        <v>MALATYA BÜYÜKŞEHİR BLD.SK.</v>
      </c>
      <c r="P28" s="69"/>
    </row>
    <row r="29" spans="1:16" ht="43.5" customHeight="1">
      <c r="A29" s="43">
        <v>10</v>
      </c>
      <c r="B29" s="113" t="s">
        <v>152</v>
      </c>
      <c r="C29" s="131">
        <f>IF(ISERROR(VLOOKUP(B29,'KAYIT LİSTESİ'!$B$4:$G$581,2,0)),"",(VLOOKUP(B29,'KAYIT LİSTESİ'!$B$4:$G$581,2,0)))</f>
      </c>
      <c r="D29" s="68">
        <f>IF(ISERROR(VLOOKUP(B29,'KAYIT LİSTESİ'!$B$4:$G$581,3,0)),"",(VLOOKUP(B29,'KAYIT LİSTESİ'!$B$4:$G$581,3,0)))</f>
      </c>
      <c r="E29" s="114">
        <f>IF(ISERROR(VLOOKUP(B29,'KAYIT LİSTESİ'!$B$4:$G$581,4,0)),"",(VLOOKUP(B29,'KAYIT LİSTESİ'!$B$4:$G$581,4,0)))</f>
      </c>
      <c r="F29" s="114">
        <f>IF(ISERROR(VLOOKUP(B29,'KAYIT LİSTESİ'!$B$4:$G$581,5,0)),"",(VLOOKUP(B29,'KAYIT LİSTESİ'!$B$4:$G$581,5,0)))</f>
      </c>
      <c r="G29" s="69"/>
      <c r="H29" s="121"/>
      <c r="J29" s="43">
        <v>12</v>
      </c>
      <c r="K29" s="113" t="s">
        <v>169</v>
      </c>
      <c r="L29" s="131">
        <f>IF(ISERROR(VLOOKUP(K29,'KAYIT LİSTESİ'!$B$4:$G$581,2,0)),"",(VLOOKUP(K29,'KAYIT LİSTESİ'!$B$4:$G$581,2,0)))</f>
        <v>142</v>
      </c>
      <c r="M29" s="68">
        <f>IF(ISERROR(VLOOKUP(K29,'KAYIT LİSTESİ'!$B$4:$G$581,3,0)),"",(VLOOKUP(K29,'KAYIT LİSTESİ'!$B$4:$G$581,3,0)))</f>
        <v>35529</v>
      </c>
      <c r="N29" s="114" t="str">
        <f>IF(ISERROR(VLOOKUP(K29,'KAYIT LİSTESİ'!$B$4:$G$581,4,0)),"",(VLOOKUP(K29,'KAYIT LİSTESİ'!$B$4:$G$581,4,0)))</f>
        <v>OĞUZHAN FURKAN DEDE</v>
      </c>
      <c r="O29" s="114" t="str">
        <f>IF(ISERROR(VLOOKUP(K29,'KAYIT LİSTESİ'!$B$4:$G$581,5,0)),"",(VLOOKUP(K29,'KAYIT LİSTESİ'!$B$4:$G$581,5,0)))</f>
        <v>SAMSUN</v>
      </c>
      <c r="P29" s="69"/>
    </row>
    <row r="30" spans="1:16" ht="43.5" customHeight="1">
      <c r="A30" s="248" t="s">
        <v>14</v>
      </c>
      <c r="B30" s="249"/>
      <c r="C30" s="249"/>
      <c r="D30" s="249"/>
      <c r="E30" s="249"/>
      <c r="F30" s="249"/>
      <c r="G30" s="249"/>
      <c r="H30" s="122"/>
      <c r="J30" s="43">
        <v>13</v>
      </c>
      <c r="K30" s="113" t="s">
        <v>277</v>
      </c>
      <c r="L30" s="131">
        <f>IF(ISERROR(VLOOKUP(K30,'KAYIT LİSTESİ'!$B$4:$G$581,2,0)),"",(VLOOKUP(K30,'KAYIT LİSTESİ'!$B$4:$G$581,2,0)))</f>
        <v>145</v>
      </c>
      <c r="M30" s="68">
        <f>IF(ISERROR(VLOOKUP(K30,'KAYIT LİSTESİ'!$B$4:$G$581,3,0)),"",(VLOOKUP(K30,'KAYIT LİSTESİ'!$B$4:$G$581,3,0)))</f>
        <v>35552</v>
      </c>
      <c r="N30" s="114" t="str">
        <f>IF(ISERROR(VLOOKUP(K30,'KAYIT LİSTESİ'!$B$4:$G$581,4,0)),"",(VLOOKUP(K30,'KAYIT LİSTESİ'!$B$4:$G$581,4,0)))</f>
        <v>EMRECAN TAFLAN</v>
      </c>
      <c r="O30" s="114" t="str">
        <f>IF(ISERROR(VLOOKUP(K30,'KAYIT LİSTESİ'!$B$4:$G$581,5,0)),"",(VLOOKUP(K30,'KAYIT LİSTESİ'!$B$4:$G$581,5,0)))</f>
        <v>SAMSUN</v>
      </c>
      <c r="P30" s="69"/>
    </row>
    <row r="31" spans="1:16" ht="43.5" customHeight="1">
      <c r="A31" s="110" t="s">
        <v>9</v>
      </c>
      <c r="B31" s="110" t="s">
        <v>53</v>
      </c>
      <c r="C31" s="110" t="s">
        <v>52</v>
      </c>
      <c r="D31" s="111" t="s">
        <v>10</v>
      </c>
      <c r="E31" s="112" t="s">
        <v>11</v>
      </c>
      <c r="F31" s="112" t="s">
        <v>134</v>
      </c>
      <c r="G31" s="110" t="s">
        <v>90</v>
      </c>
      <c r="H31" s="122"/>
      <c r="J31" s="43">
        <v>14</v>
      </c>
      <c r="K31" s="113" t="s">
        <v>278</v>
      </c>
      <c r="L31" s="131">
        <f>IF(ISERROR(VLOOKUP(K31,'KAYIT LİSTESİ'!$B$4:$G$581,2,0)),"",(VLOOKUP(K31,'KAYIT LİSTESİ'!$B$4:$G$581,2,0)))</f>
        <v>146</v>
      </c>
      <c r="M31" s="68">
        <f>IF(ISERROR(VLOOKUP(K31,'KAYIT LİSTESİ'!$B$4:$G$581,3,0)),"",(VLOOKUP(K31,'KAYIT LİSTESİ'!$B$4:$G$581,3,0)))</f>
        <v>29</v>
      </c>
      <c r="N31" s="114" t="str">
        <f>IF(ISERROR(VLOOKUP(K31,'KAYIT LİSTESİ'!$B$4:$G$581,4,0)),"",(VLOOKUP(K31,'KAYIT LİSTESİ'!$B$4:$G$581,4,0)))</f>
        <v>OSMAN KÜÇÜK</v>
      </c>
      <c r="O31" s="114" t="str">
        <f>IF(ISERROR(VLOOKUP(K31,'KAYIT LİSTESİ'!$B$4:$G$581,5,0)),"",(VLOOKUP(K31,'KAYIT LİSTESİ'!$B$4:$G$581,5,0)))</f>
        <v>SAMSUN</v>
      </c>
      <c r="P31" s="69"/>
    </row>
    <row r="32" spans="1:16" ht="43.5" customHeight="1">
      <c r="A32" s="43">
        <v>1</v>
      </c>
      <c r="B32" s="113" t="s">
        <v>153</v>
      </c>
      <c r="C32" s="131">
        <f>IF(ISERROR(VLOOKUP(B32,'KAYIT LİSTESİ'!$B$4:$G$581,2,0)),"",(VLOOKUP(B32,'KAYIT LİSTESİ'!$B$4:$G$581,2,0)))</f>
      </c>
      <c r="D32" s="68">
        <f>IF(ISERROR(VLOOKUP(B32,'KAYIT LİSTESİ'!$B$4:$G$581,3,0)),"",(VLOOKUP(B32,'KAYIT LİSTESİ'!$B$4:$G$581,3,0)))</f>
      </c>
      <c r="E32" s="114">
        <f>IF(ISERROR(VLOOKUP(B32,'KAYIT LİSTESİ'!$B$4:$G$581,4,0)),"",(VLOOKUP(B32,'KAYIT LİSTESİ'!$B$4:$G$581,4,0)))</f>
      </c>
      <c r="F32" s="114">
        <f>IF(ISERROR(VLOOKUP(B32,'KAYIT LİSTESİ'!$B$4:$G$581,5,0)),"",(VLOOKUP(B32,'KAYIT LİSTESİ'!$B$4:$G$581,5,0)))</f>
      </c>
      <c r="G32" s="69"/>
      <c r="H32" s="122"/>
      <c r="J32" s="43">
        <v>15</v>
      </c>
      <c r="K32" s="113" t="s">
        <v>279</v>
      </c>
      <c r="L32" s="131">
        <f>IF(ISERROR(VLOOKUP(K32,'KAYIT LİSTESİ'!$B$4:$G$581,2,0)),"",(VLOOKUP(K32,'KAYIT LİSTESİ'!$B$4:$G$581,2,0)))</f>
        <v>583</v>
      </c>
      <c r="M32" s="68">
        <f>IF(ISERROR(VLOOKUP(K32,'KAYIT LİSTESİ'!$B$4:$G$581,3,0)),"",(VLOOKUP(K32,'KAYIT LİSTESİ'!$B$4:$G$581,3,0)))</f>
        <v>35431</v>
      </c>
      <c r="N32" s="114" t="str">
        <f>IF(ISERROR(VLOOKUP(K32,'KAYIT LİSTESİ'!$B$4:$G$581,4,0)),"",(VLOOKUP(K32,'KAYIT LİSTESİ'!$B$4:$G$581,4,0)))</f>
        <v>DAVUT KARABULAK</v>
      </c>
      <c r="O32" s="114" t="str">
        <f>IF(ISERROR(VLOOKUP(K32,'KAYIT LİSTESİ'!$B$4:$G$581,5,0)),"",(VLOOKUP(K32,'KAYIT LİSTESİ'!$B$4:$G$581,5,0)))</f>
        <v>VAN</v>
      </c>
      <c r="P32" s="69"/>
    </row>
    <row r="33" spans="1:16" ht="43.5" customHeight="1">
      <c r="A33" s="43">
        <v>2</v>
      </c>
      <c r="B33" s="113" t="s">
        <v>154</v>
      </c>
      <c r="C33" s="131">
        <f>IF(ISERROR(VLOOKUP(B33,'KAYIT LİSTESİ'!$B$4:$G$581,2,0)),"",(VLOOKUP(B33,'KAYIT LİSTESİ'!$B$4:$G$581,2,0)))</f>
      </c>
      <c r="D33" s="68">
        <f>IF(ISERROR(VLOOKUP(B33,'KAYIT LİSTESİ'!$B$4:$G$581,3,0)),"",(VLOOKUP(B33,'KAYIT LİSTESİ'!$B$4:$G$581,3,0)))</f>
      </c>
      <c r="E33" s="114">
        <f>IF(ISERROR(VLOOKUP(B33,'KAYIT LİSTESİ'!$B$4:$G$581,4,0)),"",(VLOOKUP(B33,'KAYIT LİSTESİ'!$B$4:$G$581,4,0)))</f>
      </c>
      <c r="F33" s="114">
        <f>IF(ISERROR(VLOOKUP(B33,'KAYIT LİSTESİ'!$B$4:$G$581,5,0)),"",(VLOOKUP(B33,'KAYIT LİSTESİ'!$B$4:$G$581,5,0)))</f>
      </c>
      <c r="G33" s="69"/>
      <c r="H33" s="122"/>
      <c r="J33" s="43">
        <v>16</v>
      </c>
      <c r="K33" s="113" t="s">
        <v>280</v>
      </c>
      <c r="L33" s="131">
        <f>IF(ISERROR(VLOOKUP(K33,'KAYIT LİSTESİ'!$B$4:$G$581,2,0)),"",(VLOOKUP(K33,'KAYIT LİSTESİ'!$B$4:$G$581,2,0)))</f>
        <v>581</v>
      </c>
      <c r="M33" s="68">
        <f>IF(ISERROR(VLOOKUP(K33,'KAYIT LİSTESİ'!$B$4:$G$581,3,0)),"",(VLOOKUP(K33,'KAYIT LİSTESİ'!$B$4:$G$581,3,0)))</f>
        <v>35227</v>
      </c>
      <c r="N33" s="114" t="str">
        <f>IF(ISERROR(VLOOKUP(K33,'KAYIT LİSTESİ'!$B$4:$G$581,4,0)),"",(VLOOKUP(K33,'KAYIT LİSTESİ'!$B$4:$G$581,4,0)))</f>
        <v>Ömer Tuncer</v>
      </c>
      <c r="O33" s="114" t="str">
        <f>IF(ISERROR(VLOOKUP(K33,'KAYIT LİSTESİ'!$B$4:$G$581,5,0)),"",(VLOOKUP(K33,'KAYIT LİSTESİ'!$B$4:$G$581,5,0)))</f>
        <v>Ağrı</v>
      </c>
      <c r="P33" s="69"/>
    </row>
    <row r="34" spans="1:16" ht="25.5" customHeight="1">
      <c r="A34" s="43">
        <v>3</v>
      </c>
      <c r="B34" s="113" t="s">
        <v>155</v>
      </c>
      <c r="C34" s="131">
        <f>IF(ISERROR(VLOOKUP(B34,'KAYIT LİSTESİ'!$B$4:$G$581,2,0)),"",(VLOOKUP(B34,'KAYIT LİSTESİ'!$B$4:$G$581,2,0)))</f>
      </c>
      <c r="D34" s="68">
        <f>IF(ISERROR(VLOOKUP(B34,'KAYIT LİSTESİ'!$B$4:$G$581,3,0)),"",(VLOOKUP(B34,'KAYIT LİSTESİ'!$B$4:$G$581,3,0)))</f>
      </c>
      <c r="E34" s="114">
        <f>IF(ISERROR(VLOOKUP(B34,'KAYIT LİSTESİ'!$B$4:$G$581,4,0)),"",(VLOOKUP(B34,'KAYIT LİSTESİ'!$B$4:$G$581,4,0)))</f>
      </c>
      <c r="F34" s="114">
        <f>IF(ISERROR(VLOOKUP(B34,'KAYIT LİSTESİ'!$B$4:$G$581,5,0)),"",(VLOOKUP(B34,'KAYIT LİSTESİ'!$B$4:$G$581,5,0)))</f>
      </c>
      <c r="G34" s="69"/>
      <c r="H34" s="122"/>
      <c r="J34" s="43">
        <v>17</v>
      </c>
      <c r="K34" s="113" t="s">
        <v>281</v>
      </c>
      <c r="L34" s="131">
        <f>IF(ISERROR(VLOOKUP(K34,'KAYIT LİSTESİ'!$B$4:$G$581,2,0)),"",(VLOOKUP(K34,'KAYIT LİSTESİ'!$B$4:$G$581,2,0)))</f>
      </c>
      <c r="M34" s="68">
        <f>IF(ISERROR(VLOOKUP(K34,'KAYIT LİSTESİ'!$B$4:$G$581,3,0)),"",(VLOOKUP(K34,'KAYIT LİSTESİ'!$B$4:$G$581,3,0)))</f>
      </c>
      <c r="N34" s="114">
        <f>IF(ISERROR(VLOOKUP(K34,'KAYIT LİSTESİ'!$B$4:$G$581,4,0)),"",(VLOOKUP(K34,'KAYIT LİSTESİ'!$B$4:$G$581,4,0)))</f>
      </c>
      <c r="O34" s="114">
        <f>IF(ISERROR(VLOOKUP(K34,'KAYIT LİSTESİ'!$B$4:$G$581,5,0)),"",(VLOOKUP(K34,'KAYIT LİSTESİ'!$B$4:$G$581,5,0)))</f>
      </c>
      <c r="P34" s="69"/>
    </row>
    <row r="35" spans="1:16" ht="25.5" customHeight="1">
      <c r="A35" s="43">
        <v>4</v>
      </c>
      <c r="B35" s="113" t="s">
        <v>156</v>
      </c>
      <c r="C35" s="131">
        <f>IF(ISERROR(VLOOKUP(B35,'KAYIT LİSTESİ'!$B$4:$G$581,2,0)),"",(VLOOKUP(B35,'KAYIT LİSTESİ'!$B$4:$G$581,2,0)))</f>
      </c>
      <c r="D35" s="68">
        <f>IF(ISERROR(VLOOKUP(B35,'KAYIT LİSTESİ'!$B$4:$G$581,3,0)),"",(VLOOKUP(B35,'KAYIT LİSTESİ'!$B$4:$G$581,3,0)))</f>
      </c>
      <c r="E35" s="114">
        <f>IF(ISERROR(VLOOKUP(B35,'KAYIT LİSTESİ'!$B$4:$G$581,4,0)),"",(VLOOKUP(B35,'KAYIT LİSTESİ'!$B$4:$G$581,4,0)))</f>
      </c>
      <c r="F35" s="114">
        <f>IF(ISERROR(VLOOKUP(B35,'KAYIT LİSTESİ'!$B$4:$G$581,5,0)),"",(VLOOKUP(B35,'KAYIT LİSTESİ'!$B$4:$G$581,5,0)))</f>
      </c>
      <c r="G35" s="69"/>
      <c r="H35" s="122"/>
      <c r="J35" s="43">
        <v>18</v>
      </c>
      <c r="K35" s="113" t="s">
        <v>282</v>
      </c>
      <c r="L35" s="131">
        <f>IF(ISERROR(VLOOKUP(K35,'KAYIT LİSTESİ'!$B$4:$G$581,2,0)),"",(VLOOKUP(K35,'KAYIT LİSTESİ'!$B$4:$G$581,2,0)))</f>
      </c>
      <c r="M35" s="68">
        <f>IF(ISERROR(VLOOKUP(K35,'KAYIT LİSTESİ'!$B$4:$G$581,3,0)),"",(VLOOKUP(K35,'KAYIT LİSTESİ'!$B$4:$G$581,3,0)))</f>
      </c>
      <c r="N35" s="114">
        <f>IF(ISERROR(VLOOKUP(K35,'KAYIT LİSTESİ'!$B$4:$G$581,4,0)),"",(VLOOKUP(K35,'KAYIT LİSTESİ'!$B$4:$G$581,4,0)))</f>
      </c>
      <c r="O35" s="114">
        <f>IF(ISERROR(VLOOKUP(K35,'KAYIT LİSTESİ'!$B$4:$G$581,5,0)),"",(VLOOKUP(K35,'KAYIT LİSTESİ'!$B$4:$G$581,5,0)))</f>
      </c>
      <c r="P35" s="69"/>
    </row>
    <row r="36" ht="36.75" customHeight="1"/>
    <row r="37" ht="36.75" customHeight="1"/>
    <row r="38" ht="36.75" customHeight="1"/>
    <row r="39" ht="36.75" customHeight="1"/>
    <row r="40" ht="36.75" customHeight="1"/>
    <row r="41" ht="36.75" customHeight="1"/>
  </sheetData>
  <sheetProtection/>
  <mergeCells count="13">
    <mergeCell ref="J15:P15"/>
    <mergeCell ref="A17:G17"/>
    <mergeCell ref="A18:G18"/>
    <mergeCell ref="A30:G30"/>
    <mergeCell ref="J16:P16"/>
    <mergeCell ref="A3:G3"/>
    <mergeCell ref="A1:P1"/>
    <mergeCell ref="A2:P2"/>
    <mergeCell ref="J4:P4"/>
    <mergeCell ref="J5:P5"/>
    <mergeCell ref="A4:G4"/>
    <mergeCell ref="I5:I6"/>
    <mergeCell ref="A5:G5"/>
  </mergeCells>
  <printOptions/>
  <pageMargins left="0.24" right="0.24" top="0.43" bottom="0.33" header="0.24" footer="0.17"/>
  <pageSetup fitToHeight="0" fitToWidth="1"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U74"/>
  <sheetViews>
    <sheetView view="pageBreakPreview" zoomScale="70" zoomScaleSheetLayoutView="70" zoomScalePageLayoutView="0" workbookViewId="0" topLeftCell="A1">
      <selection activeCell="A1" sqref="A1:P1"/>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6.00390625" style="36" customWidth="1"/>
    <col min="6" max="6" width="21.7109375" style="102" customWidth="1"/>
    <col min="7" max="7" width="7.57421875" style="16" customWidth="1"/>
    <col min="8" max="8" width="2.140625" style="13" customWidth="1"/>
    <col min="9" max="9" width="7.421875" style="15" customWidth="1"/>
    <col min="10" max="10" width="12.421875" style="15" hidden="1" customWidth="1"/>
    <col min="11" max="11" width="9.28125" style="15" bestFit="1" customWidth="1"/>
    <col min="12" max="12" width="15.140625" style="17" bestFit="1" customWidth="1"/>
    <col min="13" max="13" width="20.57421875" style="40" bestFit="1" customWidth="1"/>
    <col min="14" max="14" width="41.57421875" style="40" bestFit="1" customWidth="1"/>
    <col min="15" max="15" width="16.710937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45" t="str">
        <f>('YARIŞMA BİLGİLERİ'!A2)</f>
        <v>Türkiye Atletizm Federasyonu
Mersin Atletizm İl Temsilciliği</v>
      </c>
      <c r="B1" s="245"/>
      <c r="C1" s="245"/>
      <c r="D1" s="245"/>
      <c r="E1" s="245"/>
      <c r="F1" s="245"/>
      <c r="G1" s="245"/>
      <c r="H1" s="245"/>
      <c r="I1" s="245"/>
      <c r="J1" s="245"/>
      <c r="K1" s="245"/>
      <c r="L1" s="245"/>
      <c r="M1" s="245"/>
      <c r="N1" s="245"/>
      <c r="O1" s="245"/>
      <c r="P1" s="245"/>
      <c r="T1" s="126">
        <v>20414</v>
      </c>
      <c r="U1" s="124">
        <v>100</v>
      </c>
    </row>
    <row r="2" spans="1:21" s="2" customFormat="1" ht="24.75" customHeight="1">
      <c r="A2" s="257" t="str">
        <f>'YARIŞMA BİLGİLERİ'!F19</f>
        <v>Spor Toto Türkiye 10000m Şampiyonası ve 800M-1500M-3000M ENG. Olimpik Baraj Geçme Yarışmaları</v>
      </c>
      <c r="B2" s="257"/>
      <c r="C2" s="257"/>
      <c r="D2" s="257"/>
      <c r="E2" s="257"/>
      <c r="F2" s="257"/>
      <c r="G2" s="257"/>
      <c r="H2" s="257"/>
      <c r="I2" s="257"/>
      <c r="J2" s="257"/>
      <c r="K2" s="257"/>
      <c r="L2" s="257"/>
      <c r="M2" s="257"/>
      <c r="N2" s="257"/>
      <c r="O2" s="257"/>
      <c r="P2" s="257"/>
      <c r="T2" s="126">
        <v>20444</v>
      </c>
      <c r="U2" s="124">
        <v>99</v>
      </c>
    </row>
    <row r="3" spans="1:21" s="4" customFormat="1" ht="29.25" customHeight="1">
      <c r="A3" s="258" t="s">
        <v>64</v>
      </c>
      <c r="B3" s="258"/>
      <c r="C3" s="258"/>
      <c r="D3" s="259" t="str">
        <f>'YARIŞMA PROGRAMI'!C8</f>
        <v>800 Metre</v>
      </c>
      <c r="E3" s="259"/>
      <c r="F3" s="260" t="s">
        <v>208</v>
      </c>
      <c r="G3" s="260"/>
      <c r="H3" s="3"/>
      <c r="I3" s="262" t="str">
        <f>'YARIŞMA PROGRAMI'!D8</f>
        <v>1:55.00</v>
      </c>
      <c r="J3" s="262"/>
      <c r="K3" s="262"/>
      <c r="L3" s="262"/>
      <c r="M3" s="44" t="s">
        <v>131</v>
      </c>
      <c r="N3" s="263" t="str">
        <f>'YARIŞMA PROGRAMI'!E8</f>
        <v>Selahattin ÇOBANOĞLU 1:46.92</v>
      </c>
      <c r="O3" s="263"/>
      <c r="P3" s="263"/>
      <c r="T3" s="126">
        <v>20474</v>
      </c>
      <c r="U3" s="124">
        <v>98</v>
      </c>
    </row>
    <row r="4" spans="1:21" s="4" customFormat="1" ht="17.25" customHeight="1">
      <c r="A4" s="264" t="s">
        <v>57</v>
      </c>
      <c r="B4" s="264"/>
      <c r="C4" s="264"/>
      <c r="D4" s="265" t="str">
        <f>'YARIŞMA BİLGİLERİ'!F21</f>
        <v>GENÇ ERKEKLER</v>
      </c>
      <c r="E4" s="265"/>
      <c r="F4" s="103"/>
      <c r="G4" s="21"/>
      <c r="H4" s="21"/>
      <c r="I4" s="21"/>
      <c r="J4" s="21"/>
      <c r="K4" s="21"/>
      <c r="L4" s="22"/>
      <c r="M4" s="45" t="s">
        <v>4</v>
      </c>
      <c r="N4" s="261">
        <f>'YARIŞMA PROGRAMI'!B8</f>
        <v>42126.677083333336</v>
      </c>
      <c r="O4" s="261"/>
      <c r="P4" s="261"/>
      <c r="T4" s="126">
        <v>20504</v>
      </c>
      <c r="U4" s="124">
        <v>97</v>
      </c>
    </row>
    <row r="5" spans="1:21" s="2" customFormat="1" ht="15" customHeight="1">
      <c r="A5" s="5"/>
      <c r="B5" s="5"/>
      <c r="C5" s="6"/>
      <c r="D5" s="7"/>
      <c r="E5" s="8"/>
      <c r="F5" s="104"/>
      <c r="G5" s="8"/>
      <c r="H5" s="8"/>
      <c r="I5" s="5"/>
      <c r="J5" s="5"/>
      <c r="K5" s="5"/>
      <c r="L5" s="9"/>
      <c r="M5" s="10"/>
      <c r="N5" s="254">
        <f ca="1">NOW()</f>
        <v>42125.84855740741</v>
      </c>
      <c r="O5" s="254"/>
      <c r="P5" s="254"/>
      <c r="T5" s="126">
        <v>20534</v>
      </c>
      <c r="U5" s="124">
        <v>96</v>
      </c>
    </row>
    <row r="6" spans="1:21" s="11" customFormat="1" ht="18.75" customHeight="1">
      <c r="A6" s="266" t="s">
        <v>9</v>
      </c>
      <c r="B6" s="267" t="s">
        <v>52</v>
      </c>
      <c r="C6" s="271" t="s">
        <v>63</v>
      </c>
      <c r="D6" s="269" t="s">
        <v>11</v>
      </c>
      <c r="E6" s="269" t="s">
        <v>134</v>
      </c>
      <c r="F6" s="270" t="s">
        <v>12</v>
      </c>
      <c r="G6" s="255"/>
      <c r="I6" s="128" t="s">
        <v>13</v>
      </c>
      <c r="J6" s="129"/>
      <c r="K6" s="129"/>
      <c r="L6" s="129"/>
      <c r="M6" s="129"/>
      <c r="N6" s="129"/>
      <c r="O6" s="129"/>
      <c r="P6" s="130"/>
      <c r="T6" s="127">
        <v>20564</v>
      </c>
      <c r="U6" s="125">
        <v>95</v>
      </c>
    </row>
    <row r="7" spans="1:21" ht="26.25" customHeight="1">
      <c r="A7" s="266"/>
      <c r="B7" s="268"/>
      <c r="C7" s="271"/>
      <c r="D7" s="269"/>
      <c r="E7" s="269"/>
      <c r="F7" s="270"/>
      <c r="G7" s="256"/>
      <c r="H7" s="12"/>
      <c r="I7" s="32" t="s">
        <v>171</v>
      </c>
      <c r="J7" s="32" t="s">
        <v>53</v>
      </c>
      <c r="K7" s="32" t="s">
        <v>52</v>
      </c>
      <c r="L7" s="33" t="s">
        <v>10</v>
      </c>
      <c r="M7" s="34" t="s">
        <v>11</v>
      </c>
      <c r="N7" s="34" t="s">
        <v>134</v>
      </c>
      <c r="O7" s="132" t="s">
        <v>12</v>
      </c>
      <c r="P7" s="32" t="s">
        <v>20</v>
      </c>
      <c r="T7" s="127">
        <v>20594</v>
      </c>
      <c r="U7" s="125">
        <v>94</v>
      </c>
    </row>
    <row r="8" spans="1:21" s="11" customFormat="1" ht="50.25" customHeight="1">
      <c r="A8" s="150"/>
      <c r="B8" s="157"/>
      <c r="C8" s="153"/>
      <c r="D8" s="158"/>
      <c r="E8" s="159"/>
      <c r="F8" s="155"/>
      <c r="G8" s="152"/>
      <c r="H8" s="14"/>
      <c r="I8" s="150">
        <v>1</v>
      </c>
      <c r="J8" s="151" t="s">
        <v>33</v>
      </c>
      <c r="K8" s="152">
        <f>IF(ISERROR(VLOOKUP(J8,'KAYIT LİSTESİ'!$B$4:$G$581,2,0)),"",(VLOOKUP(J8,'KAYIT LİSTESİ'!$B$4:$G$581,2,0)))</f>
      </c>
      <c r="L8" s="153">
        <f>IF(ISERROR(VLOOKUP(J8,'KAYIT LİSTESİ'!$B$4:$G$581,3,0)),"",(VLOOKUP(J8,'KAYIT LİSTESİ'!$B$4:$G$581,3,0)))</f>
      </c>
      <c r="M8" s="154">
        <f>IF(ISERROR(VLOOKUP(J8,'KAYIT LİSTESİ'!$B$4:$G$581,4,0)),"",(VLOOKUP(J8,'KAYIT LİSTESİ'!$B$4:$G$581,4,0)))</f>
      </c>
      <c r="N8" s="154">
        <f>IF(ISERROR(VLOOKUP(J8,'KAYIT LİSTESİ'!$B$4:$G$581,5,0)),"",(VLOOKUP(J8,'KAYIT LİSTESİ'!$B$4:$G$581,5,0)))</f>
      </c>
      <c r="O8" s="155"/>
      <c r="P8" s="156"/>
      <c r="T8" s="127">
        <v>20624</v>
      </c>
      <c r="U8" s="125">
        <v>93</v>
      </c>
    </row>
    <row r="9" spans="1:21" s="11" customFormat="1" ht="50.25" customHeight="1">
      <c r="A9" s="150"/>
      <c r="B9" s="157"/>
      <c r="C9" s="153"/>
      <c r="D9" s="158"/>
      <c r="E9" s="159"/>
      <c r="F9" s="155"/>
      <c r="G9" s="152"/>
      <c r="H9" s="14"/>
      <c r="I9" s="150">
        <v>2</v>
      </c>
      <c r="J9" s="151" t="s">
        <v>34</v>
      </c>
      <c r="K9" s="152">
        <f>IF(ISERROR(VLOOKUP(J9,'KAYIT LİSTESİ'!$B$4:$G$581,2,0)),"",(VLOOKUP(J9,'KAYIT LİSTESİ'!$B$4:$G$581,2,0)))</f>
      </c>
      <c r="L9" s="153">
        <f>IF(ISERROR(VLOOKUP(J9,'KAYIT LİSTESİ'!$B$4:$G$581,3,0)),"",(VLOOKUP(J9,'KAYIT LİSTESİ'!$B$4:$G$581,3,0)))</f>
      </c>
      <c r="M9" s="154">
        <f>IF(ISERROR(VLOOKUP(J9,'KAYIT LİSTESİ'!$B$4:$G$581,4,0)),"",(VLOOKUP(J9,'KAYIT LİSTESİ'!$B$4:$G$581,4,0)))</f>
      </c>
      <c r="N9" s="154">
        <f>IF(ISERROR(VLOOKUP(J9,'KAYIT LİSTESİ'!$B$4:$G$581,5,0)),"",(VLOOKUP(J9,'KAYIT LİSTESİ'!$B$4:$G$581,5,0)))</f>
      </c>
      <c r="O9" s="155"/>
      <c r="P9" s="156"/>
      <c r="T9" s="127">
        <v>20654</v>
      </c>
      <c r="U9" s="125">
        <v>92</v>
      </c>
    </row>
    <row r="10" spans="1:21" s="11" customFormat="1" ht="50.25" customHeight="1">
      <c r="A10" s="150"/>
      <c r="B10" s="157"/>
      <c r="C10" s="153"/>
      <c r="D10" s="158"/>
      <c r="E10" s="159"/>
      <c r="F10" s="155"/>
      <c r="G10" s="152"/>
      <c r="H10" s="14"/>
      <c r="I10" s="150">
        <v>3</v>
      </c>
      <c r="J10" s="151" t="s">
        <v>35</v>
      </c>
      <c r="K10" s="152">
        <f>IF(ISERROR(VLOOKUP(J10,'KAYIT LİSTESİ'!$B$4:$G$581,2,0)),"",(VLOOKUP(J10,'KAYIT LİSTESİ'!$B$4:$G$581,2,0)))</f>
        <v>469</v>
      </c>
      <c r="L10" s="153">
        <f>IF(ISERROR(VLOOKUP(J10,'KAYIT LİSTESİ'!$B$4:$G$581,3,0)),"",(VLOOKUP(J10,'KAYIT LİSTESİ'!$B$4:$G$581,3,0)))</f>
        <v>35974</v>
      </c>
      <c r="M10" s="154" t="str">
        <f>IF(ISERROR(VLOOKUP(J10,'KAYIT LİSTESİ'!$B$4:$G$581,4,0)),"",(VLOOKUP(J10,'KAYIT LİSTESİ'!$B$4:$G$581,4,0)))</f>
        <v>GÜRKAN KOÇLARDAN</v>
      </c>
      <c r="N10" s="154" t="str">
        <f>IF(ISERROR(VLOOKUP(J10,'KAYIT LİSTESİ'!$B$4:$G$581,5,0)),"",(VLOOKUP(J10,'KAYIT LİSTESİ'!$B$4:$G$581,5,0)))</f>
        <v>BİTLİS/GENÇLİKSPOR KULÜBÜ</v>
      </c>
      <c r="O10" s="155"/>
      <c r="P10" s="156"/>
      <c r="T10" s="127">
        <v>20684</v>
      </c>
      <c r="U10" s="125">
        <v>91</v>
      </c>
    </row>
    <row r="11" spans="1:21" s="11" customFormat="1" ht="54.75" customHeight="1">
      <c r="A11" s="150"/>
      <c r="B11" s="157"/>
      <c r="C11" s="153"/>
      <c r="D11" s="158"/>
      <c r="E11" s="159"/>
      <c r="F11" s="155"/>
      <c r="G11" s="152"/>
      <c r="H11" s="14"/>
      <c r="I11" s="150">
        <v>4</v>
      </c>
      <c r="J11" s="151" t="s">
        <v>36</v>
      </c>
      <c r="K11" s="152">
        <f>IF(ISERROR(VLOOKUP(J11,'KAYIT LİSTESİ'!$B$4:$G$581,2,0)),"",(VLOOKUP(J11,'KAYIT LİSTESİ'!$B$4:$G$581,2,0)))</f>
        <v>499</v>
      </c>
      <c r="L11" s="153">
        <f>IF(ISERROR(VLOOKUP(J11,'KAYIT LİSTESİ'!$B$4:$G$581,3,0)),"",(VLOOKUP(J11,'KAYIT LİSTESİ'!$B$4:$G$581,3,0)))</f>
        <v>35862</v>
      </c>
      <c r="M11" s="154" t="str">
        <f>IF(ISERROR(VLOOKUP(J11,'KAYIT LİSTESİ'!$B$4:$G$581,4,0)),"",(VLOOKUP(J11,'KAYIT LİSTESİ'!$B$4:$G$581,4,0)))</f>
        <v>MUHAMMET MUSTAFA HELVACI</v>
      </c>
      <c r="N11" s="154" t="str">
        <f>IF(ISERROR(VLOOKUP(J11,'KAYIT LİSTESİ'!$B$4:$G$581,5,0)),"",(VLOOKUP(J11,'KAYIT LİSTESİ'!$B$4:$G$581,5,0)))</f>
        <v>HATAY</v>
      </c>
      <c r="O11" s="155"/>
      <c r="P11" s="156"/>
      <c r="T11" s="127">
        <v>20714</v>
      </c>
      <c r="U11" s="125">
        <v>90</v>
      </c>
    </row>
    <row r="12" spans="1:21" s="11" customFormat="1" ht="50.25" customHeight="1">
      <c r="A12" s="150"/>
      <c r="B12" s="157"/>
      <c r="C12" s="153"/>
      <c r="D12" s="158"/>
      <c r="E12" s="159"/>
      <c r="F12" s="155"/>
      <c r="G12" s="152"/>
      <c r="H12" s="14"/>
      <c r="I12" s="150">
        <v>5</v>
      </c>
      <c r="J12" s="151" t="s">
        <v>37</v>
      </c>
      <c r="K12" s="152">
        <f>IF(ISERROR(VLOOKUP(J12,'KAYIT LİSTESİ'!$B$4:$G$581,2,0)),"",(VLOOKUP(J12,'KAYIT LİSTESİ'!$B$4:$G$581,2,0)))</f>
        <v>574</v>
      </c>
      <c r="L12" s="153">
        <f>IF(ISERROR(VLOOKUP(J12,'KAYIT LİSTESİ'!$B$4:$G$581,3,0)),"",(VLOOKUP(J12,'KAYIT LİSTESİ'!$B$4:$G$581,3,0)))</f>
        <v>35796</v>
      </c>
      <c r="M12" s="154" t="str">
        <f>IF(ISERROR(VLOOKUP(J12,'KAYIT LİSTESİ'!$B$4:$G$581,4,0)),"",(VLOOKUP(J12,'KAYIT LİSTESİ'!$B$4:$G$581,4,0)))</f>
        <v>FIRAT ÖZKORKMAZ</v>
      </c>
      <c r="N12" s="154" t="str">
        <f>IF(ISERROR(VLOOKUP(J12,'KAYIT LİSTESİ'!$B$4:$G$581,5,0)),"",(VLOOKUP(J12,'KAYIT LİSTESİ'!$B$4:$G$581,5,0)))</f>
        <v>ERZURUM</v>
      </c>
      <c r="O12" s="155"/>
      <c r="P12" s="156"/>
      <c r="T12" s="127">
        <v>20744</v>
      </c>
      <c r="U12" s="125">
        <v>89</v>
      </c>
    </row>
    <row r="13" spans="1:21" s="11" customFormat="1" ht="50.25" customHeight="1">
      <c r="A13" s="150"/>
      <c r="B13" s="157"/>
      <c r="C13" s="153"/>
      <c r="D13" s="158"/>
      <c r="E13" s="159"/>
      <c r="F13" s="155"/>
      <c r="G13" s="152"/>
      <c r="H13" s="14"/>
      <c r="I13" s="150">
        <v>6</v>
      </c>
      <c r="J13" s="151" t="s">
        <v>38</v>
      </c>
      <c r="K13" s="152">
        <f>IF(ISERROR(VLOOKUP(J13,'KAYIT LİSTESİ'!$B$4:$G$581,2,0)),"",(VLOOKUP(J13,'KAYIT LİSTESİ'!$B$4:$G$581,2,0)))</f>
      </c>
      <c r="L13" s="153">
        <f>IF(ISERROR(VLOOKUP(J13,'KAYIT LİSTESİ'!$B$4:$G$581,3,0)),"",(VLOOKUP(J13,'KAYIT LİSTESİ'!$B$4:$G$581,3,0)))</f>
      </c>
      <c r="M13" s="154">
        <f>IF(ISERROR(VLOOKUP(J13,'KAYIT LİSTESİ'!$B$4:$G$581,4,0)),"",(VLOOKUP(J13,'KAYIT LİSTESİ'!$B$4:$G$581,4,0)))</f>
      </c>
      <c r="N13" s="154">
        <f>IF(ISERROR(VLOOKUP(J13,'KAYIT LİSTESİ'!$B$4:$G$581,5,0)),"",(VLOOKUP(J13,'KAYIT LİSTESİ'!$B$4:$G$581,5,0)))</f>
      </c>
      <c r="O13" s="155"/>
      <c r="P13" s="156"/>
      <c r="T13" s="127">
        <v>20774</v>
      </c>
      <c r="U13" s="125">
        <v>88</v>
      </c>
    </row>
    <row r="14" spans="1:21" s="11" customFormat="1" ht="50.25" customHeight="1">
      <c r="A14" s="150"/>
      <c r="B14" s="157"/>
      <c r="C14" s="153"/>
      <c r="D14" s="158"/>
      <c r="E14" s="159"/>
      <c r="F14" s="155"/>
      <c r="G14" s="152"/>
      <c r="H14" s="14"/>
      <c r="I14" s="150">
        <v>7</v>
      </c>
      <c r="J14" s="151" t="s">
        <v>84</v>
      </c>
      <c r="K14" s="152">
        <f>IF(ISERROR(VLOOKUP(J14,'KAYIT LİSTESİ'!$B$4:$G$581,2,0)),"",(VLOOKUP(J14,'KAYIT LİSTESİ'!$B$4:$G$581,2,0)))</f>
      </c>
      <c r="L14" s="153">
        <f>IF(ISERROR(VLOOKUP(J14,'KAYIT LİSTESİ'!$B$4:$G$581,3,0)),"",(VLOOKUP(J14,'KAYIT LİSTESİ'!$B$4:$G$581,3,0)))</f>
      </c>
      <c r="M14" s="154">
        <f>IF(ISERROR(VLOOKUP(J14,'KAYIT LİSTESİ'!$B$4:$G$581,4,0)),"",(VLOOKUP(J14,'KAYIT LİSTESİ'!$B$4:$G$581,4,0)))</f>
      </c>
      <c r="N14" s="154">
        <f>IF(ISERROR(VLOOKUP(J14,'KAYIT LİSTESİ'!$B$4:$G$581,5,0)),"",(VLOOKUP(J14,'KAYIT LİSTESİ'!$B$4:$G$581,5,0)))</f>
      </c>
      <c r="O14" s="155"/>
      <c r="P14" s="156"/>
      <c r="T14" s="127">
        <v>20804</v>
      </c>
      <c r="U14" s="125">
        <v>87</v>
      </c>
    </row>
    <row r="15" spans="1:21" s="11" customFormat="1" ht="50.25" customHeight="1">
      <c r="A15" s="150"/>
      <c r="B15" s="157"/>
      <c r="C15" s="153"/>
      <c r="D15" s="158"/>
      <c r="E15" s="159"/>
      <c r="F15" s="155"/>
      <c r="G15" s="152"/>
      <c r="H15" s="14"/>
      <c r="I15" s="150">
        <v>8</v>
      </c>
      <c r="J15" s="151" t="s">
        <v>85</v>
      </c>
      <c r="K15" s="152">
        <f>IF(ISERROR(VLOOKUP(J15,'KAYIT LİSTESİ'!$B$4:$G$581,2,0)),"",(VLOOKUP(J15,'KAYIT LİSTESİ'!$B$4:$G$581,2,0)))</f>
      </c>
      <c r="L15" s="153">
        <f>IF(ISERROR(VLOOKUP(J15,'KAYIT LİSTESİ'!$B$4:$G$581,3,0)),"",(VLOOKUP(J15,'KAYIT LİSTESİ'!$B$4:$G$581,3,0)))</f>
      </c>
      <c r="M15" s="154">
        <f>IF(ISERROR(VLOOKUP(J15,'KAYIT LİSTESİ'!$B$4:$G$581,4,0)),"",(VLOOKUP(J15,'KAYIT LİSTESİ'!$B$4:$G$581,4,0)))</f>
      </c>
      <c r="N15" s="154">
        <f>IF(ISERROR(VLOOKUP(J15,'KAYIT LİSTESİ'!$B$4:$G$581,5,0)),"",(VLOOKUP(J15,'KAYIT LİSTESİ'!$B$4:$G$581,5,0)))</f>
      </c>
      <c r="O15" s="155"/>
      <c r="P15" s="156"/>
      <c r="T15" s="127">
        <v>20834</v>
      </c>
      <c r="U15" s="125">
        <v>86</v>
      </c>
    </row>
    <row r="16" spans="1:21" s="11" customFormat="1" ht="50.25" customHeight="1">
      <c r="A16" s="150"/>
      <c r="B16" s="157"/>
      <c r="C16" s="153"/>
      <c r="D16" s="158"/>
      <c r="E16" s="159"/>
      <c r="F16" s="155"/>
      <c r="G16" s="152"/>
      <c r="H16" s="14"/>
      <c r="I16" s="128" t="s">
        <v>14</v>
      </c>
      <c r="J16" s="129"/>
      <c r="K16" s="129"/>
      <c r="L16" s="129"/>
      <c r="M16" s="129"/>
      <c r="N16" s="129"/>
      <c r="O16" s="129"/>
      <c r="P16" s="130"/>
      <c r="T16" s="127">
        <v>20984</v>
      </c>
      <c r="U16" s="125">
        <v>81</v>
      </c>
    </row>
    <row r="17" spans="1:21" s="11" customFormat="1" ht="50.25" customHeight="1">
      <c r="A17" s="150"/>
      <c r="B17" s="157"/>
      <c r="C17" s="153"/>
      <c r="D17" s="158"/>
      <c r="E17" s="159"/>
      <c r="F17" s="155"/>
      <c r="G17" s="152"/>
      <c r="H17" s="14"/>
      <c r="I17" s="32" t="s">
        <v>171</v>
      </c>
      <c r="J17" s="32" t="s">
        <v>53</v>
      </c>
      <c r="K17" s="32" t="s">
        <v>52</v>
      </c>
      <c r="L17" s="33" t="s">
        <v>10</v>
      </c>
      <c r="M17" s="34" t="s">
        <v>11</v>
      </c>
      <c r="N17" s="34" t="s">
        <v>134</v>
      </c>
      <c r="O17" s="132" t="s">
        <v>12</v>
      </c>
      <c r="P17" s="32" t="s">
        <v>20</v>
      </c>
      <c r="T17" s="127">
        <v>21014</v>
      </c>
      <c r="U17" s="125">
        <v>80</v>
      </c>
    </row>
    <row r="18" spans="1:21" s="11" customFormat="1" ht="50.25" customHeight="1">
      <c r="A18" s="150"/>
      <c r="B18" s="157"/>
      <c r="C18" s="153"/>
      <c r="D18" s="158"/>
      <c r="E18" s="159"/>
      <c r="F18" s="155"/>
      <c r="G18" s="152"/>
      <c r="H18" s="14"/>
      <c r="I18" s="150">
        <v>1</v>
      </c>
      <c r="J18" s="151" t="s">
        <v>39</v>
      </c>
      <c r="K18" s="152">
        <f>IF(ISERROR(VLOOKUP(J18,'KAYIT LİSTESİ'!$B$4:$G$581,2,0)),"",(VLOOKUP(J18,'KAYIT LİSTESİ'!$B$4:$G$581,2,0)))</f>
      </c>
      <c r="L18" s="153">
        <f>IF(ISERROR(VLOOKUP(J18,'KAYIT LİSTESİ'!$B$4:$G$581,3,0)),"",(VLOOKUP(J18,'KAYIT LİSTESİ'!$B$4:$G$581,3,0)))</f>
      </c>
      <c r="M18" s="154">
        <f>IF(ISERROR(VLOOKUP(J18,'KAYIT LİSTESİ'!$B$4:$G$581,4,0)),"",(VLOOKUP(J18,'KAYIT LİSTESİ'!$B$4:$G$581,4,0)))</f>
      </c>
      <c r="N18" s="154">
        <f>IF(ISERROR(VLOOKUP(J18,'KAYIT LİSTESİ'!$B$4:$G$581,5,0)),"",(VLOOKUP(J18,'KAYIT LİSTESİ'!$B$4:$G$581,5,0)))</f>
      </c>
      <c r="O18" s="155"/>
      <c r="P18" s="156"/>
      <c r="T18" s="127">
        <v>21044</v>
      </c>
      <c r="U18" s="125">
        <v>79</v>
      </c>
    </row>
    <row r="19" spans="1:21" s="11" customFormat="1" ht="50.25" customHeight="1">
      <c r="A19" s="150"/>
      <c r="B19" s="157"/>
      <c r="C19" s="153"/>
      <c r="D19" s="158"/>
      <c r="E19" s="159"/>
      <c r="F19" s="155"/>
      <c r="G19" s="152"/>
      <c r="H19" s="14"/>
      <c r="I19" s="150">
        <v>2</v>
      </c>
      <c r="J19" s="151" t="s">
        <v>40</v>
      </c>
      <c r="K19" s="152">
        <f>IF(ISERROR(VLOOKUP(J19,'KAYIT LİSTESİ'!$B$4:$G$581,2,0)),"",(VLOOKUP(J19,'KAYIT LİSTESİ'!$B$4:$G$581,2,0)))</f>
      </c>
      <c r="L19" s="153">
        <f>IF(ISERROR(VLOOKUP(J19,'KAYIT LİSTESİ'!$B$4:$G$581,3,0)),"",(VLOOKUP(J19,'KAYIT LİSTESİ'!$B$4:$G$581,3,0)))</f>
      </c>
      <c r="M19" s="154">
        <f>IF(ISERROR(VLOOKUP(J19,'KAYIT LİSTESİ'!$B$4:$G$581,4,0)),"",(VLOOKUP(J19,'KAYIT LİSTESİ'!$B$4:$G$581,4,0)))</f>
      </c>
      <c r="N19" s="154">
        <f>IF(ISERROR(VLOOKUP(J19,'KAYIT LİSTESİ'!$B$4:$G$581,5,0)),"",(VLOOKUP(J19,'KAYIT LİSTESİ'!$B$4:$G$581,5,0)))</f>
      </c>
      <c r="O19" s="155"/>
      <c r="P19" s="156"/>
      <c r="T19" s="127">
        <v>21074</v>
      </c>
      <c r="U19" s="125">
        <v>78</v>
      </c>
    </row>
    <row r="20" spans="1:21" s="11" customFormat="1" ht="50.25" customHeight="1">
      <c r="A20" s="150"/>
      <c r="B20" s="157"/>
      <c r="C20" s="153"/>
      <c r="D20" s="158"/>
      <c r="E20" s="159"/>
      <c r="F20" s="155"/>
      <c r="G20" s="152"/>
      <c r="H20" s="14"/>
      <c r="I20" s="150">
        <v>3</v>
      </c>
      <c r="J20" s="151" t="s">
        <v>41</v>
      </c>
      <c r="K20" s="152">
        <f>IF(ISERROR(VLOOKUP(J20,'KAYIT LİSTESİ'!$B$4:$G$581,2,0)),"",(VLOOKUP(J20,'KAYIT LİSTESİ'!$B$4:$G$581,2,0)))</f>
      </c>
      <c r="L20" s="153">
        <f>IF(ISERROR(VLOOKUP(J20,'KAYIT LİSTESİ'!$B$4:$G$581,3,0)),"",(VLOOKUP(J20,'KAYIT LİSTESİ'!$B$4:$G$581,3,0)))</f>
      </c>
      <c r="M20" s="154">
        <f>IF(ISERROR(VLOOKUP(J20,'KAYIT LİSTESİ'!$B$4:$G$581,4,0)),"",(VLOOKUP(J20,'KAYIT LİSTESİ'!$B$4:$G$581,4,0)))</f>
      </c>
      <c r="N20" s="154">
        <f>IF(ISERROR(VLOOKUP(J20,'KAYIT LİSTESİ'!$B$4:$G$581,5,0)),"",(VLOOKUP(J20,'KAYIT LİSTESİ'!$B$4:$G$581,5,0)))</f>
      </c>
      <c r="O20" s="155"/>
      <c r="P20" s="156"/>
      <c r="T20" s="127">
        <v>21104</v>
      </c>
      <c r="U20" s="125">
        <v>77</v>
      </c>
    </row>
    <row r="21" spans="1:21" s="11" customFormat="1" ht="50.25" customHeight="1">
      <c r="A21" s="150"/>
      <c r="B21" s="157"/>
      <c r="C21" s="153"/>
      <c r="D21" s="158"/>
      <c r="E21" s="159"/>
      <c r="F21" s="155"/>
      <c r="G21" s="152"/>
      <c r="H21" s="14"/>
      <c r="I21" s="150">
        <v>4</v>
      </c>
      <c r="J21" s="151" t="s">
        <v>42</v>
      </c>
      <c r="K21" s="152">
        <f>IF(ISERROR(VLOOKUP(J21,'KAYIT LİSTESİ'!$B$4:$G$581,2,0)),"",(VLOOKUP(J21,'KAYIT LİSTESİ'!$B$4:$G$581,2,0)))</f>
      </c>
      <c r="L21" s="153">
        <f>IF(ISERROR(VLOOKUP(J21,'KAYIT LİSTESİ'!$B$4:$G$581,3,0)),"",(VLOOKUP(J21,'KAYIT LİSTESİ'!$B$4:$G$581,3,0)))</f>
      </c>
      <c r="M21" s="154">
        <f>IF(ISERROR(VLOOKUP(J21,'KAYIT LİSTESİ'!$B$4:$G$581,4,0)),"",(VLOOKUP(J21,'KAYIT LİSTESİ'!$B$4:$G$581,4,0)))</f>
      </c>
      <c r="N21" s="154">
        <f>IF(ISERROR(VLOOKUP(J21,'KAYIT LİSTESİ'!$B$4:$G$581,5,0)),"",(VLOOKUP(J21,'KAYIT LİSTESİ'!$B$4:$G$581,5,0)))</f>
      </c>
      <c r="O21" s="155"/>
      <c r="P21" s="156"/>
      <c r="T21" s="127">
        <v>21134</v>
      </c>
      <c r="U21" s="125">
        <v>76</v>
      </c>
    </row>
    <row r="22" spans="1:21" s="11" customFormat="1" ht="50.25" customHeight="1">
      <c r="A22" s="150"/>
      <c r="B22" s="157"/>
      <c r="C22" s="153"/>
      <c r="D22" s="158"/>
      <c r="E22" s="159"/>
      <c r="F22" s="155"/>
      <c r="G22" s="152"/>
      <c r="H22" s="14"/>
      <c r="I22" s="150">
        <v>5</v>
      </c>
      <c r="J22" s="151" t="s">
        <v>43</v>
      </c>
      <c r="K22" s="152">
        <f>IF(ISERROR(VLOOKUP(J22,'KAYIT LİSTESİ'!$B$4:$G$581,2,0)),"",(VLOOKUP(J22,'KAYIT LİSTESİ'!$B$4:$G$581,2,0)))</f>
      </c>
      <c r="L22" s="153">
        <f>IF(ISERROR(VLOOKUP(J22,'KAYIT LİSTESİ'!$B$4:$G$581,3,0)),"",(VLOOKUP(J22,'KAYIT LİSTESİ'!$B$4:$G$581,3,0)))</f>
      </c>
      <c r="M22" s="154">
        <f>IF(ISERROR(VLOOKUP(J22,'KAYIT LİSTESİ'!$B$4:$G$581,4,0)),"",(VLOOKUP(J22,'KAYIT LİSTESİ'!$B$4:$G$581,4,0)))</f>
      </c>
      <c r="N22" s="154">
        <f>IF(ISERROR(VLOOKUP(J22,'KAYIT LİSTESİ'!$B$4:$G$581,5,0)),"",(VLOOKUP(J22,'KAYIT LİSTESİ'!$B$4:$G$581,5,0)))</f>
      </c>
      <c r="O22" s="155"/>
      <c r="P22" s="156"/>
      <c r="T22" s="127">
        <v>21164</v>
      </c>
      <c r="U22" s="125">
        <v>75</v>
      </c>
    </row>
    <row r="23" spans="1:21" s="11" customFormat="1" ht="50.25" customHeight="1">
      <c r="A23" s="150"/>
      <c r="B23" s="157"/>
      <c r="C23" s="153"/>
      <c r="D23" s="158"/>
      <c r="E23" s="159"/>
      <c r="F23" s="155"/>
      <c r="G23" s="152"/>
      <c r="H23" s="14"/>
      <c r="I23" s="150">
        <v>6</v>
      </c>
      <c r="J23" s="151" t="s">
        <v>44</v>
      </c>
      <c r="K23" s="152">
        <f>IF(ISERROR(VLOOKUP(J23,'KAYIT LİSTESİ'!$B$4:$G$581,2,0)),"",(VLOOKUP(J23,'KAYIT LİSTESİ'!$B$4:$G$581,2,0)))</f>
      </c>
      <c r="L23" s="153">
        <f>IF(ISERROR(VLOOKUP(J23,'KAYIT LİSTESİ'!$B$4:$G$581,3,0)),"",(VLOOKUP(J23,'KAYIT LİSTESİ'!$B$4:$G$581,3,0)))</f>
      </c>
      <c r="M23" s="154">
        <f>IF(ISERROR(VLOOKUP(J23,'KAYIT LİSTESİ'!$B$4:$G$581,4,0)),"",(VLOOKUP(J23,'KAYIT LİSTESİ'!$B$4:$G$581,4,0)))</f>
      </c>
      <c r="N23" s="154">
        <f>IF(ISERROR(VLOOKUP(J23,'KAYIT LİSTESİ'!$B$4:$G$581,5,0)),"",(VLOOKUP(J23,'KAYIT LİSTESİ'!$B$4:$G$581,5,0)))</f>
      </c>
      <c r="O23" s="155"/>
      <c r="P23" s="156"/>
      <c r="T23" s="127">
        <v>21204</v>
      </c>
      <c r="U23" s="125">
        <v>74</v>
      </c>
    </row>
    <row r="24" spans="1:21" s="11" customFormat="1" ht="50.25" customHeight="1">
      <c r="A24" s="150"/>
      <c r="B24" s="157"/>
      <c r="C24" s="153"/>
      <c r="D24" s="158"/>
      <c r="E24" s="159"/>
      <c r="F24" s="155"/>
      <c r="G24" s="152"/>
      <c r="H24" s="14"/>
      <c r="I24" s="150">
        <v>7</v>
      </c>
      <c r="J24" s="151" t="s">
        <v>86</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21244</v>
      </c>
      <c r="U24" s="125">
        <v>73</v>
      </c>
    </row>
    <row r="25" spans="1:21" s="11" customFormat="1" ht="50.25" customHeight="1">
      <c r="A25" s="150"/>
      <c r="B25" s="157"/>
      <c r="C25" s="153"/>
      <c r="D25" s="158"/>
      <c r="E25" s="159"/>
      <c r="F25" s="155"/>
      <c r="G25" s="152"/>
      <c r="H25" s="14"/>
      <c r="I25" s="150">
        <v>8</v>
      </c>
      <c r="J25" s="151" t="s">
        <v>87</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21284</v>
      </c>
      <c r="U25" s="125">
        <v>72</v>
      </c>
    </row>
    <row r="26" spans="1:21" s="11" customFormat="1" ht="50.25" customHeight="1">
      <c r="A26" s="150"/>
      <c r="B26" s="157"/>
      <c r="C26" s="153"/>
      <c r="D26" s="158"/>
      <c r="E26" s="159"/>
      <c r="F26" s="155"/>
      <c r="G26" s="152"/>
      <c r="H26" s="14"/>
      <c r="I26" s="128" t="s">
        <v>15</v>
      </c>
      <c r="J26" s="129"/>
      <c r="K26" s="129"/>
      <c r="L26" s="129"/>
      <c r="M26" s="129"/>
      <c r="N26" s="129"/>
      <c r="O26" s="129"/>
      <c r="P26" s="130"/>
      <c r="T26" s="127">
        <v>21524</v>
      </c>
      <c r="U26" s="125">
        <v>67</v>
      </c>
    </row>
    <row r="27" spans="1:21" s="11" customFormat="1" ht="50.25" customHeight="1">
      <c r="A27" s="150"/>
      <c r="B27" s="157"/>
      <c r="C27" s="153"/>
      <c r="D27" s="158"/>
      <c r="E27" s="159"/>
      <c r="F27" s="155"/>
      <c r="G27" s="152"/>
      <c r="H27" s="14"/>
      <c r="I27" s="32" t="s">
        <v>171</v>
      </c>
      <c r="J27" s="32" t="s">
        <v>53</v>
      </c>
      <c r="K27" s="32" t="s">
        <v>52</v>
      </c>
      <c r="L27" s="33" t="s">
        <v>10</v>
      </c>
      <c r="M27" s="34" t="s">
        <v>11</v>
      </c>
      <c r="N27" s="34" t="s">
        <v>134</v>
      </c>
      <c r="O27" s="132" t="s">
        <v>12</v>
      </c>
      <c r="P27" s="32" t="s">
        <v>20</v>
      </c>
      <c r="T27" s="127">
        <v>21574</v>
      </c>
      <c r="U27" s="125">
        <v>66</v>
      </c>
    </row>
    <row r="28" spans="1:21" s="11" customFormat="1" ht="50.25" customHeight="1">
      <c r="A28" s="150"/>
      <c r="B28" s="157"/>
      <c r="C28" s="153"/>
      <c r="D28" s="158"/>
      <c r="E28" s="159"/>
      <c r="F28" s="155"/>
      <c r="G28" s="152"/>
      <c r="H28" s="14"/>
      <c r="I28" s="150">
        <v>1</v>
      </c>
      <c r="J28" s="151" t="s">
        <v>45</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21624</v>
      </c>
      <c r="U28" s="125">
        <v>65</v>
      </c>
    </row>
    <row r="29" spans="1:21" s="11" customFormat="1" ht="50.25" customHeight="1">
      <c r="A29" s="150"/>
      <c r="B29" s="157"/>
      <c r="C29" s="153"/>
      <c r="D29" s="158"/>
      <c r="E29" s="159"/>
      <c r="F29" s="155"/>
      <c r="G29" s="152"/>
      <c r="H29" s="14"/>
      <c r="I29" s="150">
        <v>2</v>
      </c>
      <c r="J29" s="151" t="s">
        <v>46</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21674</v>
      </c>
      <c r="U29" s="125">
        <v>64</v>
      </c>
    </row>
    <row r="30" spans="1:21" s="11" customFormat="1" ht="50.25" customHeight="1">
      <c r="A30" s="150"/>
      <c r="B30" s="157"/>
      <c r="C30" s="153"/>
      <c r="D30" s="158"/>
      <c r="E30" s="159"/>
      <c r="F30" s="155"/>
      <c r="G30" s="152"/>
      <c r="H30" s="14"/>
      <c r="I30" s="150">
        <v>3</v>
      </c>
      <c r="J30" s="151" t="s">
        <v>47</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21724</v>
      </c>
      <c r="U30" s="125">
        <v>63</v>
      </c>
    </row>
    <row r="31" spans="1:21" s="11" customFormat="1" ht="50.25" customHeight="1">
      <c r="A31" s="150"/>
      <c r="B31" s="157"/>
      <c r="C31" s="153"/>
      <c r="D31" s="158"/>
      <c r="E31" s="159"/>
      <c r="F31" s="155"/>
      <c r="G31" s="152"/>
      <c r="H31" s="14"/>
      <c r="I31" s="150">
        <v>4</v>
      </c>
      <c r="J31" s="151" t="s">
        <v>48</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21784</v>
      </c>
      <c r="U31" s="125">
        <v>62</v>
      </c>
    </row>
    <row r="32" spans="1:21" s="11" customFormat="1" ht="50.25" customHeight="1">
      <c r="A32" s="150"/>
      <c r="B32" s="157"/>
      <c r="C32" s="153"/>
      <c r="D32" s="158"/>
      <c r="E32" s="159"/>
      <c r="F32" s="155"/>
      <c r="G32" s="152"/>
      <c r="H32" s="14"/>
      <c r="I32" s="150">
        <v>5</v>
      </c>
      <c r="J32" s="151" t="s">
        <v>49</v>
      </c>
      <c r="K32" s="152">
        <f>IF(ISERROR(VLOOKUP(J32,'KAYIT LİSTESİ'!$B$4:$G$581,2,0)),"",(VLOOKUP(J32,'KAYIT LİSTESİ'!$B$4:$G$581,2,0)))</f>
      </c>
      <c r="L32" s="153">
        <f>IF(ISERROR(VLOOKUP(J32,'KAYIT LİSTESİ'!$B$4:$G$581,3,0)),"",(VLOOKUP(J32,'KAYIT LİSTESİ'!$B$4:$G$581,3,0)))</f>
      </c>
      <c r="M32" s="154">
        <f>IF(ISERROR(VLOOKUP(J32,'KAYIT LİSTESİ'!$B$4:$G$581,4,0)),"",(VLOOKUP(J32,'KAYIT LİSTESİ'!$B$4:$G$581,4,0)))</f>
      </c>
      <c r="N32" s="154">
        <f>IF(ISERROR(VLOOKUP(J32,'KAYIT LİSTESİ'!$B$4:$G$581,5,0)),"",(VLOOKUP(J32,'KAYIT LİSTESİ'!$B$4:$G$581,5,0)))</f>
      </c>
      <c r="O32" s="155"/>
      <c r="P32" s="156"/>
      <c r="T32" s="127">
        <v>21844</v>
      </c>
      <c r="U32" s="125">
        <v>61</v>
      </c>
    </row>
    <row r="33" spans="1:21" s="11" customFormat="1" ht="50.25" customHeight="1">
      <c r="A33" s="150"/>
      <c r="B33" s="157"/>
      <c r="C33" s="153"/>
      <c r="D33" s="158"/>
      <c r="E33" s="159"/>
      <c r="F33" s="155"/>
      <c r="G33" s="152"/>
      <c r="H33" s="14"/>
      <c r="I33" s="150">
        <v>6</v>
      </c>
      <c r="J33" s="151" t="s">
        <v>50</v>
      </c>
      <c r="K33" s="152">
        <f>IF(ISERROR(VLOOKUP(J33,'KAYIT LİSTESİ'!$B$4:$G$581,2,0)),"",(VLOOKUP(J33,'KAYIT LİSTESİ'!$B$4:$G$581,2,0)))</f>
      </c>
      <c r="L33" s="153">
        <f>IF(ISERROR(VLOOKUP(J33,'KAYIT LİSTESİ'!$B$4:$G$581,3,0)),"",(VLOOKUP(J33,'KAYIT LİSTESİ'!$B$4:$G$581,3,0)))</f>
      </c>
      <c r="M33" s="154">
        <f>IF(ISERROR(VLOOKUP(J33,'KAYIT LİSTESİ'!$B$4:$G$581,4,0)),"",(VLOOKUP(J33,'KAYIT LİSTESİ'!$B$4:$G$581,4,0)))</f>
      </c>
      <c r="N33" s="154">
        <f>IF(ISERROR(VLOOKUP(J33,'KAYIT LİSTESİ'!$B$4:$G$581,5,0)),"",(VLOOKUP(J33,'KAYIT LİSTESİ'!$B$4:$G$581,5,0)))</f>
      </c>
      <c r="O33" s="155"/>
      <c r="P33" s="156"/>
      <c r="T33" s="127">
        <v>21914</v>
      </c>
      <c r="U33" s="125">
        <v>60</v>
      </c>
    </row>
    <row r="34" spans="1:21" s="11" customFormat="1" ht="50.25" customHeight="1">
      <c r="A34" s="150"/>
      <c r="B34" s="157"/>
      <c r="C34" s="153"/>
      <c r="D34" s="158"/>
      <c r="E34" s="159"/>
      <c r="F34" s="155"/>
      <c r="G34" s="152"/>
      <c r="H34" s="14"/>
      <c r="I34" s="150">
        <v>7</v>
      </c>
      <c r="J34" s="151" t="s">
        <v>88</v>
      </c>
      <c r="K34" s="152">
        <f>IF(ISERROR(VLOOKUP(J34,'KAYIT LİSTESİ'!$B$4:$G$581,2,0)),"",(VLOOKUP(J34,'KAYIT LİSTESİ'!$B$4:$G$581,2,0)))</f>
      </c>
      <c r="L34" s="153">
        <f>IF(ISERROR(VLOOKUP(J34,'KAYIT LİSTESİ'!$B$4:$G$581,3,0)),"",(VLOOKUP(J34,'KAYIT LİSTESİ'!$B$4:$G$581,3,0)))</f>
      </c>
      <c r="M34" s="154">
        <f>IF(ISERROR(VLOOKUP(J34,'KAYIT LİSTESİ'!$B$4:$G$581,4,0)),"",(VLOOKUP(J34,'KAYIT LİSTESİ'!$B$4:$G$581,4,0)))</f>
      </c>
      <c r="N34" s="154">
        <f>IF(ISERROR(VLOOKUP(J34,'KAYIT LİSTESİ'!$B$4:$G$581,5,0)),"",(VLOOKUP(J34,'KAYIT LİSTESİ'!$B$4:$G$581,5,0)))</f>
      </c>
      <c r="O34" s="155"/>
      <c r="P34" s="156"/>
      <c r="T34" s="127">
        <v>21984</v>
      </c>
      <c r="U34" s="125">
        <v>59</v>
      </c>
    </row>
    <row r="35" spans="1:21" s="11" customFormat="1" ht="50.25" customHeight="1">
      <c r="A35" s="150"/>
      <c r="B35" s="157"/>
      <c r="C35" s="153"/>
      <c r="D35" s="158"/>
      <c r="E35" s="159"/>
      <c r="F35" s="155"/>
      <c r="G35" s="152"/>
      <c r="H35" s="14"/>
      <c r="I35" s="150">
        <v>8</v>
      </c>
      <c r="J35" s="151" t="s">
        <v>89</v>
      </c>
      <c r="K35" s="152">
        <f>IF(ISERROR(VLOOKUP(J35,'KAYIT LİSTESİ'!$B$4:$G$581,2,0)),"",(VLOOKUP(J35,'KAYIT LİSTESİ'!$B$4:$G$581,2,0)))</f>
      </c>
      <c r="L35" s="153">
        <f>IF(ISERROR(VLOOKUP(J35,'KAYIT LİSTESİ'!$B$4:$G$581,3,0)),"",(VLOOKUP(J35,'KAYIT LİSTESİ'!$B$4:$G$581,3,0)))</f>
      </c>
      <c r="M35" s="154">
        <f>IF(ISERROR(VLOOKUP(J35,'KAYIT LİSTESİ'!$B$4:$G$581,4,0)),"",(VLOOKUP(J35,'KAYIT LİSTESİ'!$B$4:$G$581,4,0)))</f>
      </c>
      <c r="N35" s="154">
        <f>IF(ISERROR(VLOOKUP(J35,'KAYIT LİSTESİ'!$B$4:$G$581,5,0)),"",(VLOOKUP(J35,'KAYIT LİSTESİ'!$B$4:$G$581,5,0)))</f>
      </c>
      <c r="O35" s="155"/>
      <c r="P35" s="156"/>
      <c r="T35" s="127">
        <v>22054</v>
      </c>
      <c r="U35" s="125">
        <v>58</v>
      </c>
    </row>
    <row r="36" spans="1:21" ht="25.5" customHeight="1">
      <c r="A36" s="24"/>
      <c r="B36" s="24"/>
      <c r="C36" s="25"/>
      <c r="D36" s="41"/>
      <c r="E36" s="26"/>
      <c r="F36" s="105"/>
      <c r="G36" s="27"/>
      <c r="I36" s="28"/>
      <c r="J36" s="29"/>
      <c r="K36" s="30"/>
      <c r="L36" s="31"/>
      <c r="M36" s="37"/>
      <c r="N36" s="37"/>
      <c r="O36" s="100"/>
      <c r="P36" s="30"/>
      <c r="T36" s="127">
        <v>23754</v>
      </c>
      <c r="U36" s="125">
        <v>39</v>
      </c>
    </row>
    <row r="37" spans="1:21" ht="25.5" customHeight="1">
      <c r="A37" s="18" t="s">
        <v>16</v>
      </c>
      <c r="B37" s="18"/>
      <c r="C37" s="18"/>
      <c r="D37" s="42"/>
      <c r="E37" s="35" t="s">
        <v>0</v>
      </c>
      <c r="F37" s="106" t="s">
        <v>1</v>
      </c>
      <c r="G37" s="15"/>
      <c r="H37" s="19" t="s">
        <v>2</v>
      </c>
      <c r="I37" s="19"/>
      <c r="J37" s="19"/>
      <c r="K37" s="19"/>
      <c r="M37" s="38" t="s">
        <v>3</v>
      </c>
      <c r="N37" s="39" t="s">
        <v>3</v>
      </c>
      <c r="O37" s="101" t="s">
        <v>3</v>
      </c>
      <c r="P37" s="18"/>
      <c r="Q37" s="20"/>
      <c r="T37" s="127">
        <v>23874</v>
      </c>
      <c r="U37" s="125">
        <v>38</v>
      </c>
    </row>
    <row r="38" spans="20:21" ht="12.75">
      <c r="T38" s="127">
        <v>23994</v>
      </c>
      <c r="U38" s="125">
        <v>37</v>
      </c>
    </row>
    <row r="39" spans="20:21" ht="12.75">
      <c r="T39" s="127">
        <v>24114</v>
      </c>
      <c r="U39" s="125">
        <v>36</v>
      </c>
    </row>
    <row r="40" spans="20:21" ht="12.75">
      <c r="T40" s="127">
        <v>24234</v>
      </c>
      <c r="U40" s="125">
        <v>35</v>
      </c>
    </row>
    <row r="41" spans="20:21" ht="12.75">
      <c r="T41" s="127">
        <v>24354</v>
      </c>
      <c r="U41" s="125">
        <v>34</v>
      </c>
    </row>
    <row r="42" spans="20:21" ht="12.75">
      <c r="T42" s="127">
        <v>24474</v>
      </c>
      <c r="U42" s="125">
        <v>33</v>
      </c>
    </row>
    <row r="43" spans="20:21" ht="12.75">
      <c r="T43" s="127">
        <v>24594</v>
      </c>
      <c r="U43" s="125">
        <v>32</v>
      </c>
    </row>
    <row r="44" spans="20:21" ht="12.75">
      <c r="T44" s="127">
        <v>24714</v>
      </c>
      <c r="U44" s="125">
        <v>31</v>
      </c>
    </row>
    <row r="45" spans="20:21" ht="12.75">
      <c r="T45" s="127">
        <v>24864</v>
      </c>
      <c r="U45" s="125">
        <v>30</v>
      </c>
    </row>
    <row r="46" spans="20:21" ht="12.75">
      <c r="T46" s="127">
        <v>25014</v>
      </c>
      <c r="U46" s="125">
        <v>29</v>
      </c>
    </row>
    <row r="47" spans="20:21" ht="12.75">
      <c r="T47" s="127">
        <v>25164</v>
      </c>
      <c r="U47" s="125">
        <v>28</v>
      </c>
    </row>
    <row r="48" spans="20:21" ht="12.75">
      <c r="T48" s="127">
        <v>25314</v>
      </c>
      <c r="U48" s="125">
        <v>27</v>
      </c>
    </row>
    <row r="49" spans="20:21" ht="12.75">
      <c r="T49" s="127">
        <v>25464</v>
      </c>
      <c r="U49" s="125">
        <v>26</v>
      </c>
    </row>
    <row r="50" spans="20:21" ht="12.75">
      <c r="T50" s="127">
        <v>25614</v>
      </c>
      <c r="U50" s="125">
        <v>25</v>
      </c>
    </row>
    <row r="51" spans="20:21" ht="12.75">
      <c r="T51" s="127">
        <v>25814</v>
      </c>
      <c r="U51" s="125">
        <v>24</v>
      </c>
    </row>
    <row r="52" spans="20:21" ht="12.75">
      <c r="T52" s="127">
        <v>30014</v>
      </c>
      <c r="U52" s="125">
        <v>23</v>
      </c>
    </row>
    <row r="53" spans="20:21" ht="12.75">
      <c r="T53" s="127">
        <v>30214</v>
      </c>
      <c r="U53" s="125">
        <v>22</v>
      </c>
    </row>
    <row r="54" spans="20:21" ht="12.75">
      <c r="T54" s="127">
        <v>30414</v>
      </c>
      <c r="U54" s="125">
        <v>21</v>
      </c>
    </row>
    <row r="55" spans="20:21" ht="12.75">
      <c r="T55" s="127">
        <v>30614</v>
      </c>
      <c r="U55" s="125">
        <v>20</v>
      </c>
    </row>
    <row r="56" spans="20:21" ht="12.75">
      <c r="T56" s="127">
        <v>30814</v>
      </c>
      <c r="U56" s="125">
        <v>19</v>
      </c>
    </row>
    <row r="57" spans="20:21" ht="12.75">
      <c r="T57" s="127">
        <v>31014</v>
      </c>
      <c r="U57" s="125">
        <v>18</v>
      </c>
    </row>
    <row r="58" spans="20:21" ht="12.75">
      <c r="T58" s="127">
        <v>31214</v>
      </c>
      <c r="U58" s="125">
        <v>17</v>
      </c>
    </row>
    <row r="59" spans="20:21" ht="12.75">
      <c r="T59" s="127">
        <v>31414</v>
      </c>
      <c r="U59" s="125">
        <v>16</v>
      </c>
    </row>
    <row r="60" spans="20:21" ht="12.75">
      <c r="T60" s="127">
        <v>31614</v>
      </c>
      <c r="U60" s="125">
        <v>15</v>
      </c>
    </row>
    <row r="61" spans="20:21" ht="12.75">
      <c r="T61" s="127">
        <v>31814</v>
      </c>
      <c r="U61" s="125">
        <v>14</v>
      </c>
    </row>
    <row r="62" spans="20:21" ht="12.75">
      <c r="T62" s="127">
        <v>32014</v>
      </c>
      <c r="U62" s="125">
        <v>13</v>
      </c>
    </row>
    <row r="63" spans="20:21" ht="12.75">
      <c r="T63" s="127">
        <v>32214</v>
      </c>
      <c r="U63" s="125">
        <v>12</v>
      </c>
    </row>
    <row r="64" spans="20:21" ht="12.75">
      <c r="T64" s="127">
        <v>32414</v>
      </c>
      <c r="U64" s="125">
        <v>11</v>
      </c>
    </row>
    <row r="65" spans="20:21" ht="12.75">
      <c r="T65" s="127">
        <v>32614</v>
      </c>
      <c r="U65" s="125">
        <v>10</v>
      </c>
    </row>
    <row r="66" spans="20:21" ht="12.75">
      <c r="T66" s="127">
        <v>32914</v>
      </c>
      <c r="U66" s="125">
        <v>9</v>
      </c>
    </row>
    <row r="67" spans="20:21" ht="12.75">
      <c r="T67" s="127">
        <v>33214</v>
      </c>
      <c r="U67" s="125">
        <v>8</v>
      </c>
    </row>
    <row r="68" spans="20:21" ht="12.75">
      <c r="T68" s="127">
        <v>33514</v>
      </c>
      <c r="U68" s="125">
        <v>7</v>
      </c>
    </row>
    <row r="69" spans="20:21" ht="12.75">
      <c r="T69" s="127">
        <v>33814</v>
      </c>
      <c r="U69" s="125">
        <v>6</v>
      </c>
    </row>
    <row r="70" spans="20:21" ht="12.75">
      <c r="T70" s="127">
        <v>34214</v>
      </c>
      <c r="U70" s="125">
        <v>5</v>
      </c>
    </row>
    <row r="71" spans="20:21" ht="12.75">
      <c r="T71" s="127">
        <v>34614</v>
      </c>
      <c r="U71" s="125">
        <v>4</v>
      </c>
    </row>
    <row r="72" spans="20:21" ht="12.75">
      <c r="T72" s="127">
        <v>35014</v>
      </c>
      <c r="U72" s="125">
        <v>3</v>
      </c>
    </row>
    <row r="73" spans="20:21" ht="12.75">
      <c r="T73" s="127">
        <v>35514</v>
      </c>
      <c r="U73" s="125">
        <v>2</v>
      </c>
    </row>
    <row r="74" spans="20:21" ht="12.75">
      <c r="T74" s="127">
        <v>40014</v>
      </c>
      <c r="U74" s="125">
        <v>1</v>
      </c>
    </row>
  </sheetData>
  <sheetProtection/>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2" r:id="rId2"/>
  <ignoredErrors>
    <ignoredError sqref="D4 N5" unlockedFormula="1"/>
  </ignoredErrors>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E10">
      <selection activeCell="N4" sqref="N4:P4"/>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17.421875" style="102" customWidth="1"/>
    <col min="7" max="7" width="7.57421875" style="16" customWidth="1"/>
    <col min="8" max="8" width="2.140625" style="13" customWidth="1"/>
    <col min="9" max="9" width="7.8515625" style="15" customWidth="1"/>
    <col min="10" max="10" width="12.421875" style="15" hidden="1" customWidth="1"/>
    <col min="11" max="11" width="6.57421875" style="15" customWidth="1"/>
    <col min="12" max="12" width="15.140625" style="17" bestFit="1" customWidth="1"/>
    <col min="13" max="13" width="19.00390625" style="40" bestFit="1" customWidth="1"/>
    <col min="14" max="14" width="39.7109375" style="40" bestFit="1" customWidth="1"/>
    <col min="15" max="15" width="22.851562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45" t="str">
        <f>('YARIŞMA BİLGİLERİ'!A2)</f>
        <v>Türkiye Atletizm Federasyonu
Mersin Atletizm İl Temsilciliği</v>
      </c>
      <c r="B1" s="245"/>
      <c r="C1" s="245"/>
      <c r="D1" s="245"/>
      <c r="E1" s="245"/>
      <c r="F1" s="245"/>
      <c r="G1" s="245"/>
      <c r="H1" s="245"/>
      <c r="I1" s="245"/>
      <c r="J1" s="245"/>
      <c r="K1" s="245"/>
      <c r="L1" s="245"/>
      <c r="M1" s="245"/>
      <c r="N1" s="245"/>
      <c r="O1" s="245"/>
      <c r="P1" s="245"/>
      <c r="T1" s="126">
        <v>41514</v>
      </c>
      <c r="U1" s="124">
        <v>100</v>
      </c>
    </row>
    <row r="2" spans="1:21" s="2" customFormat="1" ht="24.75" customHeight="1">
      <c r="A2" s="257" t="str">
        <f>'YARIŞMA BİLGİLERİ'!F19</f>
        <v>Spor Toto Türkiye 10000m Şampiyonası ve 800M-1500M-3000M ENG. Olimpik Baraj Geçme Yarışmaları</v>
      </c>
      <c r="B2" s="257"/>
      <c r="C2" s="257"/>
      <c r="D2" s="257"/>
      <c r="E2" s="257"/>
      <c r="F2" s="257"/>
      <c r="G2" s="257"/>
      <c r="H2" s="257"/>
      <c r="I2" s="257"/>
      <c r="J2" s="257"/>
      <c r="K2" s="257"/>
      <c r="L2" s="257"/>
      <c r="M2" s="257"/>
      <c r="N2" s="257"/>
      <c r="O2" s="257"/>
      <c r="P2" s="257"/>
      <c r="T2" s="126">
        <v>41564</v>
      </c>
      <c r="U2" s="124">
        <v>99</v>
      </c>
    </row>
    <row r="3" spans="1:21" s="4" customFormat="1" ht="29.25" customHeight="1">
      <c r="A3" s="258" t="s">
        <v>64</v>
      </c>
      <c r="B3" s="258"/>
      <c r="C3" s="258"/>
      <c r="D3" s="259" t="str">
        <f>'YARIŞMA PROGRAMI'!C7</f>
        <v>1500 Metre</v>
      </c>
      <c r="E3" s="259"/>
      <c r="F3" s="260" t="s">
        <v>208</v>
      </c>
      <c r="G3" s="260"/>
      <c r="H3" s="3"/>
      <c r="I3" s="262" t="str">
        <f>'YARIŞMA PROGRAMI'!D7</f>
        <v>3:58.00</v>
      </c>
      <c r="J3" s="262"/>
      <c r="K3" s="262"/>
      <c r="L3" s="262"/>
      <c r="M3" s="123" t="s">
        <v>131</v>
      </c>
      <c r="N3" s="263" t="str">
        <f>'YARIŞMA PROGRAMI'!E7</f>
        <v>Süleyman BEKMEZCİ  3:43.05</v>
      </c>
      <c r="O3" s="263"/>
      <c r="P3" s="263"/>
      <c r="T3" s="126">
        <v>41614</v>
      </c>
      <c r="U3" s="124">
        <v>98</v>
      </c>
    </row>
    <row r="4" spans="1:21" s="4" customFormat="1" ht="17.25" customHeight="1">
      <c r="A4" s="264" t="s">
        <v>57</v>
      </c>
      <c r="B4" s="264"/>
      <c r="C4" s="264"/>
      <c r="D4" s="265" t="str">
        <f>'YARIŞMA BİLGİLERİ'!F21</f>
        <v>GENÇ ERKEKLER</v>
      </c>
      <c r="E4" s="265"/>
      <c r="F4" s="103"/>
      <c r="G4" s="21"/>
      <c r="H4" s="21"/>
      <c r="I4" s="21"/>
      <c r="J4" s="21"/>
      <c r="K4" s="21"/>
      <c r="L4" s="22"/>
      <c r="M4" s="45" t="s">
        <v>4</v>
      </c>
      <c r="N4" s="261">
        <f>'YARIŞMA PROGRAMI'!B7</f>
        <v>42126.697916666664</v>
      </c>
      <c r="O4" s="261"/>
      <c r="P4" s="261"/>
      <c r="T4" s="126">
        <v>41664</v>
      </c>
      <c r="U4" s="124">
        <v>97</v>
      </c>
    </row>
    <row r="5" spans="1:21" s="2" customFormat="1" ht="15" customHeight="1">
      <c r="A5" s="5"/>
      <c r="B5" s="5"/>
      <c r="C5" s="6"/>
      <c r="D5" s="7"/>
      <c r="E5" s="8"/>
      <c r="F5" s="104"/>
      <c r="G5" s="8"/>
      <c r="H5" s="8"/>
      <c r="I5" s="5"/>
      <c r="J5" s="5"/>
      <c r="K5" s="5"/>
      <c r="L5" s="9"/>
      <c r="M5" s="10"/>
      <c r="N5" s="254">
        <f ca="1">NOW()</f>
        <v>42125.84855740741</v>
      </c>
      <c r="O5" s="254"/>
      <c r="P5" s="254"/>
      <c r="T5" s="126">
        <v>41714</v>
      </c>
      <c r="U5" s="124">
        <v>96</v>
      </c>
    </row>
    <row r="6" spans="1:21" s="11" customFormat="1" ht="18.75" customHeight="1">
      <c r="A6" s="266" t="s">
        <v>9</v>
      </c>
      <c r="B6" s="267" t="s">
        <v>52</v>
      </c>
      <c r="C6" s="271" t="s">
        <v>63</v>
      </c>
      <c r="D6" s="269" t="s">
        <v>11</v>
      </c>
      <c r="E6" s="269" t="s">
        <v>134</v>
      </c>
      <c r="F6" s="270" t="s">
        <v>12</v>
      </c>
      <c r="G6" s="255"/>
      <c r="I6" s="128" t="s">
        <v>13</v>
      </c>
      <c r="J6" s="129"/>
      <c r="K6" s="129"/>
      <c r="L6" s="129"/>
      <c r="M6" s="129"/>
      <c r="N6" s="129"/>
      <c r="O6" s="129"/>
      <c r="P6" s="130"/>
      <c r="T6" s="127">
        <v>41774</v>
      </c>
      <c r="U6" s="125">
        <v>95</v>
      </c>
    </row>
    <row r="7" spans="1:21" ht="26.25" customHeight="1">
      <c r="A7" s="266"/>
      <c r="B7" s="268"/>
      <c r="C7" s="271"/>
      <c r="D7" s="269"/>
      <c r="E7" s="269"/>
      <c r="F7" s="270"/>
      <c r="G7" s="256"/>
      <c r="H7" s="12"/>
      <c r="I7" s="32" t="s">
        <v>171</v>
      </c>
      <c r="J7" s="32" t="s">
        <v>53</v>
      </c>
      <c r="K7" s="32" t="s">
        <v>52</v>
      </c>
      <c r="L7" s="33" t="s">
        <v>10</v>
      </c>
      <c r="M7" s="34" t="s">
        <v>11</v>
      </c>
      <c r="N7" s="34" t="s">
        <v>134</v>
      </c>
      <c r="O7" s="132" t="s">
        <v>12</v>
      </c>
      <c r="P7" s="32" t="s">
        <v>20</v>
      </c>
      <c r="T7" s="127">
        <v>41834</v>
      </c>
      <c r="U7" s="125">
        <v>94</v>
      </c>
    </row>
    <row r="8" spans="1:21" s="11" customFormat="1" ht="38.25" customHeight="1">
      <c r="A8" s="150"/>
      <c r="B8" s="157"/>
      <c r="C8" s="153"/>
      <c r="D8" s="158"/>
      <c r="E8" s="159"/>
      <c r="F8" s="155"/>
      <c r="G8" s="152"/>
      <c r="H8" s="14"/>
      <c r="I8" s="150">
        <v>1</v>
      </c>
      <c r="J8" s="151" t="s">
        <v>93</v>
      </c>
      <c r="K8" s="152">
        <f>IF(ISERROR(VLOOKUP(J8,'KAYIT LİSTESİ'!$B$4:$G$581,2,0)),"",(VLOOKUP(J8,'KAYIT LİSTESİ'!$B$4:$G$581,2,0)))</f>
      </c>
      <c r="L8" s="153">
        <f>IF(ISERROR(VLOOKUP(J8,'KAYIT LİSTESİ'!$B$4:$G$581,3,0)),"",(VLOOKUP(J8,'KAYIT LİSTESİ'!$B$4:$G$581,3,0)))</f>
      </c>
      <c r="M8" s="154">
        <f>IF(ISERROR(VLOOKUP(J8,'KAYIT LİSTESİ'!$B$4:$G$581,4,0)),"",(VLOOKUP(J8,'KAYIT LİSTESİ'!$B$4:$G$581,4,0)))</f>
      </c>
      <c r="N8" s="154">
        <f>IF(ISERROR(VLOOKUP(J8,'KAYIT LİSTESİ'!$B$4:$G$581,5,0)),"",(VLOOKUP(J8,'KAYIT LİSTESİ'!$B$4:$G$581,5,0)))</f>
      </c>
      <c r="O8" s="155"/>
      <c r="P8" s="156"/>
      <c r="T8" s="127">
        <v>41894</v>
      </c>
      <c r="U8" s="125">
        <v>93</v>
      </c>
    </row>
    <row r="9" spans="1:21" s="11" customFormat="1" ht="38.25" customHeight="1">
      <c r="A9" s="150"/>
      <c r="B9" s="157"/>
      <c r="C9" s="153"/>
      <c r="D9" s="158"/>
      <c r="E9" s="159"/>
      <c r="F9" s="155"/>
      <c r="G9" s="152"/>
      <c r="H9" s="14"/>
      <c r="I9" s="150">
        <v>2</v>
      </c>
      <c r="J9" s="151" t="s">
        <v>94</v>
      </c>
      <c r="K9" s="152">
        <f>IF(ISERROR(VLOOKUP(J9,'KAYIT LİSTESİ'!$B$4:$G$581,2,0)),"",(VLOOKUP(J9,'KAYIT LİSTESİ'!$B$4:$G$581,2,0)))</f>
      </c>
      <c r="L9" s="153">
        <f>IF(ISERROR(VLOOKUP(J9,'KAYIT LİSTESİ'!$B$4:$G$581,3,0)),"",(VLOOKUP(J9,'KAYIT LİSTESİ'!$B$4:$G$581,3,0)))</f>
      </c>
      <c r="M9" s="154">
        <f>IF(ISERROR(VLOOKUP(J9,'KAYIT LİSTESİ'!$B$4:$G$581,4,0)),"",(VLOOKUP(J9,'KAYIT LİSTESİ'!$B$4:$G$581,4,0)))</f>
      </c>
      <c r="N9" s="154">
        <f>IF(ISERROR(VLOOKUP(J9,'KAYIT LİSTESİ'!$B$4:$G$581,5,0)),"",(VLOOKUP(J9,'KAYIT LİSTESİ'!$B$4:$G$581,5,0)))</f>
      </c>
      <c r="O9" s="155"/>
      <c r="P9" s="156"/>
      <c r="T9" s="127">
        <v>41954</v>
      </c>
      <c r="U9" s="125">
        <v>92</v>
      </c>
    </row>
    <row r="10" spans="1:21" s="11" customFormat="1" ht="38.25" customHeight="1">
      <c r="A10" s="150"/>
      <c r="B10" s="157"/>
      <c r="C10" s="153"/>
      <c r="D10" s="158"/>
      <c r="E10" s="159"/>
      <c r="F10" s="155"/>
      <c r="G10" s="152"/>
      <c r="H10" s="14"/>
      <c r="I10" s="150">
        <v>3</v>
      </c>
      <c r="J10" s="151" t="s">
        <v>95</v>
      </c>
      <c r="K10" s="152">
        <f>IF(ISERROR(VLOOKUP(J10,'KAYIT LİSTESİ'!$B$4:$G$581,2,0)),"",(VLOOKUP(J10,'KAYIT LİSTESİ'!$B$4:$G$581,2,0)))</f>
        <v>445</v>
      </c>
      <c r="L10" s="153">
        <f>IF(ISERROR(VLOOKUP(J10,'KAYIT LİSTESİ'!$B$4:$G$581,3,0)),"",(VLOOKUP(J10,'KAYIT LİSTESİ'!$B$4:$G$581,3,0)))</f>
        <v>36027</v>
      </c>
      <c r="M10" s="154" t="str">
        <f>IF(ISERROR(VLOOKUP(J10,'KAYIT LİSTESİ'!$B$4:$G$581,4,0)),"",(VLOOKUP(J10,'KAYIT LİSTESİ'!$B$4:$G$581,4,0)))</f>
        <v>ABDULSELAM BİNGÖL</v>
      </c>
      <c r="N10" s="154" t="str">
        <f>IF(ISERROR(VLOOKUP(J10,'KAYIT LİSTESİ'!$B$4:$G$581,5,0)),"",(VLOOKUP(J10,'KAYIT LİSTESİ'!$B$4:$G$581,5,0)))</f>
        <v>BİTLİS/GENÇLİKSPOR KULÜBÜ</v>
      </c>
      <c r="O10" s="155"/>
      <c r="P10" s="156"/>
      <c r="T10" s="127">
        <v>42014</v>
      </c>
      <c r="U10" s="125">
        <v>91</v>
      </c>
    </row>
    <row r="11" spans="1:21" s="11" customFormat="1" ht="38.25" customHeight="1">
      <c r="A11" s="150"/>
      <c r="B11" s="157"/>
      <c r="C11" s="153"/>
      <c r="D11" s="158"/>
      <c r="E11" s="159"/>
      <c r="F11" s="155"/>
      <c r="G11" s="152"/>
      <c r="H11" s="14"/>
      <c r="I11" s="150">
        <v>4</v>
      </c>
      <c r="J11" s="151" t="s">
        <v>96</v>
      </c>
      <c r="K11" s="152">
        <f>IF(ISERROR(VLOOKUP(J11,'KAYIT LİSTESİ'!$B$4:$G$581,2,0)),"",(VLOOKUP(J11,'KAYIT LİSTESİ'!$B$4:$G$581,2,0)))</f>
        <v>463</v>
      </c>
      <c r="L11" s="153">
        <f>IF(ISERROR(VLOOKUP(J11,'KAYIT LİSTESİ'!$B$4:$G$581,3,0)),"",(VLOOKUP(J11,'KAYIT LİSTESİ'!$B$4:$G$581,3,0)))</f>
        <v>36008</v>
      </c>
      <c r="M11" s="154" t="str">
        <f>IF(ISERROR(VLOOKUP(J11,'KAYIT LİSTESİ'!$B$4:$G$581,4,0)),"",(VLOOKUP(J11,'KAYIT LİSTESİ'!$B$4:$G$581,4,0)))</f>
        <v>MUSTAFA ŞÖLEN</v>
      </c>
      <c r="N11" s="154" t="str">
        <f>IF(ISERROR(VLOOKUP(J11,'KAYIT LİSTESİ'!$B$4:$G$581,5,0)),"",(VLOOKUP(J11,'KAYIT LİSTESİ'!$B$4:$G$581,5,0)))</f>
        <v>BİTLİS/GENÇLİKSPOR KULÜBÜ</v>
      </c>
      <c r="O11" s="155"/>
      <c r="P11" s="156"/>
      <c r="T11" s="127">
        <v>42084</v>
      </c>
      <c r="U11" s="125">
        <v>90</v>
      </c>
    </row>
    <row r="12" spans="1:21" s="11" customFormat="1" ht="38.25" customHeight="1">
      <c r="A12" s="150"/>
      <c r="B12" s="157"/>
      <c r="C12" s="153"/>
      <c r="D12" s="158"/>
      <c r="E12" s="159"/>
      <c r="F12" s="155"/>
      <c r="G12" s="152"/>
      <c r="H12" s="14"/>
      <c r="I12" s="150">
        <v>5</v>
      </c>
      <c r="J12" s="151" t="s">
        <v>97</v>
      </c>
      <c r="K12" s="152">
        <f>IF(ISERROR(VLOOKUP(J12,'KAYIT LİSTESİ'!$B$4:$G$581,2,0)),"",(VLOOKUP(J12,'KAYIT LİSTESİ'!$B$4:$G$581,2,0)))</f>
        <v>465</v>
      </c>
      <c r="L12" s="153">
        <f>IF(ISERROR(VLOOKUP(J12,'KAYIT LİSTESİ'!$B$4:$G$581,3,0)),"",(VLOOKUP(J12,'KAYIT LİSTESİ'!$B$4:$G$581,3,0)))</f>
        <v>36039</v>
      </c>
      <c r="M12" s="154" t="str">
        <f>IF(ISERROR(VLOOKUP(J12,'KAYIT LİSTESİ'!$B$4:$G$581,4,0)),"",(VLOOKUP(J12,'KAYIT LİSTESİ'!$B$4:$G$581,4,0)))</f>
        <v>NURULLAH AÇAN</v>
      </c>
      <c r="N12" s="154" t="str">
        <f>IF(ISERROR(VLOOKUP(J12,'KAYIT LİSTESİ'!$B$4:$G$581,5,0)),"",(VLOOKUP(J12,'KAYIT LİSTESİ'!$B$4:$G$581,5,0)))</f>
        <v>BİTLİS/GENÇLİKSPOR KULÜBÜ</v>
      </c>
      <c r="O12" s="155"/>
      <c r="P12" s="156"/>
      <c r="T12" s="127">
        <v>42154</v>
      </c>
      <c r="U12" s="125">
        <v>89</v>
      </c>
    </row>
    <row r="13" spans="1:21" s="11" customFormat="1" ht="38.25" customHeight="1">
      <c r="A13" s="150"/>
      <c r="B13" s="157"/>
      <c r="C13" s="153"/>
      <c r="D13" s="158"/>
      <c r="E13" s="159"/>
      <c r="F13" s="155"/>
      <c r="G13" s="152"/>
      <c r="H13" s="14"/>
      <c r="I13" s="150">
        <v>6</v>
      </c>
      <c r="J13" s="151" t="s">
        <v>98</v>
      </c>
      <c r="K13" s="152">
        <f>IF(ISERROR(VLOOKUP(J13,'KAYIT LİSTESİ'!$B$4:$G$581,2,0)),"",(VLOOKUP(J13,'KAYIT LİSTESİ'!$B$4:$G$581,2,0)))</f>
        <v>571</v>
      </c>
      <c r="L13" s="153">
        <f>IF(ISERROR(VLOOKUP(J13,'KAYIT LİSTESİ'!$B$4:$G$581,3,0)),"",(VLOOKUP(J13,'KAYIT LİSTESİ'!$B$4:$G$581,3,0)))</f>
        <v>35431</v>
      </c>
      <c r="M13" s="154" t="str">
        <f>IF(ISERROR(VLOOKUP(J13,'KAYIT LİSTESİ'!$B$4:$G$581,4,0)),"",(VLOOKUP(J13,'KAYIT LİSTESİ'!$B$4:$G$581,4,0)))</f>
        <v>HALİL ACAR</v>
      </c>
      <c r="N13" s="154" t="str">
        <f>IF(ISERROR(VLOOKUP(J13,'KAYIT LİSTESİ'!$B$4:$G$581,5,0)),"",(VLOOKUP(J13,'KAYIT LİSTESİ'!$B$4:$G$581,5,0)))</f>
        <v>ERZURUM</v>
      </c>
      <c r="O13" s="155"/>
      <c r="P13" s="156"/>
      <c r="T13" s="127">
        <v>42224</v>
      </c>
      <c r="U13" s="125">
        <v>88</v>
      </c>
    </row>
    <row r="14" spans="1:21" s="11" customFormat="1" ht="38.25" customHeight="1">
      <c r="A14" s="150"/>
      <c r="B14" s="157"/>
      <c r="C14" s="153"/>
      <c r="D14" s="158"/>
      <c r="E14" s="159"/>
      <c r="F14" s="155"/>
      <c r="G14" s="152"/>
      <c r="H14" s="14"/>
      <c r="I14" s="150">
        <v>7</v>
      </c>
      <c r="J14" s="151" t="s">
        <v>99</v>
      </c>
      <c r="K14" s="152">
        <f>IF(ISERROR(VLOOKUP(J14,'KAYIT LİSTESİ'!$B$4:$G$581,2,0)),"",(VLOOKUP(J14,'KAYIT LİSTESİ'!$B$4:$G$581,2,0)))</f>
        <v>572</v>
      </c>
      <c r="L14" s="153">
        <f>IF(ISERROR(VLOOKUP(J14,'KAYIT LİSTESİ'!$B$4:$G$581,3,0)),"",(VLOOKUP(J14,'KAYIT LİSTESİ'!$B$4:$G$581,3,0)))</f>
        <v>35463</v>
      </c>
      <c r="M14" s="154" t="str">
        <f>IF(ISERROR(VLOOKUP(J14,'KAYIT LİSTESİ'!$B$4:$G$581,4,0)),"",(VLOOKUP(J14,'KAYIT LİSTESİ'!$B$4:$G$581,4,0)))</f>
        <v>CABİR AYDIN</v>
      </c>
      <c r="N14" s="154" t="str">
        <f>IF(ISERROR(VLOOKUP(J14,'KAYIT LİSTESİ'!$B$4:$G$581,5,0)),"",(VLOOKUP(J14,'KAYIT LİSTESİ'!$B$4:$G$581,5,0)))</f>
        <v>ERZURUM</v>
      </c>
      <c r="O14" s="155"/>
      <c r="P14" s="156"/>
      <c r="T14" s="127">
        <v>42294</v>
      </c>
      <c r="U14" s="125">
        <v>87</v>
      </c>
    </row>
    <row r="15" spans="1:21" s="11" customFormat="1" ht="38.25" customHeight="1">
      <c r="A15" s="150"/>
      <c r="B15" s="157"/>
      <c r="C15" s="153"/>
      <c r="D15" s="158"/>
      <c r="E15" s="159"/>
      <c r="F15" s="155"/>
      <c r="G15" s="152"/>
      <c r="H15" s="14"/>
      <c r="I15" s="150">
        <v>8</v>
      </c>
      <c r="J15" s="151" t="s">
        <v>100</v>
      </c>
      <c r="K15" s="152">
        <f>IF(ISERROR(VLOOKUP(J15,'KAYIT LİSTESİ'!$B$4:$G$581,2,0)),"",(VLOOKUP(J15,'KAYIT LİSTESİ'!$B$4:$G$581,2,0)))</f>
        <v>573</v>
      </c>
      <c r="L15" s="153">
        <f>IF(ISERROR(VLOOKUP(J15,'KAYIT LİSTESİ'!$B$4:$G$581,3,0)),"",(VLOOKUP(J15,'KAYIT LİSTESİ'!$B$4:$G$581,3,0)))</f>
        <v>35616</v>
      </c>
      <c r="M15" s="154" t="str">
        <f>IF(ISERROR(VLOOKUP(J15,'KAYIT LİSTESİ'!$B$4:$G$581,4,0)),"",(VLOOKUP(J15,'KAYIT LİSTESİ'!$B$4:$G$581,4,0)))</f>
        <v>ADEM BAYRAM</v>
      </c>
      <c r="N15" s="154" t="str">
        <f>IF(ISERROR(VLOOKUP(J15,'KAYIT LİSTESİ'!$B$4:$G$581,5,0)),"",(VLOOKUP(J15,'KAYIT LİSTESİ'!$B$4:$G$581,5,0)))</f>
        <v>ERZURUM</v>
      </c>
      <c r="O15" s="155"/>
      <c r="P15" s="156"/>
      <c r="T15" s="127">
        <v>42364</v>
      </c>
      <c r="U15" s="125">
        <v>86</v>
      </c>
    </row>
    <row r="16" spans="1:21" s="11" customFormat="1" ht="38.25" customHeight="1">
      <c r="A16" s="150"/>
      <c r="B16" s="157"/>
      <c r="C16" s="153"/>
      <c r="D16" s="158"/>
      <c r="E16" s="159"/>
      <c r="F16" s="155"/>
      <c r="G16" s="152"/>
      <c r="H16" s="14"/>
      <c r="I16" s="150">
        <v>9</v>
      </c>
      <c r="J16" s="151" t="s">
        <v>101</v>
      </c>
      <c r="K16" s="152">
        <f>IF(ISERROR(VLOOKUP(J16,'KAYIT LİSTESİ'!$B$4:$G$581,2,0)),"",(VLOOKUP(J16,'KAYIT LİSTESİ'!$B$4:$G$581,2,0)))</f>
        <v>576</v>
      </c>
      <c r="L16" s="153">
        <f>IF(ISERROR(VLOOKUP(J16,'KAYIT LİSTESİ'!$B$4:$G$581,3,0)),"",(VLOOKUP(J16,'KAYIT LİSTESİ'!$B$4:$G$581,3,0)))</f>
        <v>35646</v>
      </c>
      <c r="M16" s="154" t="str">
        <f>IF(ISERROR(VLOOKUP(J16,'KAYIT LİSTESİ'!$B$4:$G$581,4,0)),"",(VLOOKUP(J16,'KAYIT LİSTESİ'!$B$4:$G$581,4,0)))</f>
        <v>CENGİZ AKTAŞ</v>
      </c>
      <c r="N16" s="154" t="str">
        <f>IF(ISERROR(VLOOKUP(J16,'KAYIT LİSTESİ'!$B$4:$G$581,5,0)),"",(VLOOKUP(J16,'KAYIT LİSTESİ'!$B$4:$G$581,5,0)))</f>
        <v>ERZURUM</v>
      </c>
      <c r="O16" s="155"/>
      <c r="P16" s="156"/>
      <c r="T16" s="127">
        <v>42434</v>
      </c>
      <c r="U16" s="125">
        <v>85</v>
      </c>
    </row>
    <row r="17" spans="1:21" s="11" customFormat="1" ht="38.25" customHeight="1">
      <c r="A17" s="150"/>
      <c r="B17" s="157"/>
      <c r="C17" s="153"/>
      <c r="D17" s="158"/>
      <c r="E17" s="159"/>
      <c r="F17" s="155"/>
      <c r="G17" s="152"/>
      <c r="H17" s="14"/>
      <c r="I17" s="150">
        <v>10</v>
      </c>
      <c r="J17" s="151" t="s">
        <v>102</v>
      </c>
      <c r="K17" s="152">
        <f>IF(ISERROR(VLOOKUP(J17,'KAYIT LİSTESİ'!$B$4:$G$581,2,0)),"",(VLOOKUP(J17,'KAYIT LİSTESİ'!$B$4:$G$581,2,0)))</f>
      </c>
      <c r="L17" s="153">
        <f>IF(ISERROR(VLOOKUP(J17,'KAYIT LİSTESİ'!$B$4:$G$581,3,0)),"",(VLOOKUP(J17,'KAYIT LİSTESİ'!$B$4:$G$581,3,0)))</f>
      </c>
      <c r="M17" s="154">
        <f>IF(ISERROR(VLOOKUP(J17,'KAYIT LİSTESİ'!$B$4:$G$581,4,0)),"",(VLOOKUP(J17,'KAYIT LİSTESİ'!$B$4:$G$581,4,0)))</f>
      </c>
      <c r="N17" s="154">
        <f>IF(ISERROR(VLOOKUP(J17,'KAYIT LİSTESİ'!$B$4:$G$581,5,0)),"",(VLOOKUP(J17,'KAYIT LİSTESİ'!$B$4:$G$581,5,0)))</f>
      </c>
      <c r="O17" s="155"/>
      <c r="P17" s="156"/>
      <c r="T17" s="127">
        <v>42504</v>
      </c>
      <c r="U17" s="125">
        <v>84</v>
      </c>
    </row>
    <row r="18" spans="1:21" s="11" customFormat="1" ht="38.25" customHeight="1">
      <c r="A18" s="150"/>
      <c r="B18" s="157"/>
      <c r="C18" s="153"/>
      <c r="D18" s="158"/>
      <c r="E18" s="159"/>
      <c r="F18" s="155"/>
      <c r="G18" s="152"/>
      <c r="H18" s="14"/>
      <c r="I18" s="150">
        <v>11</v>
      </c>
      <c r="J18" s="151" t="s">
        <v>103</v>
      </c>
      <c r="K18" s="152">
        <f>IF(ISERROR(VLOOKUP(J18,'KAYIT LİSTESİ'!$B$4:$G$581,2,0)),"",(VLOOKUP(J18,'KAYIT LİSTESİ'!$B$4:$G$581,2,0)))</f>
      </c>
      <c r="L18" s="153">
        <f>IF(ISERROR(VLOOKUP(J18,'KAYIT LİSTESİ'!$B$4:$G$581,3,0)),"",(VLOOKUP(J18,'KAYIT LİSTESİ'!$B$4:$G$581,3,0)))</f>
      </c>
      <c r="M18" s="154">
        <f>IF(ISERROR(VLOOKUP(J18,'KAYIT LİSTESİ'!$B$4:$G$581,4,0)),"",(VLOOKUP(J18,'KAYIT LİSTESİ'!$B$4:$G$581,4,0)))</f>
      </c>
      <c r="N18" s="154">
        <f>IF(ISERROR(VLOOKUP(J18,'KAYIT LİSTESİ'!$B$4:$G$581,5,0)),"",(VLOOKUP(J18,'KAYIT LİSTESİ'!$B$4:$G$581,5,0)))</f>
      </c>
      <c r="O18" s="155"/>
      <c r="P18" s="156"/>
      <c r="T18" s="127">
        <v>42574</v>
      </c>
      <c r="U18" s="125">
        <v>83</v>
      </c>
    </row>
    <row r="19" spans="1:21" s="11" customFormat="1" ht="38.25" customHeight="1">
      <c r="A19" s="150"/>
      <c r="B19" s="157"/>
      <c r="C19" s="153"/>
      <c r="D19" s="158"/>
      <c r="E19" s="159"/>
      <c r="F19" s="155"/>
      <c r="G19" s="152"/>
      <c r="H19" s="14"/>
      <c r="I19" s="150">
        <v>12</v>
      </c>
      <c r="J19" s="151" t="s">
        <v>104</v>
      </c>
      <c r="K19" s="152">
        <f>IF(ISERROR(VLOOKUP(J19,'KAYIT LİSTESİ'!$B$4:$G$581,2,0)),"",(VLOOKUP(J19,'KAYIT LİSTESİ'!$B$4:$G$581,2,0)))</f>
      </c>
      <c r="L19" s="153">
        <f>IF(ISERROR(VLOOKUP(J19,'KAYIT LİSTESİ'!$B$4:$G$581,3,0)),"",(VLOOKUP(J19,'KAYIT LİSTESİ'!$B$4:$G$581,3,0)))</f>
      </c>
      <c r="M19" s="154">
        <f>IF(ISERROR(VLOOKUP(J19,'KAYIT LİSTESİ'!$B$4:$G$581,4,0)),"",(VLOOKUP(J19,'KAYIT LİSTESİ'!$B$4:$G$581,4,0)))</f>
      </c>
      <c r="N19" s="154">
        <f>IF(ISERROR(VLOOKUP(J19,'KAYIT LİSTESİ'!$B$4:$G$581,5,0)),"",(VLOOKUP(J19,'KAYIT LİSTESİ'!$B$4:$G$581,5,0)))</f>
      </c>
      <c r="O19" s="155"/>
      <c r="P19" s="156"/>
      <c r="T19" s="127">
        <v>42654</v>
      </c>
      <c r="U19" s="125">
        <v>82</v>
      </c>
    </row>
    <row r="20" spans="1:21" s="11" customFormat="1" ht="38.25" customHeight="1">
      <c r="A20" s="150"/>
      <c r="B20" s="157"/>
      <c r="C20" s="153"/>
      <c r="D20" s="158"/>
      <c r="E20" s="159"/>
      <c r="F20" s="155"/>
      <c r="G20" s="152"/>
      <c r="H20" s="14"/>
      <c r="I20" s="128" t="s">
        <v>14</v>
      </c>
      <c r="J20" s="129"/>
      <c r="K20" s="129"/>
      <c r="L20" s="129"/>
      <c r="M20" s="129"/>
      <c r="N20" s="129"/>
      <c r="O20" s="129"/>
      <c r="P20" s="130"/>
      <c r="T20" s="127">
        <v>42734</v>
      </c>
      <c r="U20" s="125">
        <v>81</v>
      </c>
    </row>
    <row r="21" spans="1:21" s="11" customFormat="1" ht="38.25" customHeight="1">
      <c r="A21" s="150"/>
      <c r="B21" s="157"/>
      <c r="C21" s="153"/>
      <c r="D21" s="158"/>
      <c r="E21" s="159"/>
      <c r="F21" s="155"/>
      <c r="G21" s="152"/>
      <c r="H21" s="14"/>
      <c r="I21" s="32" t="s">
        <v>171</v>
      </c>
      <c r="J21" s="32" t="s">
        <v>53</v>
      </c>
      <c r="K21" s="32" t="s">
        <v>52</v>
      </c>
      <c r="L21" s="33" t="s">
        <v>10</v>
      </c>
      <c r="M21" s="34" t="s">
        <v>11</v>
      </c>
      <c r="N21" s="34" t="s">
        <v>134</v>
      </c>
      <c r="O21" s="132" t="s">
        <v>12</v>
      </c>
      <c r="P21" s="32" t="s">
        <v>20</v>
      </c>
      <c r="T21" s="127">
        <v>42814</v>
      </c>
      <c r="U21" s="125">
        <v>80</v>
      </c>
    </row>
    <row r="22" spans="1:21" s="11" customFormat="1" ht="38.25" customHeight="1">
      <c r="A22" s="150"/>
      <c r="B22" s="157"/>
      <c r="C22" s="153"/>
      <c r="D22" s="158"/>
      <c r="E22" s="159"/>
      <c r="F22" s="155"/>
      <c r="G22" s="152"/>
      <c r="H22" s="14"/>
      <c r="I22" s="150">
        <v>1</v>
      </c>
      <c r="J22" s="151" t="s">
        <v>105</v>
      </c>
      <c r="K22" s="152">
        <f>IF(ISERROR(VLOOKUP(J22,'KAYIT LİSTESİ'!$B$4:$G$581,2,0)),"",(VLOOKUP(J22,'KAYIT LİSTESİ'!$B$4:$G$581,2,0)))</f>
      </c>
      <c r="L22" s="153">
        <f>IF(ISERROR(VLOOKUP(J22,'KAYIT LİSTESİ'!$B$4:$G$581,3,0)),"",(VLOOKUP(J22,'KAYIT LİSTESİ'!$B$4:$G$581,3,0)))</f>
      </c>
      <c r="M22" s="154">
        <f>IF(ISERROR(VLOOKUP(J22,'KAYIT LİSTESİ'!$B$4:$G$581,4,0)),"",(VLOOKUP(J22,'KAYIT LİSTESİ'!$B$4:$G$581,4,0)))</f>
      </c>
      <c r="N22" s="154">
        <f>IF(ISERROR(VLOOKUP(J22,'KAYIT LİSTESİ'!$B$4:$G$581,5,0)),"",(VLOOKUP(J22,'KAYIT LİSTESİ'!$B$4:$G$581,5,0)))</f>
      </c>
      <c r="O22" s="155"/>
      <c r="P22" s="156"/>
      <c r="T22" s="127">
        <v>42894</v>
      </c>
      <c r="U22" s="125">
        <v>79</v>
      </c>
    </row>
    <row r="23" spans="1:21" s="11" customFormat="1" ht="38.25" customHeight="1">
      <c r="A23" s="150"/>
      <c r="B23" s="157"/>
      <c r="C23" s="153"/>
      <c r="D23" s="158"/>
      <c r="E23" s="159"/>
      <c r="F23" s="155"/>
      <c r="G23" s="152"/>
      <c r="H23" s="14"/>
      <c r="I23" s="150">
        <v>2</v>
      </c>
      <c r="J23" s="151" t="s">
        <v>106</v>
      </c>
      <c r="K23" s="152">
        <f>IF(ISERROR(VLOOKUP(J23,'KAYIT LİSTESİ'!$B$4:$G$581,2,0)),"",(VLOOKUP(J23,'KAYIT LİSTESİ'!$B$4:$G$581,2,0)))</f>
      </c>
      <c r="L23" s="153">
        <f>IF(ISERROR(VLOOKUP(J23,'KAYIT LİSTESİ'!$B$4:$G$581,3,0)),"",(VLOOKUP(J23,'KAYIT LİSTESİ'!$B$4:$G$581,3,0)))</f>
      </c>
      <c r="M23" s="154">
        <f>IF(ISERROR(VLOOKUP(J23,'KAYIT LİSTESİ'!$B$4:$G$581,4,0)),"",(VLOOKUP(J23,'KAYIT LİSTESİ'!$B$4:$G$581,4,0)))</f>
      </c>
      <c r="N23" s="154">
        <f>IF(ISERROR(VLOOKUP(J23,'KAYIT LİSTESİ'!$B$4:$G$581,5,0)),"",(VLOOKUP(J23,'KAYIT LİSTESİ'!$B$4:$G$581,5,0)))</f>
      </c>
      <c r="O23" s="155"/>
      <c r="P23" s="156"/>
      <c r="T23" s="127">
        <v>42974</v>
      </c>
      <c r="U23" s="125">
        <v>78</v>
      </c>
    </row>
    <row r="24" spans="1:21" s="11" customFormat="1" ht="38.25" customHeight="1">
      <c r="A24" s="150"/>
      <c r="B24" s="157"/>
      <c r="C24" s="153"/>
      <c r="D24" s="158"/>
      <c r="E24" s="159"/>
      <c r="F24" s="155"/>
      <c r="G24" s="152"/>
      <c r="H24" s="14"/>
      <c r="I24" s="150">
        <v>3</v>
      </c>
      <c r="J24" s="151" t="s">
        <v>107</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43054</v>
      </c>
      <c r="U24" s="125">
        <v>77</v>
      </c>
    </row>
    <row r="25" spans="1:21" s="11" customFormat="1" ht="38.25" customHeight="1">
      <c r="A25" s="150"/>
      <c r="B25" s="157"/>
      <c r="C25" s="153"/>
      <c r="D25" s="158"/>
      <c r="E25" s="159"/>
      <c r="F25" s="155"/>
      <c r="G25" s="152"/>
      <c r="H25" s="14"/>
      <c r="I25" s="150">
        <v>4</v>
      </c>
      <c r="J25" s="151" t="s">
        <v>108</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43134</v>
      </c>
      <c r="U25" s="125">
        <v>76</v>
      </c>
    </row>
    <row r="26" spans="1:21" s="11" customFormat="1" ht="38.25" customHeight="1">
      <c r="A26" s="150"/>
      <c r="B26" s="157"/>
      <c r="C26" s="153"/>
      <c r="D26" s="158"/>
      <c r="E26" s="159"/>
      <c r="F26" s="155"/>
      <c r="G26" s="152"/>
      <c r="H26" s="14"/>
      <c r="I26" s="150">
        <v>5</v>
      </c>
      <c r="J26" s="151" t="s">
        <v>109</v>
      </c>
      <c r="K26" s="152">
        <f>IF(ISERROR(VLOOKUP(J26,'KAYIT LİSTESİ'!$B$4:$G$581,2,0)),"",(VLOOKUP(J26,'KAYIT LİSTESİ'!$B$4:$G$581,2,0)))</f>
      </c>
      <c r="L26" s="153">
        <f>IF(ISERROR(VLOOKUP(J26,'KAYIT LİSTESİ'!$B$4:$G$581,3,0)),"",(VLOOKUP(J26,'KAYIT LİSTESİ'!$B$4:$G$581,3,0)))</f>
      </c>
      <c r="M26" s="154">
        <f>IF(ISERROR(VLOOKUP(J26,'KAYIT LİSTESİ'!$B$4:$G$581,4,0)),"",(VLOOKUP(J26,'KAYIT LİSTESİ'!$B$4:$G$581,4,0)))</f>
      </c>
      <c r="N26" s="154">
        <f>IF(ISERROR(VLOOKUP(J26,'KAYIT LİSTESİ'!$B$4:$G$581,5,0)),"",(VLOOKUP(J26,'KAYIT LİSTESİ'!$B$4:$G$581,5,0)))</f>
      </c>
      <c r="O26" s="155"/>
      <c r="P26" s="156"/>
      <c r="T26" s="127">
        <v>43214</v>
      </c>
      <c r="U26" s="125">
        <v>75</v>
      </c>
    </row>
    <row r="27" spans="1:21" s="11" customFormat="1" ht="38.25" customHeight="1">
      <c r="A27" s="150"/>
      <c r="B27" s="157"/>
      <c r="C27" s="153"/>
      <c r="D27" s="158"/>
      <c r="E27" s="159"/>
      <c r="F27" s="155"/>
      <c r="G27" s="152"/>
      <c r="H27" s="14"/>
      <c r="I27" s="150">
        <v>6</v>
      </c>
      <c r="J27" s="151" t="s">
        <v>110</v>
      </c>
      <c r="K27" s="152">
        <f>IF(ISERROR(VLOOKUP(J27,'KAYIT LİSTESİ'!$B$4:$G$581,2,0)),"",(VLOOKUP(J27,'KAYIT LİSTESİ'!$B$4:$G$581,2,0)))</f>
      </c>
      <c r="L27" s="153">
        <f>IF(ISERROR(VLOOKUP(J27,'KAYIT LİSTESİ'!$B$4:$G$581,3,0)),"",(VLOOKUP(J27,'KAYIT LİSTESİ'!$B$4:$G$581,3,0)))</f>
      </c>
      <c r="M27" s="154">
        <f>IF(ISERROR(VLOOKUP(J27,'KAYIT LİSTESİ'!$B$4:$G$581,4,0)),"",(VLOOKUP(J27,'KAYIT LİSTESİ'!$B$4:$G$581,4,0)))</f>
      </c>
      <c r="N27" s="154">
        <f>IF(ISERROR(VLOOKUP(J27,'KAYIT LİSTESİ'!$B$4:$G$581,5,0)),"",(VLOOKUP(J27,'KAYIT LİSTESİ'!$B$4:$G$581,5,0)))</f>
      </c>
      <c r="O27" s="155"/>
      <c r="P27" s="156"/>
      <c r="T27" s="127">
        <v>43314</v>
      </c>
      <c r="U27" s="125">
        <v>74</v>
      </c>
    </row>
    <row r="28" spans="1:21" s="11" customFormat="1" ht="38.25" customHeight="1">
      <c r="A28" s="150"/>
      <c r="B28" s="157"/>
      <c r="C28" s="153"/>
      <c r="D28" s="158"/>
      <c r="E28" s="159"/>
      <c r="F28" s="155"/>
      <c r="G28" s="152"/>
      <c r="H28" s="14"/>
      <c r="I28" s="150">
        <v>7</v>
      </c>
      <c r="J28" s="151" t="s">
        <v>111</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43414</v>
      </c>
      <c r="U28" s="125">
        <v>73</v>
      </c>
    </row>
    <row r="29" spans="1:21" s="11" customFormat="1" ht="38.25" customHeight="1">
      <c r="A29" s="150"/>
      <c r="B29" s="157"/>
      <c r="C29" s="153"/>
      <c r="D29" s="158"/>
      <c r="E29" s="159"/>
      <c r="F29" s="155"/>
      <c r="G29" s="152"/>
      <c r="H29" s="14"/>
      <c r="I29" s="150">
        <v>8</v>
      </c>
      <c r="J29" s="151" t="s">
        <v>112</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43514</v>
      </c>
      <c r="U29" s="125">
        <v>72</v>
      </c>
    </row>
    <row r="30" spans="1:21" s="11" customFormat="1" ht="38.25" customHeight="1">
      <c r="A30" s="150"/>
      <c r="B30" s="157"/>
      <c r="C30" s="153"/>
      <c r="D30" s="158"/>
      <c r="E30" s="159"/>
      <c r="F30" s="155"/>
      <c r="G30" s="152"/>
      <c r="H30" s="14"/>
      <c r="I30" s="150">
        <v>9</v>
      </c>
      <c r="J30" s="151" t="s">
        <v>113</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43614</v>
      </c>
      <c r="U30" s="125">
        <v>71</v>
      </c>
    </row>
    <row r="31" spans="1:21" s="11" customFormat="1" ht="38.25" customHeight="1">
      <c r="A31" s="150"/>
      <c r="B31" s="157"/>
      <c r="C31" s="153"/>
      <c r="D31" s="158"/>
      <c r="E31" s="159"/>
      <c r="F31" s="155"/>
      <c r="G31" s="152"/>
      <c r="H31" s="14"/>
      <c r="I31" s="150">
        <v>10</v>
      </c>
      <c r="J31" s="151" t="s">
        <v>114</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43714</v>
      </c>
      <c r="U31" s="125">
        <v>70</v>
      </c>
    </row>
    <row r="32" spans="1:21" s="11" customFormat="1" ht="38.25" customHeight="1">
      <c r="A32" s="150"/>
      <c r="B32" s="157"/>
      <c r="C32" s="153"/>
      <c r="D32" s="158"/>
      <c r="E32" s="159"/>
      <c r="F32" s="155"/>
      <c r="G32" s="152"/>
      <c r="H32" s="14"/>
      <c r="I32" s="150">
        <v>11</v>
      </c>
      <c r="J32" s="151" t="s">
        <v>115</v>
      </c>
      <c r="K32" s="152">
        <f>IF(ISERROR(VLOOKUP(J32,'KAYIT LİSTESİ'!$B$4:$G$581,2,0)),"",(VLOOKUP(J32,'KAYIT LİSTESİ'!$B$4:$G$581,2,0)))</f>
      </c>
      <c r="L32" s="153">
        <f>IF(ISERROR(VLOOKUP(J32,'KAYIT LİSTESİ'!$B$4:$G$581,3,0)),"",(VLOOKUP(J32,'KAYIT LİSTESİ'!$B$4:$G$581,3,0)))</f>
      </c>
      <c r="M32" s="154">
        <f>IF(ISERROR(VLOOKUP(J32,'KAYIT LİSTESİ'!$B$4:$G$581,4,0)),"",(VLOOKUP(J32,'KAYIT LİSTESİ'!$B$4:$G$581,4,0)))</f>
      </c>
      <c r="N32" s="154">
        <f>IF(ISERROR(VLOOKUP(J32,'KAYIT LİSTESİ'!$B$4:$G$581,5,0)),"",(VLOOKUP(J32,'KAYIT LİSTESİ'!$B$4:$G$581,5,0)))</f>
      </c>
      <c r="O32" s="155"/>
      <c r="P32" s="156"/>
      <c r="T32" s="127">
        <v>43834</v>
      </c>
      <c r="U32" s="125">
        <v>69</v>
      </c>
    </row>
    <row r="33" spans="1:21" s="11" customFormat="1" ht="38.25" customHeight="1">
      <c r="A33" s="150"/>
      <c r="B33" s="157"/>
      <c r="C33" s="153"/>
      <c r="D33" s="158"/>
      <c r="E33" s="159"/>
      <c r="F33" s="155"/>
      <c r="G33" s="152"/>
      <c r="H33" s="14"/>
      <c r="I33" s="150">
        <v>12</v>
      </c>
      <c r="J33" s="151" t="s">
        <v>116</v>
      </c>
      <c r="K33" s="152">
        <f>IF(ISERROR(VLOOKUP(J33,'KAYIT LİSTESİ'!$B$4:$G$581,2,0)),"",(VLOOKUP(J33,'KAYIT LİSTESİ'!$B$4:$G$581,2,0)))</f>
      </c>
      <c r="L33" s="153">
        <f>IF(ISERROR(VLOOKUP(J33,'KAYIT LİSTESİ'!$B$4:$G$581,3,0)),"",(VLOOKUP(J33,'KAYIT LİSTESİ'!$B$4:$G$581,3,0)))</f>
      </c>
      <c r="M33" s="154">
        <f>IF(ISERROR(VLOOKUP(J33,'KAYIT LİSTESİ'!$B$4:$G$581,4,0)),"",(VLOOKUP(J33,'KAYIT LİSTESİ'!$B$4:$G$581,4,0)))</f>
      </c>
      <c r="N33" s="154">
        <f>IF(ISERROR(VLOOKUP(J33,'KAYIT LİSTESİ'!$B$4:$G$581,5,0)),"",(VLOOKUP(J33,'KAYIT LİSTESİ'!$B$4:$G$581,5,0)))</f>
      </c>
      <c r="O33" s="155"/>
      <c r="P33" s="156"/>
      <c r="T33" s="127">
        <v>43954</v>
      </c>
      <c r="U33" s="125">
        <v>68</v>
      </c>
    </row>
    <row r="34" spans="1:21" s="11" customFormat="1" ht="38.25" customHeight="1">
      <c r="A34" s="150"/>
      <c r="B34" s="157"/>
      <c r="C34" s="153"/>
      <c r="D34" s="158"/>
      <c r="E34" s="159"/>
      <c r="F34" s="155"/>
      <c r="G34" s="152"/>
      <c r="H34" s="14"/>
      <c r="I34" s="128" t="s">
        <v>15</v>
      </c>
      <c r="J34" s="129"/>
      <c r="K34" s="129"/>
      <c r="L34" s="129"/>
      <c r="M34" s="129"/>
      <c r="N34" s="129"/>
      <c r="O34" s="129"/>
      <c r="P34" s="130"/>
      <c r="T34" s="127">
        <v>44074</v>
      </c>
      <c r="U34" s="125">
        <v>67</v>
      </c>
    </row>
    <row r="35" spans="1:21" s="11" customFormat="1" ht="38.25" customHeight="1">
      <c r="A35" s="150"/>
      <c r="B35" s="157"/>
      <c r="C35" s="153"/>
      <c r="D35" s="158"/>
      <c r="E35" s="159"/>
      <c r="F35" s="155"/>
      <c r="G35" s="152"/>
      <c r="H35" s="14"/>
      <c r="I35" s="32" t="s">
        <v>171</v>
      </c>
      <c r="J35" s="32" t="s">
        <v>53</v>
      </c>
      <c r="K35" s="32" t="s">
        <v>52</v>
      </c>
      <c r="L35" s="33" t="s">
        <v>10</v>
      </c>
      <c r="M35" s="34" t="s">
        <v>11</v>
      </c>
      <c r="N35" s="34" t="s">
        <v>134</v>
      </c>
      <c r="O35" s="132" t="s">
        <v>12</v>
      </c>
      <c r="P35" s="32" t="s">
        <v>20</v>
      </c>
      <c r="T35" s="127">
        <v>44194</v>
      </c>
      <c r="U35" s="125">
        <v>66</v>
      </c>
    </row>
    <row r="36" spans="1:21" s="11" customFormat="1" ht="38.25" customHeight="1">
      <c r="A36" s="150"/>
      <c r="B36" s="157"/>
      <c r="C36" s="153"/>
      <c r="D36" s="158"/>
      <c r="E36" s="159"/>
      <c r="F36" s="155"/>
      <c r="G36" s="152"/>
      <c r="H36" s="14"/>
      <c r="I36" s="150">
        <v>1</v>
      </c>
      <c r="J36" s="151" t="s">
        <v>117</v>
      </c>
      <c r="K36" s="152">
        <f>IF(ISERROR(VLOOKUP(J36,'KAYIT LİSTESİ'!$B$4:$G$581,2,0)),"",(VLOOKUP(J36,'KAYIT LİSTESİ'!$B$4:$G$581,2,0)))</f>
      </c>
      <c r="L36" s="153">
        <f>IF(ISERROR(VLOOKUP(J36,'KAYIT LİSTESİ'!$B$4:$G$581,3,0)),"",(VLOOKUP(J36,'KAYIT LİSTESİ'!$B$4:$G$581,3,0)))</f>
      </c>
      <c r="M36" s="154">
        <f>IF(ISERROR(VLOOKUP(J36,'KAYIT LİSTESİ'!$B$4:$G$581,4,0)),"",(VLOOKUP(J36,'KAYIT LİSTESİ'!$B$4:$G$581,4,0)))</f>
      </c>
      <c r="N36" s="154">
        <f>IF(ISERROR(VLOOKUP(J36,'KAYIT LİSTESİ'!$B$4:$G$581,5,0)),"",(VLOOKUP(J36,'KAYIT LİSTESİ'!$B$4:$G$581,5,0)))</f>
      </c>
      <c r="O36" s="155"/>
      <c r="P36" s="156"/>
      <c r="T36" s="127">
        <v>44314</v>
      </c>
      <c r="U36" s="125">
        <v>65</v>
      </c>
    </row>
    <row r="37" spans="1:21" s="11" customFormat="1" ht="38.25" customHeight="1">
      <c r="A37" s="150"/>
      <c r="B37" s="157"/>
      <c r="C37" s="153"/>
      <c r="D37" s="158"/>
      <c r="E37" s="159"/>
      <c r="F37" s="155"/>
      <c r="G37" s="152"/>
      <c r="H37" s="14"/>
      <c r="I37" s="150">
        <v>2</v>
      </c>
      <c r="J37" s="151" t="s">
        <v>118</v>
      </c>
      <c r="K37" s="152">
        <f>IF(ISERROR(VLOOKUP(J37,'KAYIT LİSTESİ'!$B$4:$G$581,2,0)),"",(VLOOKUP(J37,'KAYIT LİSTESİ'!$B$4:$G$581,2,0)))</f>
      </c>
      <c r="L37" s="153">
        <f>IF(ISERROR(VLOOKUP(J37,'KAYIT LİSTESİ'!$B$4:$G$581,3,0)),"",(VLOOKUP(J37,'KAYIT LİSTESİ'!$B$4:$G$581,3,0)))</f>
      </c>
      <c r="M37" s="154">
        <f>IF(ISERROR(VLOOKUP(J37,'KAYIT LİSTESİ'!$B$4:$G$581,4,0)),"",(VLOOKUP(J37,'KAYIT LİSTESİ'!$B$4:$G$581,4,0)))</f>
      </c>
      <c r="N37" s="154">
        <f>IF(ISERROR(VLOOKUP(J37,'KAYIT LİSTESİ'!$B$4:$G$581,5,0)),"",(VLOOKUP(J37,'KAYIT LİSTESİ'!$B$4:$G$581,5,0)))</f>
      </c>
      <c r="O37" s="155"/>
      <c r="P37" s="156"/>
      <c r="T37" s="127">
        <v>44434</v>
      </c>
      <c r="U37" s="125">
        <v>64</v>
      </c>
    </row>
    <row r="38" spans="1:21" s="11" customFormat="1" ht="38.25" customHeight="1">
      <c r="A38" s="150"/>
      <c r="B38" s="157"/>
      <c r="C38" s="153"/>
      <c r="D38" s="158"/>
      <c r="E38" s="159"/>
      <c r="F38" s="155"/>
      <c r="G38" s="152"/>
      <c r="H38" s="14"/>
      <c r="I38" s="150">
        <v>3</v>
      </c>
      <c r="J38" s="151" t="s">
        <v>119</v>
      </c>
      <c r="K38" s="152">
        <f>IF(ISERROR(VLOOKUP(J38,'KAYIT LİSTESİ'!$B$4:$G$581,2,0)),"",(VLOOKUP(J38,'KAYIT LİSTESİ'!$B$4:$G$581,2,0)))</f>
      </c>
      <c r="L38" s="153">
        <f>IF(ISERROR(VLOOKUP(J38,'KAYIT LİSTESİ'!$B$4:$G$581,3,0)),"",(VLOOKUP(J38,'KAYIT LİSTESİ'!$B$4:$G$581,3,0)))</f>
      </c>
      <c r="M38" s="154">
        <f>IF(ISERROR(VLOOKUP(J38,'KAYIT LİSTESİ'!$B$4:$G$581,4,0)),"",(VLOOKUP(J38,'KAYIT LİSTESİ'!$B$4:$G$581,4,0)))</f>
      </c>
      <c r="N38" s="154">
        <f>IF(ISERROR(VLOOKUP(J38,'KAYIT LİSTESİ'!$B$4:$G$581,5,0)),"",(VLOOKUP(J38,'KAYIT LİSTESİ'!$B$4:$G$581,5,0)))</f>
      </c>
      <c r="O38" s="155"/>
      <c r="P38" s="156"/>
      <c r="T38" s="127">
        <v>44554</v>
      </c>
      <c r="U38" s="125">
        <v>63</v>
      </c>
    </row>
    <row r="39" spans="1:21" s="11" customFormat="1" ht="38.25" customHeight="1">
      <c r="A39" s="150"/>
      <c r="B39" s="157"/>
      <c r="C39" s="153"/>
      <c r="D39" s="158"/>
      <c r="E39" s="159"/>
      <c r="F39" s="155"/>
      <c r="G39" s="152"/>
      <c r="H39" s="14"/>
      <c r="I39" s="150">
        <v>4</v>
      </c>
      <c r="J39" s="151" t="s">
        <v>120</v>
      </c>
      <c r="K39" s="152">
        <f>IF(ISERROR(VLOOKUP(J39,'KAYIT LİSTESİ'!$B$4:$G$581,2,0)),"",(VLOOKUP(J39,'KAYIT LİSTESİ'!$B$4:$G$581,2,0)))</f>
      </c>
      <c r="L39" s="153">
        <f>IF(ISERROR(VLOOKUP(J39,'KAYIT LİSTESİ'!$B$4:$G$581,3,0)),"",(VLOOKUP(J39,'KAYIT LİSTESİ'!$B$4:$G$581,3,0)))</f>
      </c>
      <c r="M39" s="154">
        <f>IF(ISERROR(VLOOKUP(J39,'KAYIT LİSTESİ'!$B$4:$G$581,4,0)),"",(VLOOKUP(J39,'KAYIT LİSTESİ'!$B$4:$G$581,4,0)))</f>
      </c>
      <c r="N39" s="154">
        <f>IF(ISERROR(VLOOKUP(J39,'KAYIT LİSTESİ'!$B$4:$G$581,5,0)),"",(VLOOKUP(J39,'KAYIT LİSTESİ'!$B$4:$G$581,5,0)))</f>
      </c>
      <c r="O39" s="155"/>
      <c r="P39" s="156"/>
      <c r="T39" s="127">
        <v>44674</v>
      </c>
      <c r="U39" s="125">
        <v>62</v>
      </c>
    </row>
    <row r="40" spans="1:21" s="11" customFormat="1" ht="38.25" customHeight="1">
      <c r="A40" s="150"/>
      <c r="B40" s="157"/>
      <c r="C40" s="153"/>
      <c r="D40" s="158"/>
      <c r="E40" s="159"/>
      <c r="F40" s="155"/>
      <c r="G40" s="152"/>
      <c r="H40" s="14"/>
      <c r="I40" s="150">
        <v>5</v>
      </c>
      <c r="J40" s="151" t="s">
        <v>121</v>
      </c>
      <c r="K40" s="152">
        <f>IF(ISERROR(VLOOKUP(J40,'KAYIT LİSTESİ'!$B$4:$G$581,2,0)),"",(VLOOKUP(J40,'KAYIT LİSTESİ'!$B$4:$G$581,2,0)))</f>
      </c>
      <c r="L40" s="153">
        <f>IF(ISERROR(VLOOKUP(J40,'KAYIT LİSTESİ'!$B$4:$G$581,3,0)),"",(VLOOKUP(J40,'KAYIT LİSTESİ'!$B$4:$G$581,3,0)))</f>
      </c>
      <c r="M40" s="154">
        <f>IF(ISERROR(VLOOKUP(J40,'KAYIT LİSTESİ'!$B$4:$G$581,4,0)),"",(VLOOKUP(J40,'KAYIT LİSTESİ'!$B$4:$G$581,4,0)))</f>
      </c>
      <c r="N40" s="154">
        <f>IF(ISERROR(VLOOKUP(J40,'KAYIT LİSTESİ'!$B$4:$G$581,5,0)),"",(VLOOKUP(J40,'KAYIT LİSTESİ'!$B$4:$G$581,5,0)))</f>
      </c>
      <c r="O40" s="155"/>
      <c r="P40" s="156"/>
      <c r="T40" s="127">
        <v>44794</v>
      </c>
      <c r="U40" s="125">
        <v>61</v>
      </c>
    </row>
    <row r="41" spans="1:21" s="11" customFormat="1" ht="38.25" customHeight="1">
      <c r="A41" s="150"/>
      <c r="B41" s="157"/>
      <c r="C41" s="153"/>
      <c r="D41" s="158"/>
      <c r="E41" s="159"/>
      <c r="F41" s="155"/>
      <c r="G41" s="152"/>
      <c r="H41" s="14"/>
      <c r="I41" s="150">
        <v>6</v>
      </c>
      <c r="J41" s="151" t="s">
        <v>122</v>
      </c>
      <c r="K41" s="152">
        <f>IF(ISERROR(VLOOKUP(J41,'KAYIT LİSTESİ'!$B$4:$G$581,2,0)),"",(VLOOKUP(J41,'KAYIT LİSTESİ'!$B$4:$G$581,2,0)))</f>
      </c>
      <c r="L41" s="153">
        <f>IF(ISERROR(VLOOKUP(J41,'KAYIT LİSTESİ'!$B$4:$G$581,3,0)),"",(VLOOKUP(J41,'KAYIT LİSTESİ'!$B$4:$G$581,3,0)))</f>
      </c>
      <c r="M41" s="154">
        <f>IF(ISERROR(VLOOKUP(J41,'KAYIT LİSTESİ'!$B$4:$G$581,4,0)),"",(VLOOKUP(J41,'KAYIT LİSTESİ'!$B$4:$G$581,4,0)))</f>
      </c>
      <c r="N41" s="154">
        <f>IF(ISERROR(VLOOKUP(J41,'KAYIT LİSTESİ'!$B$4:$G$581,5,0)),"",(VLOOKUP(J41,'KAYIT LİSTESİ'!$B$4:$G$581,5,0)))</f>
      </c>
      <c r="O41" s="155"/>
      <c r="P41" s="156"/>
      <c r="T41" s="127">
        <v>44914</v>
      </c>
      <c r="U41" s="125">
        <v>60</v>
      </c>
    </row>
    <row r="42" spans="1:21" s="11" customFormat="1" ht="38.25" customHeight="1">
      <c r="A42" s="150"/>
      <c r="B42" s="157"/>
      <c r="C42" s="153"/>
      <c r="D42" s="158"/>
      <c r="E42" s="159"/>
      <c r="F42" s="155"/>
      <c r="G42" s="152"/>
      <c r="H42" s="14"/>
      <c r="I42" s="150">
        <v>7</v>
      </c>
      <c r="J42" s="151" t="s">
        <v>123</v>
      </c>
      <c r="K42" s="152">
        <f>IF(ISERROR(VLOOKUP(J42,'KAYIT LİSTESİ'!$B$4:$G$581,2,0)),"",(VLOOKUP(J42,'KAYIT LİSTESİ'!$B$4:$G$581,2,0)))</f>
      </c>
      <c r="L42" s="153">
        <f>IF(ISERROR(VLOOKUP(J42,'KAYIT LİSTESİ'!$B$4:$G$581,3,0)),"",(VLOOKUP(J42,'KAYIT LİSTESİ'!$B$4:$G$581,3,0)))</f>
      </c>
      <c r="M42" s="154">
        <f>IF(ISERROR(VLOOKUP(J42,'KAYIT LİSTESİ'!$B$4:$G$581,4,0)),"",(VLOOKUP(J42,'KAYIT LİSTESİ'!$B$4:$G$581,4,0)))</f>
      </c>
      <c r="N42" s="154">
        <f>IF(ISERROR(VLOOKUP(J42,'KAYIT LİSTESİ'!$B$4:$G$581,5,0)),"",(VLOOKUP(J42,'KAYIT LİSTESİ'!$B$4:$G$581,5,0)))</f>
      </c>
      <c r="O42" s="155"/>
      <c r="P42" s="156"/>
      <c r="T42" s="127">
        <v>45064</v>
      </c>
      <c r="U42" s="125">
        <v>59</v>
      </c>
    </row>
    <row r="43" spans="1:21" s="11" customFormat="1" ht="38.25" customHeight="1">
      <c r="A43" s="150"/>
      <c r="B43" s="157"/>
      <c r="C43" s="153"/>
      <c r="D43" s="158"/>
      <c r="E43" s="159"/>
      <c r="F43" s="155"/>
      <c r="G43" s="152"/>
      <c r="H43" s="14"/>
      <c r="I43" s="150">
        <v>8</v>
      </c>
      <c r="J43" s="151" t="s">
        <v>124</v>
      </c>
      <c r="K43" s="152">
        <f>IF(ISERROR(VLOOKUP(J43,'KAYIT LİSTESİ'!$B$4:$G$581,2,0)),"",(VLOOKUP(J43,'KAYIT LİSTESİ'!$B$4:$G$581,2,0)))</f>
      </c>
      <c r="L43" s="153">
        <f>IF(ISERROR(VLOOKUP(J43,'KAYIT LİSTESİ'!$B$4:$G$581,3,0)),"",(VLOOKUP(J43,'KAYIT LİSTESİ'!$B$4:$G$581,3,0)))</f>
      </c>
      <c r="M43" s="154">
        <f>IF(ISERROR(VLOOKUP(J43,'KAYIT LİSTESİ'!$B$4:$G$581,4,0)),"",(VLOOKUP(J43,'KAYIT LİSTESİ'!$B$4:$G$581,4,0)))</f>
      </c>
      <c r="N43" s="154">
        <f>IF(ISERROR(VLOOKUP(J43,'KAYIT LİSTESİ'!$B$4:$G$581,5,0)),"",(VLOOKUP(J43,'KAYIT LİSTESİ'!$B$4:$G$581,5,0)))</f>
      </c>
      <c r="O43" s="155"/>
      <c r="P43" s="156"/>
      <c r="T43" s="127">
        <v>45214</v>
      </c>
      <c r="U43" s="125">
        <v>58</v>
      </c>
    </row>
    <row r="44" spans="1:21" s="11" customFormat="1" ht="38.25" customHeight="1">
      <c r="A44" s="150"/>
      <c r="B44" s="157"/>
      <c r="C44" s="153"/>
      <c r="D44" s="158"/>
      <c r="E44" s="159"/>
      <c r="F44" s="155"/>
      <c r="G44" s="152"/>
      <c r="H44" s="14"/>
      <c r="I44" s="150">
        <v>9</v>
      </c>
      <c r="J44" s="151" t="s">
        <v>125</v>
      </c>
      <c r="K44" s="152">
        <f>IF(ISERROR(VLOOKUP(J44,'KAYIT LİSTESİ'!$B$4:$G$581,2,0)),"",(VLOOKUP(J44,'KAYIT LİSTESİ'!$B$4:$G$581,2,0)))</f>
      </c>
      <c r="L44" s="153">
        <f>IF(ISERROR(VLOOKUP(J44,'KAYIT LİSTESİ'!$B$4:$G$581,3,0)),"",(VLOOKUP(J44,'KAYIT LİSTESİ'!$B$4:$G$581,3,0)))</f>
      </c>
      <c r="M44" s="154">
        <f>IF(ISERROR(VLOOKUP(J44,'KAYIT LİSTESİ'!$B$4:$G$581,4,0)),"",(VLOOKUP(J44,'KAYIT LİSTESİ'!$B$4:$G$581,4,0)))</f>
      </c>
      <c r="N44" s="154">
        <f>IF(ISERROR(VLOOKUP(J44,'KAYIT LİSTESİ'!$B$4:$G$581,5,0)),"",(VLOOKUP(J44,'KAYIT LİSTESİ'!$B$4:$G$581,5,0)))</f>
      </c>
      <c r="O44" s="155"/>
      <c r="P44" s="156"/>
      <c r="T44" s="127">
        <v>45364</v>
      </c>
      <c r="U44" s="125">
        <v>57</v>
      </c>
    </row>
    <row r="45" spans="1:21" s="11" customFormat="1" ht="38.25" customHeight="1">
      <c r="A45" s="150"/>
      <c r="B45" s="157"/>
      <c r="C45" s="153"/>
      <c r="D45" s="158"/>
      <c r="E45" s="159"/>
      <c r="F45" s="155"/>
      <c r="G45" s="152"/>
      <c r="H45" s="14"/>
      <c r="I45" s="150">
        <v>10</v>
      </c>
      <c r="J45" s="151" t="s">
        <v>126</v>
      </c>
      <c r="K45" s="152">
        <f>IF(ISERROR(VLOOKUP(J45,'KAYIT LİSTESİ'!$B$4:$G$581,2,0)),"",(VLOOKUP(J45,'KAYIT LİSTESİ'!$B$4:$G$581,2,0)))</f>
      </c>
      <c r="L45" s="153">
        <f>IF(ISERROR(VLOOKUP(J45,'KAYIT LİSTESİ'!$B$4:$G$581,3,0)),"",(VLOOKUP(J45,'KAYIT LİSTESİ'!$B$4:$G$581,3,0)))</f>
      </c>
      <c r="M45" s="154">
        <f>IF(ISERROR(VLOOKUP(J45,'KAYIT LİSTESİ'!$B$4:$G$581,4,0)),"",(VLOOKUP(J45,'KAYIT LİSTESİ'!$B$4:$G$581,4,0)))</f>
      </c>
      <c r="N45" s="154">
        <f>IF(ISERROR(VLOOKUP(J45,'KAYIT LİSTESİ'!$B$4:$G$581,5,0)),"",(VLOOKUP(J45,'KAYIT LİSTESİ'!$B$4:$G$581,5,0)))</f>
      </c>
      <c r="O45" s="155"/>
      <c r="P45" s="156"/>
      <c r="T45" s="127">
        <v>45514</v>
      </c>
      <c r="U45" s="125">
        <v>56</v>
      </c>
    </row>
    <row r="46" spans="1:21" s="11" customFormat="1" ht="38.25" customHeight="1">
      <c r="A46" s="150"/>
      <c r="B46" s="157"/>
      <c r="C46" s="153"/>
      <c r="D46" s="158"/>
      <c r="E46" s="159"/>
      <c r="F46" s="155"/>
      <c r="G46" s="152"/>
      <c r="H46" s="14"/>
      <c r="I46" s="150">
        <v>11</v>
      </c>
      <c r="J46" s="151" t="s">
        <v>127</v>
      </c>
      <c r="K46" s="152">
        <f>IF(ISERROR(VLOOKUP(J46,'KAYIT LİSTESİ'!$B$4:$G$581,2,0)),"",(VLOOKUP(J46,'KAYIT LİSTESİ'!$B$4:$G$581,2,0)))</f>
      </c>
      <c r="L46" s="153">
        <f>IF(ISERROR(VLOOKUP(J46,'KAYIT LİSTESİ'!$B$4:$G$581,3,0)),"",(VLOOKUP(J46,'KAYIT LİSTESİ'!$B$4:$G$581,3,0)))</f>
      </c>
      <c r="M46" s="154">
        <f>IF(ISERROR(VLOOKUP(J46,'KAYIT LİSTESİ'!$B$4:$G$581,4,0)),"",(VLOOKUP(J46,'KAYIT LİSTESİ'!$B$4:$G$581,4,0)))</f>
      </c>
      <c r="N46" s="154">
        <f>IF(ISERROR(VLOOKUP(J46,'KAYIT LİSTESİ'!$B$4:$G$581,5,0)),"",(VLOOKUP(J46,'KAYIT LİSTESİ'!$B$4:$G$581,5,0)))</f>
      </c>
      <c r="O46" s="155"/>
      <c r="P46" s="156"/>
      <c r="T46" s="127">
        <v>45664</v>
      </c>
      <c r="U46" s="125">
        <v>55</v>
      </c>
    </row>
    <row r="47" spans="1:21" s="11" customFormat="1" ht="38.25" customHeight="1">
      <c r="A47" s="150"/>
      <c r="B47" s="157"/>
      <c r="C47" s="153"/>
      <c r="D47" s="158"/>
      <c r="E47" s="159"/>
      <c r="F47" s="155"/>
      <c r="G47" s="152"/>
      <c r="H47" s="14"/>
      <c r="I47" s="150">
        <v>12</v>
      </c>
      <c r="J47" s="151" t="s">
        <v>128</v>
      </c>
      <c r="K47" s="152">
        <f>IF(ISERROR(VLOOKUP(J47,'KAYIT LİSTESİ'!$B$4:$G$581,2,0)),"",(VLOOKUP(J47,'KAYIT LİSTESİ'!$B$4:$G$581,2,0)))</f>
      </c>
      <c r="L47" s="153">
        <f>IF(ISERROR(VLOOKUP(J47,'KAYIT LİSTESİ'!$B$4:$G$581,3,0)),"",(VLOOKUP(J47,'KAYIT LİSTESİ'!$B$4:$G$581,3,0)))</f>
      </c>
      <c r="M47" s="154">
        <f>IF(ISERROR(VLOOKUP(J47,'KAYIT LİSTESİ'!$B$4:$G$581,4,0)),"",(VLOOKUP(J47,'KAYIT LİSTESİ'!$B$4:$G$581,4,0)))</f>
      </c>
      <c r="N47" s="154">
        <f>IF(ISERROR(VLOOKUP(J47,'KAYIT LİSTESİ'!$B$4:$G$581,5,0)),"",(VLOOKUP(J47,'KAYIT LİSTESİ'!$B$4:$G$581,5,0)))</f>
      </c>
      <c r="O47" s="155"/>
      <c r="P47" s="156"/>
      <c r="T47" s="127">
        <v>45814</v>
      </c>
      <c r="U47" s="125">
        <v>54</v>
      </c>
    </row>
    <row r="48" spans="1:21" ht="7.5" customHeight="1">
      <c r="A48" s="24"/>
      <c r="B48" s="24"/>
      <c r="C48" s="25"/>
      <c r="D48" s="41"/>
      <c r="E48" s="26"/>
      <c r="F48" s="105"/>
      <c r="G48" s="27"/>
      <c r="I48" s="28"/>
      <c r="J48" s="29"/>
      <c r="K48" s="30"/>
      <c r="L48" s="31"/>
      <c r="M48" s="37"/>
      <c r="N48" s="37"/>
      <c r="O48" s="100"/>
      <c r="P48" s="30"/>
      <c r="T48" s="127">
        <v>52614</v>
      </c>
      <c r="U48" s="125">
        <v>39</v>
      </c>
    </row>
    <row r="49" spans="1:21" ht="14.25" customHeight="1">
      <c r="A49" s="18" t="s">
        <v>16</v>
      </c>
      <c r="B49" s="18"/>
      <c r="C49" s="18"/>
      <c r="D49" s="42"/>
      <c r="E49" s="35" t="s">
        <v>0</v>
      </c>
      <c r="F49" s="106" t="s">
        <v>1</v>
      </c>
      <c r="G49" s="15"/>
      <c r="H49" s="19" t="s">
        <v>2</v>
      </c>
      <c r="I49" s="19"/>
      <c r="J49" s="19"/>
      <c r="K49" s="19"/>
      <c r="M49" s="38" t="s">
        <v>3</v>
      </c>
      <c r="N49" s="39" t="s">
        <v>3</v>
      </c>
      <c r="O49" s="101" t="s">
        <v>3</v>
      </c>
      <c r="P49" s="18"/>
      <c r="Q49" s="20"/>
      <c r="T49" s="127">
        <v>52814</v>
      </c>
      <c r="U49" s="125">
        <v>38</v>
      </c>
    </row>
    <row r="50" spans="20:21" ht="12.75">
      <c r="T50" s="127">
        <v>53014</v>
      </c>
      <c r="U50" s="125">
        <v>37</v>
      </c>
    </row>
    <row r="51" spans="20:21" ht="12.75">
      <c r="T51" s="127">
        <v>53214</v>
      </c>
      <c r="U51" s="125">
        <v>36</v>
      </c>
    </row>
    <row r="52" spans="20:21" ht="12.75">
      <c r="T52" s="127">
        <v>53514</v>
      </c>
      <c r="U52" s="125">
        <v>35</v>
      </c>
    </row>
    <row r="53" spans="20:21" ht="12.75">
      <c r="T53" s="127">
        <v>53814</v>
      </c>
      <c r="U53" s="125">
        <v>34</v>
      </c>
    </row>
    <row r="54" spans="20:21" ht="12.75">
      <c r="T54" s="127">
        <v>54114</v>
      </c>
      <c r="U54" s="125">
        <v>33</v>
      </c>
    </row>
    <row r="55" spans="20:21" ht="12.75">
      <c r="T55" s="127">
        <v>54414</v>
      </c>
      <c r="U55" s="125">
        <v>32</v>
      </c>
    </row>
    <row r="56" spans="20:21" ht="12.75">
      <c r="T56" s="127">
        <v>54814</v>
      </c>
      <c r="U56" s="125">
        <v>31</v>
      </c>
    </row>
    <row r="57" spans="20:21" ht="12.75">
      <c r="T57" s="127">
        <v>55214</v>
      </c>
      <c r="U57" s="125">
        <v>30</v>
      </c>
    </row>
    <row r="58" spans="20:21" ht="12.75">
      <c r="T58" s="127">
        <v>55614</v>
      </c>
      <c r="U58" s="125">
        <v>29</v>
      </c>
    </row>
    <row r="59" spans="20:21" ht="12.75">
      <c r="T59" s="127">
        <v>60014</v>
      </c>
      <c r="U59" s="125">
        <v>28</v>
      </c>
    </row>
    <row r="60" spans="20:21" ht="12.75">
      <c r="T60" s="127">
        <v>60414</v>
      </c>
      <c r="U60" s="125">
        <v>27</v>
      </c>
    </row>
    <row r="61" spans="20:21" ht="12.75">
      <c r="T61" s="127">
        <v>60814</v>
      </c>
      <c r="U61" s="125">
        <v>26</v>
      </c>
    </row>
    <row r="62" spans="20:21" ht="12.75">
      <c r="T62" s="127">
        <v>61214</v>
      </c>
      <c r="U62" s="125">
        <v>25</v>
      </c>
    </row>
    <row r="63" spans="20:21" ht="12.75">
      <c r="T63" s="127">
        <v>61614</v>
      </c>
      <c r="U63" s="125">
        <v>24</v>
      </c>
    </row>
    <row r="64" spans="20:21" ht="12.75">
      <c r="T64" s="127">
        <v>62014</v>
      </c>
      <c r="U64" s="125">
        <v>23</v>
      </c>
    </row>
    <row r="65" spans="20:21" ht="12.75">
      <c r="T65" s="127">
        <v>62414</v>
      </c>
      <c r="U65" s="125">
        <v>22</v>
      </c>
    </row>
    <row r="66" spans="20:21" ht="12.75">
      <c r="T66" s="127">
        <v>62814</v>
      </c>
      <c r="U66" s="125">
        <v>21</v>
      </c>
    </row>
    <row r="67" spans="20:21" ht="12.75">
      <c r="T67" s="127">
        <v>63214</v>
      </c>
      <c r="U67" s="125">
        <v>20</v>
      </c>
    </row>
    <row r="68" spans="20:21" ht="12.75">
      <c r="T68" s="127">
        <v>63614</v>
      </c>
      <c r="U68" s="125">
        <v>19</v>
      </c>
    </row>
    <row r="69" spans="20:21" ht="12.75">
      <c r="T69" s="127">
        <v>64014</v>
      </c>
      <c r="U69" s="125">
        <v>18</v>
      </c>
    </row>
    <row r="70" spans="20:21" ht="12.75">
      <c r="T70" s="127">
        <v>64414</v>
      </c>
      <c r="U70" s="125">
        <v>17</v>
      </c>
    </row>
    <row r="71" spans="20:21" ht="12.75">
      <c r="T71" s="127">
        <v>64814</v>
      </c>
      <c r="U71" s="125">
        <v>16</v>
      </c>
    </row>
    <row r="72" spans="20:21" ht="12.75">
      <c r="T72" s="127">
        <v>65214</v>
      </c>
      <c r="U72" s="125">
        <v>15</v>
      </c>
    </row>
    <row r="73" spans="20:21" ht="12.75">
      <c r="T73" s="127">
        <v>65614</v>
      </c>
      <c r="U73" s="125">
        <v>14</v>
      </c>
    </row>
    <row r="74" spans="20:21" ht="12.75">
      <c r="T74" s="127">
        <v>70014</v>
      </c>
      <c r="U74" s="125">
        <v>13</v>
      </c>
    </row>
    <row r="75" spans="20:21" ht="12.75">
      <c r="T75" s="127">
        <v>70414</v>
      </c>
      <c r="U75" s="125">
        <v>12</v>
      </c>
    </row>
    <row r="76" spans="20:21" ht="12.75">
      <c r="T76" s="127">
        <v>70914</v>
      </c>
      <c r="U76" s="125">
        <v>11</v>
      </c>
    </row>
    <row r="77" spans="20:21" ht="12.75">
      <c r="T77" s="127">
        <v>71414</v>
      </c>
      <c r="U77" s="125">
        <v>10</v>
      </c>
    </row>
    <row r="78" spans="20:21" ht="12.75">
      <c r="T78" s="127">
        <v>71914</v>
      </c>
      <c r="U78" s="125">
        <v>9</v>
      </c>
    </row>
    <row r="79" spans="20:21" ht="12.75">
      <c r="T79" s="127">
        <v>72414</v>
      </c>
      <c r="U79" s="125">
        <v>8</v>
      </c>
    </row>
    <row r="80" spans="20:21" ht="12.75">
      <c r="T80" s="127">
        <v>72914</v>
      </c>
      <c r="U80" s="125">
        <v>7</v>
      </c>
    </row>
    <row r="81" spans="20:21" ht="12.75">
      <c r="T81" s="127">
        <v>73414</v>
      </c>
      <c r="U81" s="125">
        <v>6</v>
      </c>
    </row>
    <row r="82" spans="20:21" ht="12.75">
      <c r="T82" s="127">
        <v>73914</v>
      </c>
      <c r="U82" s="125">
        <v>5</v>
      </c>
    </row>
    <row r="83" spans="20:21" ht="12.75">
      <c r="T83" s="127">
        <v>74414</v>
      </c>
      <c r="U83" s="125">
        <v>4</v>
      </c>
    </row>
    <row r="84" spans="20:21" ht="12.75">
      <c r="T84" s="127">
        <v>74914</v>
      </c>
      <c r="U84" s="125">
        <v>3</v>
      </c>
    </row>
    <row r="85" spans="20:21" ht="12.75">
      <c r="T85" s="127">
        <v>75414</v>
      </c>
      <c r="U85" s="125">
        <v>2</v>
      </c>
    </row>
    <row r="86" spans="20:21" ht="12.75">
      <c r="T86" s="127">
        <v>80014</v>
      </c>
      <c r="U86" s="125">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3"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A1">
      <selection activeCell="N4" sqref="N4:P4"/>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22.7109375" style="102" customWidth="1"/>
    <col min="7" max="7" width="7.57421875" style="16" customWidth="1"/>
    <col min="8" max="8" width="2.140625" style="13" customWidth="1"/>
    <col min="9" max="9" width="7.8515625" style="15" customWidth="1"/>
    <col min="10" max="10" width="16.421875" style="15" hidden="1" customWidth="1"/>
    <col min="11" max="11" width="9.140625" style="15" bestFit="1" customWidth="1"/>
    <col min="12" max="12" width="15.140625" style="17" bestFit="1" customWidth="1"/>
    <col min="13" max="13" width="19.00390625" style="40" bestFit="1" customWidth="1"/>
    <col min="14" max="14" width="39.7109375" style="40" bestFit="1" customWidth="1"/>
    <col min="15" max="15" width="18.2812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45" t="str">
        <f>('YARIŞMA BİLGİLERİ'!A2)</f>
        <v>Türkiye Atletizm Federasyonu
Mersin Atletizm İl Temsilciliği</v>
      </c>
      <c r="B1" s="245"/>
      <c r="C1" s="245"/>
      <c r="D1" s="245"/>
      <c r="E1" s="245"/>
      <c r="F1" s="245"/>
      <c r="G1" s="245"/>
      <c r="H1" s="245"/>
      <c r="I1" s="245"/>
      <c r="J1" s="245"/>
      <c r="K1" s="245"/>
      <c r="L1" s="245"/>
      <c r="M1" s="245"/>
      <c r="N1" s="245"/>
      <c r="O1" s="245"/>
      <c r="P1" s="245"/>
      <c r="T1" s="126">
        <v>41514</v>
      </c>
      <c r="U1" s="124">
        <v>100</v>
      </c>
    </row>
    <row r="2" spans="1:21" s="2" customFormat="1" ht="24.75" customHeight="1">
      <c r="A2" s="257" t="str">
        <f>'YARIŞMA BİLGİLERİ'!F19</f>
        <v>Spor Toto Türkiye 10000m Şampiyonası ve 800M-1500M-3000M ENG. Olimpik Baraj Geçme Yarışmaları</v>
      </c>
      <c r="B2" s="257"/>
      <c r="C2" s="257"/>
      <c r="D2" s="257"/>
      <c r="E2" s="257"/>
      <c r="F2" s="257"/>
      <c r="G2" s="257"/>
      <c r="H2" s="257"/>
      <c r="I2" s="257"/>
      <c r="J2" s="257"/>
      <c r="K2" s="257"/>
      <c r="L2" s="257"/>
      <c r="M2" s="257"/>
      <c r="N2" s="257"/>
      <c r="O2" s="257"/>
      <c r="P2" s="257"/>
      <c r="T2" s="126">
        <v>41564</v>
      </c>
      <c r="U2" s="124">
        <v>99</v>
      </c>
    </row>
    <row r="3" spans="1:21" s="4" customFormat="1" ht="29.25" customHeight="1">
      <c r="A3" s="258" t="s">
        <v>64</v>
      </c>
      <c r="B3" s="258"/>
      <c r="C3" s="258"/>
      <c r="D3" s="259" t="str">
        <f>'YARIŞMA PROGRAMI'!C9</f>
        <v>3000 Metre Engelli</v>
      </c>
      <c r="E3" s="259"/>
      <c r="F3" s="260" t="s">
        <v>208</v>
      </c>
      <c r="G3" s="260"/>
      <c r="H3" s="3"/>
      <c r="I3" s="262" t="str">
        <f>'YARIŞMA PROGRAMI'!D9</f>
        <v>9:22.00</v>
      </c>
      <c r="J3" s="262"/>
      <c r="K3" s="262"/>
      <c r="L3" s="262"/>
      <c r="M3" s="123" t="s">
        <v>131</v>
      </c>
      <c r="N3" s="263" t="str">
        <f>'YARIŞMA PROGRAMI'!E9</f>
        <v>Muhammet Emin TAN  8:43.43</v>
      </c>
      <c r="O3" s="263"/>
      <c r="P3" s="263"/>
      <c r="T3" s="126">
        <v>41614</v>
      </c>
      <c r="U3" s="124">
        <v>98</v>
      </c>
    </row>
    <row r="4" spans="1:21" s="4" customFormat="1" ht="17.25" customHeight="1">
      <c r="A4" s="264" t="s">
        <v>57</v>
      </c>
      <c r="B4" s="264"/>
      <c r="C4" s="264"/>
      <c r="D4" s="265" t="str">
        <f>'YARIŞMA BİLGİLERİ'!F21</f>
        <v>GENÇ ERKEKLER</v>
      </c>
      <c r="E4" s="265"/>
      <c r="F4" s="103"/>
      <c r="G4" s="21"/>
      <c r="H4" s="21"/>
      <c r="I4" s="21"/>
      <c r="J4" s="21"/>
      <c r="K4" s="21"/>
      <c r="L4" s="22"/>
      <c r="M4" s="45" t="s">
        <v>4</v>
      </c>
      <c r="N4" s="261">
        <f>'YARIŞMA PROGRAMI'!B7</f>
        <v>42126.697916666664</v>
      </c>
      <c r="O4" s="261"/>
      <c r="P4" s="261"/>
      <c r="T4" s="126">
        <v>41664</v>
      </c>
      <c r="U4" s="124">
        <v>97</v>
      </c>
    </row>
    <row r="5" spans="1:21" s="2" customFormat="1" ht="15" customHeight="1">
      <c r="A5" s="5"/>
      <c r="B5" s="5"/>
      <c r="C5" s="6"/>
      <c r="D5" s="7"/>
      <c r="E5" s="8"/>
      <c r="F5" s="104"/>
      <c r="G5" s="8"/>
      <c r="H5" s="8"/>
      <c r="I5" s="5"/>
      <c r="J5" s="5"/>
      <c r="K5" s="5"/>
      <c r="L5" s="9"/>
      <c r="M5" s="10"/>
      <c r="N5" s="254">
        <f ca="1">NOW()</f>
        <v>42125.84855740741</v>
      </c>
      <c r="O5" s="254"/>
      <c r="P5" s="254"/>
      <c r="T5" s="126">
        <v>41714</v>
      </c>
      <c r="U5" s="124">
        <v>96</v>
      </c>
    </row>
    <row r="6" spans="1:21" s="11" customFormat="1" ht="18.75" customHeight="1">
      <c r="A6" s="266" t="s">
        <v>9</v>
      </c>
      <c r="B6" s="267" t="s">
        <v>52</v>
      </c>
      <c r="C6" s="271" t="s">
        <v>63</v>
      </c>
      <c r="D6" s="269" t="s">
        <v>11</v>
      </c>
      <c r="E6" s="269" t="s">
        <v>134</v>
      </c>
      <c r="F6" s="270" t="s">
        <v>12</v>
      </c>
      <c r="G6" s="255"/>
      <c r="I6" s="128" t="s">
        <v>13</v>
      </c>
      <c r="J6" s="129"/>
      <c r="K6" s="129"/>
      <c r="L6" s="129"/>
      <c r="M6" s="129"/>
      <c r="N6" s="129"/>
      <c r="O6" s="129"/>
      <c r="P6" s="130"/>
      <c r="T6" s="127">
        <v>41774</v>
      </c>
      <c r="U6" s="125">
        <v>95</v>
      </c>
    </row>
    <row r="7" spans="1:21" ht="26.25" customHeight="1">
      <c r="A7" s="266"/>
      <c r="B7" s="268"/>
      <c r="C7" s="271"/>
      <c r="D7" s="269"/>
      <c r="E7" s="269"/>
      <c r="F7" s="270"/>
      <c r="G7" s="256"/>
      <c r="H7" s="12"/>
      <c r="I7" s="32" t="s">
        <v>171</v>
      </c>
      <c r="J7" s="32" t="s">
        <v>53</v>
      </c>
      <c r="K7" s="32" t="s">
        <v>52</v>
      </c>
      <c r="L7" s="33" t="s">
        <v>10</v>
      </c>
      <c r="M7" s="34" t="s">
        <v>11</v>
      </c>
      <c r="N7" s="34" t="s">
        <v>134</v>
      </c>
      <c r="O7" s="132" t="s">
        <v>12</v>
      </c>
      <c r="P7" s="32" t="s">
        <v>20</v>
      </c>
      <c r="T7" s="127">
        <v>41834</v>
      </c>
      <c r="U7" s="125">
        <v>94</v>
      </c>
    </row>
    <row r="8" spans="1:21" s="11" customFormat="1" ht="39" customHeight="1">
      <c r="A8" s="150"/>
      <c r="B8" s="157"/>
      <c r="C8" s="153"/>
      <c r="D8" s="158"/>
      <c r="E8" s="159"/>
      <c r="F8" s="155"/>
      <c r="G8" s="152"/>
      <c r="H8" s="14"/>
      <c r="I8" s="150">
        <v>1</v>
      </c>
      <c r="J8" s="151" t="s">
        <v>172</v>
      </c>
      <c r="K8" s="152">
        <f>IF(ISERROR(VLOOKUP(J8,'KAYIT LİSTESİ'!$B$4:$G$581,2,0)),"",(VLOOKUP(J8,'KAYIT LİSTESİ'!$B$4:$G$581,2,0)))</f>
        <v>462</v>
      </c>
      <c r="L8" s="153">
        <f>IF(ISERROR(VLOOKUP(J8,'KAYIT LİSTESİ'!$B$4:$G$581,3,0)),"",(VLOOKUP(J8,'KAYIT LİSTESİ'!$B$4:$G$581,3,0)))</f>
        <v>35530</v>
      </c>
      <c r="M8" s="154" t="str">
        <f>IF(ISERROR(VLOOKUP(J8,'KAYIT LİSTESİ'!$B$4:$G$581,4,0)),"",(VLOOKUP(J8,'KAYIT LİSTESİ'!$B$4:$G$581,4,0)))</f>
        <v>DOĞAN GÜMÜŞ</v>
      </c>
      <c r="N8" s="154" t="str">
        <f>IF(ISERROR(VLOOKUP(J8,'KAYIT LİSTESİ'!$B$4:$G$581,5,0)),"",(VLOOKUP(J8,'KAYIT LİSTESİ'!$B$4:$G$581,5,0)))</f>
        <v>BİTLİS/MUTKİ YBO SPOR KULÜBÜ</v>
      </c>
      <c r="O8" s="155"/>
      <c r="P8" s="156"/>
      <c r="T8" s="127">
        <v>41894</v>
      </c>
      <c r="U8" s="125">
        <v>93</v>
      </c>
    </row>
    <row r="9" spans="1:21" s="11" customFormat="1" ht="39" customHeight="1">
      <c r="A9" s="150"/>
      <c r="B9" s="157"/>
      <c r="C9" s="153"/>
      <c r="D9" s="158"/>
      <c r="E9" s="159"/>
      <c r="F9" s="155"/>
      <c r="G9" s="152"/>
      <c r="H9" s="14"/>
      <c r="I9" s="150">
        <v>2</v>
      </c>
      <c r="J9" s="151" t="s">
        <v>173</v>
      </c>
      <c r="K9" s="152">
        <f>IF(ISERROR(VLOOKUP(J9,'KAYIT LİSTESİ'!$B$4:$G$581,2,0)),"",(VLOOKUP(J9,'KAYIT LİSTESİ'!$B$4:$G$581,2,0)))</f>
        <v>186</v>
      </c>
      <c r="L9" s="153">
        <f>IF(ISERROR(VLOOKUP(J9,'KAYIT LİSTESİ'!$B$4:$G$581,3,0)),"",(VLOOKUP(J9,'KAYIT LİSTESİ'!$B$4:$G$581,3,0)))</f>
        <v>36149</v>
      </c>
      <c r="M9" s="154" t="str">
        <f>IF(ISERROR(VLOOKUP(J9,'KAYIT LİSTESİ'!$B$4:$G$581,4,0)),"",(VLOOKUP(J9,'KAYIT LİSTESİ'!$B$4:$G$581,4,0)))</f>
        <v>CÜNEYT TARUN</v>
      </c>
      <c r="N9" s="154" t="str">
        <f>IF(ISERROR(VLOOKUP(J9,'KAYIT LİSTESİ'!$B$4:$G$581,5,0)),"",(VLOOKUP(J9,'KAYIT LİSTESİ'!$B$4:$G$581,5,0)))</f>
        <v>SİİRT GENÇLİK SPOR MÜDÜRLÜĞÜ</v>
      </c>
      <c r="O9" s="155"/>
      <c r="P9" s="156"/>
      <c r="T9" s="127">
        <v>41954</v>
      </c>
      <c r="U9" s="125">
        <v>92</v>
      </c>
    </row>
    <row r="10" spans="1:21" s="11" customFormat="1" ht="39" customHeight="1">
      <c r="A10" s="150"/>
      <c r="B10" s="157"/>
      <c r="C10" s="153"/>
      <c r="D10" s="158"/>
      <c r="E10" s="159"/>
      <c r="F10" s="155"/>
      <c r="G10" s="152"/>
      <c r="H10" s="14"/>
      <c r="I10" s="150">
        <v>3</v>
      </c>
      <c r="J10" s="151" t="s">
        <v>174</v>
      </c>
      <c r="K10" s="152">
        <f>IF(ISERROR(VLOOKUP(J10,'KAYIT LİSTESİ'!$B$4:$G$581,2,0)),"",(VLOOKUP(J10,'KAYIT LİSTESİ'!$B$4:$G$581,2,0)))</f>
        <v>194</v>
      </c>
      <c r="L10" s="153">
        <f>IF(ISERROR(VLOOKUP(J10,'KAYIT LİSTESİ'!$B$4:$G$581,3,0)),"",(VLOOKUP(J10,'KAYIT LİSTESİ'!$B$4:$G$581,3,0)))</f>
        <v>35796</v>
      </c>
      <c r="M10" s="154" t="str">
        <f>IF(ISERROR(VLOOKUP(J10,'KAYIT LİSTESİ'!$B$4:$G$581,4,0)),"",(VLOOKUP(J10,'KAYIT LİSTESİ'!$B$4:$G$581,4,0)))</f>
        <v>KADİR KOÇLARDAN</v>
      </c>
      <c r="N10" s="154" t="str">
        <f>IF(ISERROR(VLOOKUP(J10,'KAYIT LİSTESİ'!$B$4:$G$581,5,0)),"",(VLOOKUP(J10,'KAYIT LİSTESİ'!$B$4:$G$581,5,0)))</f>
        <v>MUŞ-GENÇLİK HİZMETLERİ SPOR KLB.</v>
      </c>
      <c r="O10" s="155"/>
      <c r="P10" s="156"/>
      <c r="T10" s="127">
        <v>42014</v>
      </c>
      <c r="U10" s="125">
        <v>91</v>
      </c>
    </row>
    <row r="11" spans="1:21" s="11" customFormat="1" ht="39" customHeight="1">
      <c r="A11" s="150"/>
      <c r="B11" s="157"/>
      <c r="C11" s="153"/>
      <c r="D11" s="158"/>
      <c r="E11" s="159"/>
      <c r="F11" s="155"/>
      <c r="G11" s="152"/>
      <c r="H11" s="14"/>
      <c r="I11" s="150">
        <v>4</v>
      </c>
      <c r="J11" s="151" t="s">
        <v>175</v>
      </c>
      <c r="K11" s="152">
        <f>IF(ISERROR(VLOOKUP(J11,'KAYIT LİSTESİ'!$B$4:$G$581,2,0)),"",(VLOOKUP(J11,'KAYIT LİSTESİ'!$B$4:$G$581,2,0)))</f>
        <v>570</v>
      </c>
      <c r="L11" s="153">
        <f>IF(ISERROR(VLOOKUP(J11,'KAYIT LİSTESİ'!$B$4:$G$581,3,0)),"",(VLOOKUP(J11,'KAYIT LİSTESİ'!$B$4:$G$581,3,0)))</f>
        <v>35065</v>
      </c>
      <c r="M11" s="154" t="str">
        <f>IF(ISERROR(VLOOKUP(J11,'KAYIT LİSTESİ'!$B$4:$G$581,4,0)),"",(VLOOKUP(J11,'KAYIT LİSTESİ'!$B$4:$G$581,4,0)))</f>
        <v>HAKAN ÇOBAN</v>
      </c>
      <c r="N11" s="154" t="str">
        <f>IF(ISERROR(VLOOKUP(J11,'KAYIT LİSTESİ'!$B$4:$G$581,5,0)),"",(VLOOKUP(J11,'KAYIT LİSTESİ'!$B$4:$G$581,5,0)))</f>
        <v>ERZURUM</v>
      </c>
      <c r="O11" s="155"/>
      <c r="P11" s="156"/>
      <c r="T11" s="127">
        <v>42084</v>
      </c>
      <c r="U11" s="125">
        <v>90</v>
      </c>
    </row>
    <row r="12" spans="1:21" s="11" customFormat="1" ht="39" customHeight="1">
      <c r="A12" s="150"/>
      <c r="B12" s="157"/>
      <c r="C12" s="153"/>
      <c r="D12" s="158"/>
      <c r="E12" s="159"/>
      <c r="F12" s="155"/>
      <c r="G12" s="152"/>
      <c r="H12" s="14"/>
      <c r="I12" s="150">
        <v>5</v>
      </c>
      <c r="J12" s="151" t="s">
        <v>176</v>
      </c>
      <c r="K12" s="152">
        <f>IF(ISERROR(VLOOKUP(J12,'KAYIT LİSTESİ'!$B$4:$G$581,2,0)),"",(VLOOKUP(J12,'KAYIT LİSTESİ'!$B$4:$G$581,2,0)))</f>
        <v>575</v>
      </c>
      <c r="L12" s="153">
        <f>IF(ISERROR(VLOOKUP(J12,'KAYIT LİSTESİ'!$B$4:$G$581,3,0)),"",(VLOOKUP(J12,'KAYIT LİSTESİ'!$B$4:$G$581,3,0)))</f>
        <v>35796</v>
      </c>
      <c r="M12" s="154" t="str">
        <f>IF(ISERROR(VLOOKUP(J12,'KAYIT LİSTESİ'!$B$4:$G$581,4,0)),"",(VLOOKUP(J12,'KAYIT LİSTESİ'!$B$4:$G$581,4,0)))</f>
        <v>SAVAŞ OĞUZ</v>
      </c>
      <c r="N12" s="154" t="str">
        <f>IF(ISERROR(VLOOKUP(J12,'KAYIT LİSTESİ'!$B$4:$G$581,5,0)),"",(VLOOKUP(J12,'KAYIT LİSTESİ'!$B$4:$G$581,5,0)))</f>
        <v>ERZURUM</v>
      </c>
      <c r="O12" s="155"/>
      <c r="P12" s="156"/>
      <c r="T12" s="127">
        <v>42154</v>
      </c>
      <c r="U12" s="125">
        <v>89</v>
      </c>
    </row>
    <row r="13" spans="1:21" s="11" customFormat="1" ht="39" customHeight="1">
      <c r="A13" s="150"/>
      <c r="B13" s="157"/>
      <c r="C13" s="153"/>
      <c r="D13" s="158"/>
      <c r="E13" s="159"/>
      <c r="F13" s="155"/>
      <c r="G13" s="152"/>
      <c r="H13" s="14"/>
      <c r="I13" s="150">
        <v>6</v>
      </c>
      <c r="J13" s="151" t="s">
        <v>177</v>
      </c>
      <c r="K13" s="152">
        <f>IF(ISERROR(VLOOKUP(J13,'KAYIT LİSTESİ'!$B$4:$G$581,2,0)),"",(VLOOKUP(J13,'KAYIT LİSTESİ'!$B$4:$G$581,2,0)))</f>
      </c>
      <c r="L13" s="153">
        <f>IF(ISERROR(VLOOKUP(J13,'KAYIT LİSTESİ'!$B$4:$G$581,3,0)),"",(VLOOKUP(J13,'KAYIT LİSTESİ'!$B$4:$G$581,3,0)))</f>
      </c>
      <c r="M13" s="154">
        <f>IF(ISERROR(VLOOKUP(J13,'KAYIT LİSTESİ'!$B$4:$G$581,4,0)),"",(VLOOKUP(J13,'KAYIT LİSTESİ'!$B$4:$G$581,4,0)))</f>
      </c>
      <c r="N13" s="154">
        <f>IF(ISERROR(VLOOKUP(J13,'KAYIT LİSTESİ'!$B$4:$G$581,5,0)),"",(VLOOKUP(J13,'KAYIT LİSTESİ'!$B$4:$G$581,5,0)))</f>
      </c>
      <c r="O13" s="155"/>
      <c r="P13" s="156"/>
      <c r="T13" s="127">
        <v>42224</v>
      </c>
      <c r="U13" s="125">
        <v>88</v>
      </c>
    </row>
    <row r="14" spans="1:21" s="11" customFormat="1" ht="39" customHeight="1">
      <c r="A14" s="150"/>
      <c r="B14" s="157"/>
      <c r="C14" s="153"/>
      <c r="D14" s="158"/>
      <c r="E14" s="159"/>
      <c r="F14" s="155"/>
      <c r="G14" s="152"/>
      <c r="H14" s="14"/>
      <c r="I14" s="150">
        <v>7</v>
      </c>
      <c r="J14" s="151" t="s">
        <v>178</v>
      </c>
      <c r="K14" s="152">
        <f>IF(ISERROR(VLOOKUP(J14,'KAYIT LİSTESİ'!$B$4:$G$581,2,0)),"",(VLOOKUP(J14,'KAYIT LİSTESİ'!$B$4:$G$581,2,0)))</f>
      </c>
      <c r="L14" s="153">
        <f>IF(ISERROR(VLOOKUP(J14,'KAYIT LİSTESİ'!$B$4:$G$581,3,0)),"",(VLOOKUP(J14,'KAYIT LİSTESİ'!$B$4:$G$581,3,0)))</f>
      </c>
      <c r="M14" s="154">
        <f>IF(ISERROR(VLOOKUP(J14,'KAYIT LİSTESİ'!$B$4:$G$581,4,0)),"",(VLOOKUP(J14,'KAYIT LİSTESİ'!$B$4:$G$581,4,0)))</f>
      </c>
      <c r="N14" s="154">
        <f>IF(ISERROR(VLOOKUP(J14,'KAYIT LİSTESİ'!$B$4:$G$581,5,0)),"",(VLOOKUP(J14,'KAYIT LİSTESİ'!$B$4:$G$581,5,0)))</f>
      </c>
      <c r="O14" s="155"/>
      <c r="P14" s="156"/>
      <c r="T14" s="127">
        <v>42294</v>
      </c>
      <c r="U14" s="125">
        <v>87</v>
      </c>
    </row>
    <row r="15" spans="1:21" s="11" customFormat="1" ht="39" customHeight="1">
      <c r="A15" s="150"/>
      <c r="B15" s="157"/>
      <c r="C15" s="153"/>
      <c r="D15" s="158"/>
      <c r="E15" s="159"/>
      <c r="F15" s="155"/>
      <c r="G15" s="152"/>
      <c r="H15" s="14"/>
      <c r="I15" s="150">
        <v>8</v>
      </c>
      <c r="J15" s="151" t="s">
        <v>179</v>
      </c>
      <c r="K15" s="152">
        <f>IF(ISERROR(VLOOKUP(J15,'KAYIT LİSTESİ'!$B$4:$G$581,2,0)),"",(VLOOKUP(J15,'KAYIT LİSTESİ'!$B$4:$G$581,2,0)))</f>
      </c>
      <c r="L15" s="153">
        <f>IF(ISERROR(VLOOKUP(J15,'KAYIT LİSTESİ'!$B$4:$G$581,3,0)),"",(VLOOKUP(J15,'KAYIT LİSTESİ'!$B$4:$G$581,3,0)))</f>
      </c>
      <c r="M15" s="154">
        <f>IF(ISERROR(VLOOKUP(J15,'KAYIT LİSTESİ'!$B$4:$G$581,4,0)),"",(VLOOKUP(J15,'KAYIT LİSTESİ'!$B$4:$G$581,4,0)))</f>
      </c>
      <c r="N15" s="154">
        <f>IF(ISERROR(VLOOKUP(J15,'KAYIT LİSTESİ'!$B$4:$G$581,5,0)),"",(VLOOKUP(J15,'KAYIT LİSTESİ'!$B$4:$G$581,5,0)))</f>
      </c>
      <c r="O15" s="155"/>
      <c r="P15" s="156"/>
      <c r="T15" s="127">
        <v>42364</v>
      </c>
      <c r="U15" s="125">
        <v>86</v>
      </c>
    </row>
    <row r="16" spans="1:21" s="11" customFormat="1" ht="39" customHeight="1">
      <c r="A16" s="150"/>
      <c r="B16" s="157"/>
      <c r="C16" s="153"/>
      <c r="D16" s="158"/>
      <c r="E16" s="159"/>
      <c r="F16" s="155"/>
      <c r="G16" s="152"/>
      <c r="H16" s="14"/>
      <c r="I16" s="150">
        <v>9</v>
      </c>
      <c r="J16" s="151" t="s">
        <v>180</v>
      </c>
      <c r="K16" s="152">
        <f>IF(ISERROR(VLOOKUP(J16,'KAYIT LİSTESİ'!$B$4:$G$581,2,0)),"",(VLOOKUP(J16,'KAYIT LİSTESİ'!$B$4:$G$581,2,0)))</f>
      </c>
      <c r="L16" s="153">
        <f>IF(ISERROR(VLOOKUP(J16,'KAYIT LİSTESİ'!$B$4:$G$581,3,0)),"",(VLOOKUP(J16,'KAYIT LİSTESİ'!$B$4:$G$581,3,0)))</f>
      </c>
      <c r="M16" s="154">
        <f>IF(ISERROR(VLOOKUP(J16,'KAYIT LİSTESİ'!$B$4:$G$581,4,0)),"",(VLOOKUP(J16,'KAYIT LİSTESİ'!$B$4:$G$581,4,0)))</f>
      </c>
      <c r="N16" s="154">
        <f>IF(ISERROR(VLOOKUP(J16,'KAYIT LİSTESİ'!$B$4:$G$581,5,0)),"",(VLOOKUP(J16,'KAYIT LİSTESİ'!$B$4:$G$581,5,0)))</f>
      </c>
      <c r="O16" s="155"/>
      <c r="P16" s="156"/>
      <c r="T16" s="127">
        <v>42434</v>
      </c>
      <c r="U16" s="125">
        <v>85</v>
      </c>
    </row>
    <row r="17" spans="1:21" s="11" customFormat="1" ht="39" customHeight="1">
      <c r="A17" s="150"/>
      <c r="B17" s="157"/>
      <c r="C17" s="153"/>
      <c r="D17" s="158"/>
      <c r="E17" s="159"/>
      <c r="F17" s="155"/>
      <c r="G17" s="152"/>
      <c r="H17" s="14"/>
      <c r="I17" s="150">
        <v>10</v>
      </c>
      <c r="J17" s="151" t="s">
        <v>181</v>
      </c>
      <c r="K17" s="152">
        <f>IF(ISERROR(VLOOKUP(J17,'KAYIT LİSTESİ'!$B$4:$G$581,2,0)),"",(VLOOKUP(J17,'KAYIT LİSTESİ'!$B$4:$G$581,2,0)))</f>
      </c>
      <c r="L17" s="153">
        <f>IF(ISERROR(VLOOKUP(J17,'KAYIT LİSTESİ'!$B$4:$G$581,3,0)),"",(VLOOKUP(J17,'KAYIT LİSTESİ'!$B$4:$G$581,3,0)))</f>
      </c>
      <c r="M17" s="154">
        <f>IF(ISERROR(VLOOKUP(J17,'KAYIT LİSTESİ'!$B$4:$G$581,4,0)),"",(VLOOKUP(J17,'KAYIT LİSTESİ'!$B$4:$G$581,4,0)))</f>
      </c>
      <c r="N17" s="154">
        <f>IF(ISERROR(VLOOKUP(J17,'KAYIT LİSTESİ'!$B$4:$G$581,5,0)),"",(VLOOKUP(J17,'KAYIT LİSTESİ'!$B$4:$G$581,5,0)))</f>
      </c>
      <c r="O17" s="155"/>
      <c r="P17" s="156"/>
      <c r="T17" s="127">
        <v>42504</v>
      </c>
      <c r="U17" s="125">
        <v>84</v>
      </c>
    </row>
    <row r="18" spans="1:21" s="11" customFormat="1" ht="39" customHeight="1">
      <c r="A18" s="150"/>
      <c r="B18" s="157"/>
      <c r="C18" s="153"/>
      <c r="D18" s="158"/>
      <c r="E18" s="159"/>
      <c r="F18" s="155"/>
      <c r="G18" s="152"/>
      <c r="H18" s="14"/>
      <c r="I18" s="150">
        <v>11</v>
      </c>
      <c r="J18" s="151" t="s">
        <v>182</v>
      </c>
      <c r="K18" s="152">
        <f>IF(ISERROR(VLOOKUP(J18,'KAYIT LİSTESİ'!$B$4:$G$581,2,0)),"",(VLOOKUP(J18,'KAYIT LİSTESİ'!$B$4:$G$581,2,0)))</f>
      </c>
      <c r="L18" s="153">
        <f>IF(ISERROR(VLOOKUP(J18,'KAYIT LİSTESİ'!$B$4:$G$581,3,0)),"",(VLOOKUP(J18,'KAYIT LİSTESİ'!$B$4:$G$581,3,0)))</f>
      </c>
      <c r="M18" s="154">
        <f>IF(ISERROR(VLOOKUP(J18,'KAYIT LİSTESİ'!$B$4:$G$581,4,0)),"",(VLOOKUP(J18,'KAYIT LİSTESİ'!$B$4:$G$581,4,0)))</f>
      </c>
      <c r="N18" s="154">
        <f>IF(ISERROR(VLOOKUP(J18,'KAYIT LİSTESİ'!$B$4:$G$581,5,0)),"",(VLOOKUP(J18,'KAYIT LİSTESİ'!$B$4:$G$581,5,0)))</f>
      </c>
      <c r="O18" s="155"/>
      <c r="P18" s="156"/>
      <c r="T18" s="127">
        <v>42574</v>
      </c>
      <c r="U18" s="125">
        <v>83</v>
      </c>
    </row>
    <row r="19" spans="1:21" s="11" customFormat="1" ht="39" customHeight="1">
      <c r="A19" s="150"/>
      <c r="B19" s="157"/>
      <c r="C19" s="153"/>
      <c r="D19" s="158"/>
      <c r="E19" s="159"/>
      <c r="F19" s="155"/>
      <c r="G19" s="152"/>
      <c r="H19" s="14"/>
      <c r="I19" s="150">
        <v>12</v>
      </c>
      <c r="J19" s="151" t="s">
        <v>183</v>
      </c>
      <c r="K19" s="152">
        <f>IF(ISERROR(VLOOKUP(J19,'KAYIT LİSTESİ'!$B$4:$G$581,2,0)),"",(VLOOKUP(J19,'KAYIT LİSTESİ'!$B$4:$G$581,2,0)))</f>
      </c>
      <c r="L19" s="153">
        <f>IF(ISERROR(VLOOKUP(J19,'KAYIT LİSTESİ'!$B$4:$G$581,3,0)),"",(VLOOKUP(J19,'KAYIT LİSTESİ'!$B$4:$G$581,3,0)))</f>
      </c>
      <c r="M19" s="154">
        <f>IF(ISERROR(VLOOKUP(J19,'KAYIT LİSTESİ'!$B$4:$G$581,4,0)),"",(VLOOKUP(J19,'KAYIT LİSTESİ'!$B$4:$G$581,4,0)))</f>
      </c>
      <c r="N19" s="154">
        <f>IF(ISERROR(VLOOKUP(J19,'KAYIT LİSTESİ'!$B$4:$G$581,5,0)),"",(VLOOKUP(J19,'KAYIT LİSTESİ'!$B$4:$G$581,5,0)))</f>
      </c>
      <c r="O19" s="155"/>
      <c r="P19" s="156"/>
      <c r="T19" s="127">
        <v>42654</v>
      </c>
      <c r="U19" s="125">
        <v>82</v>
      </c>
    </row>
    <row r="20" spans="1:21" s="11" customFormat="1" ht="39" customHeight="1">
      <c r="A20" s="150"/>
      <c r="B20" s="157"/>
      <c r="C20" s="153"/>
      <c r="D20" s="158"/>
      <c r="E20" s="159"/>
      <c r="F20" s="155"/>
      <c r="G20" s="152"/>
      <c r="H20" s="14"/>
      <c r="I20" s="128" t="s">
        <v>14</v>
      </c>
      <c r="J20" s="129"/>
      <c r="K20" s="129"/>
      <c r="L20" s="129"/>
      <c r="M20" s="129"/>
      <c r="N20" s="129"/>
      <c r="O20" s="129"/>
      <c r="P20" s="130"/>
      <c r="T20" s="127">
        <v>42734</v>
      </c>
      <c r="U20" s="125">
        <v>81</v>
      </c>
    </row>
    <row r="21" spans="1:21" s="11" customFormat="1" ht="39" customHeight="1">
      <c r="A21" s="150"/>
      <c r="B21" s="157"/>
      <c r="C21" s="153"/>
      <c r="D21" s="158"/>
      <c r="E21" s="159"/>
      <c r="F21" s="155"/>
      <c r="G21" s="152"/>
      <c r="H21" s="14"/>
      <c r="I21" s="32" t="s">
        <v>171</v>
      </c>
      <c r="J21" s="32" t="s">
        <v>53</v>
      </c>
      <c r="K21" s="32" t="s">
        <v>52</v>
      </c>
      <c r="L21" s="33" t="s">
        <v>10</v>
      </c>
      <c r="M21" s="34" t="s">
        <v>11</v>
      </c>
      <c r="N21" s="34" t="s">
        <v>134</v>
      </c>
      <c r="O21" s="132" t="s">
        <v>12</v>
      </c>
      <c r="P21" s="32" t="s">
        <v>20</v>
      </c>
      <c r="T21" s="127">
        <v>42814</v>
      </c>
      <c r="U21" s="125">
        <v>80</v>
      </c>
    </row>
    <row r="22" spans="1:21" s="11" customFormat="1" ht="39" customHeight="1">
      <c r="A22" s="150"/>
      <c r="B22" s="157"/>
      <c r="C22" s="153"/>
      <c r="D22" s="158"/>
      <c r="E22" s="159"/>
      <c r="F22" s="155"/>
      <c r="G22" s="152"/>
      <c r="H22" s="14"/>
      <c r="I22" s="150">
        <v>1</v>
      </c>
      <c r="J22" s="151" t="s">
        <v>184</v>
      </c>
      <c r="K22" s="152">
        <f>IF(ISERROR(VLOOKUP(J22,'KAYIT LİSTESİ'!$B$4:$G$581,2,0)),"",(VLOOKUP(J22,'KAYIT LİSTESİ'!$B$4:$G$581,2,0)))</f>
      </c>
      <c r="L22" s="153">
        <f>IF(ISERROR(VLOOKUP(J22,'KAYIT LİSTESİ'!$B$4:$G$581,3,0)),"",(VLOOKUP(J22,'KAYIT LİSTESİ'!$B$4:$G$581,3,0)))</f>
      </c>
      <c r="M22" s="154">
        <f>IF(ISERROR(VLOOKUP(J22,'KAYIT LİSTESİ'!$B$4:$G$581,4,0)),"",(VLOOKUP(J22,'KAYIT LİSTESİ'!$B$4:$G$581,4,0)))</f>
      </c>
      <c r="N22" s="154">
        <f>IF(ISERROR(VLOOKUP(J22,'KAYIT LİSTESİ'!$B$4:$G$581,5,0)),"",(VLOOKUP(J22,'KAYIT LİSTESİ'!$B$4:$G$581,5,0)))</f>
      </c>
      <c r="O22" s="155"/>
      <c r="P22" s="156"/>
      <c r="T22" s="127">
        <v>42894</v>
      </c>
      <c r="U22" s="125">
        <v>79</v>
      </c>
    </row>
    <row r="23" spans="1:21" s="11" customFormat="1" ht="39" customHeight="1">
      <c r="A23" s="150"/>
      <c r="B23" s="157"/>
      <c r="C23" s="153"/>
      <c r="D23" s="158"/>
      <c r="E23" s="159"/>
      <c r="F23" s="155"/>
      <c r="G23" s="152"/>
      <c r="H23" s="14"/>
      <c r="I23" s="150">
        <v>2</v>
      </c>
      <c r="J23" s="151" t="s">
        <v>185</v>
      </c>
      <c r="K23" s="152">
        <f>IF(ISERROR(VLOOKUP(J23,'KAYIT LİSTESİ'!$B$4:$G$581,2,0)),"",(VLOOKUP(J23,'KAYIT LİSTESİ'!$B$4:$G$581,2,0)))</f>
      </c>
      <c r="L23" s="153">
        <f>IF(ISERROR(VLOOKUP(J23,'KAYIT LİSTESİ'!$B$4:$G$581,3,0)),"",(VLOOKUP(J23,'KAYIT LİSTESİ'!$B$4:$G$581,3,0)))</f>
      </c>
      <c r="M23" s="154">
        <f>IF(ISERROR(VLOOKUP(J23,'KAYIT LİSTESİ'!$B$4:$G$581,4,0)),"",(VLOOKUP(J23,'KAYIT LİSTESİ'!$B$4:$G$581,4,0)))</f>
      </c>
      <c r="N23" s="154">
        <f>IF(ISERROR(VLOOKUP(J23,'KAYIT LİSTESİ'!$B$4:$G$581,5,0)),"",(VLOOKUP(J23,'KAYIT LİSTESİ'!$B$4:$G$581,5,0)))</f>
      </c>
      <c r="O23" s="155"/>
      <c r="P23" s="156"/>
      <c r="T23" s="127">
        <v>42974</v>
      </c>
      <c r="U23" s="125">
        <v>78</v>
      </c>
    </row>
    <row r="24" spans="1:21" s="11" customFormat="1" ht="39" customHeight="1">
      <c r="A24" s="150"/>
      <c r="B24" s="157"/>
      <c r="C24" s="153"/>
      <c r="D24" s="158"/>
      <c r="E24" s="159"/>
      <c r="F24" s="155"/>
      <c r="G24" s="152"/>
      <c r="H24" s="14"/>
      <c r="I24" s="150">
        <v>3</v>
      </c>
      <c r="J24" s="151" t="s">
        <v>186</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43054</v>
      </c>
      <c r="U24" s="125">
        <v>77</v>
      </c>
    </row>
    <row r="25" spans="1:21" s="11" customFormat="1" ht="39" customHeight="1">
      <c r="A25" s="150"/>
      <c r="B25" s="157"/>
      <c r="C25" s="153"/>
      <c r="D25" s="158"/>
      <c r="E25" s="159"/>
      <c r="F25" s="155"/>
      <c r="G25" s="152"/>
      <c r="H25" s="14"/>
      <c r="I25" s="150">
        <v>4</v>
      </c>
      <c r="J25" s="151" t="s">
        <v>187</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43134</v>
      </c>
      <c r="U25" s="125">
        <v>76</v>
      </c>
    </row>
    <row r="26" spans="1:21" s="11" customFormat="1" ht="39" customHeight="1">
      <c r="A26" s="150"/>
      <c r="B26" s="157"/>
      <c r="C26" s="153"/>
      <c r="D26" s="158"/>
      <c r="E26" s="159"/>
      <c r="F26" s="155"/>
      <c r="G26" s="152"/>
      <c r="H26" s="14"/>
      <c r="I26" s="150">
        <v>5</v>
      </c>
      <c r="J26" s="151" t="s">
        <v>188</v>
      </c>
      <c r="K26" s="152">
        <f>IF(ISERROR(VLOOKUP(J26,'KAYIT LİSTESİ'!$B$4:$G$581,2,0)),"",(VLOOKUP(J26,'KAYIT LİSTESİ'!$B$4:$G$581,2,0)))</f>
      </c>
      <c r="L26" s="153">
        <f>IF(ISERROR(VLOOKUP(J26,'KAYIT LİSTESİ'!$B$4:$G$581,3,0)),"",(VLOOKUP(J26,'KAYIT LİSTESİ'!$B$4:$G$581,3,0)))</f>
      </c>
      <c r="M26" s="154">
        <f>IF(ISERROR(VLOOKUP(J26,'KAYIT LİSTESİ'!$B$4:$G$581,4,0)),"",(VLOOKUP(J26,'KAYIT LİSTESİ'!$B$4:$G$581,4,0)))</f>
      </c>
      <c r="N26" s="154">
        <f>IF(ISERROR(VLOOKUP(J26,'KAYIT LİSTESİ'!$B$4:$G$581,5,0)),"",(VLOOKUP(J26,'KAYIT LİSTESİ'!$B$4:$G$581,5,0)))</f>
      </c>
      <c r="O26" s="155"/>
      <c r="P26" s="156"/>
      <c r="T26" s="127">
        <v>43214</v>
      </c>
      <c r="U26" s="125">
        <v>75</v>
      </c>
    </row>
    <row r="27" spans="1:21" s="11" customFormat="1" ht="39" customHeight="1">
      <c r="A27" s="150"/>
      <c r="B27" s="157"/>
      <c r="C27" s="153"/>
      <c r="D27" s="158"/>
      <c r="E27" s="159"/>
      <c r="F27" s="155"/>
      <c r="G27" s="152"/>
      <c r="H27" s="14"/>
      <c r="I27" s="150">
        <v>6</v>
      </c>
      <c r="J27" s="151" t="s">
        <v>189</v>
      </c>
      <c r="K27" s="152">
        <f>IF(ISERROR(VLOOKUP(J27,'KAYIT LİSTESİ'!$B$4:$G$581,2,0)),"",(VLOOKUP(J27,'KAYIT LİSTESİ'!$B$4:$G$581,2,0)))</f>
      </c>
      <c r="L27" s="153">
        <f>IF(ISERROR(VLOOKUP(J27,'KAYIT LİSTESİ'!$B$4:$G$581,3,0)),"",(VLOOKUP(J27,'KAYIT LİSTESİ'!$B$4:$G$581,3,0)))</f>
      </c>
      <c r="M27" s="154">
        <f>IF(ISERROR(VLOOKUP(J27,'KAYIT LİSTESİ'!$B$4:$G$581,4,0)),"",(VLOOKUP(J27,'KAYIT LİSTESİ'!$B$4:$G$581,4,0)))</f>
      </c>
      <c r="N27" s="154">
        <f>IF(ISERROR(VLOOKUP(J27,'KAYIT LİSTESİ'!$B$4:$G$581,5,0)),"",(VLOOKUP(J27,'KAYIT LİSTESİ'!$B$4:$G$581,5,0)))</f>
      </c>
      <c r="O27" s="155"/>
      <c r="P27" s="156"/>
      <c r="T27" s="127">
        <v>43314</v>
      </c>
      <c r="U27" s="125">
        <v>74</v>
      </c>
    </row>
    <row r="28" spans="1:21" s="11" customFormat="1" ht="39" customHeight="1">
      <c r="A28" s="150"/>
      <c r="B28" s="157"/>
      <c r="C28" s="153"/>
      <c r="D28" s="158"/>
      <c r="E28" s="159"/>
      <c r="F28" s="155"/>
      <c r="G28" s="152"/>
      <c r="H28" s="14"/>
      <c r="I28" s="150">
        <v>7</v>
      </c>
      <c r="J28" s="151" t="s">
        <v>190</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43414</v>
      </c>
      <c r="U28" s="125">
        <v>73</v>
      </c>
    </row>
    <row r="29" spans="1:21" s="11" customFormat="1" ht="39" customHeight="1">
      <c r="A29" s="150"/>
      <c r="B29" s="157"/>
      <c r="C29" s="153"/>
      <c r="D29" s="158"/>
      <c r="E29" s="159"/>
      <c r="F29" s="155"/>
      <c r="G29" s="152"/>
      <c r="H29" s="14"/>
      <c r="I29" s="150">
        <v>8</v>
      </c>
      <c r="J29" s="151" t="s">
        <v>191</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43514</v>
      </c>
      <c r="U29" s="125">
        <v>72</v>
      </c>
    </row>
    <row r="30" spans="1:21" s="11" customFormat="1" ht="39" customHeight="1">
      <c r="A30" s="150"/>
      <c r="B30" s="157"/>
      <c r="C30" s="153"/>
      <c r="D30" s="158"/>
      <c r="E30" s="159"/>
      <c r="F30" s="155"/>
      <c r="G30" s="152"/>
      <c r="H30" s="14"/>
      <c r="I30" s="150">
        <v>9</v>
      </c>
      <c r="J30" s="151" t="s">
        <v>192</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43614</v>
      </c>
      <c r="U30" s="125">
        <v>71</v>
      </c>
    </row>
    <row r="31" spans="1:21" s="11" customFormat="1" ht="39" customHeight="1">
      <c r="A31" s="150"/>
      <c r="B31" s="157"/>
      <c r="C31" s="153"/>
      <c r="D31" s="158"/>
      <c r="E31" s="159"/>
      <c r="F31" s="155"/>
      <c r="G31" s="152"/>
      <c r="H31" s="14"/>
      <c r="I31" s="150">
        <v>10</v>
      </c>
      <c r="J31" s="151" t="s">
        <v>193</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43714</v>
      </c>
      <c r="U31" s="125">
        <v>70</v>
      </c>
    </row>
    <row r="32" spans="1:21" s="11" customFormat="1" ht="39" customHeight="1">
      <c r="A32" s="150"/>
      <c r="B32" s="157"/>
      <c r="C32" s="153"/>
      <c r="D32" s="158"/>
      <c r="E32" s="159"/>
      <c r="F32" s="155"/>
      <c r="G32" s="152"/>
      <c r="H32" s="14"/>
      <c r="I32" s="150">
        <v>11</v>
      </c>
      <c r="J32" s="151" t="s">
        <v>194</v>
      </c>
      <c r="K32" s="152">
        <f>IF(ISERROR(VLOOKUP(J32,'KAYIT LİSTESİ'!$B$4:$G$581,2,0)),"",(VLOOKUP(J32,'KAYIT LİSTESİ'!$B$4:$G$581,2,0)))</f>
      </c>
      <c r="L32" s="153">
        <f>IF(ISERROR(VLOOKUP(J32,'KAYIT LİSTESİ'!$B$4:$G$581,3,0)),"",(VLOOKUP(J32,'KAYIT LİSTESİ'!$B$4:$G$581,3,0)))</f>
      </c>
      <c r="M32" s="154">
        <f>IF(ISERROR(VLOOKUP(J32,'KAYIT LİSTESİ'!$B$4:$G$581,4,0)),"",(VLOOKUP(J32,'KAYIT LİSTESİ'!$B$4:$G$581,4,0)))</f>
      </c>
      <c r="N32" s="154">
        <f>IF(ISERROR(VLOOKUP(J32,'KAYIT LİSTESİ'!$B$4:$G$581,5,0)),"",(VLOOKUP(J32,'KAYIT LİSTESİ'!$B$4:$G$581,5,0)))</f>
      </c>
      <c r="O32" s="155"/>
      <c r="P32" s="156"/>
      <c r="T32" s="127">
        <v>43834</v>
      </c>
      <c r="U32" s="125">
        <v>69</v>
      </c>
    </row>
    <row r="33" spans="1:21" s="11" customFormat="1" ht="39" customHeight="1">
      <c r="A33" s="150"/>
      <c r="B33" s="157"/>
      <c r="C33" s="153"/>
      <c r="D33" s="158"/>
      <c r="E33" s="159"/>
      <c r="F33" s="155"/>
      <c r="G33" s="152"/>
      <c r="H33" s="14"/>
      <c r="I33" s="150">
        <v>12</v>
      </c>
      <c r="J33" s="151" t="s">
        <v>195</v>
      </c>
      <c r="K33" s="152">
        <f>IF(ISERROR(VLOOKUP(J33,'KAYIT LİSTESİ'!$B$4:$G$581,2,0)),"",(VLOOKUP(J33,'KAYIT LİSTESİ'!$B$4:$G$581,2,0)))</f>
      </c>
      <c r="L33" s="153">
        <f>IF(ISERROR(VLOOKUP(J33,'KAYIT LİSTESİ'!$B$4:$G$581,3,0)),"",(VLOOKUP(J33,'KAYIT LİSTESİ'!$B$4:$G$581,3,0)))</f>
      </c>
      <c r="M33" s="154">
        <f>IF(ISERROR(VLOOKUP(J33,'KAYIT LİSTESİ'!$B$4:$G$581,4,0)),"",(VLOOKUP(J33,'KAYIT LİSTESİ'!$B$4:$G$581,4,0)))</f>
      </c>
      <c r="N33" s="154">
        <f>IF(ISERROR(VLOOKUP(J33,'KAYIT LİSTESİ'!$B$4:$G$581,5,0)),"",(VLOOKUP(J33,'KAYIT LİSTESİ'!$B$4:$G$581,5,0)))</f>
      </c>
      <c r="O33" s="155"/>
      <c r="P33" s="156"/>
      <c r="T33" s="127">
        <v>43954</v>
      </c>
      <c r="U33" s="125">
        <v>68</v>
      </c>
    </row>
    <row r="34" spans="1:21" s="11" customFormat="1" ht="39" customHeight="1">
      <c r="A34" s="150"/>
      <c r="B34" s="157"/>
      <c r="C34" s="153"/>
      <c r="D34" s="158"/>
      <c r="E34" s="159"/>
      <c r="F34" s="155"/>
      <c r="G34" s="152"/>
      <c r="H34" s="14"/>
      <c r="I34" s="128" t="s">
        <v>15</v>
      </c>
      <c r="J34" s="129"/>
      <c r="K34" s="129"/>
      <c r="L34" s="129"/>
      <c r="M34" s="129"/>
      <c r="N34" s="129"/>
      <c r="O34" s="129"/>
      <c r="P34" s="130"/>
      <c r="T34" s="127">
        <v>44074</v>
      </c>
      <c r="U34" s="125">
        <v>67</v>
      </c>
    </row>
    <row r="35" spans="1:21" s="11" customFormat="1" ht="39" customHeight="1">
      <c r="A35" s="150"/>
      <c r="B35" s="157"/>
      <c r="C35" s="153"/>
      <c r="D35" s="158"/>
      <c r="E35" s="159"/>
      <c r="F35" s="155"/>
      <c r="G35" s="152"/>
      <c r="H35" s="14"/>
      <c r="I35" s="32" t="s">
        <v>171</v>
      </c>
      <c r="J35" s="32" t="s">
        <v>53</v>
      </c>
      <c r="K35" s="32" t="s">
        <v>52</v>
      </c>
      <c r="L35" s="33" t="s">
        <v>10</v>
      </c>
      <c r="M35" s="34" t="s">
        <v>11</v>
      </c>
      <c r="N35" s="34" t="s">
        <v>134</v>
      </c>
      <c r="O35" s="132" t="s">
        <v>12</v>
      </c>
      <c r="P35" s="32" t="s">
        <v>20</v>
      </c>
      <c r="T35" s="127">
        <v>44194</v>
      </c>
      <c r="U35" s="125">
        <v>66</v>
      </c>
    </row>
    <row r="36" spans="1:21" s="11" customFormat="1" ht="39" customHeight="1">
      <c r="A36" s="150"/>
      <c r="B36" s="157"/>
      <c r="C36" s="153"/>
      <c r="D36" s="158"/>
      <c r="E36" s="159"/>
      <c r="F36" s="155"/>
      <c r="G36" s="152"/>
      <c r="H36" s="14"/>
      <c r="I36" s="150">
        <v>1</v>
      </c>
      <c r="J36" s="151" t="s">
        <v>196</v>
      </c>
      <c r="K36" s="152">
        <f>IF(ISERROR(VLOOKUP(J36,'KAYIT LİSTESİ'!$B$4:$G$581,2,0)),"",(VLOOKUP(J36,'KAYIT LİSTESİ'!$B$4:$G$581,2,0)))</f>
      </c>
      <c r="L36" s="153">
        <f>IF(ISERROR(VLOOKUP(J36,'KAYIT LİSTESİ'!$B$4:$G$581,3,0)),"",(VLOOKUP(J36,'KAYIT LİSTESİ'!$B$4:$G$581,3,0)))</f>
      </c>
      <c r="M36" s="154">
        <f>IF(ISERROR(VLOOKUP(J36,'KAYIT LİSTESİ'!$B$4:$G$581,4,0)),"",(VLOOKUP(J36,'KAYIT LİSTESİ'!$B$4:$G$581,4,0)))</f>
      </c>
      <c r="N36" s="154">
        <f>IF(ISERROR(VLOOKUP(J36,'KAYIT LİSTESİ'!$B$4:$G$581,5,0)),"",(VLOOKUP(J36,'KAYIT LİSTESİ'!$B$4:$G$581,5,0)))</f>
      </c>
      <c r="O36" s="155"/>
      <c r="P36" s="156"/>
      <c r="T36" s="127">
        <v>44314</v>
      </c>
      <c r="U36" s="125">
        <v>65</v>
      </c>
    </row>
    <row r="37" spans="1:21" s="11" customFormat="1" ht="39" customHeight="1">
      <c r="A37" s="150"/>
      <c r="B37" s="157"/>
      <c r="C37" s="153"/>
      <c r="D37" s="158"/>
      <c r="E37" s="159"/>
      <c r="F37" s="155"/>
      <c r="G37" s="152"/>
      <c r="H37" s="14"/>
      <c r="I37" s="150">
        <v>2</v>
      </c>
      <c r="J37" s="151" t="s">
        <v>197</v>
      </c>
      <c r="K37" s="152">
        <f>IF(ISERROR(VLOOKUP(J37,'KAYIT LİSTESİ'!$B$4:$G$581,2,0)),"",(VLOOKUP(J37,'KAYIT LİSTESİ'!$B$4:$G$581,2,0)))</f>
      </c>
      <c r="L37" s="153">
        <f>IF(ISERROR(VLOOKUP(J37,'KAYIT LİSTESİ'!$B$4:$G$581,3,0)),"",(VLOOKUP(J37,'KAYIT LİSTESİ'!$B$4:$G$581,3,0)))</f>
      </c>
      <c r="M37" s="154">
        <f>IF(ISERROR(VLOOKUP(J37,'KAYIT LİSTESİ'!$B$4:$G$581,4,0)),"",(VLOOKUP(J37,'KAYIT LİSTESİ'!$B$4:$G$581,4,0)))</f>
      </c>
      <c r="N37" s="154">
        <f>IF(ISERROR(VLOOKUP(J37,'KAYIT LİSTESİ'!$B$4:$G$581,5,0)),"",(VLOOKUP(J37,'KAYIT LİSTESİ'!$B$4:$G$581,5,0)))</f>
      </c>
      <c r="O37" s="155"/>
      <c r="P37" s="156"/>
      <c r="T37" s="127">
        <v>44434</v>
      </c>
      <c r="U37" s="125">
        <v>64</v>
      </c>
    </row>
    <row r="38" spans="1:21" s="11" customFormat="1" ht="39" customHeight="1">
      <c r="A38" s="150"/>
      <c r="B38" s="157"/>
      <c r="C38" s="153"/>
      <c r="D38" s="158"/>
      <c r="E38" s="159"/>
      <c r="F38" s="155"/>
      <c r="G38" s="152"/>
      <c r="H38" s="14"/>
      <c r="I38" s="150">
        <v>3</v>
      </c>
      <c r="J38" s="151" t="s">
        <v>198</v>
      </c>
      <c r="K38" s="152">
        <f>IF(ISERROR(VLOOKUP(J38,'KAYIT LİSTESİ'!$B$4:$G$581,2,0)),"",(VLOOKUP(J38,'KAYIT LİSTESİ'!$B$4:$G$581,2,0)))</f>
      </c>
      <c r="L38" s="153">
        <f>IF(ISERROR(VLOOKUP(J38,'KAYIT LİSTESİ'!$B$4:$G$581,3,0)),"",(VLOOKUP(J38,'KAYIT LİSTESİ'!$B$4:$G$581,3,0)))</f>
      </c>
      <c r="M38" s="154">
        <f>IF(ISERROR(VLOOKUP(J38,'KAYIT LİSTESİ'!$B$4:$G$581,4,0)),"",(VLOOKUP(J38,'KAYIT LİSTESİ'!$B$4:$G$581,4,0)))</f>
      </c>
      <c r="N38" s="154">
        <f>IF(ISERROR(VLOOKUP(J38,'KAYIT LİSTESİ'!$B$4:$G$581,5,0)),"",(VLOOKUP(J38,'KAYIT LİSTESİ'!$B$4:$G$581,5,0)))</f>
      </c>
      <c r="O38" s="155"/>
      <c r="P38" s="156"/>
      <c r="T38" s="127">
        <v>44554</v>
      </c>
      <c r="U38" s="125">
        <v>63</v>
      </c>
    </row>
    <row r="39" spans="1:21" s="11" customFormat="1" ht="39" customHeight="1">
      <c r="A39" s="150"/>
      <c r="B39" s="157"/>
      <c r="C39" s="153"/>
      <c r="D39" s="158"/>
      <c r="E39" s="159"/>
      <c r="F39" s="155"/>
      <c r="G39" s="152"/>
      <c r="H39" s="14"/>
      <c r="I39" s="150">
        <v>4</v>
      </c>
      <c r="J39" s="151" t="s">
        <v>199</v>
      </c>
      <c r="K39" s="152">
        <f>IF(ISERROR(VLOOKUP(J39,'KAYIT LİSTESİ'!$B$4:$G$581,2,0)),"",(VLOOKUP(J39,'KAYIT LİSTESİ'!$B$4:$G$581,2,0)))</f>
      </c>
      <c r="L39" s="153">
        <f>IF(ISERROR(VLOOKUP(J39,'KAYIT LİSTESİ'!$B$4:$G$581,3,0)),"",(VLOOKUP(J39,'KAYIT LİSTESİ'!$B$4:$G$581,3,0)))</f>
      </c>
      <c r="M39" s="154">
        <f>IF(ISERROR(VLOOKUP(J39,'KAYIT LİSTESİ'!$B$4:$G$581,4,0)),"",(VLOOKUP(J39,'KAYIT LİSTESİ'!$B$4:$G$581,4,0)))</f>
      </c>
      <c r="N39" s="154">
        <f>IF(ISERROR(VLOOKUP(J39,'KAYIT LİSTESİ'!$B$4:$G$581,5,0)),"",(VLOOKUP(J39,'KAYIT LİSTESİ'!$B$4:$G$581,5,0)))</f>
      </c>
      <c r="O39" s="155"/>
      <c r="P39" s="156"/>
      <c r="T39" s="127">
        <v>44674</v>
      </c>
      <c r="U39" s="125">
        <v>62</v>
      </c>
    </row>
    <row r="40" spans="1:21" s="11" customFormat="1" ht="39" customHeight="1">
      <c r="A40" s="150"/>
      <c r="B40" s="157"/>
      <c r="C40" s="153"/>
      <c r="D40" s="158"/>
      <c r="E40" s="159"/>
      <c r="F40" s="155"/>
      <c r="G40" s="152"/>
      <c r="H40" s="14"/>
      <c r="I40" s="150">
        <v>5</v>
      </c>
      <c r="J40" s="151" t="s">
        <v>200</v>
      </c>
      <c r="K40" s="152">
        <f>IF(ISERROR(VLOOKUP(J40,'KAYIT LİSTESİ'!$B$4:$G$581,2,0)),"",(VLOOKUP(J40,'KAYIT LİSTESİ'!$B$4:$G$581,2,0)))</f>
      </c>
      <c r="L40" s="153">
        <f>IF(ISERROR(VLOOKUP(J40,'KAYIT LİSTESİ'!$B$4:$G$581,3,0)),"",(VLOOKUP(J40,'KAYIT LİSTESİ'!$B$4:$G$581,3,0)))</f>
      </c>
      <c r="M40" s="154">
        <f>IF(ISERROR(VLOOKUP(J40,'KAYIT LİSTESİ'!$B$4:$G$581,4,0)),"",(VLOOKUP(J40,'KAYIT LİSTESİ'!$B$4:$G$581,4,0)))</f>
      </c>
      <c r="N40" s="154">
        <f>IF(ISERROR(VLOOKUP(J40,'KAYIT LİSTESİ'!$B$4:$G$581,5,0)),"",(VLOOKUP(J40,'KAYIT LİSTESİ'!$B$4:$G$581,5,0)))</f>
      </c>
      <c r="O40" s="155"/>
      <c r="P40" s="156"/>
      <c r="T40" s="127">
        <v>44794</v>
      </c>
      <c r="U40" s="125">
        <v>61</v>
      </c>
    </row>
    <row r="41" spans="1:21" s="11" customFormat="1" ht="39" customHeight="1">
      <c r="A41" s="150"/>
      <c r="B41" s="157"/>
      <c r="C41" s="153"/>
      <c r="D41" s="158"/>
      <c r="E41" s="159"/>
      <c r="F41" s="155"/>
      <c r="G41" s="152"/>
      <c r="H41" s="14"/>
      <c r="I41" s="150">
        <v>6</v>
      </c>
      <c r="J41" s="151" t="s">
        <v>201</v>
      </c>
      <c r="K41" s="152">
        <f>IF(ISERROR(VLOOKUP(J41,'KAYIT LİSTESİ'!$B$4:$G$581,2,0)),"",(VLOOKUP(J41,'KAYIT LİSTESİ'!$B$4:$G$581,2,0)))</f>
      </c>
      <c r="L41" s="153">
        <f>IF(ISERROR(VLOOKUP(J41,'KAYIT LİSTESİ'!$B$4:$G$581,3,0)),"",(VLOOKUP(J41,'KAYIT LİSTESİ'!$B$4:$G$581,3,0)))</f>
      </c>
      <c r="M41" s="154">
        <f>IF(ISERROR(VLOOKUP(J41,'KAYIT LİSTESİ'!$B$4:$G$581,4,0)),"",(VLOOKUP(J41,'KAYIT LİSTESİ'!$B$4:$G$581,4,0)))</f>
      </c>
      <c r="N41" s="154">
        <f>IF(ISERROR(VLOOKUP(J41,'KAYIT LİSTESİ'!$B$4:$G$581,5,0)),"",(VLOOKUP(J41,'KAYIT LİSTESİ'!$B$4:$G$581,5,0)))</f>
      </c>
      <c r="O41" s="155"/>
      <c r="P41" s="156"/>
      <c r="T41" s="127">
        <v>44914</v>
      </c>
      <c r="U41" s="125">
        <v>60</v>
      </c>
    </row>
    <row r="42" spans="1:21" s="11" customFormat="1" ht="39" customHeight="1">
      <c r="A42" s="150"/>
      <c r="B42" s="157"/>
      <c r="C42" s="153"/>
      <c r="D42" s="158"/>
      <c r="E42" s="159"/>
      <c r="F42" s="155"/>
      <c r="G42" s="152"/>
      <c r="H42" s="14"/>
      <c r="I42" s="150">
        <v>7</v>
      </c>
      <c r="J42" s="151" t="s">
        <v>202</v>
      </c>
      <c r="K42" s="152">
        <f>IF(ISERROR(VLOOKUP(J42,'KAYIT LİSTESİ'!$B$4:$G$581,2,0)),"",(VLOOKUP(J42,'KAYIT LİSTESİ'!$B$4:$G$581,2,0)))</f>
      </c>
      <c r="L42" s="153">
        <f>IF(ISERROR(VLOOKUP(J42,'KAYIT LİSTESİ'!$B$4:$G$581,3,0)),"",(VLOOKUP(J42,'KAYIT LİSTESİ'!$B$4:$G$581,3,0)))</f>
      </c>
      <c r="M42" s="154">
        <f>IF(ISERROR(VLOOKUP(J42,'KAYIT LİSTESİ'!$B$4:$G$581,4,0)),"",(VLOOKUP(J42,'KAYIT LİSTESİ'!$B$4:$G$581,4,0)))</f>
      </c>
      <c r="N42" s="154">
        <f>IF(ISERROR(VLOOKUP(J42,'KAYIT LİSTESİ'!$B$4:$G$581,5,0)),"",(VLOOKUP(J42,'KAYIT LİSTESİ'!$B$4:$G$581,5,0)))</f>
      </c>
      <c r="O42" s="155"/>
      <c r="P42" s="156"/>
      <c r="T42" s="127">
        <v>45064</v>
      </c>
      <c r="U42" s="125">
        <v>59</v>
      </c>
    </row>
    <row r="43" spans="1:21" s="11" customFormat="1" ht="39" customHeight="1">
      <c r="A43" s="150"/>
      <c r="B43" s="157"/>
      <c r="C43" s="153"/>
      <c r="D43" s="158"/>
      <c r="E43" s="159"/>
      <c r="F43" s="155"/>
      <c r="G43" s="152"/>
      <c r="H43" s="14"/>
      <c r="I43" s="150">
        <v>8</v>
      </c>
      <c r="J43" s="151" t="s">
        <v>203</v>
      </c>
      <c r="K43" s="152">
        <f>IF(ISERROR(VLOOKUP(J43,'KAYIT LİSTESİ'!$B$4:$G$581,2,0)),"",(VLOOKUP(J43,'KAYIT LİSTESİ'!$B$4:$G$581,2,0)))</f>
      </c>
      <c r="L43" s="153">
        <f>IF(ISERROR(VLOOKUP(J43,'KAYIT LİSTESİ'!$B$4:$G$581,3,0)),"",(VLOOKUP(J43,'KAYIT LİSTESİ'!$B$4:$G$581,3,0)))</f>
      </c>
      <c r="M43" s="154">
        <f>IF(ISERROR(VLOOKUP(J43,'KAYIT LİSTESİ'!$B$4:$G$581,4,0)),"",(VLOOKUP(J43,'KAYIT LİSTESİ'!$B$4:$G$581,4,0)))</f>
      </c>
      <c r="N43" s="154">
        <f>IF(ISERROR(VLOOKUP(J43,'KAYIT LİSTESİ'!$B$4:$G$581,5,0)),"",(VLOOKUP(J43,'KAYIT LİSTESİ'!$B$4:$G$581,5,0)))</f>
      </c>
      <c r="O43" s="155"/>
      <c r="P43" s="156"/>
      <c r="T43" s="127">
        <v>45214</v>
      </c>
      <c r="U43" s="125">
        <v>58</v>
      </c>
    </row>
    <row r="44" spans="1:21" s="11" customFormat="1" ht="39" customHeight="1">
      <c r="A44" s="150"/>
      <c r="B44" s="157"/>
      <c r="C44" s="153"/>
      <c r="D44" s="158"/>
      <c r="E44" s="159"/>
      <c r="F44" s="155"/>
      <c r="G44" s="152"/>
      <c r="H44" s="14"/>
      <c r="I44" s="150">
        <v>9</v>
      </c>
      <c r="J44" s="151" t="s">
        <v>204</v>
      </c>
      <c r="K44" s="152">
        <f>IF(ISERROR(VLOOKUP(J44,'KAYIT LİSTESİ'!$B$4:$G$581,2,0)),"",(VLOOKUP(J44,'KAYIT LİSTESİ'!$B$4:$G$581,2,0)))</f>
      </c>
      <c r="L44" s="153">
        <f>IF(ISERROR(VLOOKUP(J44,'KAYIT LİSTESİ'!$B$4:$G$581,3,0)),"",(VLOOKUP(J44,'KAYIT LİSTESİ'!$B$4:$G$581,3,0)))</f>
      </c>
      <c r="M44" s="154">
        <f>IF(ISERROR(VLOOKUP(J44,'KAYIT LİSTESİ'!$B$4:$G$581,4,0)),"",(VLOOKUP(J44,'KAYIT LİSTESİ'!$B$4:$G$581,4,0)))</f>
      </c>
      <c r="N44" s="154">
        <f>IF(ISERROR(VLOOKUP(J44,'KAYIT LİSTESİ'!$B$4:$G$581,5,0)),"",(VLOOKUP(J44,'KAYIT LİSTESİ'!$B$4:$G$581,5,0)))</f>
      </c>
      <c r="O44" s="155"/>
      <c r="P44" s="156"/>
      <c r="T44" s="127">
        <v>45364</v>
      </c>
      <c r="U44" s="125">
        <v>57</v>
      </c>
    </row>
    <row r="45" spans="1:21" s="11" customFormat="1" ht="39" customHeight="1">
      <c r="A45" s="150"/>
      <c r="B45" s="157"/>
      <c r="C45" s="153"/>
      <c r="D45" s="158"/>
      <c r="E45" s="159"/>
      <c r="F45" s="155"/>
      <c r="G45" s="152"/>
      <c r="H45" s="14"/>
      <c r="I45" s="150">
        <v>10</v>
      </c>
      <c r="J45" s="151" t="s">
        <v>205</v>
      </c>
      <c r="K45" s="152">
        <f>IF(ISERROR(VLOOKUP(J45,'KAYIT LİSTESİ'!$B$4:$G$581,2,0)),"",(VLOOKUP(J45,'KAYIT LİSTESİ'!$B$4:$G$581,2,0)))</f>
      </c>
      <c r="L45" s="153">
        <f>IF(ISERROR(VLOOKUP(J45,'KAYIT LİSTESİ'!$B$4:$G$581,3,0)),"",(VLOOKUP(J45,'KAYIT LİSTESİ'!$B$4:$G$581,3,0)))</f>
      </c>
      <c r="M45" s="154">
        <f>IF(ISERROR(VLOOKUP(J45,'KAYIT LİSTESİ'!$B$4:$G$581,4,0)),"",(VLOOKUP(J45,'KAYIT LİSTESİ'!$B$4:$G$581,4,0)))</f>
      </c>
      <c r="N45" s="154">
        <f>IF(ISERROR(VLOOKUP(J45,'KAYIT LİSTESİ'!$B$4:$G$581,5,0)),"",(VLOOKUP(J45,'KAYIT LİSTESİ'!$B$4:$G$581,5,0)))</f>
      </c>
      <c r="O45" s="155"/>
      <c r="P45" s="156"/>
      <c r="T45" s="127">
        <v>45514</v>
      </c>
      <c r="U45" s="125">
        <v>56</v>
      </c>
    </row>
    <row r="46" spans="1:21" s="11" customFormat="1" ht="39" customHeight="1">
      <c r="A46" s="150"/>
      <c r="B46" s="157"/>
      <c r="C46" s="153"/>
      <c r="D46" s="158"/>
      <c r="E46" s="159"/>
      <c r="F46" s="155"/>
      <c r="G46" s="152"/>
      <c r="H46" s="14"/>
      <c r="I46" s="150">
        <v>11</v>
      </c>
      <c r="J46" s="151" t="s">
        <v>206</v>
      </c>
      <c r="K46" s="152">
        <f>IF(ISERROR(VLOOKUP(J46,'KAYIT LİSTESİ'!$B$4:$G$581,2,0)),"",(VLOOKUP(J46,'KAYIT LİSTESİ'!$B$4:$G$581,2,0)))</f>
      </c>
      <c r="L46" s="153">
        <f>IF(ISERROR(VLOOKUP(J46,'KAYIT LİSTESİ'!$B$4:$G$581,3,0)),"",(VLOOKUP(J46,'KAYIT LİSTESİ'!$B$4:$G$581,3,0)))</f>
      </c>
      <c r="M46" s="154">
        <f>IF(ISERROR(VLOOKUP(J46,'KAYIT LİSTESİ'!$B$4:$G$581,4,0)),"",(VLOOKUP(J46,'KAYIT LİSTESİ'!$B$4:$G$581,4,0)))</f>
      </c>
      <c r="N46" s="154">
        <f>IF(ISERROR(VLOOKUP(J46,'KAYIT LİSTESİ'!$B$4:$G$581,5,0)),"",(VLOOKUP(J46,'KAYIT LİSTESİ'!$B$4:$G$581,5,0)))</f>
      </c>
      <c r="O46" s="155"/>
      <c r="P46" s="156"/>
      <c r="T46" s="127">
        <v>45664</v>
      </c>
      <c r="U46" s="125">
        <v>55</v>
      </c>
    </row>
    <row r="47" spans="1:21" s="11" customFormat="1" ht="39" customHeight="1">
      <c r="A47" s="150"/>
      <c r="B47" s="157"/>
      <c r="C47" s="153"/>
      <c r="D47" s="158"/>
      <c r="E47" s="159"/>
      <c r="F47" s="155"/>
      <c r="G47" s="152"/>
      <c r="H47" s="14"/>
      <c r="I47" s="150">
        <v>12</v>
      </c>
      <c r="J47" s="151" t="s">
        <v>207</v>
      </c>
      <c r="K47" s="152">
        <f>IF(ISERROR(VLOOKUP(J47,'KAYIT LİSTESİ'!$B$4:$G$581,2,0)),"",(VLOOKUP(J47,'KAYIT LİSTESİ'!$B$4:$G$581,2,0)))</f>
      </c>
      <c r="L47" s="153">
        <f>IF(ISERROR(VLOOKUP(J47,'KAYIT LİSTESİ'!$B$4:$G$581,3,0)),"",(VLOOKUP(J47,'KAYIT LİSTESİ'!$B$4:$G$581,3,0)))</f>
      </c>
      <c r="M47" s="154">
        <f>IF(ISERROR(VLOOKUP(J47,'KAYIT LİSTESİ'!$B$4:$G$581,4,0)),"",(VLOOKUP(J47,'KAYIT LİSTESİ'!$B$4:$G$581,4,0)))</f>
      </c>
      <c r="N47" s="154">
        <f>IF(ISERROR(VLOOKUP(J47,'KAYIT LİSTESİ'!$B$4:$G$581,5,0)),"",(VLOOKUP(J47,'KAYIT LİSTESİ'!$B$4:$G$581,5,0)))</f>
      </c>
      <c r="O47" s="155"/>
      <c r="P47" s="156"/>
      <c r="T47" s="127">
        <v>45814</v>
      </c>
      <c r="U47" s="125">
        <v>54</v>
      </c>
    </row>
    <row r="48" spans="1:21" ht="7.5" customHeight="1">
      <c r="A48" s="24"/>
      <c r="B48" s="24"/>
      <c r="C48" s="25"/>
      <c r="D48" s="41"/>
      <c r="E48" s="26"/>
      <c r="F48" s="105"/>
      <c r="G48" s="27"/>
      <c r="I48" s="28"/>
      <c r="J48" s="29"/>
      <c r="K48" s="30"/>
      <c r="L48" s="31"/>
      <c r="M48" s="37"/>
      <c r="N48" s="37"/>
      <c r="O48" s="100"/>
      <c r="P48" s="30"/>
      <c r="T48" s="127">
        <v>52614</v>
      </c>
      <c r="U48" s="125">
        <v>39</v>
      </c>
    </row>
    <row r="49" spans="1:21" ht="14.25" customHeight="1">
      <c r="A49" s="18" t="s">
        <v>16</v>
      </c>
      <c r="B49" s="18"/>
      <c r="C49" s="18"/>
      <c r="D49" s="42"/>
      <c r="E49" s="35" t="s">
        <v>0</v>
      </c>
      <c r="F49" s="106" t="s">
        <v>1</v>
      </c>
      <c r="G49" s="15"/>
      <c r="H49" s="19" t="s">
        <v>2</v>
      </c>
      <c r="I49" s="19"/>
      <c r="J49" s="19"/>
      <c r="K49" s="19"/>
      <c r="M49" s="38" t="s">
        <v>3</v>
      </c>
      <c r="N49" s="39" t="s">
        <v>3</v>
      </c>
      <c r="O49" s="101" t="s">
        <v>3</v>
      </c>
      <c r="P49" s="18"/>
      <c r="Q49" s="20"/>
      <c r="T49" s="127">
        <v>52814</v>
      </c>
      <c r="U49" s="125">
        <v>38</v>
      </c>
    </row>
    <row r="50" spans="20:21" ht="12.75">
      <c r="T50" s="127">
        <v>53014</v>
      </c>
      <c r="U50" s="125">
        <v>37</v>
      </c>
    </row>
    <row r="51" spans="20:21" ht="12.75">
      <c r="T51" s="127">
        <v>53214</v>
      </c>
      <c r="U51" s="125">
        <v>36</v>
      </c>
    </row>
    <row r="52" spans="20:21" ht="12.75">
      <c r="T52" s="127">
        <v>53514</v>
      </c>
      <c r="U52" s="125">
        <v>35</v>
      </c>
    </row>
    <row r="53" spans="20:21" ht="12.75">
      <c r="T53" s="127">
        <v>53814</v>
      </c>
      <c r="U53" s="125">
        <v>34</v>
      </c>
    </row>
    <row r="54" spans="20:21" ht="12.75">
      <c r="T54" s="127">
        <v>54114</v>
      </c>
      <c r="U54" s="125">
        <v>33</v>
      </c>
    </row>
    <row r="55" spans="20:21" ht="12.75">
      <c r="T55" s="127">
        <v>54414</v>
      </c>
      <c r="U55" s="125">
        <v>32</v>
      </c>
    </row>
    <row r="56" spans="20:21" ht="12.75">
      <c r="T56" s="127">
        <v>54814</v>
      </c>
      <c r="U56" s="125">
        <v>31</v>
      </c>
    </row>
    <row r="57" spans="20:21" ht="12.75">
      <c r="T57" s="127">
        <v>55214</v>
      </c>
      <c r="U57" s="125">
        <v>30</v>
      </c>
    </row>
    <row r="58" spans="20:21" ht="12.75">
      <c r="T58" s="127">
        <v>55614</v>
      </c>
      <c r="U58" s="125">
        <v>29</v>
      </c>
    </row>
    <row r="59" spans="20:21" ht="12.75">
      <c r="T59" s="127">
        <v>60014</v>
      </c>
      <c r="U59" s="125">
        <v>28</v>
      </c>
    </row>
    <row r="60" spans="20:21" ht="12.75">
      <c r="T60" s="127">
        <v>60414</v>
      </c>
      <c r="U60" s="125">
        <v>27</v>
      </c>
    </row>
    <row r="61" spans="20:21" ht="12.75">
      <c r="T61" s="127">
        <v>60814</v>
      </c>
      <c r="U61" s="125">
        <v>26</v>
      </c>
    </row>
    <row r="62" spans="20:21" ht="12.75">
      <c r="T62" s="127">
        <v>61214</v>
      </c>
      <c r="U62" s="125">
        <v>25</v>
      </c>
    </row>
    <row r="63" spans="20:21" ht="12.75">
      <c r="T63" s="127">
        <v>61614</v>
      </c>
      <c r="U63" s="125">
        <v>24</v>
      </c>
    </row>
    <row r="64" spans="20:21" ht="12.75">
      <c r="T64" s="127">
        <v>62014</v>
      </c>
      <c r="U64" s="125">
        <v>23</v>
      </c>
    </row>
    <row r="65" spans="20:21" ht="12.75">
      <c r="T65" s="127">
        <v>62414</v>
      </c>
      <c r="U65" s="125">
        <v>22</v>
      </c>
    </row>
    <row r="66" spans="20:21" ht="12.75">
      <c r="T66" s="127">
        <v>62814</v>
      </c>
      <c r="U66" s="125">
        <v>21</v>
      </c>
    </row>
    <row r="67" spans="20:21" ht="12.75">
      <c r="T67" s="127">
        <v>63214</v>
      </c>
      <c r="U67" s="125">
        <v>20</v>
      </c>
    </row>
    <row r="68" spans="20:21" ht="12.75">
      <c r="T68" s="127">
        <v>63614</v>
      </c>
      <c r="U68" s="125">
        <v>19</v>
      </c>
    </row>
    <row r="69" spans="20:21" ht="12.75">
      <c r="T69" s="127">
        <v>64014</v>
      </c>
      <c r="U69" s="125">
        <v>18</v>
      </c>
    </row>
    <row r="70" spans="20:21" ht="12.75">
      <c r="T70" s="127">
        <v>64414</v>
      </c>
      <c r="U70" s="125">
        <v>17</v>
      </c>
    </row>
    <row r="71" spans="20:21" ht="12.75">
      <c r="T71" s="127">
        <v>64814</v>
      </c>
      <c r="U71" s="125">
        <v>16</v>
      </c>
    </row>
    <row r="72" spans="20:21" ht="12.75">
      <c r="T72" s="127">
        <v>65214</v>
      </c>
      <c r="U72" s="125">
        <v>15</v>
      </c>
    </row>
    <row r="73" spans="20:21" ht="12.75">
      <c r="T73" s="127">
        <v>65614</v>
      </c>
      <c r="U73" s="125">
        <v>14</v>
      </c>
    </row>
    <row r="74" spans="20:21" ht="12.75">
      <c r="T74" s="127">
        <v>70014</v>
      </c>
      <c r="U74" s="125">
        <v>13</v>
      </c>
    </row>
    <row r="75" spans="20:21" ht="12.75">
      <c r="T75" s="127">
        <v>70414</v>
      </c>
      <c r="U75" s="125">
        <v>12</v>
      </c>
    </row>
    <row r="76" spans="20:21" ht="12.75">
      <c r="T76" s="127">
        <v>70914</v>
      </c>
      <c r="U76" s="125">
        <v>11</v>
      </c>
    </row>
    <row r="77" spans="20:21" ht="12.75">
      <c r="T77" s="127">
        <v>71414</v>
      </c>
      <c r="U77" s="125">
        <v>10</v>
      </c>
    </row>
    <row r="78" spans="20:21" ht="12.75">
      <c r="T78" s="127">
        <v>71914</v>
      </c>
      <c r="U78" s="125">
        <v>9</v>
      </c>
    </row>
    <row r="79" spans="20:21" ht="12.75">
      <c r="T79" s="127">
        <v>72414</v>
      </c>
      <c r="U79" s="125">
        <v>8</v>
      </c>
    </row>
    <row r="80" spans="20:21" ht="12.75">
      <c r="T80" s="127">
        <v>72914</v>
      </c>
      <c r="U80" s="125">
        <v>7</v>
      </c>
    </row>
    <row r="81" spans="20:21" ht="12.75">
      <c r="T81" s="127">
        <v>73414</v>
      </c>
      <c r="U81" s="125">
        <v>6</v>
      </c>
    </row>
    <row r="82" spans="20:21" ht="12.75">
      <c r="T82" s="127">
        <v>73914</v>
      </c>
      <c r="U82" s="125">
        <v>5</v>
      </c>
    </row>
    <row r="83" spans="20:21" ht="12.75">
      <c r="T83" s="127">
        <v>74414</v>
      </c>
      <c r="U83" s="125">
        <v>4</v>
      </c>
    </row>
    <row r="84" spans="20:21" ht="12.75">
      <c r="T84" s="127">
        <v>74914</v>
      </c>
      <c r="U84" s="125">
        <v>3</v>
      </c>
    </row>
    <row r="85" spans="20:21" ht="12.75">
      <c r="T85" s="127">
        <v>75414</v>
      </c>
      <c r="U85" s="125">
        <v>2</v>
      </c>
    </row>
    <row r="86" spans="20:21" ht="12.75">
      <c r="T86" s="127">
        <v>80014</v>
      </c>
      <c r="U86" s="125">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3"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U70"/>
  <sheetViews>
    <sheetView view="pageBreakPreview" zoomScale="60" zoomScalePageLayoutView="0" workbookViewId="0" topLeftCell="A1">
      <selection activeCell="L29" sqref="L29"/>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6.00390625" style="36" customWidth="1"/>
    <col min="6" max="6" width="20.57421875" style="102" customWidth="1"/>
    <col min="7" max="7" width="7.57421875" style="16" customWidth="1"/>
    <col min="8" max="8" width="2.140625" style="13" customWidth="1"/>
    <col min="9" max="9" width="8.140625" style="15" customWidth="1"/>
    <col min="10" max="10" width="15.00390625" style="15" hidden="1" customWidth="1"/>
    <col min="11" max="11" width="8.421875" style="15" customWidth="1"/>
    <col min="12" max="12" width="15.140625" style="17" bestFit="1" customWidth="1"/>
    <col min="13" max="13" width="20.57421875" style="40" bestFit="1" customWidth="1"/>
    <col min="14" max="14" width="41.57421875" style="40" bestFit="1" customWidth="1"/>
    <col min="15" max="15" width="21.14062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45" t="str">
        <f>('YARIŞMA BİLGİLERİ'!A2)</f>
        <v>Türkiye Atletizm Federasyonu
Mersin Atletizm İl Temsilciliği</v>
      </c>
      <c r="B1" s="245"/>
      <c r="C1" s="245"/>
      <c r="D1" s="245"/>
      <c r="E1" s="245"/>
      <c r="F1" s="245"/>
      <c r="G1" s="245"/>
      <c r="H1" s="245"/>
      <c r="I1" s="245"/>
      <c r="J1" s="245"/>
      <c r="K1" s="245"/>
      <c r="L1" s="245"/>
      <c r="M1" s="245"/>
      <c r="N1" s="245"/>
      <c r="O1" s="245"/>
      <c r="P1" s="245"/>
      <c r="T1" s="126">
        <v>20414</v>
      </c>
      <c r="U1" s="124">
        <v>100</v>
      </c>
    </row>
    <row r="2" spans="1:21" s="2" customFormat="1" ht="24.75" customHeight="1">
      <c r="A2" s="257" t="str">
        <f>'YARIŞMA BİLGİLERİ'!F19</f>
        <v>Spor Toto Türkiye 10000m Şampiyonası ve 800M-1500M-3000M ENG. Olimpik Baraj Geçme Yarışmaları</v>
      </c>
      <c r="B2" s="257"/>
      <c r="C2" s="257"/>
      <c r="D2" s="257"/>
      <c r="E2" s="257"/>
      <c r="F2" s="257"/>
      <c r="G2" s="257"/>
      <c r="H2" s="257"/>
      <c r="I2" s="257"/>
      <c r="J2" s="257"/>
      <c r="K2" s="257"/>
      <c r="L2" s="257"/>
      <c r="M2" s="257"/>
      <c r="N2" s="257"/>
      <c r="O2" s="257"/>
      <c r="P2" s="257"/>
      <c r="T2" s="126">
        <v>20444</v>
      </c>
      <c r="U2" s="124">
        <v>99</v>
      </c>
    </row>
    <row r="3" spans="1:21" s="4" customFormat="1" ht="29.25" customHeight="1">
      <c r="A3" s="258" t="s">
        <v>64</v>
      </c>
      <c r="B3" s="258"/>
      <c r="C3" s="258"/>
      <c r="D3" s="259" t="str">
        <f>'YARIŞMA PROGRAMI'!C10</f>
        <v>10000 Metre</v>
      </c>
      <c r="E3" s="259"/>
      <c r="F3" s="260" t="s">
        <v>208</v>
      </c>
      <c r="G3" s="260"/>
      <c r="H3" s="3"/>
      <c r="I3" s="262" t="str">
        <f>'YARIŞMA PROGRAMI'!D10</f>
        <v>33:00.00</v>
      </c>
      <c r="J3" s="262"/>
      <c r="K3" s="262"/>
      <c r="L3" s="262"/>
      <c r="M3" s="123" t="s">
        <v>131</v>
      </c>
      <c r="N3" s="263" t="str">
        <f>'YARIŞMA PROGRAMI'!E10</f>
        <v>Ali KAYA  28:31.16</v>
      </c>
      <c r="O3" s="263"/>
      <c r="P3" s="263"/>
      <c r="T3" s="126">
        <v>20474</v>
      </c>
      <c r="U3" s="124">
        <v>98</v>
      </c>
    </row>
    <row r="4" spans="1:21" s="4" customFormat="1" ht="17.25" customHeight="1">
      <c r="A4" s="264" t="s">
        <v>57</v>
      </c>
      <c r="B4" s="264"/>
      <c r="C4" s="264"/>
      <c r="D4" s="265" t="str">
        <f>'YARIŞMA BİLGİLERİ'!F21</f>
        <v>GENÇ ERKEKLER</v>
      </c>
      <c r="E4" s="265"/>
      <c r="F4" s="103"/>
      <c r="G4" s="21"/>
      <c r="H4" s="21"/>
      <c r="I4" s="21"/>
      <c r="J4" s="21"/>
      <c r="K4" s="21"/>
      <c r="L4" s="22"/>
      <c r="M4" s="45" t="s">
        <v>4</v>
      </c>
      <c r="N4" s="261">
        <f>'YARIŞMA PROGRAMI'!B10</f>
        <v>42126.743055555555</v>
      </c>
      <c r="O4" s="261"/>
      <c r="P4" s="261"/>
      <c r="T4" s="126">
        <v>20504</v>
      </c>
      <c r="U4" s="124">
        <v>97</v>
      </c>
    </row>
    <row r="5" spans="1:21" s="2" customFormat="1" ht="15" customHeight="1">
      <c r="A5" s="5"/>
      <c r="B5" s="5"/>
      <c r="C5" s="6"/>
      <c r="D5" s="7"/>
      <c r="E5" s="8"/>
      <c r="F5" s="104"/>
      <c r="G5" s="8"/>
      <c r="H5" s="8"/>
      <c r="I5" s="5"/>
      <c r="J5" s="5"/>
      <c r="K5" s="5"/>
      <c r="L5" s="9"/>
      <c r="M5" s="10"/>
      <c r="N5" s="254">
        <f ca="1">NOW()</f>
        <v>42125.84855740741</v>
      </c>
      <c r="O5" s="254"/>
      <c r="P5" s="254"/>
      <c r="T5" s="126">
        <v>20534</v>
      </c>
      <c r="U5" s="124">
        <v>96</v>
      </c>
    </row>
    <row r="6" spans="1:21" s="11" customFormat="1" ht="18.75" customHeight="1">
      <c r="A6" s="266" t="s">
        <v>9</v>
      </c>
      <c r="B6" s="267" t="s">
        <v>52</v>
      </c>
      <c r="C6" s="271" t="s">
        <v>63</v>
      </c>
      <c r="D6" s="269" t="s">
        <v>11</v>
      </c>
      <c r="E6" s="269" t="s">
        <v>134</v>
      </c>
      <c r="F6" s="270" t="s">
        <v>12</v>
      </c>
      <c r="G6" s="255"/>
      <c r="I6" s="128" t="s">
        <v>13</v>
      </c>
      <c r="J6" s="129"/>
      <c r="K6" s="129"/>
      <c r="L6" s="129"/>
      <c r="M6" s="129"/>
      <c r="N6" s="129"/>
      <c r="O6" s="129"/>
      <c r="P6" s="130"/>
      <c r="T6" s="127">
        <v>20564</v>
      </c>
      <c r="U6" s="125">
        <v>95</v>
      </c>
    </row>
    <row r="7" spans="1:21" ht="26.25" customHeight="1">
      <c r="A7" s="266"/>
      <c r="B7" s="268"/>
      <c r="C7" s="271"/>
      <c r="D7" s="269"/>
      <c r="E7" s="269"/>
      <c r="F7" s="270"/>
      <c r="G7" s="256"/>
      <c r="H7" s="12"/>
      <c r="I7" s="32" t="s">
        <v>171</v>
      </c>
      <c r="J7" s="32" t="s">
        <v>53</v>
      </c>
      <c r="K7" s="32" t="s">
        <v>52</v>
      </c>
      <c r="L7" s="33" t="s">
        <v>10</v>
      </c>
      <c r="M7" s="34" t="s">
        <v>11</v>
      </c>
      <c r="N7" s="34" t="s">
        <v>134</v>
      </c>
      <c r="O7" s="132" t="s">
        <v>12</v>
      </c>
      <c r="P7" s="32" t="s">
        <v>20</v>
      </c>
      <c r="T7" s="127">
        <v>20594</v>
      </c>
      <c r="U7" s="125">
        <v>94</v>
      </c>
    </row>
    <row r="8" spans="1:21" s="11" customFormat="1" ht="61.5" customHeight="1">
      <c r="A8" s="150"/>
      <c r="B8" s="157"/>
      <c r="C8" s="153"/>
      <c r="D8" s="158"/>
      <c r="E8" s="159"/>
      <c r="F8" s="155"/>
      <c r="G8" s="152"/>
      <c r="H8" s="14"/>
      <c r="I8" s="150">
        <v>1</v>
      </c>
      <c r="J8" s="151" t="s">
        <v>158</v>
      </c>
      <c r="K8" s="152">
        <f>IF(ISERROR(VLOOKUP(J8,'KAYIT LİSTESİ'!$B$4:$G$581,2,0)),"",(VLOOKUP(J8,'KAYIT LİSTESİ'!$B$4:$G$581,2,0)))</f>
        <v>466</v>
      </c>
      <c r="L8" s="153">
        <f>IF(ISERROR(VLOOKUP(J8,'KAYIT LİSTESİ'!$B$4:$G$581,3,0)),"",(VLOOKUP(J8,'KAYIT LİSTESİ'!$B$4:$G$581,3,0)))</f>
        <v>36010</v>
      </c>
      <c r="M8" s="154" t="str">
        <f>IF(ISERROR(VLOOKUP(J8,'KAYIT LİSTESİ'!$B$4:$G$581,4,0)),"",(VLOOKUP(J8,'KAYIT LİSTESİ'!$B$4:$G$581,4,0)))</f>
        <v>FIRAT ÖZDEMİR</v>
      </c>
      <c r="N8" s="154" t="str">
        <f>IF(ISERROR(VLOOKUP(J8,'KAYIT LİSTESİ'!$B$4:$G$581,5,0)),"",(VLOOKUP(J8,'KAYIT LİSTESİ'!$B$4:$G$581,5,0)))</f>
        <v>BİTLİS/GENÇLİKSPOR KULÜBÜ</v>
      </c>
      <c r="O8" s="155"/>
      <c r="P8" s="156"/>
      <c r="T8" s="127">
        <v>20624</v>
      </c>
      <c r="U8" s="125">
        <v>93</v>
      </c>
    </row>
    <row r="9" spans="1:21" s="11" customFormat="1" ht="61.5" customHeight="1">
      <c r="A9" s="150"/>
      <c r="B9" s="157"/>
      <c r="C9" s="153"/>
      <c r="D9" s="158"/>
      <c r="E9" s="159"/>
      <c r="F9" s="155"/>
      <c r="G9" s="152"/>
      <c r="H9" s="14"/>
      <c r="I9" s="150">
        <v>2</v>
      </c>
      <c r="J9" s="151" t="s">
        <v>159</v>
      </c>
      <c r="K9" s="152">
        <f>IF(ISERROR(VLOOKUP(J9,'KAYIT LİSTESİ'!$B$4:$G$581,2,0)),"",(VLOOKUP(J9,'KAYIT LİSTESİ'!$B$4:$G$581,2,0)))</f>
        <v>468</v>
      </c>
      <c r="L9" s="153">
        <f>IF(ISERROR(VLOOKUP(J9,'KAYIT LİSTESİ'!$B$4:$G$581,3,0)),"",(VLOOKUP(J9,'KAYIT LİSTESİ'!$B$4:$G$581,3,0)))</f>
        <v>35467</v>
      </c>
      <c r="M9" s="154" t="str">
        <f>IF(ISERROR(VLOOKUP(J9,'KAYIT LİSTESİ'!$B$4:$G$581,4,0)),"",(VLOOKUP(J9,'KAYIT LİSTESİ'!$B$4:$G$581,4,0)))</f>
        <v>YUSUF ÖZDEMİR</v>
      </c>
      <c r="N9" s="154" t="str">
        <f>IF(ISERROR(VLOOKUP(J9,'KAYIT LİSTESİ'!$B$4:$G$581,5,0)),"",(VLOOKUP(J9,'KAYIT LİSTESİ'!$B$4:$G$581,5,0)))</f>
        <v>BİTLİS/GENÇLİKSPOR KULÜBÜ</v>
      </c>
      <c r="O9" s="155"/>
      <c r="P9" s="156"/>
      <c r="T9" s="127">
        <v>20654</v>
      </c>
      <c r="U9" s="125">
        <v>92</v>
      </c>
    </row>
    <row r="10" spans="1:21" s="11" customFormat="1" ht="61.5" customHeight="1">
      <c r="A10" s="150"/>
      <c r="B10" s="157"/>
      <c r="C10" s="153"/>
      <c r="D10" s="158"/>
      <c r="E10" s="159"/>
      <c r="F10" s="155"/>
      <c r="G10" s="152"/>
      <c r="H10" s="14"/>
      <c r="I10" s="150">
        <v>3</v>
      </c>
      <c r="J10" s="151" t="s">
        <v>160</v>
      </c>
      <c r="K10" s="152">
        <f>IF(ISERROR(VLOOKUP(J10,'KAYIT LİSTESİ'!$B$4:$G$581,2,0)),"",(VLOOKUP(J10,'KAYIT LİSTESİ'!$B$4:$G$581,2,0)))</f>
        <v>476</v>
      </c>
      <c r="L10" s="153">
        <f>IF(ISERROR(VLOOKUP(J10,'KAYIT LİSTESİ'!$B$4:$G$581,3,0)),"",(VLOOKUP(J10,'KAYIT LİSTESİ'!$B$4:$G$581,3,0)))</f>
        <v>35659</v>
      </c>
      <c r="M10" s="154" t="str">
        <f>IF(ISERROR(VLOOKUP(J10,'KAYIT LİSTESİ'!$B$4:$G$581,4,0)),"",(VLOOKUP(J10,'KAYIT LİSTESİ'!$B$4:$G$581,4,0)))</f>
        <v>EMRAH ÜKÜNÇ</v>
      </c>
      <c r="N10" s="154" t="str">
        <f>IF(ISERROR(VLOOKUP(J10,'KAYIT LİSTESİ'!$B$4:$G$581,5,0)),"",(VLOOKUP(J10,'KAYIT LİSTESİ'!$B$4:$G$581,5,0)))</f>
        <v>BİTLİS/GENÇLİKSPOR KULÜBÜ</v>
      </c>
      <c r="O10" s="155"/>
      <c r="P10" s="156"/>
      <c r="T10" s="127">
        <v>20684</v>
      </c>
      <c r="U10" s="125">
        <v>91</v>
      </c>
    </row>
    <row r="11" spans="1:21" s="11" customFormat="1" ht="61.5" customHeight="1">
      <c r="A11" s="150"/>
      <c r="B11" s="157"/>
      <c r="C11" s="153"/>
      <c r="D11" s="158"/>
      <c r="E11" s="159"/>
      <c r="F11" s="155"/>
      <c r="G11" s="152"/>
      <c r="H11" s="14"/>
      <c r="I11" s="150">
        <v>4</v>
      </c>
      <c r="J11" s="151" t="s">
        <v>161</v>
      </c>
      <c r="K11" s="152">
        <f>IF(ISERROR(VLOOKUP(J11,'KAYIT LİSTESİ'!$B$4:$G$581,2,0)),"",(VLOOKUP(J11,'KAYIT LİSTESİ'!$B$4:$G$581,2,0)))</f>
        <v>558</v>
      </c>
      <c r="L11" s="153">
        <f>IF(ISERROR(VLOOKUP(J11,'KAYIT LİSTESİ'!$B$4:$G$581,3,0)),"",(VLOOKUP(J11,'KAYIT LİSTESİ'!$B$4:$G$581,3,0)))</f>
        <v>36088</v>
      </c>
      <c r="M11" s="154" t="str">
        <f>IF(ISERROR(VLOOKUP(J11,'KAYIT LİSTESİ'!$B$4:$G$581,4,0)),"",(VLOOKUP(J11,'KAYIT LİSTESİ'!$B$4:$G$581,4,0)))</f>
        <v>ANIL ÖZÇELİK</v>
      </c>
      <c r="N11" s="154" t="str">
        <f>IF(ISERROR(VLOOKUP(J11,'KAYIT LİSTESİ'!$B$4:$G$581,5,0)),"",(VLOOKUP(J11,'KAYIT LİSTESİ'!$B$4:$G$581,5,0)))</f>
        <v>HATAY</v>
      </c>
      <c r="O11" s="155"/>
      <c r="P11" s="156"/>
      <c r="T11" s="127">
        <v>20714</v>
      </c>
      <c r="U11" s="125">
        <v>90</v>
      </c>
    </row>
    <row r="12" spans="1:21" s="11" customFormat="1" ht="61.5" customHeight="1">
      <c r="A12" s="150"/>
      <c r="B12" s="157"/>
      <c r="C12" s="153"/>
      <c r="D12" s="158"/>
      <c r="E12" s="159"/>
      <c r="F12" s="155"/>
      <c r="G12" s="152"/>
      <c r="H12" s="14"/>
      <c r="I12" s="150">
        <v>5</v>
      </c>
      <c r="J12" s="151" t="s">
        <v>162</v>
      </c>
      <c r="K12" s="152">
        <f>IF(ISERROR(VLOOKUP(J12,'KAYIT LİSTESİ'!$B$4:$G$581,2,0)),"",(VLOOKUP(J12,'KAYIT LİSTESİ'!$B$4:$G$581,2,0)))</f>
        <v>559</v>
      </c>
      <c r="L12" s="153">
        <f>IF(ISERROR(VLOOKUP(J12,'KAYIT LİSTESİ'!$B$4:$G$581,3,0)),"",(VLOOKUP(J12,'KAYIT LİSTESİ'!$B$4:$G$581,3,0)))</f>
        <v>35507</v>
      </c>
      <c r="M12" s="154" t="str">
        <f>IF(ISERROR(VLOOKUP(J12,'KAYIT LİSTESİ'!$B$4:$G$581,4,0)),"",(VLOOKUP(J12,'KAYIT LİSTESİ'!$B$4:$G$581,4,0)))</f>
        <v>AHMET ÖZÇELİK</v>
      </c>
      <c r="N12" s="154" t="str">
        <f>IF(ISERROR(VLOOKUP(J12,'KAYIT LİSTESİ'!$B$4:$G$581,5,0)),"",(VLOOKUP(J12,'KAYIT LİSTESİ'!$B$4:$G$581,5,0)))</f>
        <v>HATAY</v>
      </c>
      <c r="O12" s="155"/>
      <c r="P12" s="156"/>
      <c r="T12" s="127">
        <v>20744</v>
      </c>
      <c r="U12" s="125">
        <v>89</v>
      </c>
    </row>
    <row r="13" spans="1:21" s="11" customFormat="1" ht="61.5" customHeight="1">
      <c r="A13" s="150"/>
      <c r="B13" s="157"/>
      <c r="C13" s="153"/>
      <c r="D13" s="158"/>
      <c r="E13" s="159"/>
      <c r="F13" s="155"/>
      <c r="G13" s="152"/>
      <c r="H13" s="14"/>
      <c r="I13" s="150">
        <v>6</v>
      </c>
      <c r="J13" s="151" t="s">
        <v>163</v>
      </c>
      <c r="K13" s="152">
        <f>IF(ISERROR(VLOOKUP(J13,'KAYIT LİSTESİ'!$B$4:$G$581,2,0)),"",(VLOOKUP(J13,'KAYIT LİSTESİ'!$B$4:$G$581,2,0)))</f>
        <v>560</v>
      </c>
      <c r="L13" s="153">
        <f>IF(ISERROR(VLOOKUP(J13,'KAYIT LİSTESİ'!$B$4:$G$581,3,0)),"",(VLOOKUP(J13,'KAYIT LİSTESİ'!$B$4:$G$581,3,0)))</f>
        <v>36069</v>
      </c>
      <c r="M13" s="154" t="str">
        <f>IF(ISERROR(VLOOKUP(J13,'KAYIT LİSTESİ'!$B$4:$G$581,4,0)),"",(VLOOKUP(J13,'KAYIT LİSTESİ'!$B$4:$G$581,4,0)))</f>
        <v>HÜSEYİN MUTLU</v>
      </c>
      <c r="N13" s="154" t="str">
        <f>IF(ISERROR(VLOOKUP(J13,'KAYIT LİSTESİ'!$B$4:$G$581,5,0)),"",(VLOOKUP(J13,'KAYIT LİSTESİ'!$B$4:$G$581,5,0)))</f>
        <v>HATAY</v>
      </c>
      <c r="O13" s="155"/>
      <c r="P13" s="156"/>
      <c r="T13" s="127">
        <v>20774</v>
      </c>
      <c r="U13" s="125">
        <v>88</v>
      </c>
    </row>
    <row r="14" spans="1:21" s="11" customFormat="1" ht="61.5" customHeight="1">
      <c r="A14" s="150"/>
      <c r="B14" s="157"/>
      <c r="C14" s="153"/>
      <c r="D14" s="158"/>
      <c r="E14" s="159"/>
      <c r="F14" s="155"/>
      <c r="G14" s="152"/>
      <c r="H14" s="14"/>
      <c r="I14" s="150">
        <v>7</v>
      </c>
      <c r="J14" s="151" t="s">
        <v>164</v>
      </c>
      <c r="K14" s="152">
        <f>IF(ISERROR(VLOOKUP(J14,'KAYIT LİSTESİ'!$B$4:$G$581,2,0)),"",(VLOOKUP(J14,'KAYIT LİSTESİ'!$B$4:$G$581,2,0)))</f>
        <v>478</v>
      </c>
      <c r="L14" s="153">
        <f>IF(ISERROR(VLOOKUP(J14,'KAYIT LİSTESİ'!$B$4:$G$581,3,0)),"",(VLOOKUP(J14,'KAYIT LİSTESİ'!$B$4:$G$581,3,0)))</f>
        <v>35826</v>
      </c>
      <c r="M14" s="154" t="str">
        <f>IF(ISERROR(VLOOKUP(J14,'KAYIT LİSTESİ'!$B$4:$G$581,4,0)),"",(VLOOKUP(J14,'KAYIT LİSTESİ'!$B$4:$G$581,4,0)))</f>
        <v>YUNUS EMRE KARAKAYA</v>
      </c>
      <c r="N14" s="154" t="str">
        <f>IF(ISERROR(VLOOKUP(J14,'KAYIT LİSTESİ'!$B$4:$G$581,5,0)),"",(VLOOKUP(J14,'KAYIT LİSTESİ'!$B$4:$G$581,5,0)))</f>
        <v>KARABÜK GENÇLİK SPOR </v>
      </c>
      <c r="O14" s="155"/>
      <c r="P14" s="156"/>
      <c r="T14" s="127">
        <v>20804</v>
      </c>
      <c r="U14" s="125">
        <v>87</v>
      </c>
    </row>
    <row r="15" spans="1:21" s="11" customFormat="1" ht="61.5" customHeight="1">
      <c r="A15" s="150"/>
      <c r="B15" s="157"/>
      <c r="C15" s="153"/>
      <c r="D15" s="158"/>
      <c r="E15" s="159"/>
      <c r="F15" s="155"/>
      <c r="G15" s="152"/>
      <c r="H15" s="14"/>
      <c r="I15" s="150">
        <v>8</v>
      </c>
      <c r="J15" s="151" t="s">
        <v>165</v>
      </c>
      <c r="K15" s="152">
        <f>IF(ISERROR(VLOOKUP(J15,'KAYIT LİSTESİ'!$B$4:$G$581,2,0)),"",(VLOOKUP(J15,'KAYIT LİSTESİ'!$B$4:$G$581,2,0)))</f>
        <v>486</v>
      </c>
      <c r="L15" s="153">
        <f>IF(ISERROR(VLOOKUP(J15,'KAYIT LİSTESİ'!$B$4:$G$581,3,0)),"",(VLOOKUP(J15,'KAYIT LİSTESİ'!$B$4:$G$581,3,0)))</f>
        <v>35955</v>
      </c>
      <c r="M15" s="154" t="str">
        <f>IF(ISERROR(VLOOKUP(J15,'KAYIT LİSTESİ'!$B$4:$G$581,4,0)),"",(VLOOKUP(J15,'KAYIT LİSTESİ'!$B$4:$G$581,4,0)))</f>
        <v>KUTSAL YILMAZ</v>
      </c>
      <c r="N15" s="154" t="str">
        <f>IF(ISERROR(VLOOKUP(J15,'KAYIT LİSTESİ'!$B$4:$G$581,5,0)),"",(VLOOKUP(J15,'KAYIT LİSTESİ'!$B$4:$G$581,5,0)))</f>
        <v>KARABÜK GENÇLİK SPOR </v>
      </c>
      <c r="O15" s="155"/>
      <c r="P15" s="156"/>
      <c r="T15" s="127">
        <v>20834</v>
      </c>
      <c r="U15" s="125">
        <v>86</v>
      </c>
    </row>
    <row r="16" spans="1:21" s="11" customFormat="1" ht="61.5" customHeight="1">
      <c r="A16" s="150"/>
      <c r="B16" s="157"/>
      <c r="C16" s="153"/>
      <c r="D16" s="158"/>
      <c r="E16" s="159"/>
      <c r="F16" s="155"/>
      <c r="G16" s="152"/>
      <c r="H16" s="14"/>
      <c r="I16" s="150">
        <v>9</v>
      </c>
      <c r="J16" s="151" t="s">
        <v>166</v>
      </c>
      <c r="K16" s="152">
        <f>IF(ISERROR(VLOOKUP(J16,'KAYIT LİSTESİ'!$B$4:$G$581,2,0)),"",(VLOOKUP(J16,'KAYIT LİSTESİ'!$B$4:$G$581,2,0)))</f>
        <v>487</v>
      </c>
      <c r="L16" s="153">
        <f>IF(ISERROR(VLOOKUP(J16,'KAYIT LİSTESİ'!$B$4:$G$581,3,0)),"",(VLOOKUP(J16,'KAYIT LİSTESİ'!$B$4:$G$581,3,0)))</f>
        <v>36258</v>
      </c>
      <c r="M16" s="154" t="str">
        <f>IF(ISERROR(VLOOKUP(J16,'KAYIT LİSTESİ'!$B$4:$G$581,4,0)),"",(VLOOKUP(J16,'KAYIT LİSTESİ'!$B$4:$G$581,4,0)))</f>
        <v>ATAKAN ELİEYİOĞLU</v>
      </c>
      <c r="N16" s="154" t="str">
        <f>IF(ISERROR(VLOOKUP(J16,'KAYIT LİSTESİ'!$B$4:$G$581,5,0)),"",(VLOOKUP(J16,'KAYIT LİSTESİ'!$B$4:$G$581,5,0)))</f>
        <v>KARABÜK GENÇLİK SPOR </v>
      </c>
      <c r="O16" s="155"/>
      <c r="P16" s="156"/>
      <c r="T16" s="127">
        <v>20984</v>
      </c>
      <c r="U16" s="125">
        <v>81</v>
      </c>
    </row>
    <row r="17" spans="1:21" s="11" customFormat="1" ht="61.5" customHeight="1">
      <c r="A17" s="150"/>
      <c r="B17" s="157"/>
      <c r="C17" s="153"/>
      <c r="D17" s="158"/>
      <c r="E17" s="159"/>
      <c r="F17" s="155"/>
      <c r="G17" s="152"/>
      <c r="H17" s="14"/>
      <c r="I17" s="150">
        <v>10</v>
      </c>
      <c r="J17" s="151" t="s">
        <v>167</v>
      </c>
      <c r="K17" s="152">
        <f>IF(ISERROR(VLOOKUP(J17,'KAYIT LİSTESİ'!$B$4:$G$581,2,0)),"",(VLOOKUP(J17,'KAYIT LİSTESİ'!$B$4:$G$581,2,0)))</f>
        <v>493</v>
      </c>
      <c r="L17" s="153">
        <f>IF(ISERROR(VLOOKUP(J17,'KAYIT LİSTESİ'!$B$4:$G$581,3,0)),"",(VLOOKUP(J17,'KAYIT LİSTESİ'!$B$4:$G$581,3,0)))</f>
        <v>35374</v>
      </c>
      <c r="M17" s="154" t="str">
        <f>IF(ISERROR(VLOOKUP(J17,'KAYIT LİSTESİ'!$B$4:$G$581,4,0)),"",(VLOOKUP(J17,'KAYIT LİSTESİ'!$B$4:$G$581,4,0)))</f>
        <v>İSMAİL ASLAN</v>
      </c>
      <c r="N17" s="154" t="str">
        <f>IF(ISERROR(VLOOKUP(J17,'KAYIT LİSTESİ'!$B$4:$G$581,5,0)),"",(VLOOKUP(J17,'KAYIT LİSTESİ'!$B$4:$G$581,5,0)))</f>
        <v>MALATYA BÜYÜKŞEHİR BLD.SK.</v>
      </c>
      <c r="O17" s="155"/>
      <c r="P17" s="156"/>
      <c r="T17" s="127">
        <v>21014</v>
      </c>
      <c r="U17" s="125">
        <v>80</v>
      </c>
    </row>
    <row r="18" spans="1:21" s="11" customFormat="1" ht="61.5" customHeight="1">
      <c r="A18" s="150"/>
      <c r="B18" s="157"/>
      <c r="C18" s="153"/>
      <c r="D18" s="158"/>
      <c r="E18" s="159"/>
      <c r="F18" s="155"/>
      <c r="G18" s="152"/>
      <c r="H18" s="14"/>
      <c r="I18" s="150">
        <v>11</v>
      </c>
      <c r="J18" s="151" t="s">
        <v>168</v>
      </c>
      <c r="K18" s="152">
        <f>IF(ISERROR(VLOOKUP(J18,'KAYIT LİSTESİ'!$B$4:$G$581,2,0)),"",(VLOOKUP(J18,'KAYIT LİSTESİ'!$B$4:$G$581,2,0)))</f>
        <v>494</v>
      </c>
      <c r="L18" s="153">
        <f>IF(ISERROR(VLOOKUP(J18,'KAYIT LİSTESİ'!$B$4:$G$581,3,0)),"",(VLOOKUP(J18,'KAYIT LİSTESİ'!$B$4:$G$581,3,0)))</f>
        <v>35300</v>
      </c>
      <c r="M18" s="154" t="str">
        <f>IF(ISERROR(VLOOKUP(J18,'KAYIT LİSTESİ'!$B$4:$G$581,4,0)),"",(VLOOKUP(J18,'KAYIT LİSTESİ'!$B$4:$G$581,4,0)))</f>
        <v>MEHMET HAN</v>
      </c>
      <c r="N18" s="154" t="str">
        <f>IF(ISERROR(VLOOKUP(J18,'KAYIT LİSTESİ'!$B$4:$G$581,5,0)),"",(VLOOKUP(J18,'KAYIT LİSTESİ'!$B$4:$G$581,5,0)))</f>
        <v>MALATYA BÜYÜKŞEHİR BLD.SK.</v>
      </c>
      <c r="O18" s="155"/>
      <c r="P18" s="156"/>
      <c r="T18" s="127">
        <v>21044</v>
      </c>
      <c r="U18" s="125">
        <v>79</v>
      </c>
    </row>
    <row r="19" spans="1:21" s="11" customFormat="1" ht="61.5" customHeight="1">
      <c r="A19" s="150"/>
      <c r="B19" s="157"/>
      <c r="C19" s="153"/>
      <c r="D19" s="158"/>
      <c r="E19" s="159"/>
      <c r="F19" s="155"/>
      <c r="G19" s="152"/>
      <c r="H19" s="14"/>
      <c r="I19" s="150">
        <v>12</v>
      </c>
      <c r="J19" s="151" t="s">
        <v>169</v>
      </c>
      <c r="K19" s="152">
        <f>IF(ISERROR(VLOOKUP(J19,'KAYIT LİSTESİ'!$B$4:$G$581,2,0)),"",(VLOOKUP(J19,'KAYIT LİSTESİ'!$B$4:$G$581,2,0)))</f>
        <v>142</v>
      </c>
      <c r="L19" s="153">
        <f>IF(ISERROR(VLOOKUP(J19,'KAYIT LİSTESİ'!$B$4:$G$581,3,0)),"",(VLOOKUP(J19,'KAYIT LİSTESİ'!$B$4:$G$581,3,0)))</f>
        <v>35529</v>
      </c>
      <c r="M19" s="154" t="str">
        <f>IF(ISERROR(VLOOKUP(J19,'KAYIT LİSTESİ'!$B$4:$G$581,4,0)),"",(VLOOKUP(J19,'KAYIT LİSTESİ'!$B$4:$G$581,4,0)))</f>
        <v>OĞUZHAN FURKAN DEDE</v>
      </c>
      <c r="N19" s="154" t="str">
        <f>IF(ISERROR(VLOOKUP(J19,'KAYIT LİSTESİ'!$B$4:$G$581,5,0)),"",(VLOOKUP(J19,'KAYIT LİSTESİ'!$B$4:$G$581,5,0)))</f>
        <v>SAMSUN</v>
      </c>
      <c r="O19" s="155"/>
      <c r="P19" s="156"/>
      <c r="T19" s="127">
        <v>21074</v>
      </c>
      <c r="U19" s="125">
        <v>78</v>
      </c>
    </row>
    <row r="20" spans="1:21" s="11" customFormat="1" ht="61.5" customHeight="1">
      <c r="A20" s="150"/>
      <c r="B20" s="157"/>
      <c r="C20" s="153"/>
      <c r="D20" s="158"/>
      <c r="E20" s="159"/>
      <c r="F20" s="155"/>
      <c r="G20" s="152"/>
      <c r="H20" s="14"/>
      <c r="I20" s="150">
        <v>13</v>
      </c>
      <c r="J20" s="151" t="s">
        <v>277</v>
      </c>
      <c r="K20" s="152">
        <f>IF(ISERROR(VLOOKUP(J20,'KAYIT LİSTESİ'!$B$4:$G$581,2,0)),"",(VLOOKUP(J20,'KAYIT LİSTESİ'!$B$4:$G$581,2,0)))</f>
        <v>145</v>
      </c>
      <c r="L20" s="153">
        <f>IF(ISERROR(VLOOKUP(J20,'KAYIT LİSTESİ'!$B$4:$G$581,3,0)),"",(VLOOKUP(J20,'KAYIT LİSTESİ'!$B$4:$G$581,3,0)))</f>
        <v>35552</v>
      </c>
      <c r="M20" s="154" t="str">
        <f>IF(ISERROR(VLOOKUP(J20,'KAYIT LİSTESİ'!$B$4:$G$581,4,0)),"",(VLOOKUP(J20,'KAYIT LİSTESİ'!$B$4:$G$581,4,0)))</f>
        <v>EMRECAN TAFLAN</v>
      </c>
      <c r="N20" s="154" t="str">
        <f>IF(ISERROR(VLOOKUP(J20,'KAYIT LİSTESİ'!$B$4:$G$581,5,0)),"",(VLOOKUP(J20,'KAYIT LİSTESİ'!$B$4:$G$581,5,0)))</f>
        <v>SAMSUN</v>
      </c>
      <c r="O20" s="155"/>
      <c r="P20" s="156"/>
      <c r="T20" s="127">
        <v>21164</v>
      </c>
      <c r="U20" s="125">
        <v>75</v>
      </c>
    </row>
    <row r="21" spans="1:21" s="11" customFormat="1" ht="61.5" customHeight="1">
      <c r="A21" s="150"/>
      <c r="B21" s="157"/>
      <c r="C21" s="153"/>
      <c r="D21" s="158"/>
      <c r="E21" s="159"/>
      <c r="F21" s="155"/>
      <c r="G21" s="152"/>
      <c r="H21" s="14"/>
      <c r="I21" s="150">
        <v>14</v>
      </c>
      <c r="J21" s="151" t="s">
        <v>278</v>
      </c>
      <c r="K21" s="152">
        <f>IF(ISERROR(VLOOKUP(J21,'KAYIT LİSTESİ'!$B$4:$G$581,2,0)),"",(VLOOKUP(J21,'KAYIT LİSTESİ'!$B$4:$G$581,2,0)))</f>
        <v>146</v>
      </c>
      <c r="L21" s="153">
        <f>IF(ISERROR(VLOOKUP(J21,'KAYIT LİSTESİ'!$B$4:$G$581,3,0)),"",(VLOOKUP(J21,'KAYIT LİSTESİ'!$B$4:$G$581,3,0)))</f>
        <v>29</v>
      </c>
      <c r="M21" s="154" t="str">
        <f>IF(ISERROR(VLOOKUP(J21,'KAYIT LİSTESİ'!$B$4:$G$581,4,0)),"",(VLOOKUP(J21,'KAYIT LİSTESİ'!$B$4:$G$581,4,0)))</f>
        <v>OSMAN KÜÇÜK</v>
      </c>
      <c r="N21" s="154" t="str">
        <f>IF(ISERROR(VLOOKUP(J21,'KAYIT LİSTESİ'!$B$4:$G$581,5,0)),"",(VLOOKUP(J21,'KAYIT LİSTESİ'!$B$4:$G$581,5,0)))</f>
        <v>SAMSUN</v>
      </c>
      <c r="O21" s="155"/>
      <c r="P21" s="156"/>
      <c r="T21" s="127">
        <v>21204</v>
      </c>
      <c r="U21" s="125">
        <v>74</v>
      </c>
    </row>
    <row r="22" spans="1:21" s="11" customFormat="1" ht="61.5" customHeight="1">
      <c r="A22" s="150"/>
      <c r="B22" s="157"/>
      <c r="C22" s="153"/>
      <c r="D22" s="158"/>
      <c r="E22" s="159"/>
      <c r="F22" s="155"/>
      <c r="G22" s="152"/>
      <c r="H22" s="14"/>
      <c r="I22" s="150">
        <v>15</v>
      </c>
      <c r="J22" s="151" t="s">
        <v>279</v>
      </c>
      <c r="K22" s="152">
        <f>IF(ISERROR(VLOOKUP(J22,'KAYIT LİSTESİ'!$B$4:$G$581,2,0)),"",(VLOOKUP(J22,'KAYIT LİSTESİ'!$B$4:$G$581,2,0)))</f>
        <v>583</v>
      </c>
      <c r="L22" s="153">
        <f>IF(ISERROR(VLOOKUP(J22,'KAYIT LİSTESİ'!$B$4:$G$581,3,0)),"",(VLOOKUP(J22,'KAYIT LİSTESİ'!$B$4:$G$581,3,0)))</f>
        <v>35431</v>
      </c>
      <c r="M22" s="154" t="str">
        <f>IF(ISERROR(VLOOKUP(J22,'KAYIT LİSTESİ'!$B$4:$G$581,4,0)),"",(VLOOKUP(J22,'KAYIT LİSTESİ'!$B$4:$G$581,4,0)))</f>
        <v>DAVUT KARABULAK</v>
      </c>
      <c r="N22" s="154" t="str">
        <f>IF(ISERROR(VLOOKUP(J22,'KAYIT LİSTESİ'!$B$4:$G$581,5,0)),"",(VLOOKUP(J22,'KAYIT LİSTESİ'!$B$4:$G$581,5,0)))</f>
        <v>VAN</v>
      </c>
      <c r="O22" s="155"/>
      <c r="P22" s="156"/>
      <c r="T22" s="127">
        <v>21244</v>
      </c>
      <c r="U22" s="125">
        <v>73</v>
      </c>
    </row>
    <row r="23" spans="1:21" s="11" customFormat="1" ht="61.5" customHeight="1">
      <c r="A23" s="150"/>
      <c r="B23" s="157"/>
      <c r="C23" s="153"/>
      <c r="D23" s="158"/>
      <c r="E23" s="159"/>
      <c r="F23" s="155"/>
      <c r="G23" s="152"/>
      <c r="H23" s="14"/>
      <c r="I23" s="150">
        <v>16</v>
      </c>
      <c r="J23" s="151" t="s">
        <v>280</v>
      </c>
      <c r="K23" s="152">
        <f>IF(ISERROR(VLOOKUP(J23,'KAYIT LİSTESİ'!$B$4:$G$581,2,0)),"",(VLOOKUP(J23,'KAYIT LİSTESİ'!$B$4:$G$581,2,0)))</f>
        <v>581</v>
      </c>
      <c r="L23" s="153">
        <f>IF(ISERROR(VLOOKUP(J23,'KAYIT LİSTESİ'!$B$4:$G$581,3,0)),"",(VLOOKUP(J23,'KAYIT LİSTESİ'!$B$4:$G$581,3,0)))</f>
        <v>35227</v>
      </c>
      <c r="M23" s="154" t="str">
        <f>IF(ISERROR(VLOOKUP(J23,'KAYIT LİSTESİ'!$B$4:$G$581,4,0)),"",(VLOOKUP(J23,'KAYIT LİSTESİ'!$B$4:$G$581,4,0)))</f>
        <v>Ömer Tuncer</v>
      </c>
      <c r="N23" s="154" t="str">
        <f>IF(ISERROR(VLOOKUP(J23,'KAYIT LİSTESİ'!$B$4:$G$581,5,0)),"",(VLOOKUP(J23,'KAYIT LİSTESİ'!$B$4:$G$581,5,0)))</f>
        <v>Ağrı</v>
      </c>
      <c r="O23" s="155"/>
      <c r="P23" s="156"/>
      <c r="T23" s="127">
        <v>21284</v>
      </c>
      <c r="U23" s="125">
        <v>72</v>
      </c>
    </row>
    <row r="24" spans="1:21" s="11" customFormat="1" ht="61.5" customHeight="1">
      <c r="A24" s="150"/>
      <c r="B24" s="157"/>
      <c r="C24" s="153"/>
      <c r="D24" s="158"/>
      <c r="E24" s="159"/>
      <c r="F24" s="155"/>
      <c r="G24" s="152"/>
      <c r="H24" s="14"/>
      <c r="I24" s="150">
        <v>17</v>
      </c>
      <c r="J24" s="151" t="s">
        <v>281</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21524</v>
      </c>
      <c r="U24" s="125">
        <v>67</v>
      </c>
    </row>
    <row r="25" spans="1:21" s="11" customFormat="1" ht="61.5" customHeight="1">
      <c r="A25" s="150"/>
      <c r="B25" s="157"/>
      <c r="C25" s="153"/>
      <c r="D25" s="158"/>
      <c r="E25" s="159"/>
      <c r="F25" s="155"/>
      <c r="G25" s="152"/>
      <c r="H25" s="14"/>
      <c r="I25" s="150">
        <v>18</v>
      </c>
      <c r="J25" s="151" t="s">
        <v>282</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21574</v>
      </c>
      <c r="U25" s="125">
        <v>66</v>
      </c>
    </row>
    <row r="26" spans="1:21" s="11" customFormat="1" ht="61.5" customHeight="1">
      <c r="A26" s="150"/>
      <c r="B26" s="157"/>
      <c r="C26" s="153"/>
      <c r="D26" s="158"/>
      <c r="E26" s="159"/>
      <c r="F26" s="155"/>
      <c r="G26" s="152"/>
      <c r="H26" s="14"/>
      <c r="I26" s="150">
        <v>19</v>
      </c>
      <c r="J26" s="151" t="s">
        <v>283</v>
      </c>
      <c r="K26" s="152">
        <f>IF(ISERROR(VLOOKUP(J26,'KAYIT LİSTESİ'!$B$4:$G$581,2,0)),"",(VLOOKUP(J26,'KAYIT LİSTESİ'!$B$4:$G$581,2,0)))</f>
      </c>
      <c r="L26" s="153">
        <f>IF(ISERROR(VLOOKUP(J26,'KAYIT LİSTESİ'!$B$4:$G$581,3,0)),"",(VLOOKUP(J26,'KAYIT LİSTESİ'!$B$4:$G$581,3,0)))</f>
      </c>
      <c r="M26" s="154">
        <f>IF(ISERROR(VLOOKUP(J26,'KAYIT LİSTESİ'!$B$4:$G$581,4,0)),"",(VLOOKUP(J26,'KAYIT LİSTESİ'!$B$4:$G$581,4,0)))</f>
      </c>
      <c r="N26" s="154">
        <f>IF(ISERROR(VLOOKUP(J26,'KAYIT LİSTESİ'!$B$4:$G$581,5,0)),"",(VLOOKUP(J26,'KAYIT LİSTESİ'!$B$4:$G$581,5,0)))</f>
      </c>
      <c r="O26" s="155"/>
      <c r="P26" s="156"/>
      <c r="T26" s="127">
        <v>21624</v>
      </c>
      <c r="U26" s="125">
        <v>65</v>
      </c>
    </row>
    <row r="27" spans="1:21" s="11" customFormat="1" ht="61.5" customHeight="1">
      <c r="A27" s="150"/>
      <c r="B27" s="157"/>
      <c r="C27" s="153"/>
      <c r="D27" s="158"/>
      <c r="E27" s="159"/>
      <c r="F27" s="155"/>
      <c r="G27" s="152"/>
      <c r="H27" s="14"/>
      <c r="I27" s="150">
        <v>20</v>
      </c>
      <c r="J27" s="151" t="s">
        <v>284</v>
      </c>
      <c r="K27" s="152">
        <f>IF(ISERROR(VLOOKUP(J27,'KAYIT LİSTESİ'!$B$4:$G$581,2,0)),"",(VLOOKUP(J27,'KAYIT LİSTESİ'!$B$4:$G$581,2,0)))</f>
      </c>
      <c r="L27" s="153">
        <f>IF(ISERROR(VLOOKUP(J27,'KAYIT LİSTESİ'!$B$4:$G$581,3,0)),"",(VLOOKUP(J27,'KAYIT LİSTESİ'!$B$4:$G$581,3,0)))</f>
      </c>
      <c r="M27" s="154">
        <f>IF(ISERROR(VLOOKUP(J27,'KAYIT LİSTESİ'!$B$4:$G$581,4,0)),"",(VLOOKUP(J27,'KAYIT LİSTESİ'!$B$4:$G$581,4,0)))</f>
      </c>
      <c r="N27" s="154">
        <f>IF(ISERROR(VLOOKUP(J27,'KAYIT LİSTESİ'!$B$4:$G$581,5,0)),"",(VLOOKUP(J27,'KAYIT LİSTESİ'!$B$4:$G$581,5,0)))</f>
      </c>
      <c r="O27" s="155"/>
      <c r="P27" s="156"/>
      <c r="T27" s="127">
        <v>21674</v>
      </c>
      <c r="U27" s="125">
        <v>64</v>
      </c>
    </row>
    <row r="28" spans="1:21" s="11" customFormat="1" ht="61.5" customHeight="1">
      <c r="A28" s="150"/>
      <c r="B28" s="157"/>
      <c r="C28" s="153"/>
      <c r="D28" s="158"/>
      <c r="E28" s="159"/>
      <c r="F28" s="155"/>
      <c r="G28" s="152"/>
      <c r="H28" s="14"/>
      <c r="I28" s="150">
        <v>21</v>
      </c>
      <c r="J28" s="151" t="s">
        <v>285</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21724</v>
      </c>
      <c r="U28" s="125">
        <v>63</v>
      </c>
    </row>
    <row r="29" spans="1:21" s="11" customFormat="1" ht="61.5" customHeight="1">
      <c r="A29" s="150"/>
      <c r="B29" s="157"/>
      <c r="C29" s="153"/>
      <c r="D29" s="158"/>
      <c r="E29" s="159"/>
      <c r="F29" s="155"/>
      <c r="G29" s="152"/>
      <c r="H29" s="14"/>
      <c r="I29" s="150">
        <v>22</v>
      </c>
      <c r="J29" s="151" t="s">
        <v>286</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21784</v>
      </c>
      <c r="U29" s="125">
        <v>62</v>
      </c>
    </row>
    <row r="30" spans="1:21" s="11" customFormat="1" ht="61.5" customHeight="1">
      <c r="A30" s="150"/>
      <c r="B30" s="157"/>
      <c r="C30" s="153"/>
      <c r="D30" s="158"/>
      <c r="E30" s="159"/>
      <c r="F30" s="155"/>
      <c r="G30" s="152"/>
      <c r="H30" s="14"/>
      <c r="I30" s="150">
        <v>23</v>
      </c>
      <c r="J30" s="151" t="s">
        <v>287</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21844</v>
      </c>
      <c r="U30" s="125">
        <v>61</v>
      </c>
    </row>
    <row r="31" spans="1:21" s="11" customFormat="1" ht="61.5" customHeight="1">
      <c r="A31" s="150"/>
      <c r="B31" s="157"/>
      <c r="C31" s="153"/>
      <c r="D31" s="158"/>
      <c r="E31" s="159"/>
      <c r="F31" s="155"/>
      <c r="G31" s="152"/>
      <c r="H31" s="14"/>
      <c r="I31" s="150">
        <v>24</v>
      </c>
      <c r="J31" s="151" t="s">
        <v>288</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21914</v>
      </c>
      <c r="U31" s="125">
        <v>60</v>
      </c>
    </row>
    <row r="32" spans="1:21" s="11" customFormat="1" ht="50.25" customHeight="1">
      <c r="A32" s="18" t="s">
        <v>16</v>
      </c>
      <c r="B32" s="18"/>
      <c r="C32" s="18"/>
      <c r="D32" s="42"/>
      <c r="E32" s="35" t="s">
        <v>0</v>
      </c>
      <c r="F32" s="106" t="s">
        <v>1</v>
      </c>
      <c r="G32" s="15"/>
      <c r="H32" s="14"/>
      <c r="I32" s="19"/>
      <c r="J32" s="19"/>
      <c r="K32" s="19"/>
      <c r="L32" s="17"/>
      <c r="M32" s="38" t="s">
        <v>3</v>
      </c>
      <c r="N32" s="39" t="s">
        <v>3</v>
      </c>
      <c r="O32" s="101" t="s">
        <v>3</v>
      </c>
      <c r="P32" s="18"/>
      <c r="T32" s="127">
        <v>22054</v>
      </c>
      <c r="U32" s="125">
        <v>58</v>
      </c>
    </row>
    <row r="33" spans="20:21" ht="25.5" customHeight="1">
      <c r="T33" s="127">
        <v>23754</v>
      </c>
      <c r="U33" s="125">
        <v>39</v>
      </c>
    </row>
    <row r="34" spans="20:21" ht="12.75">
      <c r="T34" s="127">
        <v>23994</v>
      </c>
      <c r="U34" s="125">
        <v>37</v>
      </c>
    </row>
    <row r="35" spans="20:21" ht="12.75">
      <c r="T35" s="127">
        <v>24114</v>
      </c>
      <c r="U35" s="125">
        <v>36</v>
      </c>
    </row>
    <row r="36" spans="20:21" ht="12.75">
      <c r="T36" s="127">
        <v>24234</v>
      </c>
      <c r="U36" s="125">
        <v>35</v>
      </c>
    </row>
    <row r="37" spans="20:21" ht="12.75">
      <c r="T37" s="127">
        <v>24354</v>
      </c>
      <c r="U37" s="125">
        <v>34</v>
      </c>
    </row>
    <row r="38" spans="20:21" ht="12.75">
      <c r="T38" s="127">
        <v>24474</v>
      </c>
      <c r="U38" s="125">
        <v>33</v>
      </c>
    </row>
    <row r="39" spans="20:21" ht="12.75">
      <c r="T39" s="127">
        <v>24594</v>
      </c>
      <c r="U39" s="125">
        <v>32</v>
      </c>
    </row>
    <row r="40" spans="20:21" ht="12.75">
      <c r="T40" s="127">
        <v>24714</v>
      </c>
      <c r="U40" s="125">
        <v>31</v>
      </c>
    </row>
    <row r="41" spans="20:21" ht="12.75">
      <c r="T41" s="127">
        <v>24864</v>
      </c>
      <c r="U41" s="125">
        <v>30</v>
      </c>
    </row>
    <row r="42" spans="20:21" ht="12.75">
      <c r="T42" s="127">
        <v>25014</v>
      </c>
      <c r="U42" s="125">
        <v>29</v>
      </c>
    </row>
    <row r="43" spans="20:21" ht="12.75">
      <c r="T43" s="127">
        <v>25164</v>
      </c>
      <c r="U43" s="125">
        <v>28</v>
      </c>
    </row>
    <row r="44" spans="20:21" ht="12.75">
      <c r="T44" s="127">
        <v>25314</v>
      </c>
      <c r="U44" s="125">
        <v>27</v>
      </c>
    </row>
    <row r="45" spans="20:21" ht="12.75">
      <c r="T45" s="127">
        <v>25464</v>
      </c>
      <c r="U45" s="125">
        <v>26</v>
      </c>
    </row>
    <row r="46" spans="20:21" ht="12.75">
      <c r="T46" s="127">
        <v>25614</v>
      </c>
      <c r="U46" s="125">
        <v>25</v>
      </c>
    </row>
    <row r="47" spans="20:21" ht="12.75">
      <c r="T47" s="127">
        <v>25814</v>
      </c>
      <c r="U47" s="125">
        <v>24</v>
      </c>
    </row>
    <row r="48" spans="20:21" ht="12.75">
      <c r="T48" s="127">
        <v>30014</v>
      </c>
      <c r="U48" s="125">
        <v>23</v>
      </c>
    </row>
    <row r="49" spans="20:21" ht="12.75">
      <c r="T49" s="127">
        <v>30214</v>
      </c>
      <c r="U49" s="125">
        <v>22</v>
      </c>
    </row>
    <row r="50" spans="20:21" ht="12.75">
      <c r="T50" s="127">
        <v>30414</v>
      </c>
      <c r="U50" s="125">
        <v>21</v>
      </c>
    </row>
    <row r="51" spans="20:21" ht="12.75">
      <c r="T51" s="127">
        <v>30614</v>
      </c>
      <c r="U51" s="125">
        <v>20</v>
      </c>
    </row>
    <row r="52" spans="20:21" ht="12.75">
      <c r="T52" s="127">
        <v>30814</v>
      </c>
      <c r="U52" s="125">
        <v>19</v>
      </c>
    </row>
    <row r="53" spans="20:21" ht="12.75">
      <c r="T53" s="127">
        <v>31014</v>
      </c>
      <c r="U53" s="125">
        <v>18</v>
      </c>
    </row>
    <row r="54" spans="20:21" ht="12.75">
      <c r="T54" s="127">
        <v>31214</v>
      </c>
      <c r="U54" s="125">
        <v>17</v>
      </c>
    </row>
    <row r="55" spans="20:21" ht="12.75">
      <c r="T55" s="127">
        <v>31414</v>
      </c>
      <c r="U55" s="125">
        <v>16</v>
      </c>
    </row>
    <row r="56" spans="20:21" ht="12.75">
      <c r="T56" s="127">
        <v>31614</v>
      </c>
      <c r="U56" s="125">
        <v>15</v>
      </c>
    </row>
    <row r="57" spans="20:21" ht="12.75">
      <c r="T57" s="127">
        <v>31814</v>
      </c>
      <c r="U57" s="125">
        <v>14</v>
      </c>
    </row>
    <row r="58" spans="20:21" ht="12.75">
      <c r="T58" s="127">
        <v>32014</v>
      </c>
      <c r="U58" s="125">
        <v>13</v>
      </c>
    </row>
    <row r="59" spans="20:21" ht="12.75">
      <c r="T59" s="127">
        <v>32214</v>
      </c>
      <c r="U59" s="125">
        <v>12</v>
      </c>
    </row>
    <row r="60" spans="20:21" ht="12.75">
      <c r="T60" s="127">
        <v>32414</v>
      </c>
      <c r="U60" s="125">
        <v>11</v>
      </c>
    </row>
    <row r="61" spans="20:21" ht="12.75">
      <c r="T61" s="127">
        <v>32614</v>
      </c>
      <c r="U61" s="125">
        <v>10</v>
      </c>
    </row>
    <row r="62" spans="20:21" ht="12.75">
      <c r="T62" s="127">
        <v>32914</v>
      </c>
      <c r="U62" s="125">
        <v>9</v>
      </c>
    </row>
    <row r="63" spans="20:21" ht="12.75">
      <c r="T63" s="127">
        <v>33214</v>
      </c>
      <c r="U63" s="125">
        <v>8</v>
      </c>
    </row>
    <row r="64" spans="20:21" ht="12.75">
      <c r="T64" s="127">
        <v>33514</v>
      </c>
      <c r="U64" s="125">
        <v>7</v>
      </c>
    </row>
    <row r="65" spans="20:21" ht="12.75">
      <c r="T65" s="127">
        <v>33814</v>
      </c>
      <c r="U65" s="125">
        <v>6</v>
      </c>
    </row>
    <row r="66" spans="20:21" ht="12.75">
      <c r="T66" s="127">
        <v>34214</v>
      </c>
      <c r="U66" s="125">
        <v>5</v>
      </c>
    </row>
    <row r="67" spans="20:21" ht="12.75">
      <c r="T67" s="127">
        <v>34614</v>
      </c>
      <c r="U67" s="125">
        <v>4</v>
      </c>
    </row>
    <row r="68" spans="20:21" ht="12.75">
      <c r="T68" s="127">
        <v>35014</v>
      </c>
      <c r="U68" s="125">
        <v>3</v>
      </c>
    </row>
    <row r="69" spans="20:21" ht="12.75">
      <c r="T69" s="127">
        <v>35514</v>
      </c>
      <c r="U69" s="125">
        <v>2</v>
      </c>
    </row>
    <row r="70" spans="20:21" ht="12.75">
      <c r="T70" s="127">
        <v>40014</v>
      </c>
      <c r="U70" s="125">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2015-05-01T16:13:17Z</cp:lastPrinted>
  <dcterms:created xsi:type="dcterms:W3CDTF">2004-05-10T13:01:28Z</dcterms:created>
  <dcterms:modified xsi:type="dcterms:W3CDTF">2015-05-01T17:22:14Z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