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0"/>
  </bookViews>
  <sheets>
    <sheet name="YARIŞMA BİLGİLERİ" sheetId="1" r:id="rId1"/>
    <sheet name="YARIŞMA PROGRAMI" sheetId="2" state="hidden" r:id="rId2"/>
    <sheet name="KAYIT LİSTESİ" sheetId="3" state="hidden" r:id="rId3"/>
    <sheet name="60M.Seçme" sheetId="4" state="hidden" r:id="rId4"/>
    <sheet name="Gülle(16YE)" sheetId="5" r:id="rId5"/>
    <sheet name="60M.Eng.Yarı Final" sheetId="6" state="hidden" r:id="rId6"/>
    <sheet name="800M" sheetId="7" state="hidden" r:id="rId7"/>
    <sheet name="Çekiç(16YE)" sheetId="8" r:id="rId8"/>
    <sheet name="Cirit(16YE)-A" sheetId="9" r:id="rId9"/>
    <sheet name="Cirit(16YE)-B" sheetId="10" r:id="rId10"/>
    <sheet name="Cirit(16YE)-GENEL" sheetId="11" r:id="rId11"/>
    <sheet name="Disk(16YE)" sheetId="12" r:id="rId12"/>
    <sheet name="Gülle(YE)-A" sheetId="13" r:id="rId13"/>
    <sheet name="Gülle(YE)-B" sheetId="14" r:id="rId14"/>
    <sheet name="Gülle(YE) GENEL" sheetId="15" r:id="rId15"/>
    <sheet name="Çekiç(YE)" sheetId="16" r:id="rId16"/>
    <sheet name="Cirit(YE)" sheetId="17" r:id="rId17"/>
    <sheet name="Disk(YE)" sheetId="18" r:id="rId18"/>
    <sheet name="Puan Tablosu" sheetId="19" r:id="rId19"/>
    <sheet name="Gülle(GE)" sheetId="20" r:id="rId20"/>
    <sheet name="Çekiç(GE)" sheetId="21" r:id="rId21"/>
    <sheet name="Cirit(GE)" sheetId="22" r:id="rId22"/>
    <sheet name="Disk(GE)" sheetId="23" r:id="rId23"/>
    <sheet name="Gülle(BE)" sheetId="24" r:id="rId24"/>
    <sheet name="Çekiç(BE)" sheetId="25" r:id="rId25"/>
    <sheet name="Cirit(BE)" sheetId="26" r:id="rId26"/>
    <sheet name="Disk(BE)" sheetId="27" r:id="rId27"/>
  </sheets>
  <externalReferences>
    <externalReference r:id="rId30"/>
    <externalReference r:id="rId31"/>
  </externalReferences>
  <definedNames>
    <definedName name="_xlnm._FilterDatabase" localSheetId="2" hidden="1">'KAYIT LİSTESİ'!$A$3:$P$285</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6">#REF!</definedName>
    <definedName name="Excel_BuiltIn_Print_Area_11" localSheetId="8">#REF!</definedName>
    <definedName name="Excel_BuiltIn_Print_Area_11" localSheetId="9">#REF!</definedName>
    <definedName name="Excel_BuiltIn_Print_Area_11" localSheetId="10">#REF!</definedName>
    <definedName name="Excel_BuiltIn_Print_Area_11" localSheetId="25">#REF!</definedName>
    <definedName name="Excel_BuiltIn_Print_Area_11" localSheetId="21">#REF!</definedName>
    <definedName name="Excel_BuiltIn_Print_Area_11" localSheetId="16">#REF!</definedName>
    <definedName name="Excel_BuiltIn_Print_Area_11" localSheetId="7">#REF!</definedName>
    <definedName name="Excel_BuiltIn_Print_Area_11" localSheetId="24">#REF!</definedName>
    <definedName name="Excel_BuiltIn_Print_Area_11" localSheetId="20">#REF!</definedName>
    <definedName name="Excel_BuiltIn_Print_Area_11" localSheetId="15">#REF!</definedName>
    <definedName name="Excel_BuiltIn_Print_Area_11" localSheetId="11">#REF!</definedName>
    <definedName name="Excel_BuiltIn_Print_Area_11" localSheetId="26">#REF!</definedName>
    <definedName name="Excel_BuiltIn_Print_Area_11" localSheetId="22">#REF!</definedName>
    <definedName name="Excel_BuiltIn_Print_Area_11" localSheetId="17">#REF!</definedName>
    <definedName name="Excel_BuiltIn_Print_Area_11" localSheetId="4">#REF!</definedName>
    <definedName name="Excel_BuiltIn_Print_Area_11" localSheetId="23">#REF!</definedName>
    <definedName name="Excel_BuiltIn_Print_Area_11" localSheetId="19">#REF!</definedName>
    <definedName name="Excel_BuiltIn_Print_Area_11" localSheetId="14">#REF!</definedName>
    <definedName name="Excel_BuiltIn_Print_Area_11" localSheetId="12">#REF!</definedName>
    <definedName name="Excel_BuiltIn_Print_Area_11" localSheetId="13">#REF!</definedName>
    <definedName name="Excel_BuiltIn_Print_Area_11" localSheetId="2">#REF!</definedName>
    <definedName name="Excel_BuiltIn_Print_Area_11" localSheetId="18">#REF!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6">#REF!</definedName>
    <definedName name="Excel_BuiltIn_Print_Area_12" localSheetId="8">#REF!</definedName>
    <definedName name="Excel_BuiltIn_Print_Area_12" localSheetId="9">#REF!</definedName>
    <definedName name="Excel_BuiltIn_Print_Area_12" localSheetId="10">#REF!</definedName>
    <definedName name="Excel_BuiltIn_Print_Area_12" localSheetId="25">#REF!</definedName>
    <definedName name="Excel_BuiltIn_Print_Area_12" localSheetId="21">#REF!</definedName>
    <definedName name="Excel_BuiltIn_Print_Area_12" localSheetId="16">#REF!</definedName>
    <definedName name="Excel_BuiltIn_Print_Area_12" localSheetId="7">#REF!</definedName>
    <definedName name="Excel_BuiltIn_Print_Area_12" localSheetId="24">#REF!</definedName>
    <definedName name="Excel_BuiltIn_Print_Area_12" localSheetId="20">#REF!</definedName>
    <definedName name="Excel_BuiltIn_Print_Area_12" localSheetId="15">#REF!</definedName>
    <definedName name="Excel_BuiltIn_Print_Area_12" localSheetId="11">#REF!</definedName>
    <definedName name="Excel_BuiltIn_Print_Area_12" localSheetId="26">#REF!</definedName>
    <definedName name="Excel_BuiltIn_Print_Area_12" localSheetId="22">#REF!</definedName>
    <definedName name="Excel_BuiltIn_Print_Area_12" localSheetId="17">#REF!</definedName>
    <definedName name="Excel_BuiltIn_Print_Area_12" localSheetId="4">#REF!</definedName>
    <definedName name="Excel_BuiltIn_Print_Area_12" localSheetId="23">#REF!</definedName>
    <definedName name="Excel_BuiltIn_Print_Area_12" localSheetId="19">#REF!</definedName>
    <definedName name="Excel_BuiltIn_Print_Area_12" localSheetId="14">#REF!</definedName>
    <definedName name="Excel_BuiltIn_Print_Area_12" localSheetId="12">#REF!</definedName>
    <definedName name="Excel_BuiltIn_Print_Area_12" localSheetId="13">#REF!</definedName>
    <definedName name="Excel_BuiltIn_Print_Area_12" localSheetId="2">#REF!</definedName>
    <definedName name="Excel_BuiltIn_Print_Area_12" localSheetId="18">#REF!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6">#REF!</definedName>
    <definedName name="Excel_BuiltIn_Print_Area_13" localSheetId="8">#REF!</definedName>
    <definedName name="Excel_BuiltIn_Print_Area_13" localSheetId="9">#REF!</definedName>
    <definedName name="Excel_BuiltIn_Print_Area_13" localSheetId="10">#REF!</definedName>
    <definedName name="Excel_BuiltIn_Print_Area_13" localSheetId="25">#REF!</definedName>
    <definedName name="Excel_BuiltIn_Print_Area_13" localSheetId="21">#REF!</definedName>
    <definedName name="Excel_BuiltIn_Print_Area_13" localSheetId="16">#REF!</definedName>
    <definedName name="Excel_BuiltIn_Print_Area_13" localSheetId="7">#REF!</definedName>
    <definedName name="Excel_BuiltIn_Print_Area_13" localSheetId="24">#REF!</definedName>
    <definedName name="Excel_BuiltIn_Print_Area_13" localSheetId="20">#REF!</definedName>
    <definedName name="Excel_BuiltIn_Print_Area_13" localSheetId="15">#REF!</definedName>
    <definedName name="Excel_BuiltIn_Print_Area_13" localSheetId="11">#REF!</definedName>
    <definedName name="Excel_BuiltIn_Print_Area_13" localSheetId="26">#REF!</definedName>
    <definedName name="Excel_BuiltIn_Print_Area_13" localSheetId="22">#REF!</definedName>
    <definedName name="Excel_BuiltIn_Print_Area_13" localSheetId="17">#REF!</definedName>
    <definedName name="Excel_BuiltIn_Print_Area_13" localSheetId="4">#REF!</definedName>
    <definedName name="Excel_BuiltIn_Print_Area_13" localSheetId="23">#REF!</definedName>
    <definedName name="Excel_BuiltIn_Print_Area_13" localSheetId="19">#REF!</definedName>
    <definedName name="Excel_BuiltIn_Print_Area_13" localSheetId="14">#REF!</definedName>
    <definedName name="Excel_BuiltIn_Print_Area_13" localSheetId="12">#REF!</definedName>
    <definedName name="Excel_BuiltIn_Print_Area_13" localSheetId="13">#REF!</definedName>
    <definedName name="Excel_BuiltIn_Print_Area_13" localSheetId="2">#REF!</definedName>
    <definedName name="Excel_BuiltIn_Print_Area_13" localSheetId="18">#REF!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6">#REF!</definedName>
    <definedName name="Excel_BuiltIn_Print_Area_16" localSheetId="8">#REF!</definedName>
    <definedName name="Excel_BuiltIn_Print_Area_16" localSheetId="9">#REF!</definedName>
    <definedName name="Excel_BuiltIn_Print_Area_16" localSheetId="10">#REF!</definedName>
    <definedName name="Excel_BuiltIn_Print_Area_16" localSheetId="25">#REF!</definedName>
    <definedName name="Excel_BuiltIn_Print_Area_16" localSheetId="21">#REF!</definedName>
    <definedName name="Excel_BuiltIn_Print_Area_16" localSheetId="16">#REF!</definedName>
    <definedName name="Excel_BuiltIn_Print_Area_16" localSheetId="7">#REF!</definedName>
    <definedName name="Excel_BuiltIn_Print_Area_16" localSheetId="24">#REF!</definedName>
    <definedName name="Excel_BuiltIn_Print_Area_16" localSheetId="20">#REF!</definedName>
    <definedName name="Excel_BuiltIn_Print_Area_16" localSheetId="15">#REF!</definedName>
    <definedName name="Excel_BuiltIn_Print_Area_16" localSheetId="11">#REF!</definedName>
    <definedName name="Excel_BuiltIn_Print_Area_16" localSheetId="26">#REF!</definedName>
    <definedName name="Excel_BuiltIn_Print_Area_16" localSheetId="22">#REF!</definedName>
    <definedName name="Excel_BuiltIn_Print_Area_16" localSheetId="17">#REF!</definedName>
    <definedName name="Excel_BuiltIn_Print_Area_16" localSheetId="4">#REF!</definedName>
    <definedName name="Excel_BuiltIn_Print_Area_16" localSheetId="23">#REF!</definedName>
    <definedName name="Excel_BuiltIn_Print_Area_16" localSheetId="19">#REF!</definedName>
    <definedName name="Excel_BuiltIn_Print_Area_16" localSheetId="14">#REF!</definedName>
    <definedName name="Excel_BuiltIn_Print_Area_16" localSheetId="12">#REF!</definedName>
    <definedName name="Excel_BuiltIn_Print_Area_16" localSheetId="13">#REF!</definedName>
    <definedName name="Excel_BuiltIn_Print_Area_16" localSheetId="2">#REF!</definedName>
    <definedName name="Excel_BuiltIn_Print_Area_16" localSheetId="18">#REF!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6">#REF!</definedName>
    <definedName name="Excel_BuiltIn_Print_Area_19" localSheetId="8">#REF!</definedName>
    <definedName name="Excel_BuiltIn_Print_Area_19" localSheetId="9">#REF!</definedName>
    <definedName name="Excel_BuiltIn_Print_Area_19" localSheetId="10">#REF!</definedName>
    <definedName name="Excel_BuiltIn_Print_Area_19" localSheetId="25">#REF!</definedName>
    <definedName name="Excel_BuiltIn_Print_Area_19" localSheetId="21">#REF!</definedName>
    <definedName name="Excel_BuiltIn_Print_Area_19" localSheetId="16">#REF!</definedName>
    <definedName name="Excel_BuiltIn_Print_Area_19" localSheetId="7">#REF!</definedName>
    <definedName name="Excel_BuiltIn_Print_Area_19" localSheetId="24">#REF!</definedName>
    <definedName name="Excel_BuiltIn_Print_Area_19" localSheetId="20">#REF!</definedName>
    <definedName name="Excel_BuiltIn_Print_Area_19" localSheetId="15">#REF!</definedName>
    <definedName name="Excel_BuiltIn_Print_Area_19" localSheetId="11">#REF!</definedName>
    <definedName name="Excel_BuiltIn_Print_Area_19" localSheetId="26">#REF!</definedName>
    <definedName name="Excel_BuiltIn_Print_Area_19" localSheetId="22">#REF!</definedName>
    <definedName name="Excel_BuiltIn_Print_Area_19" localSheetId="17">#REF!</definedName>
    <definedName name="Excel_BuiltIn_Print_Area_19" localSheetId="4">#REF!</definedName>
    <definedName name="Excel_BuiltIn_Print_Area_19" localSheetId="23">#REF!</definedName>
    <definedName name="Excel_BuiltIn_Print_Area_19" localSheetId="19">#REF!</definedName>
    <definedName name="Excel_BuiltIn_Print_Area_19" localSheetId="14">#REF!</definedName>
    <definedName name="Excel_BuiltIn_Print_Area_19" localSheetId="12">#REF!</definedName>
    <definedName name="Excel_BuiltIn_Print_Area_19" localSheetId="13">#REF!</definedName>
    <definedName name="Excel_BuiltIn_Print_Area_19" localSheetId="2">#REF!</definedName>
    <definedName name="Excel_BuiltIn_Print_Area_19" localSheetId="18">#REF!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6">#REF!</definedName>
    <definedName name="Excel_BuiltIn_Print_Area_20" localSheetId="8">#REF!</definedName>
    <definedName name="Excel_BuiltIn_Print_Area_20" localSheetId="9">#REF!</definedName>
    <definedName name="Excel_BuiltIn_Print_Area_20" localSheetId="10">#REF!</definedName>
    <definedName name="Excel_BuiltIn_Print_Area_20" localSheetId="25">#REF!</definedName>
    <definedName name="Excel_BuiltIn_Print_Area_20" localSheetId="21">#REF!</definedName>
    <definedName name="Excel_BuiltIn_Print_Area_20" localSheetId="16">#REF!</definedName>
    <definedName name="Excel_BuiltIn_Print_Area_20" localSheetId="7">#REF!</definedName>
    <definedName name="Excel_BuiltIn_Print_Area_20" localSheetId="24">#REF!</definedName>
    <definedName name="Excel_BuiltIn_Print_Area_20" localSheetId="20">#REF!</definedName>
    <definedName name="Excel_BuiltIn_Print_Area_20" localSheetId="15">#REF!</definedName>
    <definedName name="Excel_BuiltIn_Print_Area_20" localSheetId="11">#REF!</definedName>
    <definedName name="Excel_BuiltIn_Print_Area_20" localSheetId="26">#REF!</definedName>
    <definedName name="Excel_BuiltIn_Print_Area_20" localSheetId="22">#REF!</definedName>
    <definedName name="Excel_BuiltIn_Print_Area_20" localSheetId="17">#REF!</definedName>
    <definedName name="Excel_BuiltIn_Print_Area_20" localSheetId="4">#REF!</definedName>
    <definedName name="Excel_BuiltIn_Print_Area_20" localSheetId="23">#REF!</definedName>
    <definedName name="Excel_BuiltIn_Print_Area_20" localSheetId="19">#REF!</definedName>
    <definedName name="Excel_BuiltIn_Print_Area_20" localSheetId="14">#REF!</definedName>
    <definedName name="Excel_BuiltIn_Print_Area_20" localSheetId="12">#REF!</definedName>
    <definedName name="Excel_BuiltIn_Print_Area_20" localSheetId="13">#REF!</definedName>
    <definedName name="Excel_BuiltIn_Print_Area_20" localSheetId="2">#REF!</definedName>
    <definedName name="Excel_BuiltIn_Print_Area_20" localSheetId="18">#REF!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6">#REF!</definedName>
    <definedName name="Excel_BuiltIn_Print_Area_21" localSheetId="8">#REF!</definedName>
    <definedName name="Excel_BuiltIn_Print_Area_21" localSheetId="9">#REF!</definedName>
    <definedName name="Excel_BuiltIn_Print_Area_21" localSheetId="10">#REF!</definedName>
    <definedName name="Excel_BuiltIn_Print_Area_21" localSheetId="25">#REF!</definedName>
    <definedName name="Excel_BuiltIn_Print_Area_21" localSheetId="21">#REF!</definedName>
    <definedName name="Excel_BuiltIn_Print_Area_21" localSheetId="16">#REF!</definedName>
    <definedName name="Excel_BuiltIn_Print_Area_21" localSheetId="7">#REF!</definedName>
    <definedName name="Excel_BuiltIn_Print_Area_21" localSheetId="24">#REF!</definedName>
    <definedName name="Excel_BuiltIn_Print_Area_21" localSheetId="20">#REF!</definedName>
    <definedName name="Excel_BuiltIn_Print_Area_21" localSheetId="15">#REF!</definedName>
    <definedName name="Excel_BuiltIn_Print_Area_21" localSheetId="11">#REF!</definedName>
    <definedName name="Excel_BuiltIn_Print_Area_21" localSheetId="26">#REF!</definedName>
    <definedName name="Excel_BuiltIn_Print_Area_21" localSheetId="22">#REF!</definedName>
    <definedName name="Excel_BuiltIn_Print_Area_21" localSheetId="17">#REF!</definedName>
    <definedName name="Excel_BuiltIn_Print_Area_21" localSheetId="4">#REF!</definedName>
    <definedName name="Excel_BuiltIn_Print_Area_21" localSheetId="23">#REF!</definedName>
    <definedName name="Excel_BuiltIn_Print_Area_21" localSheetId="19">#REF!</definedName>
    <definedName name="Excel_BuiltIn_Print_Area_21" localSheetId="14">#REF!</definedName>
    <definedName name="Excel_BuiltIn_Print_Area_21" localSheetId="12">#REF!</definedName>
    <definedName name="Excel_BuiltIn_Print_Area_21" localSheetId="13">#REF!</definedName>
    <definedName name="Excel_BuiltIn_Print_Area_21" localSheetId="2">#REF!</definedName>
    <definedName name="Excel_BuiltIn_Print_Area_21" localSheetId="18">#REF!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6">#REF!</definedName>
    <definedName name="Excel_BuiltIn_Print_Area_4" localSheetId="8">#REF!</definedName>
    <definedName name="Excel_BuiltIn_Print_Area_4" localSheetId="9">#REF!</definedName>
    <definedName name="Excel_BuiltIn_Print_Area_4" localSheetId="10">#REF!</definedName>
    <definedName name="Excel_BuiltIn_Print_Area_4" localSheetId="25">#REF!</definedName>
    <definedName name="Excel_BuiltIn_Print_Area_4" localSheetId="21">#REF!</definedName>
    <definedName name="Excel_BuiltIn_Print_Area_4" localSheetId="16">#REF!</definedName>
    <definedName name="Excel_BuiltIn_Print_Area_4" localSheetId="7">#REF!</definedName>
    <definedName name="Excel_BuiltIn_Print_Area_4" localSheetId="24">#REF!</definedName>
    <definedName name="Excel_BuiltIn_Print_Area_4" localSheetId="20">#REF!</definedName>
    <definedName name="Excel_BuiltIn_Print_Area_4" localSheetId="15">#REF!</definedName>
    <definedName name="Excel_BuiltIn_Print_Area_4" localSheetId="11">#REF!</definedName>
    <definedName name="Excel_BuiltIn_Print_Area_4" localSheetId="26">#REF!</definedName>
    <definedName name="Excel_BuiltIn_Print_Area_4" localSheetId="22">#REF!</definedName>
    <definedName name="Excel_BuiltIn_Print_Area_4" localSheetId="17">#REF!</definedName>
    <definedName name="Excel_BuiltIn_Print_Area_4" localSheetId="4">#REF!</definedName>
    <definedName name="Excel_BuiltIn_Print_Area_4" localSheetId="23">#REF!</definedName>
    <definedName name="Excel_BuiltIn_Print_Area_4" localSheetId="19">#REF!</definedName>
    <definedName name="Excel_BuiltIn_Print_Area_4" localSheetId="14">#REF!</definedName>
    <definedName name="Excel_BuiltIn_Print_Area_4" localSheetId="12">#REF!</definedName>
    <definedName name="Excel_BuiltIn_Print_Area_4" localSheetId="13">#REF!</definedName>
    <definedName name="Excel_BuiltIn_Print_Area_4" localSheetId="2">#REF!</definedName>
    <definedName name="Excel_BuiltIn_Print_Area_4" localSheetId="18">#REF!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6">#REF!</definedName>
    <definedName name="Excel_BuiltIn_Print_Area_5" localSheetId="8">#REF!</definedName>
    <definedName name="Excel_BuiltIn_Print_Area_5" localSheetId="9">#REF!</definedName>
    <definedName name="Excel_BuiltIn_Print_Area_5" localSheetId="10">#REF!</definedName>
    <definedName name="Excel_BuiltIn_Print_Area_5" localSheetId="25">#REF!</definedName>
    <definedName name="Excel_BuiltIn_Print_Area_5" localSheetId="21">#REF!</definedName>
    <definedName name="Excel_BuiltIn_Print_Area_5" localSheetId="16">#REF!</definedName>
    <definedName name="Excel_BuiltIn_Print_Area_5" localSheetId="7">#REF!</definedName>
    <definedName name="Excel_BuiltIn_Print_Area_5" localSheetId="24">#REF!</definedName>
    <definedName name="Excel_BuiltIn_Print_Area_5" localSheetId="20">#REF!</definedName>
    <definedName name="Excel_BuiltIn_Print_Area_5" localSheetId="15">#REF!</definedName>
    <definedName name="Excel_BuiltIn_Print_Area_5" localSheetId="11">#REF!</definedName>
    <definedName name="Excel_BuiltIn_Print_Area_5" localSheetId="26">#REF!</definedName>
    <definedName name="Excel_BuiltIn_Print_Area_5" localSheetId="22">#REF!</definedName>
    <definedName name="Excel_BuiltIn_Print_Area_5" localSheetId="17">#REF!</definedName>
    <definedName name="Excel_BuiltIn_Print_Area_5" localSheetId="4">#REF!</definedName>
    <definedName name="Excel_BuiltIn_Print_Area_5" localSheetId="23">#REF!</definedName>
    <definedName name="Excel_BuiltIn_Print_Area_5" localSheetId="19">#REF!</definedName>
    <definedName name="Excel_BuiltIn_Print_Area_5" localSheetId="14">#REF!</definedName>
    <definedName name="Excel_BuiltIn_Print_Area_5" localSheetId="12">#REF!</definedName>
    <definedName name="Excel_BuiltIn_Print_Area_5" localSheetId="13">#REF!</definedName>
    <definedName name="Excel_BuiltIn_Print_Area_5" localSheetId="2">#REF!</definedName>
    <definedName name="Excel_BuiltIn_Print_Area_5" localSheetId="18">#REF!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6">#REF!</definedName>
    <definedName name="Excel_BuiltIn_Print_Area_9" localSheetId="8">#REF!</definedName>
    <definedName name="Excel_BuiltIn_Print_Area_9" localSheetId="9">#REF!</definedName>
    <definedName name="Excel_BuiltIn_Print_Area_9" localSheetId="10">#REF!</definedName>
    <definedName name="Excel_BuiltIn_Print_Area_9" localSheetId="25">#REF!</definedName>
    <definedName name="Excel_BuiltIn_Print_Area_9" localSheetId="21">#REF!</definedName>
    <definedName name="Excel_BuiltIn_Print_Area_9" localSheetId="16">#REF!</definedName>
    <definedName name="Excel_BuiltIn_Print_Area_9" localSheetId="7">#REF!</definedName>
    <definedName name="Excel_BuiltIn_Print_Area_9" localSheetId="24">#REF!</definedName>
    <definedName name="Excel_BuiltIn_Print_Area_9" localSheetId="20">#REF!</definedName>
    <definedName name="Excel_BuiltIn_Print_Area_9" localSheetId="15">#REF!</definedName>
    <definedName name="Excel_BuiltIn_Print_Area_9" localSheetId="11">#REF!</definedName>
    <definedName name="Excel_BuiltIn_Print_Area_9" localSheetId="26">#REF!</definedName>
    <definedName name="Excel_BuiltIn_Print_Area_9" localSheetId="22">#REF!</definedName>
    <definedName name="Excel_BuiltIn_Print_Area_9" localSheetId="17">#REF!</definedName>
    <definedName name="Excel_BuiltIn_Print_Area_9" localSheetId="4">#REF!</definedName>
    <definedName name="Excel_BuiltIn_Print_Area_9" localSheetId="23">#REF!</definedName>
    <definedName name="Excel_BuiltIn_Print_Area_9" localSheetId="19">#REF!</definedName>
    <definedName name="Excel_BuiltIn_Print_Area_9" localSheetId="14">#REF!</definedName>
    <definedName name="Excel_BuiltIn_Print_Area_9" localSheetId="12">#REF!</definedName>
    <definedName name="Excel_BuiltIn_Print_Area_9" localSheetId="13">#REF!</definedName>
    <definedName name="Excel_BuiltIn_Print_Area_9" localSheetId="2">#REF!</definedName>
    <definedName name="Excel_BuiltIn_Print_Area_9" localSheetId="18">#REF!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5">'60M.Eng.Yarı Final'!$A$1:$P$47</definedName>
    <definedName name="_xlnm.Print_Area" localSheetId="3">'60M.Seçme'!$A$1:$P$67</definedName>
    <definedName name="_xlnm.Print_Area" localSheetId="6">'800M'!$A$1:$P$71</definedName>
    <definedName name="_xlnm.Print_Area" localSheetId="8">'Cirit(16YE)-A'!$A$1:$O$39</definedName>
    <definedName name="_xlnm.Print_Area" localSheetId="9">'Cirit(16YE)-B'!$A$1:$O$39</definedName>
    <definedName name="_xlnm.Print_Area" localSheetId="10">'Cirit(16YE)-GENEL'!$A$1:$O$39</definedName>
    <definedName name="_xlnm.Print_Area" localSheetId="25">'Cirit(BE)'!$A$1:$O$39</definedName>
    <definedName name="_xlnm.Print_Area" localSheetId="21">'Cirit(GE)'!$A$1:$O$39</definedName>
    <definedName name="_xlnm.Print_Area" localSheetId="16">'Cirit(YE)'!$A$1:$O$39</definedName>
    <definedName name="_xlnm.Print_Area" localSheetId="7">'Çekiç(16YE)'!$A$1:$O$39</definedName>
    <definedName name="_xlnm.Print_Area" localSheetId="24">'Çekiç(BE)'!$A$1:$O$39</definedName>
    <definedName name="_xlnm.Print_Area" localSheetId="20">'Çekiç(GE)'!$A$1:$O$39</definedName>
    <definedName name="_xlnm.Print_Area" localSheetId="15">'Çekiç(YE)'!$A$1:$O$39</definedName>
    <definedName name="_xlnm.Print_Area" localSheetId="11">'Disk(16YE)'!$A$1:$O$39</definedName>
    <definedName name="_xlnm.Print_Area" localSheetId="26">'Disk(BE)'!$A$1:$O$39</definedName>
    <definedName name="_xlnm.Print_Area" localSheetId="22">'Disk(GE)'!$A$1:$O$39</definedName>
    <definedName name="_xlnm.Print_Area" localSheetId="17">'Disk(YE)'!$A$1:$O$39</definedName>
    <definedName name="_xlnm.Print_Area" localSheetId="4">'Gülle(16YE)'!$A$1:$O$39</definedName>
    <definedName name="_xlnm.Print_Area" localSheetId="23">'Gülle(BE)'!$A$1:$O$39</definedName>
    <definedName name="_xlnm.Print_Area" localSheetId="19">'Gülle(GE)'!$A$1:$O$39</definedName>
    <definedName name="_xlnm.Print_Area" localSheetId="14">'Gülle(YE) GENEL'!$A$1:$O$39</definedName>
    <definedName name="_xlnm.Print_Area" localSheetId="12">'Gülle(YE)-A'!$A$1:$O$39</definedName>
    <definedName name="_xlnm.Print_Area" localSheetId="13">'Gülle(YE)-B'!$A$1:$O$39</definedName>
    <definedName name="_xlnm.Print_Area" localSheetId="2">'KAYIT LİSTESİ'!$A$1:$P$285</definedName>
    <definedName name="_xlnm.Print_Area" localSheetId="18">'Puan Tablosu'!$A$1:$P$16</definedName>
    <definedName name="_xlnm.Print_Titles" localSheetId="2">'KAYIT LİSTESİ'!$1:$3</definedName>
  </definedNames>
  <calcPr fullCalcOnLoad="1"/>
</workbook>
</file>

<file path=xl/sharedStrings.xml><?xml version="1.0" encoding="utf-8"?>
<sst xmlns="http://schemas.openxmlformats.org/spreadsheetml/2006/main" count="5291" uniqueCount="1126">
  <si>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</si>
  <si>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</si>
  <si>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</si>
  <si>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</si>
  <si>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</si>
  <si>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</si>
  <si>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</si>
  <si>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</si>
  <si>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</si>
  <si>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</si>
  <si>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</si>
  <si>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</si>
  <si>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</si>
  <si>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</si>
  <si>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</si>
  <si>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1. SERİ</t>
  </si>
  <si>
    <t>2. SERİ</t>
  </si>
  <si>
    <t>3. SERİ</t>
  </si>
  <si>
    <t>Müsabakalar Direktörü</t>
  </si>
  <si>
    <t>YARIŞMA PROGRAMI</t>
  </si>
  <si>
    <t>DOĞUM TARİHİ</t>
  </si>
  <si>
    <t>İLİ-KULÜBÜ</t>
  </si>
  <si>
    <t>S.N.</t>
  </si>
  <si>
    <t>DERECE</t>
  </si>
  <si>
    <t>Seri Geliş</t>
  </si>
  <si>
    <t>SERİ-KULVAR FORMÜLÜ</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</si>
  <si>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</si>
  <si>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</si>
  <si>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</si>
  <si>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</si>
  <si>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</si>
  <si>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</si>
  <si>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</si>
  <si>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</si>
  <si>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</si>
  <si>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</si>
  <si>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</si>
  <si>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</si>
  <si>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</si>
  <si>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</si>
  <si>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</si>
  <si>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</si>
  <si>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</si>
  <si>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</si>
  <si>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</si>
  <si>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</si>
  <si>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</si>
  <si>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</si>
  <si>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</si>
  <si>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</si>
  <si>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</si>
  <si>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</si>
  <si>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</si>
  <si>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</si>
  <si>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</si>
  <si>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</si>
  <si>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</si>
  <si>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</si>
  <si>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</si>
  <si>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</si>
  <si>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</si>
  <si>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</si>
  <si>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</si>
  <si>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</si>
  <si>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</si>
  <si>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</si>
  <si>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</si>
  <si>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</si>
  <si>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</si>
  <si>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</si>
  <si>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</si>
  <si>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</si>
  <si>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</si>
  <si>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</si>
  <si>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</si>
  <si>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</si>
  <si>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</si>
  <si>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</si>
  <si>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</si>
  <si>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</si>
  <si>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</si>
  <si>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</si>
  <si>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</si>
  <si>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</si>
  <si>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</si>
  <si>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</si>
  <si>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</si>
  <si>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</si>
  <si>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</si>
  <si>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</si>
  <si>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</si>
  <si>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</si>
  <si>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</si>
  <si>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</si>
  <si>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</si>
  <si>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</si>
  <si>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</si>
  <si>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</si>
  <si>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</si>
  <si>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</si>
  <si>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</si>
  <si>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</si>
  <si>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</si>
  <si>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</si>
  <si>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</si>
  <si>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</si>
  <si>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</si>
  <si>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</si>
  <si>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</si>
  <si>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</si>
  <si>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</si>
  <si>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</si>
  <si>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</si>
  <si>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</si>
  <si>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</si>
  <si>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</si>
  <si>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</si>
  <si>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</si>
  <si>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</si>
  <si>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</si>
  <si>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</si>
  <si>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</si>
  <si>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</si>
  <si>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</si>
  <si>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</si>
  <si>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</si>
  <si>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</si>
  <si>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</si>
  <si>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</si>
  <si>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</si>
  <si>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</si>
  <si>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</si>
  <si>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</si>
  <si>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</si>
  <si>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</si>
  <si>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r>
      <t xml:space="preserve">Doğum Tarihi
</t>
    </r>
    <r>
      <rPr>
        <sz val="10"/>
        <color indexed="56"/>
        <rFont val="Cambria"/>
        <family val="1"/>
      </rPr>
      <t>Gün/Ay/Yıl</t>
    </r>
  </si>
  <si>
    <t>8. SERİ</t>
  </si>
  <si>
    <t>Baraj Derecesi :</t>
  </si>
  <si>
    <t>Tarih-Saat :</t>
  </si>
  <si>
    <t>Rekor :</t>
  </si>
  <si>
    <t>Ara Derece</t>
  </si>
  <si>
    <t>Tarih-Saat  :</t>
  </si>
  <si>
    <t>Rekor  :</t>
  </si>
  <si>
    <t>Yarışma :</t>
  </si>
  <si>
    <t xml:space="preserve">Kategori :      </t>
  </si>
  <si>
    <r>
      <t xml:space="preserve">DOĞUM TARİHİ
</t>
    </r>
    <r>
      <rPr>
        <sz val="8"/>
        <color indexed="56"/>
        <rFont val="Cambria"/>
        <family val="1"/>
      </rPr>
      <t>Gün/Ay/Yıl</t>
    </r>
  </si>
  <si>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</si>
  <si>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</si>
  <si>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</si>
  <si>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</si>
  <si>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</si>
  <si>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</si>
  <si>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</si>
  <si>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</si>
  <si>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</si>
  <si>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</si>
  <si>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</si>
  <si>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</si>
  <si>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</si>
  <si>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</si>
  <si>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</si>
  <si>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</si>
  <si>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</si>
  <si>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</si>
  <si>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</si>
  <si>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</si>
  <si>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</si>
  <si>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</si>
  <si>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</si>
  <si>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</si>
  <si>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</si>
  <si>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</si>
  <si>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</si>
  <si>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</si>
  <si>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</si>
  <si>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</si>
  <si>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</si>
  <si>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</si>
  <si>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</si>
  <si>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</si>
  <si>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</si>
  <si>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</si>
  <si>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</si>
  <si>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</si>
  <si>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</si>
  <si>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</si>
  <si>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</si>
  <si>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</si>
  <si>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</si>
  <si>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</si>
  <si>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</si>
  <si>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</si>
  <si>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</si>
  <si>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800M-6-1</t>
  </si>
  <si>
    <t>800M-6-2</t>
  </si>
  <si>
    <t>800M-6-3</t>
  </si>
  <si>
    <t>800M-6-4</t>
  </si>
  <si>
    <t>800M-6-5</t>
  </si>
  <si>
    <t>800M-6-6</t>
  </si>
  <si>
    <t>800M-7-1</t>
  </si>
  <si>
    <t>800M-7-2</t>
  </si>
  <si>
    <t>800M-7-3</t>
  </si>
  <si>
    <t>800M-7-4</t>
  </si>
  <si>
    <t>800M-7-5</t>
  </si>
  <si>
    <t>800M-7-6</t>
  </si>
  <si>
    <t>800M-8-1</t>
  </si>
  <si>
    <t>800M-8-2</t>
  </si>
  <si>
    <t>800M-8-3</t>
  </si>
  <si>
    <t>800M-8-4</t>
  </si>
  <si>
    <t>800M-8-5</t>
  </si>
  <si>
    <t>800M-8-6</t>
  </si>
  <si>
    <t>Kilogram :</t>
  </si>
  <si>
    <t>ATMA-ATLAMA SIRASI</t>
  </si>
  <si>
    <r>
      <t xml:space="preserve">YARIŞACAĞI 
BRANŞ
</t>
    </r>
    <r>
      <rPr>
        <b/>
        <sz val="10"/>
        <color indexed="10"/>
        <rFont val="Cambria"/>
        <family val="1"/>
      </rPr>
      <t>16Yaş Altı
Yıldız
Genç
23Yaş Altı
Büyük</t>
    </r>
  </si>
  <si>
    <t>Disk Atma</t>
  </si>
  <si>
    <t>16YA</t>
  </si>
  <si>
    <t>16YA-Gülle-1</t>
  </si>
  <si>
    <t>16YA-Gülle-2</t>
  </si>
  <si>
    <t>16YA-Gülle-3</t>
  </si>
  <si>
    <t>16YA-Gülle-4</t>
  </si>
  <si>
    <t>16YA-Gülle-5</t>
  </si>
  <si>
    <t>16YA-Gülle-6</t>
  </si>
  <si>
    <t>16YA-Gülle-7</t>
  </si>
  <si>
    <t>16YA-Gülle-8</t>
  </si>
  <si>
    <t>16YA-Gülle-9</t>
  </si>
  <si>
    <t>16YA-Gülle-10</t>
  </si>
  <si>
    <t>16YA-Gülle-11</t>
  </si>
  <si>
    <t>16YA-Gülle-12</t>
  </si>
  <si>
    <t>16YA-Gülle-13</t>
  </si>
  <si>
    <t>16YA-Gülle-14</t>
  </si>
  <si>
    <t>16YA-Gülle-15</t>
  </si>
  <si>
    <t>16YA-Gülle-16</t>
  </si>
  <si>
    <t>16YA-Gülle-17</t>
  </si>
  <si>
    <t>16YA-Gülle-18</t>
  </si>
  <si>
    <t>16YA-Gülle-19</t>
  </si>
  <si>
    <t>16YA-Gülle-20</t>
  </si>
  <si>
    <t>16YA-Gülle-21</t>
  </si>
  <si>
    <t>16YA-Gülle-22</t>
  </si>
  <si>
    <t>16YA-Gülle-23</t>
  </si>
  <si>
    <t>16YA-Gülle-24</t>
  </si>
  <si>
    <t>16YA-Gülle-25</t>
  </si>
  <si>
    <t>16YA-Gülle-26</t>
  </si>
  <si>
    <t>16YA-Gülle-27</t>
  </si>
  <si>
    <t>16YA-Gülle-28</t>
  </si>
  <si>
    <t>16YA-Gülle-29</t>
  </si>
  <si>
    <t>16YA-Gülle-30</t>
  </si>
  <si>
    <t>KATEGORİ</t>
  </si>
  <si>
    <t>Çekiç Atma</t>
  </si>
  <si>
    <t>Cirit Atma</t>
  </si>
  <si>
    <t>YILDIZ</t>
  </si>
  <si>
    <t>GENÇ</t>
  </si>
  <si>
    <t>BÜYÜK</t>
  </si>
  <si>
    <t>-</t>
  </si>
  <si>
    <t>16YA-Çekiç-1</t>
  </si>
  <si>
    <t>16YA-Çekiç-2</t>
  </si>
  <si>
    <t>16YA-Çekiç-3</t>
  </si>
  <si>
    <t>16YA-Çekiç-4</t>
  </si>
  <si>
    <t>16YA-Çekiç-5</t>
  </si>
  <si>
    <t>16YA-Çekiç-6</t>
  </si>
  <si>
    <t>16YA-Çekiç-7</t>
  </si>
  <si>
    <t>16YA-Çekiç-8</t>
  </si>
  <si>
    <t>16YA-Çekiç-9</t>
  </si>
  <si>
    <t>16YA-Çekiç-10</t>
  </si>
  <si>
    <t>16YA-Çekiç-11</t>
  </si>
  <si>
    <t>16YA-Çekiç-12</t>
  </si>
  <si>
    <t>16YA-Çekiç-13</t>
  </si>
  <si>
    <t>16YA-Çekiç-14</t>
  </si>
  <si>
    <t>16YA-Çekiç-15</t>
  </si>
  <si>
    <t>16YA-Çekiç-16</t>
  </si>
  <si>
    <t>16YA-Çekiç-17</t>
  </si>
  <si>
    <t>16YA-Çekiç-18</t>
  </si>
  <si>
    <t>16YA-Çekiç-19</t>
  </si>
  <si>
    <t>16YA-Çekiç-20</t>
  </si>
  <si>
    <t>16YA-Çekiç-21</t>
  </si>
  <si>
    <t>16YA-Çekiç-22</t>
  </si>
  <si>
    <t>16YA-Çekiç-23</t>
  </si>
  <si>
    <t>16YA-Çekiç-24</t>
  </si>
  <si>
    <t>16YA-Çekiç-25</t>
  </si>
  <si>
    <t>16YA-Çekiç-26</t>
  </si>
  <si>
    <t>16YA-Çekiç-27</t>
  </si>
  <si>
    <t>16YA-Çekiç-28</t>
  </si>
  <si>
    <t>16YA-Çekiç-29</t>
  </si>
  <si>
    <t>16YA-Çekiç-30</t>
  </si>
  <si>
    <t>ÇEKİÇ</t>
  </si>
  <si>
    <t>DİSK</t>
  </si>
  <si>
    <t>PUAN</t>
  </si>
  <si>
    <t>SIRA</t>
  </si>
  <si>
    <t>CİRİT</t>
  </si>
  <si>
    <t>KLASMAN</t>
  </si>
  <si>
    <t>YILDIZ-Gülle-22</t>
  </si>
  <si>
    <t>YILDIZ-Gülle-23</t>
  </si>
  <si>
    <t>YILDIZ-Gülle-24</t>
  </si>
  <si>
    <t>YILDIZ-Gülle-25</t>
  </si>
  <si>
    <t>YILDIZ-Gülle-26</t>
  </si>
  <si>
    <t>YILDIZ-Gülle-27</t>
  </si>
  <si>
    <t>YILDIZ-Gülle-28</t>
  </si>
  <si>
    <t>YILDIZ-Gülle-29</t>
  </si>
  <si>
    <t>YILDIZ-Gülle-30</t>
  </si>
  <si>
    <t>YILDIZ-Çekiç-1</t>
  </si>
  <si>
    <t>YILDIZ-Çekiç-2</t>
  </si>
  <si>
    <t>YILDIZ-Çekiç-3</t>
  </si>
  <si>
    <t>YILDIZ-Çekiç-4</t>
  </si>
  <si>
    <t>YILDIZ-Çekiç-5</t>
  </si>
  <si>
    <t>YILDIZ-Çekiç-6</t>
  </si>
  <si>
    <t>YILDIZ-Çekiç-7</t>
  </si>
  <si>
    <t>YILDIZ-Çekiç-8</t>
  </si>
  <si>
    <t>YILDIZ-Çekiç-9</t>
  </si>
  <si>
    <t>YILDIZ-Çekiç-10</t>
  </si>
  <si>
    <t>YILDIZ-Çekiç-11</t>
  </si>
  <si>
    <t>YILDIZ-Çekiç-12</t>
  </si>
  <si>
    <t>YILDIZ-Çekiç-13</t>
  </si>
  <si>
    <t>YILDIZ-Çekiç-14</t>
  </si>
  <si>
    <t>YILDIZ-Çekiç-15</t>
  </si>
  <si>
    <t>YILDIZ-Çekiç-16</t>
  </si>
  <si>
    <t>YILDIZ-Çekiç-17</t>
  </si>
  <si>
    <t>YILDIZ-Çekiç-18</t>
  </si>
  <si>
    <t>YILDIZ-Çekiç-19</t>
  </si>
  <si>
    <t>YILDIZ-Çekiç-20</t>
  </si>
  <si>
    <t>YILDIZ-Çekiç-21</t>
  </si>
  <si>
    <t>YILDIZ-Çekiç-22</t>
  </si>
  <si>
    <t>YILDIZ-Çekiç-23</t>
  </si>
  <si>
    <t>YILDIZ-Çekiç-24</t>
  </si>
  <si>
    <t>YILDIZ-Çekiç-25</t>
  </si>
  <si>
    <t>YILDIZ-Çekiç-26</t>
  </si>
  <si>
    <t>YILDIZ-Çekiç-27</t>
  </si>
  <si>
    <t>YILDIZ-Çekiç-28</t>
  </si>
  <si>
    <t>YILDIZ-Çekiç-29</t>
  </si>
  <si>
    <t>YILDIZ-Çekiç-30</t>
  </si>
  <si>
    <t>YILDIZ-CİRİT-1</t>
  </si>
  <si>
    <t>YILDIZ-CİRİT-2</t>
  </si>
  <si>
    <t>YILDIZ-CİRİT-3</t>
  </si>
  <si>
    <t>YILDIZ-CİRİT-4</t>
  </si>
  <si>
    <t>YILDIZ-CİRİT-5</t>
  </si>
  <si>
    <t>YILDIZ-CİRİT-6</t>
  </si>
  <si>
    <t>YILDIZ-CİRİT-7</t>
  </si>
  <si>
    <t>YILDIZ-CİRİT-8</t>
  </si>
  <si>
    <t>YILDIZ-CİRİT-9</t>
  </si>
  <si>
    <t>YILDIZ-CİRİT-10</t>
  </si>
  <si>
    <t>YILDIZ-CİRİT-11</t>
  </si>
  <si>
    <t>YILDIZ-CİRİT-12</t>
  </si>
  <si>
    <t>YILDIZ-CİRİT-13</t>
  </si>
  <si>
    <t>YILDIZ-CİRİT-14</t>
  </si>
  <si>
    <t>YILDIZ-CİRİT-15</t>
  </si>
  <si>
    <t>YILDIZ-CİRİT-16</t>
  </si>
  <si>
    <t>YILDIZ-CİRİT-17</t>
  </si>
  <si>
    <t>YILDIZ-CİRİT-18</t>
  </si>
  <si>
    <t>YILDIZ-CİRİT-19</t>
  </si>
  <si>
    <t>YILDIZ-CİRİT-20</t>
  </si>
  <si>
    <t>YILDIZ-CİRİT-21</t>
  </si>
  <si>
    <t>YILDIZ-CİRİT-22</t>
  </si>
  <si>
    <t>YILDIZ-CİRİT-23</t>
  </si>
  <si>
    <t>YILDIZ-CİRİT-24</t>
  </si>
  <si>
    <t>YILDIZ-CİRİT-25</t>
  </si>
  <si>
    <t>YILDIZ-CİRİT-26</t>
  </si>
  <si>
    <t>YILDIZ-CİRİT-27</t>
  </si>
  <si>
    <t>YILDIZ-CİRİT-28</t>
  </si>
  <si>
    <t>YILDIZ-CİRİT-29</t>
  </si>
  <si>
    <t>YILDIZ-CİRİT-30</t>
  </si>
  <si>
    <t>16YA-CİRİT-1</t>
  </si>
  <si>
    <t>16YA-CİRİT-2</t>
  </si>
  <si>
    <t>16YA-CİRİT-3</t>
  </si>
  <si>
    <t>16YA-CİRİT-4</t>
  </si>
  <si>
    <t>16YA-CİRİT-5</t>
  </si>
  <si>
    <t>16YA-CİRİT-6</t>
  </si>
  <si>
    <t>16YA-CİRİT-7</t>
  </si>
  <si>
    <t>16YA-CİRİT-8</t>
  </si>
  <si>
    <t>16YA-CİRİT-9</t>
  </si>
  <si>
    <t>16YA-CİRİT-10</t>
  </si>
  <si>
    <t>16YA-CİRİT-11</t>
  </si>
  <si>
    <t>16YA-CİRİT-12</t>
  </si>
  <si>
    <t>16YA-CİRİT-13</t>
  </si>
  <si>
    <t>16YA-CİRİT-14</t>
  </si>
  <si>
    <t>16YA-CİRİT-15</t>
  </si>
  <si>
    <t>16YA-CİRİT-16</t>
  </si>
  <si>
    <t>16YA-CİRİT-17</t>
  </si>
  <si>
    <t>16YA-CİRİT-18</t>
  </si>
  <si>
    <t>16YA-CİRİT-19</t>
  </si>
  <si>
    <t>16YA-CİRİT-20</t>
  </si>
  <si>
    <t>16YA-CİRİT-21</t>
  </si>
  <si>
    <t>16YA-CİRİT-22</t>
  </si>
  <si>
    <t>16YA-CİRİT-23</t>
  </si>
  <si>
    <t>16YA-CİRİT-24</t>
  </si>
  <si>
    <t>16YA-CİRİT-25</t>
  </si>
  <si>
    <t>16YA-CİRİT-26</t>
  </si>
  <si>
    <t>16YA-CİRİT-27</t>
  </si>
  <si>
    <t>16YA-CİRİT-28</t>
  </si>
  <si>
    <t>16YA-CİRİT-29</t>
  </si>
  <si>
    <t>16YA-CİRİT-30</t>
  </si>
  <si>
    <t>16YA-disk-1</t>
  </si>
  <si>
    <t>16YA-disk-2</t>
  </si>
  <si>
    <t>16YA-disk-3</t>
  </si>
  <si>
    <t>16YA-disk-4</t>
  </si>
  <si>
    <t>16YA-disk-5</t>
  </si>
  <si>
    <t>16YA-disk-6</t>
  </si>
  <si>
    <t>16YA-disk-7</t>
  </si>
  <si>
    <t>16YA-disk-8</t>
  </si>
  <si>
    <t>16YA-disk-9</t>
  </si>
  <si>
    <t>16YA-disk-10</t>
  </si>
  <si>
    <t>16YA-disk-11</t>
  </si>
  <si>
    <t>16YA-disk-12</t>
  </si>
  <si>
    <t>16YA-disk-13</t>
  </si>
  <si>
    <t>16YA-disk-14</t>
  </si>
  <si>
    <t>16YA-disk-15</t>
  </si>
  <si>
    <t>16YA-disk-16</t>
  </si>
  <si>
    <t>16YA-disk-17</t>
  </si>
  <si>
    <t>16YA-disk-18</t>
  </si>
  <si>
    <t>16YA-disk-19</t>
  </si>
  <si>
    <t>16YA-disk-20</t>
  </si>
  <si>
    <t>16YA-disk-21</t>
  </si>
  <si>
    <t>16YA-disk-22</t>
  </si>
  <si>
    <t>16YA-disk-23</t>
  </si>
  <si>
    <t>16YA-disk-24</t>
  </si>
  <si>
    <t>16YA-disk-25</t>
  </si>
  <si>
    <t>16YA-disk-26</t>
  </si>
  <si>
    <t>16YA-disk-27</t>
  </si>
  <si>
    <t>16YA-disk-28</t>
  </si>
  <si>
    <t>16YA-disk-29</t>
  </si>
  <si>
    <t>16YA-disk-30</t>
  </si>
  <si>
    <t>YILDIZ-disk-1</t>
  </si>
  <si>
    <t>YILDIZ-disk-2</t>
  </si>
  <si>
    <t>YILDIZ-disk-3</t>
  </si>
  <si>
    <t>YILDIZ-disk-4</t>
  </si>
  <si>
    <t>YILDIZ-disk-5</t>
  </si>
  <si>
    <t>YILDIZ-disk-6</t>
  </si>
  <si>
    <t>YILDIZ-disk-7</t>
  </si>
  <si>
    <t>YILDIZ-disk-8</t>
  </si>
  <si>
    <t>YILDIZ-disk-9</t>
  </si>
  <si>
    <t>YILDIZ-disk-10</t>
  </si>
  <si>
    <t>YILDIZ-disk-11</t>
  </si>
  <si>
    <t>YILDIZ-disk-12</t>
  </si>
  <si>
    <t>YILDIZ-disk-13</t>
  </si>
  <si>
    <t>YILDIZ-disk-14</t>
  </si>
  <si>
    <t>YILDIZ-disk-15</t>
  </si>
  <si>
    <t>YILDIZ-disk-16</t>
  </si>
  <si>
    <t>YILDIZ-disk-17</t>
  </si>
  <si>
    <t>YILDIZ-disk-18</t>
  </si>
  <si>
    <t>YILDIZ-disk-19</t>
  </si>
  <si>
    <t>YILDIZ-disk-20</t>
  </si>
  <si>
    <t>YILDIZ-disk-21</t>
  </si>
  <si>
    <t>YILDIZ-disk-22</t>
  </si>
  <si>
    <t>YILDIZ-disk-23</t>
  </si>
  <si>
    <t>YILDIZ-disk-24</t>
  </si>
  <si>
    <t>YILDIZ-disk-25</t>
  </si>
  <si>
    <t>YILDIZ-disk-26</t>
  </si>
  <si>
    <t>YILDIZ-disk-27</t>
  </si>
  <si>
    <t>YILDIZ-disk-28</t>
  </si>
  <si>
    <t>YILDIZ-disk-29</t>
  </si>
  <si>
    <t>YILDIZ-disk-30</t>
  </si>
  <si>
    <t>Disk Atma  (1 kg.)</t>
  </si>
  <si>
    <t>1 kg.</t>
  </si>
  <si>
    <t>Çekiç Atma (4 kg.)</t>
  </si>
  <si>
    <t>Gülle Atma  (4 kg.)</t>
  </si>
  <si>
    <t>ATMALAR</t>
  </si>
  <si>
    <t>GENÇ-Gülle-1</t>
  </si>
  <si>
    <t>GENÇ-Gülle-2</t>
  </si>
  <si>
    <t>GENÇ-Gülle-3</t>
  </si>
  <si>
    <t>GENÇ-Gülle-4</t>
  </si>
  <si>
    <t>GENÇ-Gülle-5</t>
  </si>
  <si>
    <t>GENÇ-Gülle-6</t>
  </si>
  <si>
    <t>GENÇ-Gülle-7</t>
  </si>
  <si>
    <t>GENÇ-Gülle-8</t>
  </si>
  <si>
    <t>GENÇ-Gülle-9</t>
  </si>
  <si>
    <t>GENÇ-Gülle-10</t>
  </si>
  <si>
    <t>GENÇ-Gülle-11</t>
  </si>
  <si>
    <t>GENÇ-Gülle-12</t>
  </si>
  <si>
    <t>GENÇ-Gülle-13</t>
  </si>
  <si>
    <t>GENÇ-Gülle-14</t>
  </si>
  <si>
    <t>GENÇ-Gülle-15</t>
  </si>
  <si>
    <t>GENÇ-Gülle-16</t>
  </si>
  <si>
    <t>GENÇ-Gülle-17</t>
  </si>
  <si>
    <t>GENÇ-Gülle-18</t>
  </si>
  <si>
    <t>GENÇ-Gülle-19</t>
  </si>
  <si>
    <t>GENÇ-Gülle-20</t>
  </si>
  <si>
    <t>GENÇ-Gülle-21</t>
  </si>
  <si>
    <t>GENÇ-Gülle-22</t>
  </si>
  <si>
    <t>GENÇ-Gülle-23</t>
  </si>
  <si>
    <t>GENÇ-Gülle-24</t>
  </si>
  <si>
    <t>GENÇ-Gülle-25</t>
  </si>
  <si>
    <t>GENÇ-Gülle-26</t>
  </si>
  <si>
    <t>GENÇ-Gülle-27</t>
  </si>
  <si>
    <t>GENÇ-Gülle-28</t>
  </si>
  <si>
    <t>GENÇ-Gülle-29</t>
  </si>
  <si>
    <t>GENÇ-Gülle-30</t>
  </si>
  <si>
    <t>GENÇ-Çekiç-1</t>
  </si>
  <si>
    <t>GENÇ-Çekiç-2</t>
  </si>
  <si>
    <t>GENÇ-Çekiç-3</t>
  </si>
  <si>
    <t>GENÇ-Çekiç-4</t>
  </si>
  <si>
    <t>GENÇ-Çekiç-5</t>
  </si>
  <si>
    <t>GENÇ-Çekiç-6</t>
  </si>
  <si>
    <t>GENÇ-Çekiç-7</t>
  </si>
  <si>
    <t>GENÇ-Çekiç-8</t>
  </si>
  <si>
    <t>GENÇ-Çekiç-9</t>
  </si>
  <si>
    <t>GENÇ-Çekiç-10</t>
  </si>
  <si>
    <t>GENÇ-Çekiç-11</t>
  </si>
  <si>
    <t>GENÇ-Çekiç-12</t>
  </si>
  <si>
    <t>GENÇ-Çekiç-13</t>
  </si>
  <si>
    <t>GENÇ-Çekiç-14</t>
  </si>
  <si>
    <t>GENÇ-Çekiç-15</t>
  </si>
  <si>
    <t>GENÇ-Çekiç-16</t>
  </si>
  <si>
    <t>GENÇ-Çekiç-17</t>
  </si>
  <si>
    <t>GENÇ-Çekiç-18</t>
  </si>
  <si>
    <t>GENÇ-Çekiç-19</t>
  </si>
  <si>
    <t>GENÇ-Çekiç-20</t>
  </si>
  <si>
    <t>GENÇ-Çekiç-21</t>
  </si>
  <si>
    <t>GENÇ-Çekiç-22</t>
  </si>
  <si>
    <t>GENÇ-Çekiç-23</t>
  </si>
  <si>
    <t>GENÇ-Çekiç-24</t>
  </si>
  <si>
    <t>GENÇ-Çekiç-25</t>
  </si>
  <si>
    <t>GENÇ-Çekiç-26</t>
  </si>
  <si>
    <t>GENÇ-Çekiç-27</t>
  </si>
  <si>
    <t>GENÇ-Çekiç-28</t>
  </si>
  <si>
    <t>GENÇ-Çekiç-29</t>
  </si>
  <si>
    <t>GENÇ-Çekiç-30</t>
  </si>
  <si>
    <t>GENÇ-CİRİT-1</t>
  </si>
  <si>
    <t>GENÇ-CİRİT-2</t>
  </si>
  <si>
    <t>GENÇ-CİRİT-3</t>
  </si>
  <si>
    <t>GENÇ-CİRİT-4</t>
  </si>
  <si>
    <t>GENÇ-CİRİT-5</t>
  </si>
  <si>
    <t>GENÇ-CİRİT-6</t>
  </si>
  <si>
    <t>GENÇ-CİRİT-7</t>
  </si>
  <si>
    <t>GENÇ-CİRİT-8</t>
  </si>
  <si>
    <t>GENÇ-CİRİT-9</t>
  </si>
  <si>
    <t>GENÇ-CİRİT-10</t>
  </si>
  <si>
    <t>GENÇ-CİRİT-11</t>
  </si>
  <si>
    <t>GENÇ-CİRİT-12</t>
  </si>
  <si>
    <t>GENÇ-CİRİT-13</t>
  </si>
  <si>
    <t>GENÇ-CİRİT-14</t>
  </si>
  <si>
    <t>GENÇ-CİRİT-15</t>
  </si>
  <si>
    <t>GENÇ-CİRİT-16</t>
  </si>
  <si>
    <t>GENÇ-CİRİT-17</t>
  </si>
  <si>
    <t>GENÇ-CİRİT-18</t>
  </si>
  <si>
    <t>GENÇ-CİRİT-19</t>
  </si>
  <si>
    <t>GENÇ-CİRİT-20</t>
  </si>
  <si>
    <t>GENÇ-CİRİT-21</t>
  </si>
  <si>
    <t>GENÇ-CİRİT-22</t>
  </si>
  <si>
    <t>GENÇ-CİRİT-23</t>
  </si>
  <si>
    <t>GENÇ-CİRİT-24</t>
  </si>
  <si>
    <t>GENÇ-CİRİT-25</t>
  </si>
  <si>
    <t>GENÇ-CİRİT-26</t>
  </si>
  <si>
    <t>GENÇ-CİRİT-27</t>
  </si>
  <si>
    <t>GENÇ-CİRİT-28</t>
  </si>
  <si>
    <t>GENÇ-CİRİT-29</t>
  </si>
  <si>
    <t>GENÇ-CİRİT-30</t>
  </si>
  <si>
    <t>GENÇ-disk-1</t>
  </si>
  <si>
    <t>GENÇ-disk-2</t>
  </si>
  <si>
    <t>GENÇ-disk-3</t>
  </si>
  <si>
    <t>GENÇ-disk-4</t>
  </si>
  <si>
    <t>GENÇ-disk-5</t>
  </si>
  <si>
    <t>GENÇ-disk-6</t>
  </si>
  <si>
    <t>GENÇ-disk-7</t>
  </si>
  <si>
    <t>GENÇ-disk-8</t>
  </si>
  <si>
    <t>GENÇ-disk-9</t>
  </si>
  <si>
    <t>GENÇ-disk-10</t>
  </si>
  <si>
    <t>GENÇ-disk-11</t>
  </si>
  <si>
    <t>GENÇ-disk-12</t>
  </si>
  <si>
    <t>GENÇ-disk-13</t>
  </si>
  <si>
    <t>GENÇ-disk-14</t>
  </si>
  <si>
    <t>GENÇ-disk-15</t>
  </si>
  <si>
    <t>GENÇ-disk-16</t>
  </si>
  <si>
    <t>GENÇ-disk-17</t>
  </si>
  <si>
    <t>GENÇ-disk-18</t>
  </si>
  <si>
    <t>GENÇ-disk-19</t>
  </si>
  <si>
    <t>GENÇ-disk-20</t>
  </si>
  <si>
    <t>GENÇ-disk-21</t>
  </si>
  <si>
    <t>GENÇ-disk-22</t>
  </si>
  <si>
    <t>GENÇ-disk-23</t>
  </si>
  <si>
    <t>GENÇ-disk-24</t>
  </si>
  <si>
    <t>GENÇ-disk-25</t>
  </si>
  <si>
    <t>GENÇ-disk-26</t>
  </si>
  <si>
    <t>GENÇ-disk-27</t>
  </si>
  <si>
    <t>GENÇ-disk-28</t>
  </si>
  <si>
    <t>GENÇ-disk-29</t>
  </si>
  <si>
    <t>GENÇ-disk-30</t>
  </si>
  <si>
    <t>4 Kg.</t>
  </si>
  <si>
    <t>600 gr.</t>
  </si>
  <si>
    <t>BÜYÜK-Gülle-1</t>
  </si>
  <si>
    <t>BÜYÜK-Gülle-2</t>
  </si>
  <si>
    <t>BÜYÜK-Gülle-3</t>
  </si>
  <si>
    <t>BÜYÜK-Gülle-4</t>
  </si>
  <si>
    <t>BÜYÜK-Gülle-5</t>
  </si>
  <si>
    <t>BÜYÜK-Gülle-6</t>
  </si>
  <si>
    <t>BÜYÜK-Gülle-7</t>
  </si>
  <si>
    <t>BÜYÜK-Gülle-8</t>
  </si>
  <si>
    <t>BÜYÜK-Gülle-9</t>
  </si>
  <si>
    <t>BÜYÜK-Gülle-10</t>
  </si>
  <si>
    <t>BÜYÜK-Gülle-11</t>
  </si>
  <si>
    <t>BÜYÜK-Gülle-12</t>
  </si>
  <si>
    <t>BÜYÜK-Gülle-13</t>
  </si>
  <si>
    <t>BÜYÜK-Gülle-14</t>
  </si>
  <si>
    <t>BÜYÜK-Gülle-15</t>
  </si>
  <si>
    <t>BÜYÜK-Gülle-16</t>
  </si>
  <si>
    <t>BÜYÜK-Gülle-17</t>
  </si>
  <si>
    <t>BÜYÜK-Gülle-18</t>
  </si>
  <si>
    <t>BÜYÜK-Gülle-19</t>
  </si>
  <si>
    <t>BÜYÜK-Gülle-20</t>
  </si>
  <si>
    <t>BÜYÜK-Gülle-21</t>
  </si>
  <si>
    <t>BÜYÜK-Gülle-22</t>
  </si>
  <si>
    <t>BÜYÜK-Gülle-23</t>
  </si>
  <si>
    <t>BÜYÜK-Gülle-24</t>
  </si>
  <si>
    <t>BÜYÜK-Gülle-25</t>
  </si>
  <si>
    <t>BÜYÜK-Gülle-26</t>
  </si>
  <si>
    <t>BÜYÜK-Gülle-27</t>
  </si>
  <si>
    <t>BÜYÜK-Gülle-28</t>
  </si>
  <si>
    <t>BÜYÜK-Gülle-29</t>
  </si>
  <si>
    <t>BÜYÜK-Gülle-30</t>
  </si>
  <si>
    <t>BÜYÜK-Çekiç-1</t>
  </si>
  <si>
    <t>BÜYÜK-Çekiç-2</t>
  </si>
  <si>
    <t>BÜYÜK-Çekiç-3</t>
  </si>
  <si>
    <t>BÜYÜK-Çekiç-4</t>
  </si>
  <si>
    <t>BÜYÜK-Çekiç-5</t>
  </si>
  <si>
    <t>BÜYÜK-Çekiç-6</t>
  </si>
  <si>
    <t>BÜYÜK-Çekiç-7</t>
  </si>
  <si>
    <t>BÜYÜK-Çekiç-8</t>
  </si>
  <si>
    <t>BÜYÜK-Çekiç-9</t>
  </si>
  <si>
    <t>BÜYÜK-Çekiç-10</t>
  </si>
  <si>
    <t>BÜYÜK-Çekiç-11</t>
  </si>
  <si>
    <t>BÜYÜK-Çekiç-12</t>
  </si>
  <si>
    <t>BÜYÜK-Çekiç-13</t>
  </si>
  <si>
    <t>BÜYÜK-Çekiç-14</t>
  </si>
  <si>
    <t>BÜYÜK-Çekiç-15</t>
  </si>
  <si>
    <t>BÜYÜK-Çekiç-16</t>
  </si>
  <si>
    <t>BÜYÜK-Çekiç-17</t>
  </si>
  <si>
    <t>BÜYÜK-Çekiç-18</t>
  </si>
  <si>
    <t>BÜYÜK-Çekiç-19</t>
  </si>
  <si>
    <t>BÜYÜK-Çekiç-20</t>
  </si>
  <si>
    <t>BÜYÜK-Çekiç-21</t>
  </si>
  <si>
    <t>BÜYÜK-Çekiç-22</t>
  </si>
  <si>
    <t>BÜYÜK-Çekiç-23</t>
  </si>
  <si>
    <t>BÜYÜK-Çekiç-24</t>
  </si>
  <si>
    <t>BÜYÜK-Çekiç-25</t>
  </si>
  <si>
    <t>BÜYÜK-Çekiç-26</t>
  </si>
  <si>
    <t>BÜYÜK-Çekiç-27</t>
  </si>
  <si>
    <t>BÜYÜK-Çekiç-28</t>
  </si>
  <si>
    <t>BÜYÜK-Çekiç-29</t>
  </si>
  <si>
    <t>BÜYÜK-Çekiç-30</t>
  </si>
  <si>
    <t>BÜYÜK-CİRİT-1</t>
  </si>
  <si>
    <t>BÜYÜK-CİRİT-2</t>
  </si>
  <si>
    <t>BÜYÜK-CİRİT-3</t>
  </si>
  <si>
    <t>BÜYÜK-CİRİT-4</t>
  </si>
  <si>
    <t>BÜYÜK-CİRİT-5</t>
  </si>
  <si>
    <t>BÜYÜK-CİRİT-6</t>
  </si>
  <si>
    <t>BÜYÜK-CİRİT-7</t>
  </si>
  <si>
    <t>BÜYÜK-CİRİT-8</t>
  </si>
  <si>
    <t>BÜYÜK-CİRİT-9</t>
  </si>
  <si>
    <t>BÜYÜK-CİRİT-10</t>
  </si>
  <si>
    <t>BÜYÜK-CİRİT-11</t>
  </si>
  <si>
    <t>BÜYÜK-CİRİT-12</t>
  </si>
  <si>
    <t>BÜYÜK-CİRİT-13</t>
  </si>
  <si>
    <t>BÜYÜK-CİRİT-14</t>
  </si>
  <si>
    <t>BÜYÜK-CİRİT-15</t>
  </si>
  <si>
    <t>BÜYÜK-CİRİT-16</t>
  </si>
  <si>
    <t>BÜYÜK-CİRİT-17</t>
  </si>
  <si>
    <t>BÜYÜK-CİRİT-18</t>
  </si>
  <si>
    <t>BÜYÜK-CİRİT-19</t>
  </si>
  <si>
    <t>BÜYÜK-CİRİT-20</t>
  </si>
  <si>
    <t>BÜYÜK-CİRİT-21</t>
  </si>
  <si>
    <t>BÜYÜK-CİRİT-22</t>
  </si>
  <si>
    <t>BÜYÜK-CİRİT-23</t>
  </si>
  <si>
    <t>BÜYÜK-CİRİT-24</t>
  </si>
  <si>
    <t>BÜYÜK-CİRİT-25</t>
  </si>
  <si>
    <t>BÜYÜK-CİRİT-26</t>
  </si>
  <si>
    <t>BÜYÜK-CİRİT-27</t>
  </si>
  <si>
    <t>BÜYÜK-CİRİT-28</t>
  </si>
  <si>
    <t>BÜYÜK-CİRİT-29</t>
  </si>
  <si>
    <t>BÜYÜK-CİRİT-30</t>
  </si>
  <si>
    <t>BÜYÜK-disk-1</t>
  </si>
  <si>
    <t>BÜYÜK-disk-2</t>
  </si>
  <si>
    <t>BÜYÜK-disk-3</t>
  </si>
  <si>
    <t>BÜYÜK-disk-4</t>
  </si>
  <si>
    <t>BÜYÜK-disk-5</t>
  </si>
  <si>
    <t>BÜYÜK-disk-6</t>
  </si>
  <si>
    <t>BÜYÜK-disk-7</t>
  </si>
  <si>
    <t>BÜYÜK-disk-8</t>
  </si>
  <si>
    <t>BÜYÜK-disk-9</t>
  </si>
  <si>
    <t>BÜYÜK-disk-10</t>
  </si>
  <si>
    <t>BÜYÜK-disk-11</t>
  </si>
  <si>
    <t>BÜYÜK-disk-12</t>
  </si>
  <si>
    <t>BÜYÜK-disk-13</t>
  </si>
  <si>
    <t>BÜYÜK-disk-14</t>
  </si>
  <si>
    <t>BÜYÜK-disk-15</t>
  </si>
  <si>
    <t>BÜYÜK-disk-16</t>
  </si>
  <si>
    <t>BÜYÜK-disk-17</t>
  </si>
  <si>
    <t>BÜYÜK-disk-18</t>
  </si>
  <si>
    <t>BÜYÜK-disk-19</t>
  </si>
  <si>
    <t>BÜYÜK-disk-20</t>
  </si>
  <si>
    <t>BÜYÜK-disk-21</t>
  </si>
  <si>
    <t>BÜYÜK-disk-22</t>
  </si>
  <si>
    <t>BÜYÜK-disk-23</t>
  </si>
  <si>
    <t>BÜYÜK-disk-24</t>
  </si>
  <si>
    <t>BÜYÜK-disk-25</t>
  </si>
  <si>
    <t>BÜYÜK-disk-26</t>
  </si>
  <si>
    <t>BÜYÜK-disk-27</t>
  </si>
  <si>
    <t>BÜYÜK-disk-28</t>
  </si>
  <si>
    <t>BÜYÜK-disk-29</t>
  </si>
  <si>
    <t>BÜYÜK-disk-30</t>
  </si>
  <si>
    <t>Erkekler</t>
  </si>
  <si>
    <t>16 Yaş Altı Erkek</t>
  </si>
  <si>
    <t>Yıldız Erkek</t>
  </si>
  <si>
    <t>Genç Erkek</t>
  </si>
  <si>
    <t>Büyük Erkek</t>
  </si>
  <si>
    <t>Çekiç Atma (5 kg.)</t>
  </si>
  <si>
    <t>Disk Atma  (1.5 kg.)</t>
  </si>
  <si>
    <t>Gülle Atma  (6 kg.)</t>
  </si>
  <si>
    <t>Çekiç Atma (6 kg.)</t>
  </si>
  <si>
    <t>Cirit Atma  (800 gr.)</t>
  </si>
  <si>
    <t>Disk Atma  (1.750 gr.)</t>
  </si>
  <si>
    <t>Gülle Atma  (7.260 gr.)</t>
  </si>
  <si>
    <t>Çekiç Atma (7.260 gr.)</t>
  </si>
  <si>
    <t>Disk Atma  (2 kg.)</t>
  </si>
  <si>
    <t>Osman Can ÖZDEVECİ  19.35</t>
  </si>
  <si>
    <t>Özkan BALTACI  78.90</t>
  </si>
  <si>
    <t>Özkan KAYA  58.74</t>
  </si>
  <si>
    <t>Fatih ŞENER  57.51</t>
  </si>
  <si>
    <t>Hüseyin ATICI  20.42</t>
  </si>
  <si>
    <t>Eşref APAK  81.45</t>
  </si>
  <si>
    <t>Fatih AVAN  85.60</t>
  </si>
  <si>
    <t>Ercüment OLGUNDENİZ  67.50</t>
  </si>
  <si>
    <t>5 Kg.</t>
  </si>
  <si>
    <t>700 gr.</t>
  </si>
  <si>
    <t>1.5 kg.</t>
  </si>
  <si>
    <t>6 Kg.</t>
  </si>
  <si>
    <t>800 gr.</t>
  </si>
  <si>
    <t>1.750 gr.</t>
  </si>
  <si>
    <t>2 kg.</t>
  </si>
  <si>
    <t>7260 gr.</t>
  </si>
  <si>
    <t>Nurullah İvak Atmalar ve Yıldız Kulüpler Atmalar Ligi Final Yarışmaları</t>
  </si>
  <si>
    <t>BURSA</t>
  </si>
  <si>
    <t>2-3 Mayıs 2015</t>
  </si>
  <si>
    <t>Katılan Takım Sayısı :</t>
  </si>
  <si>
    <t>Türkiye Atletizm Federasyonu
Bursa Atletizm İl Temsilciliği</t>
  </si>
  <si>
    <t>Emin ÖNCEL  77.55</t>
  </si>
  <si>
    <t>Osman Can ÖZDEVECİ  19.70</t>
  </si>
  <si>
    <t>Özkan BALTACI  81.16</t>
  </si>
  <si>
    <t>Emin Öncel  72.93</t>
  </si>
  <si>
    <t>2 Mayıs 2015 - 09.00</t>
  </si>
  <si>
    <t>2 Mayıs 2015 - 13.30</t>
  </si>
  <si>
    <t>2 Mayıs 2015 - 15.00</t>
  </si>
  <si>
    <t>3 Mayıs 2015 - 09.00</t>
  </si>
  <si>
    <t>DNS</t>
  </si>
  <si>
    <t>NM</t>
  </si>
  <si>
    <t>DQ</t>
  </si>
  <si>
    <t>PUANLAMALAR IAAF 2014 PUAN TABLOSUNA GÖRE YAPILMIŞTIR.</t>
  </si>
  <si>
    <t>1.KADEME PUANI</t>
  </si>
  <si>
    <t>2.KADEME PUANI</t>
  </si>
  <si>
    <t>GENEL PUAN</t>
  </si>
  <si>
    <t>ANKARA-KAPİTAL SPOR</t>
  </si>
  <si>
    <t>YILDIZ ERKEKLER GENEL PUAN DURUMU</t>
  </si>
  <si>
    <t xml:space="preserve">YILDIZLAR ATMALAR LİGİ FİNALİ </t>
  </si>
  <si>
    <t>FIRAT AYDIN</t>
  </si>
  <si>
    <t>ADANA</t>
  </si>
  <si>
    <t>FATİH KÖROĞLU</t>
  </si>
  <si>
    <t>BOLU</t>
  </si>
  <si>
    <t>ONUR NALBANT</t>
  </si>
  <si>
    <t>ERHAN YILDIRIM</t>
  </si>
  <si>
    <t>ARDA FURKAN ÇELİK</t>
  </si>
  <si>
    <t>ALPEREN KARAHAN</t>
  </si>
  <si>
    <t>ESKİŞEHİR</t>
  </si>
  <si>
    <t>ÖKKEŞ FURKAN KARAKUZULU</t>
  </si>
  <si>
    <t>GAZİANTEP</t>
  </si>
  <si>
    <t>TARIK DİLBİLİR</t>
  </si>
  <si>
    <t>HAKKARİ</t>
  </si>
  <si>
    <t>A.KAAN ŞAHİN</t>
  </si>
  <si>
    <t>MERSİN</t>
  </si>
  <si>
    <t>YUNUS SÖZÜGÜZEL</t>
  </si>
  <si>
    <t>MUŞ</t>
  </si>
  <si>
    <t>ORKUN MELİH GÜNGÖR</t>
  </si>
  <si>
    <t>SAMSUN</t>
  </si>
  <si>
    <t>MERT SAY</t>
  </si>
  <si>
    <t>EMRE TÜTÜNCÜ</t>
  </si>
  <si>
    <t>ENES TAŞKAYA</t>
  </si>
  <si>
    <t>AYKUT ÇINAR</t>
  </si>
  <si>
    <t>TOKAT</t>
  </si>
  <si>
    <t>BURAK DERTLİ</t>
  </si>
  <si>
    <t>TRABZON</t>
  </si>
  <si>
    <t>EMİRHAN DEMİR</t>
  </si>
  <si>
    <t>ZONGULDAK</t>
  </si>
  <si>
    <t xml:space="preserve"> </t>
  </si>
  <si>
    <t>1683 </t>
  </si>
  <si>
    <t>MUHAMMET YUSUF GÜLTEKİN</t>
  </si>
  <si>
    <t>ANKARA</t>
  </si>
  <si>
    <t>İBRAHİM KAYNAK</t>
  </si>
  <si>
    <t>ÇAĞRI UZUNBİLEK</t>
  </si>
  <si>
    <t>51.06</t>
  </si>
  <si>
    <t>43.67</t>
  </si>
  <si>
    <t>UFUK CAN UYANIK</t>
  </si>
  <si>
    <t>ABDULLAH KARATAŞ</t>
  </si>
  <si>
    <t>MUSTAFA DURAN</t>
  </si>
  <si>
    <t>MAHMUT GALİP GÜVER</t>
  </si>
  <si>
    <t>ANTALYA</t>
  </si>
  <si>
    <t>MEHMET GÜNDOĞDU</t>
  </si>
  <si>
    <t>RESUL YILMAZ</t>
  </si>
  <si>
    <t>MERT BOZACI</t>
  </si>
  <si>
    <t>İBRAHİM UMUT KARAKAYA</t>
  </si>
  <si>
    <t>SEDAT BOZKURT</t>
  </si>
  <si>
    <t>VEDAT BOZKURT</t>
  </si>
  <si>
    <t>ORBAY AYDIN</t>
  </si>
  <si>
    <t>SERKAN EROL</t>
  </si>
  <si>
    <t xml:space="preserve">MEHMET YEŞİLYURT </t>
  </si>
  <si>
    <t>KÜTAHYA</t>
  </si>
  <si>
    <t>MURAT VURAL</t>
  </si>
  <si>
    <t>M.ÇAĞLAR KORKMAZ</t>
  </si>
  <si>
    <t>OSMANİYE</t>
  </si>
  <si>
    <t>Ö.FARUK AVAN</t>
  </si>
  <si>
    <t>SEMİH KOCABAŞ</t>
  </si>
  <si>
    <t>OGUZHAN USTA</t>
  </si>
  <si>
    <t>RAMAZAN BATUHAN ÇELİK</t>
  </si>
  <si>
    <t>SEFER CAN GÜLÜNAY</t>
  </si>
  <si>
    <t>SERHAT KESGİN</t>
  </si>
  <si>
    <t>4500 </t>
  </si>
  <si>
    <t>CİRİT-A</t>
  </si>
  <si>
    <t>CİRİT-B</t>
  </si>
  <si>
    <t>FURKAN ALBAYRAK</t>
  </si>
  <si>
    <t>CABBAR ATAR</t>
  </si>
  <si>
    <t>MEHMET MESUT EYERTAŞ</t>
  </si>
  <si>
    <t>EKREM KANBURGİL</t>
  </si>
  <si>
    <t>YAĞIZ KAAN ABDİ</t>
  </si>
  <si>
    <t>ARTVİN</t>
  </si>
  <si>
    <t>MAZLUM ALP</t>
  </si>
  <si>
    <t>BERKAY AYSAL</t>
  </si>
  <si>
    <t>İZMİR</t>
  </si>
  <si>
    <t>ALİHAN ALIÇ</t>
  </si>
  <si>
    <t>KOCAELİ</t>
  </si>
  <si>
    <t>MEHMET GÖK</t>
  </si>
  <si>
    <t>MEHMET ALP KALABALIK</t>
  </si>
  <si>
    <t>SAKARYA</t>
  </si>
  <si>
    <t>5053 </t>
  </si>
  <si>
    <t>Cirit Atma-A  (600 gr.)</t>
  </si>
  <si>
    <t>Cirit Atma-B  (600 gr.)</t>
  </si>
  <si>
    <t>Cirit Atma-A Genel Sıralama</t>
  </si>
  <si>
    <t/>
  </si>
  <si>
    <t>16YA-CİRİT-A-1</t>
  </si>
  <si>
    <t>16YA-CİRİT-A-2</t>
  </si>
  <si>
    <t>16YA-CİRİT-A-3</t>
  </si>
  <si>
    <t>16YA-CİRİT-A-4</t>
  </si>
  <si>
    <t>16YA-CİRİT-A-5</t>
  </si>
  <si>
    <t>16YA-CİRİT-A-6</t>
  </si>
  <si>
    <t>16YA-CİRİT-A-7</t>
  </si>
  <si>
    <t>16YA-CİRİT-A-8</t>
  </si>
  <si>
    <t>16YA-CİRİT-A-9</t>
  </si>
  <si>
    <t>16YA-CİRİT-A-10</t>
  </si>
  <si>
    <t>16YA-CİRİT-A-11</t>
  </si>
  <si>
    <t>16YA-CİRİT-A-12</t>
  </si>
  <si>
    <t>16YA-CİRİT-A-13</t>
  </si>
  <si>
    <t>16YA-CİRİT-A-14</t>
  </si>
  <si>
    <t>16YA-CİRİT-A-15</t>
  </si>
  <si>
    <t>16YA-CİRİT-A-16</t>
  </si>
  <si>
    <t>16YA-CİRİT-A-17</t>
  </si>
  <si>
    <t>16YA-CİRİT-A-18</t>
  </si>
  <si>
    <t>16YA-CİRİT-A-19</t>
  </si>
  <si>
    <t>16YA-CİRİT-A-20</t>
  </si>
  <si>
    <t>16YA-CİRİT-A-21</t>
  </si>
  <si>
    <t>16YA-CİRİT-A-22</t>
  </si>
  <si>
    <t>16YA-CİRİT-A-23</t>
  </si>
  <si>
    <t>16YA-CİRİT-A-24</t>
  </si>
  <si>
    <t>16YA-CİRİT-A-25</t>
  </si>
  <si>
    <t>16YA-CİRİT-A-26</t>
  </si>
  <si>
    <t>16YA-CİRİT-A-27</t>
  </si>
  <si>
    <t>16YA-CİRİT-A-28</t>
  </si>
  <si>
    <t>16YA-CİRİT-A-29</t>
  </si>
  <si>
    <t>16YA-CİRİT-A-30</t>
  </si>
  <si>
    <t>16YA-CİRİT-B-1</t>
  </si>
  <si>
    <t>16YA-CİRİT-B-2</t>
  </si>
  <si>
    <t>16YA-CİRİT-B-3</t>
  </si>
  <si>
    <t>16YA-CİRİT-B-4</t>
  </si>
  <si>
    <t>16YA-CİRİT-B-5</t>
  </si>
  <si>
    <t>16YA-CİRİT-B-6</t>
  </si>
  <si>
    <t>16YA-CİRİT-B-7</t>
  </si>
  <si>
    <t>16YA-CİRİT-B-8</t>
  </si>
  <si>
    <t>16YA-CİRİT-B-9</t>
  </si>
  <si>
    <t>16YA-CİRİT-B-10</t>
  </si>
  <si>
    <t>16YA-CİRİT-B-11</t>
  </si>
  <si>
    <t>16YA-CİRİT-B-12</t>
  </si>
  <si>
    <t>16YA-CİRİT-B-13</t>
  </si>
  <si>
    <t>16YA-CİRİT-B-14</t>
  </si>
  <si>
    <t>16YA-CİRİT-B-15</t>
  </si>
  <si>
    <t>16YA-CİRİT-B-16</t>
  </si>
  <si>
    <t>16YA-CİRİT-B-17</t>
  </si>
  <si>
    <t>16YA-CİRİT-B-18</t>
  </si>
  <si>
    <t>16YA-CİRİT-B-19</t>
  </si>
  <si>
    <t>16YA-CİRİT-B-20</t>
  </si>
  <si>
    <t>16YA-CİRİT-B-21</t>
  </si>
  <si>
    <t>16YA-CİRİT-B-22</t>
  </si>
  <si>
    <t>16YA-CİRİT-B-23</t>
  </si>
  <si>
    <t>16YA-CİRİT-B-24</t>
  </si>
  <si>
    <t>16YA-CİRİT-B-25</t>
  </si>
  <si>
    <t>16YA-CİRİT-B-26</t>
  </si>
  <si>
    <t>16YA-CİRİT-B-27</t>
  </si>
  <si>
    <t>16YA-CİRİT-B-28</t>
  </si>
  <si>
    <t>16YA-CİRİT-B-29</t>
  </si>
  <si>
    <t>16YA-CİRİT-B-30</t>
  </si>
  <si>
    <t>ERSEL KURTUL</t>
  </si>
  <si>
    <t>BURAK ÇALIŞKAN</t>
  </si>
  <si>
    <t>BERKCAN KARACA</t>
  </si>
  <si>
    <t>MÜCAHİT DAVUTGİDER</t>
  </si>
  <si>
    <t>MUSTAFA ERDOĞAN</t>
  </si>
  <si>
    <t>EYÜP KÖSE</t>
  </si>
  <si>
    <t>TARIK AHMET TEKİN</t>
  </si>
  <si>
    <t>İSTANBUL</t>
  </si>
  <si>
    <t>ENES KÜRŞAT DEMİRTAŞ</t>
  </si>
  <si>
    <t>MEHMET ONUR DEREBAG</t>
  </si>
  <si>
    <t xml:space="preserve">HÜSEYİN SEÇİM </t>
  </si>
  <si>
    <t>FATİH GÜNDOĞDU</t>
  </si>
  <si>
    <t>HALİL KISA</t>
  </si>
  <si>
    <t>BERAT BORA ÇAKMAK</t>
  </si>
  <si>
    <t>HAKAN IŞIK</t>
  </si>
  <si>
    <t>CANER DEMİRBİLEK</t>
  </si>
  <si>
    <t>MALATYA-BÜYÜKŞEHİR BLD. SPOR KULÜBÜ</t>
  </si>
  <si>
    <t>IĞDIR-GENÇLİK SPOR KULÜBÜ</t>
  </si>
  <si>
    <t>MUHAMMED MERAL</t>
  </si>
  <si>
    <t>İSTANBUL-PENDİK BLD. SPOR KULÜBÜ</t>
  </si>
  <si>
    <t>MEHMET KARAKOÇ</t>
  </si>
  <si>
    <t>ADANA-GENÇLİK SPOR KULÜBÜ</t>
  </si>
  <si>
    <t>G.ZAFER DEMİR</t>
  </si>
  <si>
    <t>MERSİN-MESKİ SPOR KULÜBÜ</t>
  </si>
  <si>
    <t>NEVŞEHİR-GENÇL. VE SP. İL MÜD. SPOR KL.</t>
  </si>
  <si>
    <t>MUSTAFA ERDEMGİL</t>
  </si>
  <si>
    <t>ANKARA-EGO SPOR KULÜBÜ</t>
  </si>
  <si>
    <t>OKTAY BAKIR</t>
  </si>
  <si>
    <t>İZMİR BÜYÜKŞEHİR BELEDİYESİ SPOR KULÜBÜ</t>
  </si>
  <si>
    <t>GÜLLE-A</t>
  </si>
  <si>
    <t>GÜLLE-B</t>
  </si>
  <si>
    <t>YUNUS DEMİR</t>
  </si>
  <si>
    <t>MURAT ÖZCAN</t>
  </si>
  <si>
    <t>SİNAN BULUT</t>
  </si>
  <si>
    <t>HASAN ŞİŞGİN</t>
  </si>
  <si>
    <t>ENESCAN KALYONCU</t>
  </si>
  <si>
    <t>ERKAN TAŞAN</t>
  </si>
  <si>
    <t>MUSTAFA ORTAKABAKÇI</t>
  </si>
  <si>
    <t>BARIŞ KOYUNCU</t>
  </si>
  <si>
    <t>HASAN ÖZYAĞCI</t>
  </si>
  <si>
    <t>METİN KARAKOYUN</t>
  </si>
  <si>
    <t>MEHMET KAŞ</t>
  </si>
  <si>
    <t xml:space="preserve">HAKAN KÖSTEKÇİ </t>
  </si>
  <si>
    <t>HAKAN MERT SÖZÜDİRİ</t>
  </si>
  <si>
    <t>BATUHAN HIZAL</t>
  </si>
  <si>
    <t>FURKAN SİVRİDEMİR</t>
  </si>
  <si>
    <t>FURKAN SUNGUR</t>
  </si>
  <si>
    <t>MEHMET SALİH KURT</t>
  </si>
  <si>
    <t>ALİ DENİZ SEKMEÇ</t>
  </si>
  <si>
    <t>FURKAN ÖZTÜRK</t>
  </si>
  <si>
    <t>FURKAN KARPUZ</t>
  </si>
  <si>
    <t>ENES KOCABAŞ</t>
  </si>
  <si>
    <t>ERDOĞAN BUYUK</t>
  </si>
  <si>
    <t>ÜMMET  DEĞERMENCİ</t>
  </si>
  <si>
    <t>ŞAMİL SEVİM</t>
  </si>
  <si>
    <t>MUSA KENBEN</t>
  </si>
  <si>
    <t>DURAN ALİ GEDİK</t>
  </si>
  <si>
    <t>FURKAN ÖNCEL</t>
  </si>
  <si>
    <t>FURKAN ARDIÇ</t>
  </si>
  <si>
    <t>RAMAZAN UŞAR</t>
  </si>
  <si>
    <t>47.10</t>
  </si>
  <si>
    <t>3500</t>
  </si>
  <si>
    <t>3000</t>
  </si>
  <si>
    <t>5770</t>
  </si>
  <si>
    <t>3800</t>
  </si>
  <si>
    <t>5000</t>
  </si>
  <si>
    <t>5890</t>
  </si>
  <si>
    <t>MUSTAFA CEYRAN</t>
  </si>
  <si>
    <t>MUSAB TALHA ÇELİK</t>
  </si>
  <si>
    <t>OMER ATALAY</t>
  </si>
  <si>
    <t>BİLAL YÜKSEK</t>
  </si>
  <si>
    <t>ÖMER KAYA</t>
  </si>
  <si>
    <t>DENİZ AKTAŞ</t>
  </si>
  <si>
    <t>ENES BARAK</t>
  </si>
  <si>
    <t>ÇAĞDAŞ TUFAN</t>
  </si>
  <si>
    <t>İBRAHİM SOYER</t>
  </si>
  <si>
    <t> 4784</t>
  </si>
  <si>
    <t>Gülle Atma-A (5 kg.)</t>
  </si>
  <si>
    <t>Gülle Atma-B (5 kg.)</t>
  </si>
  <si>
    <t>Gülle Atma-Genel Sıralama</t>
  </si>
  <si>
    <t>YILDIZ-Gülle-a-1</t>
  </si>
  <si>
    <t>YILDIZ-Gülle-a-2</t>
  </si>
  <si>
    <t>YILDIZ-Gülle-a-3</t>
  </si>
  <si>
    <t>YILDIZ-Gülle-a-4</t>
  </si>
  <si>
    <t>YILDIZ-Gülle-a-5</t>
  </si>
  <si>
    <t>YILDIZ-Gülle-a-6</t>
  </si>
  <si>
    <t>YILDIZ-Gülle-a-7</t>
  </si>
  <si>
    <t>YILDIZ-Gülle-a-8</t>
  </si>
  <si>
    <t>YILDIZ-Gülle-a-9</t>
  </si>
  <si>
    <t>YILDIZ-Gülle-a-10</t>
  </si>
  <si>
    <t>YILDIZ-Gülle-a-11</t>
  </si>
  <si>
    <t>YILDIZ-Gülle-a-12</t>
  </si>
  <si>
    <t>YILDIZ-Gülle-a-13</t>
  </si>
  <si>
    <t>YILDIZ-Gülle-a-14</t>
  </si>
  <si>
    <t>YILDIZ-Gülle-a-15</t>
  </si>
  <si>
    <t>YILDIZ-Gülle-a-16</t>
  </si>
  <si>
    <t>YILDIZ-Gülle-a-17</t>
  </si>
  <si>
    <t>YILDIZ-Gülle-a-18</t>
  </si>
  <si>
    <t>YILDIZ-Gülle-a-19</t>
  </si>
  <si>
    <t>YILDIZ-Gülle-a-20</t>
  </si>
  <si>
    <t>YILDIZ-Gülle-a-21</t>
  </si>
  <si>
    <t>YILDIZ-Gülle-a-22</t>
  </si>
  <si>
    <t>YILDIZ-Gülle-a-23</t>
  </si>
  <si>
    <t>YILDIZ-Gülle-a-24</t>
  </si>
  <si>
    <t>YILDIZ-Gülle-a-25</t>
  </si>
  <si>
    <t>YILDIZ-Gülle-a-26</t>
  </si>
  <si>
    <t>YILDIZ-Gülle-a-27</t>
  </si>
  <si>
    <t>YILDIZ-Gülle-a-28</t>
  </si>
  <si>
    <t>YILDIZ-Gülle-a-29</t>
  </si>
  <si>
    <t>YILDIZ-Gülle-a-30</t>
  </si>
  <si>
    <t>YILDIZ-Gülle-b-1</t>
  </si>
  <si>
    <t>YILDIZ-Gülle-b-2</t>
  </si>
  <si>
    <t>YILDIZ-Gülle-b-3</t>
  </si>
  <si>
    <t>YILDIZ-Gülle-b-4</t>
  </si>
  <si>
    <t>YILDIZ-Gülle-b-5</t>
  </si>
  <si>
    <t>YILDIZ-Gülle-b-6</t>
  </si>
  <si>
    <t>YILDIZ-Gülle-b-7</t>
  </si>
  <si>
    <t>YILDIZ-Gülle-b-8</t>
  </si>
  <si>
    <t>YILDIZ-Gülle-b-9</t>
  </si>
  <si>
    <t>YILDIZ-Gülle-b-10</t>
  </si>
  <si>
    <t>YILDIZ-Gülle-b-11</t>
  </si>
  <si>
    <t>YILDIZ-Gülle-b-12</t>
  </si>
  <si>
    <t>YILDIZ-Gülle-b-13</t>
  </si>
  <si>
    <t>YILDIZ-Gülle-b-14</t>
  </si>
  <si>
    <t>YILDIZ-Gülle-b-15</t>
  </si>
  <si>
    <t>YILDIZ-Gülle-b-16</t>
  </si>
  <si>
    <t>YILDIZ-Gülle-b-17</t>
  </si>
  <si>
    <t>YILDIZ-Gülle-b-18</t>
  </si>
  <si>
    <t>YILDIZ-Gülle-b-19</t>
  </si>
  <si>
    <t>YILDIZ-Gülle-b-20</t>
  </si>
  <si>
    <t>YILDIZ-Gülle-b-21</t>
  </si>
  <si>
    <t>YILDIZ-Gülle-b-22</t>
  </si>
  <si>
    <t>YILDIZ-Gülle-b-23</t>
  </si>
  <si>
    <t>YILDIZ-Gülle-b-24</t>
  </si>
  <si>
    <t>YILDIZ-Gülle-b-25</t>
  </si>
  <si>
    <t>YILDIZ-Gülle-b-26</t>
  </si>
  <si>
    <t>YILDIZ-Gülle-b-27</t>
  </si>
  <si>
    <t>YILDIZ-Gülle-b-28</t>
  </si>
  <si>
    <t>YILDIZ-Gülle-b-29</t>
  </si>
  <si>
    <t>YILDIZ-Gülle-b-30</t>
  </si>
  <si>
    <t>ÖZGÜR ÇAĞRI KARA</t>
  </si>
  <si>
    <t>OĞUZHAN ÖZDAYI</t>
  </si>
  <si>
    <t>EMRE CAN DEMİR</t>
  </si>
  <si>
    <t>FERHAT AVCIOĞLU</t>
  </si>
  <si>
    <t>YUNUS DÖŞ</t>
  </si>
  <si>
    <t>MEHMET BAŞAR</t>
  </si>
  <si>
    <t>ÖZER DEMİR</t>
  </si>
  <si>
    <t>RECEP KÖŞGER</t>
  </si>
  <si>
    <t>MERT ÜNLÜ</t>
  </si>
  <si>
    <t xml:space="preserve">YASİN KIVRAK </t>
  </si>
  <si>
    <t>MUHAMMET ŞAMİL DEMİREL</t>
  </si>
  <si>
    <t>HASAN GÜRAN</t>
  </si>
  <si>
    <t>NURULLAH</t>
  </si>
  <si>
    <t>MALATYA</t>
  </si>
  <si>
    <t>FURKAN KORKMAZ</t>
  </si>
  <si>
    <t>UĞUR ÖZKAN BAŞ</t>
  </si>
  <si>
    <t>CİHAT ŞİMŞEK</t>
  </si>
  <si>
    <t>SERVET ÇİMEN</t>
  </si>
  <si>
    <t>YAŞAR NURİ ÖZYURT</t>
  </si>
  <si>
    <t>OĞUZ KARDAŞ</t>
  </si>
  <si>
    <t xml:space="preserve">ALİ YILMAZ </t>
  </si>
  <si>
    <t>ONUR FURKANBEKLERGÜL</t>
  </si>
  <si>
    <t>M.NECATİ KOÇAK</t>
  </si>
  <si>
    <t>BURAK KIZILDAĞ</t>
  </si>
  <si>
    <t>AHMET ALİ ZENGİN</t>
  </si>
  <si>
    <t>METİN GÜDÜCÜ</t>
  </si>
  <si>
    <t>NUR MUHAMMED MAVİŞ</t>
  </si>
  <si>
    <t>RAMAZAN ŞEN</t>
  </si>
  <si>
    <t>AYDIN</t>
  </si>
  <si>
    <t>MUSTAFA ŞEVKİ BİLGİN</t>
  </si>
  <si>
    <t>KAMİL KILIÇ</t>
  </si>
  <si>
    <t>SERGEN KOCABAŞ</t>
  </si>
  <si>
    <t>CÜNEYT YAMAN</t>
  </si>
  <si>
    <t>ÖMER İSA YEŞİLYURT</t>
  </si>
  <si>
    <t>ŞAHİN ASLAN</t>
  </si>
  <si>
    <t>VELİHAN DEMİR</t>
  </si>
  <si>
    <t>FERDİ ÇANYURT</t>
  </si>
  <si>
    <t>BEKİR ÇINAR</t>
  </si>
  <si>
    <t>KAMİL CAN MUYAN</t>
  </si>
  <si>
    <t>CELAL TEKÇAM</t>
  </si>
  <si>
    <t xml:space="preserve">MUHAMMED ŞAHİN EYERTAŞ </t>
  </si>
  <si>
    <t>MUHAMMET KILIÇ</t>
  </si>
  <si>
    <t xml:space="preserve">BARBAROS DEMİRTAŞ </t>
  </si>
  <si>
    <t>MUSTAFA SEZER</t>
  </si>
  <si>
    <t>YUSUF YALÇINKAYA</t>
  </si>
  <si>
    <t>TOLGA DOĞAN</t>
  </si>
  <si>
    <t>H.BAYRAM SOKU</t>
  </si>
  <si>
    <t>DOĞAN KALYONCU</t>
  </si>
  <si>
    <t>BURAK DEMİREL</t>
  </si>
  <si>
    <t>BURAK ÇELİK</t>
  </si>
  <si>
    <t>14.63</t>
  </si>
  <si>
    <t>15.41</t>
  </si>
  <si>
    <t>MAHMUT SAMİ DURU</t>
  </si>
  <si>
    <t>ÖZKAN BALTACI</t>
  </si>
  <si>
    <t>İBRAHİM YİĞİT</t>
  </si>
  <si>
    <t>HALİL İBRAHİM KÖSE</t>
  </si>
  <si>
    <t>MERTER ALKOÇ</t>
  </si>
  <si>
    <t>YUNUS AKPINAR</t>
  </si>
  <si>
    <t>TOLGAHAN YAVUZ</t>
  </si>
  <si>
    <t>YAVUZ S. BARDAKÇI</t>
  </si>
  <si>
    <t>4000</t>
  </si>
  <si>
    <t>M.FATİH ÖZBAHÇE</t>
  </si>
  <si>
    <t>YASİN YILMAZ</t>
  </si>
  <si>
    <t>HAKAN YAĞCI</t>
  </si>
  <si>
    <t>MARDİN</t>
  </si>
  <si>
    <t>MESUT RENK</t>
  </si>
  <si>
    <t>YALÇIN  KABA</t>
  </si>
  <si>
    <t>ERHAN DOĞRUL</t>
  </si>
  <si>
    <t>TUNA CEYLAN</t>
  </si>
  <si>
    <t>ÜMİTHAN TÜRKAN</t>
  </si>
  <si>
    <t>TALAT ERDOĞAN</t>
  </si>
  <si>
    <t>ERCÜMENT OLGUNDENİZ</t>
  </si>
  <si>
    <t>16 YAŞ ALTI</t>
  </si>
  <si>
    <t>TOPLAM</t>
  </si>
  <si>
    <t>MUHAMMET DOĞAN</t>
  </si>
  <si>
    <t>2 Mayıs 2015 - 10.20</t>
  </si>
  <si>
    <t>2 Mayıs 2015 - 11.00</t>
  </si>
  <si>
    <t>2 Mayıs 2015 - 16.40</t>
  </si>
  <si>
    <t>2 Mayıs 2015 - 16.45</t>
  </si>
  <si>
    <t>3 Mayıs 2015 - 10.20</t>
  </si>
  <si>
    <t>3 Mayıs 2015 - 11.00</t>
  </si>
  <si>
    <t>3 Mayıs 2015 - 11.20</t>
  </si>
  <si>
    <t>3 Mayıs 2015 - 13.20</t>
  </si>
  <si>
    <t>Cirit Atma (700 gr.)</t>
  </si>
  <si>
    <t>3 Mayıs 2015 - 14.30</t>
  </si>
  <si>
    <t>3 Mayıs 2015 - 15.50</t>
  </si>
  <si>
    <t>3 Mayıs 2015 - 16.50</t>
  </si>
  <si>
    <t>3 Mayıs 2015 - 14.45</t>
  </si>
  <si>
    <t>X</t>
  </si>
  <si>
    <t>_</t>
  </si>
  <si>
    <t>KUBİLAY YÖNDEMLİ (P)</t>
  </si>
  <si>
    <t>MEHMET YILDIZ (P)</t>
  </si>
  <si>
    <t>21.Nurullah İvak Atmalar Şamp. ve Yıldız Kulüpler Atmalar Ligi Final Yarışmaları</t>
  </si>
  <si>
    <t>ÖMER AY (P)</t>
  </si>
  <si>
    <t>FURKAN AKIN (P)</t>
  </si>
  <si>
    <t>MÜCAHİT MUTLU (P)</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</si>
</sst>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dese\rm\l"/>
  </numFmts>
  <fonts count="100">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10"/>
      <color indexed="10"/>
      <name val="Cambria"/>
      <family val="1"/>
    </font>
    <font>
      <b/>
      <sz val="14"/>
      <name val="Cambria"/>
      <family val="1"/>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1"/>
      <color indexed="8"/>
      <name val="Cambria"/>
      <family val="1"/>
    </font>
    <font>
      <b/>
      <sz val="10"/>
      <color indexed="8"/>
      <name val="Cambria"/>
      <family val="1"/>
    </font>
    <font>
      <sz val="12"/>
      <color indexed="8"/>
      <name val="Cambria"/>
      <family val="1"/>
    </font>
    <font>
      <sz val="10"/>
      <color indexed="10"/>
      <name val="Cambria"/>
      <family val="1"/>
    </font>
    <font>
      <sz val="14"/>
      <color indexed="8"/>
      <name val="Cambria"/>
      <family val="1"/>
    </font>
    <font>
      <b/>
      <sz val="18"/>
      <color indexed="10"/>
      <name val="Cambria"/>
      <family val="1"/>
    </font>
    <font>
      <b/>
      <sz val="20"/>
      <color indexed="10"/>
      <name val="Cambria"/>
      <family val="1"/>
    </font>
    <font>
      <b/>
      <sz val="12"/>
      <color indexed="30"/>
      <name val="Cambria"/>
      <family val="1"/>
    </font>
    <font>
      <b/>
      <sz val="22"/>
      <color indexed="30"/>
      <name val="Cambria"/>
      <family val="1"/>
    </font>
    <font>
      <sz val="20"/>
      <color indexed="10"/>
      <name val="Cambria"/>
      <family val="1"/>
    </font>
    <font>
      <b/>
      <sz val="16"/>
      <color indexed="8"/>
      <name val="Cambria"/>
      <family val="1"/>
    </font>
    <font>
      <b/>
      <sz val="22"/>
      <color indexed="21"/>
      <name val="Cambria"/>
      <family val="1"/>
    </font>
    <font>
      <b/>
      <sz val="13"/>
      <color indexed="8"/>
      <name val="Cambria"/>
      <family val="1"/>
    </font>
    <font>
      <b/>
      <u val="single"/>
      <sz val="12"/>
      <color indexed="10"/>
      <name val="Cambria"/>
      <family val="1"/>
    </font>
    <font>
      <b/>
      <sz val="12"/>
      <color indexed="10"/>
      <name val="Arial"/>
      <family val="2"/>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b/>
      <sz val="12"/>
      <color rgb="FF002060"/>
      <name val="Cambria"/>
      <family val="1"/>
    </font>
    <font>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2"/>
      <color theme="1"/>
      <name val="Cambria"/>
      <family val="1"/>
    </font>
    <font>
      <b/>
      <sz val="11"/>
      <color rgb="FFFF0000"/>
      <name val="Cambria"/>
      <family val="1"/>
    </font>
    <font>
      <b/>
      <sz val="11"/>
      <color theme="1"/>
      <name val="Cambria"/>
      <family val="1"/>
    </font>
    <font>
      <b/>
      <sz val="10"/>
      <color theme="1"/>
      <name val="Cambria"/>
      <family val="1"/>
    </font>
    <font>
      <b/>
      <sz val="12"/>
      <color rgb="FFFF0000"/>
      <name val="Cambria"/>
      <family val="1"/>
    </font>
    <font>
      <sz val="12"/>
      <color theme="1"/>
      <name val="Cambria"/>
      <family val="1"/>
    </font>
    <font>
      <sz val="10"/>
      <color rgb="FFFF0000"/>
      <name val="Cambria"/>
      <family val="1"/>
    </font>
    <font>
      <sz val="14"/>
      <color theme="1"/>
      <name val="Cambria"/>
      <family val="1"/>
    </font>
    <font>
      <b/>
      <sz val="18"/>
      <color rgb="FFFF0000"/>
      <name val="Cambria"/>
      <family val="1"/>
    </font>
    <font>
      <b/>
      <sz val="20"/>
      <color rgb="FFFF0000"/>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sz val="12"/>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rgb="FFD9F1FF"/>
        <bgColor indexed="64"/>
      </patternFill>
    </fill>
    <fill>
      <patternFill patternType="solid">
        <fgColor rgb="FFE7F6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2F2F6"/>
        <bgColor indexed="64"/>
      </patternFill>
    </fill>
    <fill>
      <patternFill patternType="solid">
        <fgColor theme="0"/>
        <bgColor indexed="64"/>
      </patternFill>
    </fill>
    <fill>
      <patternFill patternType="solid">
        <fgColor theme="3" tint="0.5999900102615356"/>
        <bgColor indexed="64"/>
      </patternFill>
    </fill>
    <fill>
      <patternFill patternType="solid">
        <fgColor theme="8" tint="0.39998000860214233"/>
        <bgColor indexed="64"/>
      </patternFill>
    </fill>
    <fill>
      <patternFill patternType="solid">
        <fgColor rgb="FFFFFF00"/>
        <bgColor indexed="64"/>
      </patternFill>
    </fill>
    <fill>
      <patternFill patternType="solid">
        <fgColor theme="8" tint="0.7999799847602844"/>
        <bgColor indexed="64"/>
      </patternFill>
    </fill>
  </fills>
  <borders count="7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medium"/>
      <right/>
      <top/>
      <bottom/>
    </border>
    <border>
      <left>
        <color indexed="63"/>
      </left>
      <right style="medium"/>
      <top style="dashDot"/>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dashDotDot"/>
      <right style="dashDotDot"/>
      <top style="dashDotDot"/>
      <bottom style="dashDotDot"/>
    </border>
    <border>
      <left style="dashDotDot"/>
      <right>
        <color indexed="63"/>
      </right>
      <top style="dashDotDot"/>
      <bottom style="dashDotDot"/>
    </border>
    <border>
      <left style="thin"/>
      <right style="thin"/>
      <top>
        <color indexed="63"/>
      </top>
      <bottom style="thin"/>
    </border>
    <border>
      <left style="thin"/>
      <right style="thin"/>
      <top style="thin"/>
      <bottom style="thick"/>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style="thin"/>
      <top>
        <color indexed="63"/>
      </top>
      <bottom>
        <color indexed="63"/>
      </bottom>
    </border>
    <border>
      <left>
        <color indexed="63"/>
      </left>
      <right style="thin"/>
      <top style="thin"/>
      <bottom style="thin"/>
    </border>
    <border>
      <left/>
      <right/>
      <top style="dashDot"/>
      <bottom style="dashDot"/>
    </border>
    <border>
      <left>
        <color indexed="63"/>
      </left>
      <right>
        <color indexed="63"/>
      </right>
      <top style="dashDot"/>
      <bottom style="thin"/>
    </border>
    <border>
      <left style="medium"/>
      <right/>
      <top style="medium"/>
      <bottom/>
    </border>
    <border>
      <left/>
      <right/>
      <top style="medium"/>
      <bottom/>
    </border>
    <border>
      <left>
        <color indexed="63"/>
      </left>
      <right style="medium"/>
      <top style="medium"/>
      <bottom>
        <color indexed="63"/>
      </bottom>
    </border>
    <border>
      <left style="medium"/>
      <right/>
      <top style="dashDot"/>
      <bottom style="dashDot"/>
    </border>
    <border>
      <left/>
      <right style="medium"/>
      <top style="dashDot"/>
      <bottom style="dashDot"/>
    </border>
    <border>
      <left style="medium"/>
      <right>
        <color indexed="63"/>
      </right>
      <top style="dashDot"/>
      <bottom>
        <color indexed="63"/>
      </bottom>
    </border>
    <border>
      <left style="medium"/>
      <right>
        <color indexed="63"/>
      </right>
      <top>
        <color indexed="63"/>
      </top>
      <bottom style="dashDot"/>
    </border>
    <border>
      <left>
        <color indexed="63"/>
      </left>
      <right style="medium"/>
      <top>
        <color indexed="63"/>
      </top>
      <bottom style="dashDot"/>
    </border>
    <border>
      <left>
        <color indexed="63"/>
      </left>
      <right>
        <color indexed="63"/>
      </right>
      <top style="dashDot"/>
      <bottom style="medium"/>
    </border>
    <border>
      <left style="thin"/>
      <right style="medium"/>
      <top style="thin"/>
      <bottom>
        <color indexed="63"/>
      </bottom>
    </border>
    <border>
      <left style="medium"/>
      <right style="thin"/>
      <top style="thin"/>
      <bottom>
        <color indexed="63"/>
      </bottom>
    </border>
    <border>
      <left style="thin"/>
      <right style="thin"/>
      <top style="medium"/>
      <bottom>
        <color indexed="63"/>
      </bottom>
    </border>
    <border>
      <left style="thin"/>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13">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3" fillId="18" borderId="10" xfId="53" applyFont="1" applyFill="1" applyBorder="1" applyAlignment="1" applyProtection="1">
      <alignment vertical="center" wrapText="1"/>
      <protection locked="0"/>
    </xf>
    <xf numFmtId="14" fontId="43" fillId="18" borderId="10" xfId="53" applyNumberFormat="1"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22" fillId="0" borderId="11" xfId="53" applyFont="1" applyFill="1" applyBorder="1" applyAlignment="1">
      <alignment horizontal="center" vertical="center"/>
      <protection/>
    </xf>
    <xf numFmtId="14" fontId="22" fillId="0" borderId="11" xfId="53" applyNumberFormat="1" applyFont="1" applyFill="1" applyBorder="1" applyAlignment="1">
      <alignment horizontal="center" vertical="center"/>
      <protection/>
    </xf>
    <xf numFmtId="203" fontId="22" fillId="0" borderId="11" xfId="53" applyNumberFormat="1" applyFont="1" applyFill="1" applyBorder="1" applyAlignment="1">
      <alignment horizontal="center" vertical="center"/>
      <protection/>
    </xf>
    <xf numFmtId="1" fontId="22" fillId="0" borderId="11" xfId="53" applyNumberFormat="1" applyFont="1" applyFill="1" applyBorder="1" applyAlignment="1">
      <alignment horizontal="center" vertical="center"/>
      <protection/>
    </xf>
    <xf numFmtId="0" fontId="44" fillId="0" borderId="0" xfId="53" applyFont="1" applyFill="1" applyAlignment="1">
      <alignment vertical="center"/>
      <protection/>
    </xf>
    <xf numFmtId="0" fontId="26" fillId="0" borderId="11" xfId="53" applyFont="1" applyFill="1" applyBorder="1" applyAlignment="1">
      <alignment horizontal="center" vertical="center"/>
      <protection/>
    </xf>
    <xf numFmtId="0" fontId="74"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75"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74"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76" fillId="25" borderId="11" xfId="53" applyFont="1" applyFill="1" applyBorder="1" applyAlignment="1">
      <alignment horizontal="center" vertical="center" wrapText="1"/>
      <protection/>
    </xf>
    <xf numFmtId="14" fontId="76" fillId="25" borderId="11" xfId="53" applyNumberFormat="1" applyFont="1" applyFill="1" applyBorder="1" applyAlignment="1">
      <alignment horizontal="center" vertical="center" wrapText="1"/>
      <protection/>
    </xf>
    <xf numFmtId="0" fontId="76" fillId="25" borderId="11" xfId="53" applyNumberFormat="1" applyFont="1" applyFill="1" applyBorder="1" applyAlignment="1">
      <alignment horizontal="center" vertical="center" wrapText="1"/>
      <protection/>
    </xf>
    <xf numFmtId="0" fontId="77"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203" fontId="22" fillId="0" borderId="0" xfId="53" applyNumberFormat="1"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37" fillId="0" borderId="11" xfId="53" applyFont="1" applyFill="1" applyBorder="1" applyAlignment="1">
      <alignment horizontal="center" vertical="center"/>
      <protection/>
    </xf>
    <xf numFmtId="1" fontId="37" fillId="0" borderId="11" xfId="53" applyNumberFormat="1" applyFont="1" applyFill="1" applyBorder="1" applyAlignment="1">
      <alignment horizontal="center" vertic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203"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16" fontId="28" fillId="0" borderId="0" xfId="53" applyNumberFormat="1"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29" fillId="25" borderId="12" xfId="53" applyFont="1" applyFill="1" applyBorder="1" applyAlignment="1" applyProtection="1">
      <alignment vertical="center" wrapText="1"/>
      <protection locked="0"/>
    </xf>
    <xf numFmtId="0" fontId="78" fillId="26"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79" fillId="0" borderId="11" xfId="53" applyFont="1" applyFill="1" applyBorder="1" applyAlignment="1" applyProtection="1">
      <alignment horizontal="center" vertical="center" wrapText="1"/>
      <protection locked="0"/>
    </xf>
    <xf numFmtId="1" fontId="37" fillId="0" borderId="11" xfId="53" applyNumberFormat="1"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203" fontId="37" fillId="0" borderId="11" xfId="53" applyNumberFormat="1" applyFont="1" applyFill="1" applyBorder="1" applyAlignment="1" applyProtection="1">
      <alignment horizontal="center" vertical="center" wrapText="1"/>
      <protection locked="0"/>
    </xf>
    <xf numFmtId="1" fontId="25" fillId="0" borderId="11" xfId="53" applyNumberFormat="1" applyFont="1" applyFill="1" applyBorder="1" applyAlignment="1" applyProtection="1">
      <alignment horizontal="center" vertical="center" wrapText="1"/>
      <protection locked="0"/>
    </xf>
    <xf numFmtId="0" fontId="51"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2" fillId="0" borderId="11" xfId="0" applyFont="1" applyBorder="1" applyAlignment="1">
      <alignment vertical="center" wrapText="1"/>
    </xf>
    <xf numFmtId="0" fontId="52" fillId="0" borderId="0" xfId="0" applyFont="1" applyAlignment="1">
      <alignment vertical="center" wrapText="1"/>
    </xf>
    <xf numFmtId="0" fontId="53" fillId="5" borderId="0" xfId="0" applyFont="1" applyFill="1" applyAlignment="1">
      <alignment horizontal="center" vertical="center"/>
    </xf>
    <xf numFmtId="0" fontId="53"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38" fillId="0" borderId="0" xfId="0" applyFont="1" applyAlignment="1">
      <alignment horizontal="center" vertical="center" wrapText="1"/>
    </xf>
    <xf numFmtId="0" fontId="53"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left" vertical="center"/>
    </xf>
    <xf numFmtId="0" fontId="80" fillId="25" borderId="11" xfId="0" applyFont="1" applyFill="1" applyBorder="1" applyAlignment="1">
      <alignment horizontal="left" vertical="center" wrapText="1"/>
    </xf>
    <xf numFmtId="0" fontId="80" fillId="25" borderId="11" xfId="0" applyFont="1" applyFill="1" applyBorder="1" applyAlignment="1">
      <alignment vertical="center" wrapText="1"/>
    </xf>
    <xf numFmtId="0" fontId="81" fillId="27"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77" fillId="25" borderId="11" xfId="53" applyNumberFormat="1" applyFont="1" applyFill="1" applyBorder="1" applyAlignment="1">
      <alignment horizontal="center" vertical="center" wrapText="1"/>
      <protection/>
    </xf>
    <xf numFmtId="0" fontId="77"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82"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82" fillId="0" borderId="11" xfId="53" applyFont="1" applyFill="1" applyBorder="1" applyAlignment="1" applyProtection="1">
      <alignment horizontal="center" vertical="center" wrapText="1"/>
      <protection hidden="1"/>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80" fillId="29" borderId="11" xfId="48" applyFont="1" applyFill="1" applyBorder="1" applyAlignment="1" applyProtection="1">
      <alignment horizontal="left" vertical="center" wrapText="1"/>
      <protection/>
    </xf>
    <xf numFmtId="0" fontId="80" fillId="29" borderId="11" xfId="48" applyFont="1" applyFill="1" applyBorder="1" applyAlignment="1" applyProtection="1">
      <alignment horizontal="left" vertical="center"/>
      <protection/>
    </xf>
    <xf numFmtId="0" fontId="83" fillId="2" borderId="11" xfId="0" applyFont="1" applyFill="1" applyBorder="1" applyAlignment="1">
      <alignment horizontal="center" vertical="center" wrapText="1"/>
    </xf>
    <xf numFmtId="0" fontId="84" fillId="25" borderId="12" xfId="53" applyFont="1" applyFill="1" applyBorder="1" applyAlignment="1" applyProtection="1">
      <alignment horizontal="right" vertical="center" wrapText="1"/>
      <protection locked="0"/>
    </xf>
    <xf numFmtId="0" fontId="85" fillId="25" borderId="12" xfId="53" applyFont="1" applyFill="1" applyBorder="1" applyAlignment="1" applyProtection="1">
      <alignment vertical="center" wrapText="1"/>
      <protection locked="0"/>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86" fillId="30" borderId="18" xfId="0" applyNumberFormat="1" applyFont="1" applyFill="1" applyBorder="1" applyAlignment="1">
      <alignment vertical="center" wrapText="1"/>
    </xf>
    <xf numFmtId="180" fontId="86" fillId="30" borderId="19" xfId="0" applyNumberFormat="1" applyFont="1" applyFill="1" applyBorder="1" applyAlignment="1">
      <alignment vertical="center" wrapText="1"/>
    </xf>
    <xf numFmtId="0" fontId="22" fillId="30" borderId="20" xfId="0" applyFont="1" applyFill="1" applyBorder="1" applyAlignment="1">
      <alignment/>
    </xf>
    <xf numFmtId="0" fontId="22" fillId="30" borderId="21" xfId="0" applyFont="1" applyFill="1" applyBorder="1" applyAlignment="1">
      <alignment/>
    </xf>
    <xf numFmtId="0" fontId="22" fillId="30" borderId="22"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53" fillId="5" borderId="0" xfId="0" applyFont="1" applyFill="1" applyAlignment="1">
      <alignment vertical="center"/>
    </xf>
    <xf numFmtId="0" fontId="87" fillId="28" borderId="11" xfId="53" applyFont="1" applyFill="1" applyBorder="1" applyAlignment="1" applyProtection="1">
      <alignment horizontal="center" vertical="center" wrapText="1"/>
      <protection locked="0"/>
    </xf>
    <xf numFmtId="0" fontId="75" fillId="0" borderId="11" xfId="53" applyFont="1" applyFill="1" applyBorder="1" applyAlignment="1" applyProtection="1">
      <alignment horizontal="center" vertical="center" wrapText="1"/>
      <protection locked="0"/>
    </xf>
    <xf numFmtId="0" fontId="84" fillId="0" borderId="0" xfId="53" applyFont="1" applyFill="1" applyAlignment="1" applyProtection="1">
      <alignment horizontal="center" wrapText="1"/>
      <protection locked="0"/>
    </xf>
    <xf numFmtId="1" fontId="88" fillId="0" borderId="0" xfId="53" applyNumberFormat="1" applyFont="1" applyFill="1" applyAlignment="1" applyProtection="1">
      <alignment horizontal="center" wrapText="1"/>
      <protection locked="0"/>
    </xf>
    <xf numFmtId="207" fontId="37" fillId="0" borderId="11" xfId="53" applyNumberFormat="1" applyFont="1" applyFill="1" applyBorder="1" applyAlignment="1" applyProtection="1">
      <alignment horizontal="center" vertical="center" wrapText="1"/>
      <protection locked="0"/>
    </xf>
    <xf numFmtId="0" fontId="37" fillId="0" borderId="11" xfId="53" applyFont="1" applyFill="1" applyBorder="1" applyAlignment="1">
      <alignment horizontal="left" vertical="center" wrapText="1"/>
      <protection/>
    </xf>
    <xf numFmtId="0" fontId="89" fillId="0" borderId="11" xfId="53" applyFont="1" applyFill="1" applyBorder="1" applyAlignment="1">
      <alignment horizontal="left" vertical="center" wrapText="1"/>
      <protection/>
    </xf>
    <xf numFmtId="0" fontId="22" fillId="0" borderId="11" xfId="53" applyFont="1" applyFill="1" applyBorder="1" applyAlignment="1">
      <alignment horizontal="left" vertical="center" wrapText="1"/>
      <protection/>
    </xf>
    <xf numFmtId="0" fontId="75" fillId="0" borderId="11" xfId="53" applyFont="1" applyFill="1" applyBorder="1" applyAlignment="1">
      <alignment horizontal="left" vertical="center" wrapText="1"/>
      <protection/>
    </xf>
    <xf numFmtId="0" fontId="34" fillId="31" borderId="23" xfId="53" applyFont="1" applyFill="1" applyBorder="1" applyAlignment="1" applyProtection="1">
      <alignment vertical="center" wrapText="1"/>
      <protection locked="0"/>
    </xf>
    <xf numFmtId="206" fontId="77"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37" fillId="0" borderId="11" xfId="53" applyNumberFormat="1" applyFont="1" applyFill="1" applyBorder="1" applyAlignment="1">
      <alignment horizontal="center" vertical="center"/>
      <protection/>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0" fontId="37" fillId="0" borderId="11" xfId="53" applyFont="1" applyFill="1" applyBorder="1" applyAlignment="1" applyProtection="1">
      <alignment horizontal="left" vertical="center" wrapText="1"/>
      <protection locked="0"/>
    </xf>
    <xf numFmtId="206" fontId="22" fillId="0" borderId="11" xfId="53" applyNumberFormat="1" applyFont="1" applyFill="1" applyBorder="1" applyAlignment="1" applyProtection="1">
      <alignment horizontal="center" vertical="center" wrapText="1"/>
      <protection locked="0"/>
    </xf>
    <xf numFmtId="0" fontId="25" fillId="32" borderId="0" xfId="53" applyFont="1" applyFill="1" applyAlignment="1" applyProtection="1">
      <alignment vertical="center" wrapText="1"/>
      <protection locked="0"/>
    </xf>
    <xf numFmtId="0" fontId="25" fillId="32" borderId="0" xfId="53" applyFont="1" applyFill="1" applyAlignment="1" applyProtection="1">
      <alignment wrapText="1"/>
      <protection locked="0"/>
    </xf>
    <xf numFmtId="207" fontId="80" fillId="29" borderId="11" xfId="48" applyNumberFormat="1" applyFont="1" applyFill="1" applyBorder="1" applyAlignment="1" applyProtection="1">
      <alignment horizontal="center" vertical="center" wrapText="1"/>
      <protection/>
    </xf>
    <xf numFmtId="207" fontId="88" fillId="29" borderId="11" xfId="48" applyNumberFormat="1" applyFont="1" applyFill="1" applyBorder="1" applyAlignment="1" applyProtection="1">
      <alignment horizontal="center" vertical="center" wrapText="1"/>
      <protection/>
    </xf>
    <xf numFmtId="0" fontId="53" fillId="5" borderId="0" xfId="0" applyFont="1" applyFill="1" applyAlignment="1">
      <alignment horizontal="center" vertical="center"/>
    </xf>
    <xf numFmtId="0" fontId="78" fillId="26"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181" fontId="88" fillId="28" borderId="11" xfId="0" applyNumberFormat="1" applyFont="1" applyFill="1" applyBorder="1" applyAlignment="1">
      <alignment horizontal="center" vertical="center" wrapText="1"/>
    </xf>
    <xf numFmtId="0" fontId="88" fillId="28" borderId="11" xfId="0" applyFont="1" applyFill="1" applyBorder="1" applyAlignment="1">
      <alignment horizontal="center" vertical="center" wrapText="1"/>
    </xf>
    <xf numFmtId="0" fontId="33" fillId="25" borderId="10" xfId="53" applyFont="1" applyFill="1" applyBorder="1" applyAlignment="1" applyProtection="1">
      <alignment horizontal="right" vertical="center" wrapText="1"/>
      <protection locked="0"/>
    </xf>
    <xf numFmtId="0" fontId="78" fillId="26"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wrapText="1"/>
      <protection locked="0"/>
    </xf>
    <xf numFmtId="1" fontId="90" fillId="0" borderId="11" xfId="53" applyNumberFormat="1" applyFont="1" applyFill="1" applyBorder="1" applyAlignment="1" applyProtection="1">
      <alignment horizontal="center" wrapText="1"/>
      <protection locked="0"/>
    </xf>
    <xf numFmtId="0" fontId="75" fillId="0" borderId="11" xfId="53" applyFont="1" applyFill="1" applyBorder="1" applyAlignment="1" applyProtection="1">
      <alignment horizontal="center" wrapText="1"/>
      <protection locked="0"/>
    </xf>
    <xf numFmtId="203" fontId="22" fillId="0" borderId="11" xfId="53" applyNumberFormat="1" applyFont="1" applyFill="1" applyBorder="1" applyAlignment="1" applyProtection="1">
      <alignment horizontal="center" wrapText="1"/>
      <protection locked="0"/>
    </xf>
    <xf numFmtId="49" fontId="22" fillId="0" borderId="11" xfId="53" applyNumberFormat="1" applyFont="1" applyFill="1" applyBorder="1" applyAlignment="1" applyProtection="1">
      <alignment horizontal="center" wrapText="1"/>
      <protection locked="0"/>
    </xf>
    <xf numFmtId="0" fontId="75" fillId="0" borderId="11" xfId="53" applyFont="1" applyFill="1" applyBorder="1" applyAlignment="1" applyProtection="1">
      <alignment horizontal="center" vertical="center" wrapText="1"/>
      <protection locked="0"/>
    </xf>
    <xf numFmtId="206" fontId="80" fillId="29" borderId="11" xfId="48" applyNumberFormat="1" applyFont="1" applyFill="1" applyBorder="1" applyAlignment="1" applyProtection="1">
      <alignment horizontal="center" vertical="center" wrapText="1"/>
      <protection/>
    </xf>
    <xf numFmtId="0" fontId="25" fillId="0" borderId="24" xfId="53" applyNumberFormat="1" applyFont="1" applyBorder="1" applyAlignment="1" applyProtection="1">
      <alignment horizontal="center" vertical="center" wrapText="1"/>
      <protection locked="0"/>
    </xf>
    <xf numFmtId="0" fontId="25" fillId="0" borderId="25" xfId="53" applyNumberFormat="1" applyFont="1" applyBorder="1" applyAlignment="1" applyProtection="1">
      <alignment horizontal="center" vertical="center" wrapText="1"/>
      <protection locked="0"/>
    </xf>
    <xf numFmtId="0" fontId="25" fillId="0" borderId="26" xfId="53" applyNumberFormat="1" applyFont="1" applyBorder="1" applyAlignment="1" applyProtection="1">
      <alignment horizontal="center" vertical="center" wrapText="1"/>
      <protection locked="0"/>
    </xf>
    <xf numFmtId="207" fontId="25" fillId="0" borderId="27" xfId="53" applyNumberFormat="1" applyFont="1" applyBorder="1" applyAlignment="1" applyProtection="1">
      <alignment horizontal="center" vertical="center" wrapText="1"/>
      <protection locked="0"/>
    </xf>
    <xf numFmtId="207" fontId="25" fillId="0" borderId="11" xfId="53" applyNumberFormat="1" applyFont="1" applyBorder="1" applyAlignment="1" applyProtection="1">
      <alignment horizontal="center" vertical="center" wrapText="1"/>
      <protection locked="0"/>
    </xf>
    <xf numFmtId="207" fontId="25" fillId="0" borderId="28" xfId="53" applyNumberFormat="1" applyFont="1" applyBorder="1" applyAlignment="1" applyProtection="1">
      <alignment horizontal="center" vertical="center" wrapText="1"/>
      <protection locked="0"/>
    </xf>
    <xf numFmtId="14" fontId="75" fillId="0" borderId="11" xfId="53" applyNumberFormat="1" applyFont="1" applyFill="1" applyBorder="1" applyAlignment="1" applyProtection="1">
      <alignment horizontal="center" vertical="center" wrapText="1"/>
      <protection locked="0"/>
    </xf>
    <xf numFmtId="0" fontId="75" fillId="0" borderId="11" xfId="53" applyFont="1" applyFill="1" applyBorder="1" applyAlignment="1" applyProtection="1">
      <alignment vertical="center" wrapText="1"/>
      <protection locked="0"/>
    </xf>
    <xf numFmtId="0" fontId="75" fillId="0" borderId="11" xfId="53" applyFont="1" applyFill="1" applyBorder="1" applyAlignment="1" applyProtection="1">
      <alignment wrapText="1"/>
      <protection locked="0"/>
    </xf>
    <xf numFmtId="0" fontId="75" fillId="0" borderId="11" xfId="53" applyFont="1" applyFill="1" applyBorder="1" applyAlignment="1" applyProtection="1">
      <alignment horizontal="left" vertical="center" wrapText="1"/>
      <protection locked="0"/>
    </xf>
    <xf numFmtId="0" fontId="75" fillId="0" borderId="11" xfId="53" applyFont="1" applyFill="1" applyBorder="1" applyAlignment="1" applyProtection="1">
      <alignment horizontal="left" wrapText="1"/>
      <protection locked="0"/>
    </xf>
    <xf numFmtId="0" fontId="25" fillId="0" borderId="27" xfId="53" applyFont="1" applyBorder="1" applyAlignment="1" applyProtection="1">
      <alignment horizontal="left" vertical="center" wrapText="1"/>
      <protection locked="0"/>
    </xf>
    <xf numFmtId="0" fontId="25" fillId="0" borderId="11" xfId="53" applyFont="1" applyBorder="1" applyAlignment="1" applyProtection="1">
      <alignment horizontal="left" vertical="center" wrapText="1"/>
      <protection locked="0"/>
    </xf>
    <xf numFmtId="0" fontId="25" fillId="0" borderId="28" xfId="53" applyFont="1" applyBorder="1" applyAlignment="1" applyProtection="1">
      <alignment horizontal="left" vertical="center" wrapText="1"/>
      <protection locked="0"/>
    </xf>
    <xf numFmtId="0" fontId="28" fillId="33" borderId="29" xfId="53" applyFont="1" applyFill="1" applyBorder="1" applyAlignment="1" applyProtection="1">
      <alignment horizontal="center" vertical="center" wrapText="1"/>
      <protection locked="0"/>
    </xf>
    <xf numFmtId="0" fontId="28" fillId="31" borderId="0" xfId="53" applyFont="1" applyFill="1" applyBorder="1" applyAlignment="1" applyProtection="1">
      <alignment horizontal="left" vertical="center" wrapText="1"/>
      <protection locked="0"/>
    </xf>
    <xf numFmtId="190" fontId="25" fillId="24" borderId="10" xfId="53" applyNumberFormat="1" applyFont="1" applyFill="1" applyBorder="1" applyAlignment="1" applyProtection="1">
      <alignment vertical="center" wrapText="1"/>
      <protection locked="0"/>
    </xf>
    <xf numFmtId="207" fontId="37" fillId="5" borderId="0" xfId="0" applyNumberFormat="1" applyFont="1" applyFill="1" applyAlignment="1">
      <alignment horizontal="center" vertical="center"/>
    </xf>
    <xf numFmtId="207" fontId="83" fillId="2" borderId="11" xfId="0" applyNumberFormat="1" applyFont="1" applyFill="1" applyBorder="1" applyAlignment="1">
      <alignment horizontal="center" vertical="center" wrapText="1"/>
    </xf>
    <xf numFmtId="207" fontId="53" fillId="5" borderId="0" xfId="0" applyNumberFormat="1" applyFont="1" applyFill="1" applyAlignment="1">
      <alignment horizontal="center" vertical="center"/>
    </xf>
    <xf numFmtId="207" fontId="37" fillId="0" borderId="0" xfId="0" applyNumberFormat="1" applyFont="1" applyAlignment="1">
      <alignment horizontal="center" vertical="center" wrapText="1"/>
    </xf>
    <xf numFmtId="207" fontId="37" fillId="0" borderId="0" xfId="0" applyNumberFormat="1" applyFont="1" applyAlignment="1">
      <alignment horizontal="center" vertical="center"/>
    </xf>
    <xf numFmtId="0" fontId="78" fillId="26"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203" fontId="28" fillId="28" borderId="11" xfId="53" applyNumberFormat="1" applyFont="1" applyFill="1" applyBorder="1" applyAlignment="1" applyProtection="1">
      <alignment horizontal="center" vertical="center" wrapText="1"/>
      <protection locked="0"/>
    </xf>
    <xf numFmtId="207" fontId="41" fillId="0" borderId="11" xfId="53" applyNumberFormat="1" applyFont="1" applyFill="1" applyBorder="1" applyAlignment="1" applyProtection="1">
      <alignment horizontal="center" vertical="center" wrapText="1"/>
      <protection hidden="1"/>
    </xf>
    <xf numFmtId="207" fontId="91" fillId="0" borderId="11" xfId="53" applyNumberFormat="1" applyFont="1" applyFill="1" applyBorder="1" applyAlignment="1" applyProtection="1">
      <alignment horizontal="center" vertical="center" wrapText="1"/>
      <protection locked="0"/>
    </xf>
    <xf numFmtId="207" fontId="91" fillId="0" borderId="11" xfId="53" applyNumberFormat="1" applyFont="1" applyFill="1" applyBorder="1" applyAlignment="1" applyProtection="1">
      <alignment horizontal="center" vertical="center" wrapText="1"/>
      <protection hidden="1"/>
    </xf>
    <xf numFmtId="1" fontId="81" fillId="0" borderId="11" xfId="53" applyNumberFormat="1" applyFont="1" applyFill="1" applyBorder="1" applyAlignment="1" applyProtection="1">
      <alignment horizontal="center" vertical="center" wrapText="1"/>
      <protection locked="0"/>
    </xf>
    <xf numFmtId="0" fontId="53" fillId="5" borderId="0" xfId="0" applyFont="1" applyFill="1" applyAlignment="1">
      <alignment horizontal="center" vertical="center"/>
    </xf>
    <xf numFmtId="0" fontId="33" fillId="25" borderId="10" xfId="53" applyFont="1" applyFill="1" applyBorder="1" applyAlignment="1" applyProtection="1">
      <alignment horizontal="right" vertical="center" wrapText="1"/>
      <protection locked="0"/>
    </xf>
    <xf numFmtId="0" fontId="78" fillId="26" borderId="11" xfId="53" applyFont="1" applyFill="1" applyBorder="1" applyAlignment="1" applyProtection="1">
      <alignment horizontal="center" vertical="center" wrapText="1"/>
      <protection locked="0"/>
    </xf>
    <xf numFmtId="0" fontId="81" fillId="0" borderId="27" xfId="53" applyFont="1" applyBorder="1" applyAlignment="1" applyProtection="1">
      <alignment horizontal="center" vertical="center" wrapText="1"/>
      <protection locked="0"/>
    </xf>
    <xf numFmtId="0" fontId="81" fillId="0" borderId="11" xfId="53" applyFont="1" applyBorder="1" applyAlignment="1" applyProtection="1">
      <alignment horizontal="center" vertical="center" wrapText="1"/>
      <protection locked="0"/>
    </xf>
    <xf numFmtId="0" fontId="81" fillId="0" borderId="28" xfId="53" applyFont="1" applyBorder="1" applyAlignment="1" applyProtection="1">
      <alignment horizontal="center" vertical="center" wrapText="1"/>
      <protection locked="0"/>
    </xf>
    <xf numFmtId="0" fontId="28" fillId="24" borderId="30" xfId="53" applyFont="1" applyFill="1" applyBorder="1" applyAlignment="1" applyProtection="1">
      <alignment horizontal="left" vertical="center" wrapText="1"/>
      <protection locked="0"/>
    </xf>
    <xf numFmtId="190" fontId="25" fillId="24" borderId="31" xfId="53" applyNumberFormat="1" applyFont="1" applyFill="1" applyBorder="1" applyAlignment="1" applyProtection="1">
      <alignment vertical="center" wrapText="1"/>
      <protection locked="0"/>
    </xf>
    <xf numFmtId="0" fontId="28" fillId="31" borderId="30" xfId="53" applyFont="1" applyFill="1" applyBorder="1" applyAlignment="1" applyProtection="1">
      <alignment horizontal="left" vertical="center" wrapText="1"/>
      <protection locked="0"/>
    </xf>
    <xf numFmtId="0" fontId="28" fillId="31" borderId="30" xfId="53" applyFont="1" applyFill="1" applyBorder="1" applyAlignment="1" applyProtection="1">
      <alignment horizontal="center" wrapText="1"/>
      <protection locked="0"/>
    </xf>
    <xf numFmtId="0" fontId="28" fillId="31" borderId="0" xfId="53" applyFont="1" applyFill="1" applyBorder="1" applyAlignment="1" applyProtection="1">
      <alignment horizontal="center" wrapText="1"/>
      <protection locked="0"/>
    </xf>
    <xf numFmtId="0" fontId="28" fillId="31" borderId="32" xfId="53" applyFont="1" applyFill="1" applyBorder="1" applyAlignment="1" applyProtection="1">
      <alignment horizontal="center" wrapText="1"/>
      <protection locked="0"/>
    </xf>
    <xf numFmtId="0" fontId="28" fillId="31" borderId="33" xfId="53" applyFont="1" applyFill="1" applyBorder="1" applyAlignment="1" applyProtection="1">
      <alignment horizontal="center" wrapText="1"/>
      <protection locked="0"/>
    </xf>
    <xf numFmtId="0" fontId="92" fillId="0" borderId="34" xfId="53" applyFont="1" applyBorder="1" applyAlignment="1" applyProtection="1">
      <alignment horizontal="center" vertical="center" wrapText="1"/>
      <protection locked="0"/>
    </xf>
    <xf numFmtId="0" fontId="92" fillId="0" borderId="27" xfId="53" applyFont="1" applyBorder="1" applyAlignment="1" applyProtection="1">
      <alignment horizontal="center" vertical="center" wrapText="1"/>
      <protection locked="0"/>
    </xf>
    <xf numFmtId="0" fontId="92" fillId="0" borderId="35" xfId="53" applyFont="1" applyBorder="1" applyAlignment="1" applyProtection="1">
      <alignment horizontal="center" vertical="center" wrapText="1"/>
      <protection locked="0"/>
    </xf>
    <xf numFmtId="0" fontId="92" fillId="0" borderId="11" xfId="53" applyFont="1" applyBorder="1" applyAlignment="1" applyProtection="1">
      <alignment horizontal="center" vertical="center" wrapText="1"/>
      <protection locked="0"/>
    </xf>
    <xf numFmtId="0" fontId="92" fillId="0" borderId="36" xfId="53" applyFont="1" applyBorder="1" applyAlignment="1" applyProtection="1">
      <alignment horizontal="center" vertical="center" wrapText="1"/>
      <protection locked="0"/>
    </xf>
    <xf numFmtId="0" fontId="92" fillId="0" borderId="28" xfId="53" applyFont="1" applyBorder="1" applyAlignment="1" applyProtection="1">
      <alignment horizontal="center" vertical="center" wrapText="1"/>
      <protection locked="0"/>
    </xf>
    <xf numFmtId="0" fontId="93" fillId="0" borderId="37" xfId="53" applyNumberFormat="1" applyFont="1" applyBorder="1" applyAlignment="1" applyProtection="1">
      <alignment horizontal="center" vertical="center" wrapText="1"/>
      <protection locked="0"/>
    </xf>
    <xf numFmtId="0" fontId="93" fillId="0" borderId="38" xfId="53" applyNumberFormat="1" applyFont="1" applyBorder="1" applyAlignment="1" applyProtection="1">
      <alignment horizontal="center" vertical="center" wrapText="1"/>
      <protection locked="0"/>
    </xf>
    <xf numFmtId="0" fontId="93" fillId="0" borderId="39" xfId="53" applyNumberFormat="1" applyFont="1" applyBorder="1" applyAlignment="1" applyProtection="1">
      <alignment horizontal="center" vertical="center" wrapText="1"/>
      <protection locked="0"/>
    </xf>
    <xf numFmtId="0" fontId="86" fillId="30" borderId="40" xfId="0" applyNumberFormat="1" applyFont="1" applyFill="1" applyBorder="1" applyAlignment="1">
      <alignment horizontal="center" vertical="center" wrapText="1"/>
    </xf>
    <xf numFmtId="180" fontId="86" fillId="30" borderId="40" xfId="0" applyNumberFormat="1" applyFont="1" applyFill="1" applyBorder="1" applyAlignment="1">
      <alignment horizontal="center" vertical="center" wrapText="1"/>
    </xf>
    <xf numFmtId="0" fontId="93" fillId="30" borderId="40" xfId="0" applyNumberFormat="1" applyFont="1" applyFill="1" applyBorder="1" applyAlignment="1">
      <alignment horizontal="center" vertical="center" wrapText="1"/>
    </xf>
    <xf numFmtId="0" fontId="92" fillId="30" borderId="41" xfId="0" applyNumberFormat="1" applyFont="1" applyFill="1" applyBorder="1" applyAlignment="1">
      <alignment horizontal="center" vertical="center" wrapText="1"/>
    </xf>
    <xf numFmtId="207" fontId="89" fillId="0" borderId="11" xfId="53" applyNumberFormat="1" applyFont="1" applyFill="1" applyBorder="1" applyAlignment="1" applyProtection="1">
      <alignment horizontal="center" vertical="center" wrapText="1"/>
      <protection locked="0"/>
    </xf>
    <xf numFmtId="207" fontId="89" fillId="0" borderId="11" xfId="53" applyNumberFormat="1" applyFont="1" applyFill="1" applyBorder="1" applyAlignment="1" applyProtection="1">
      <alignment horizontal="center" vertical="center" wrapText="1"/>
      <protection hidden="1"/>
    </xf>
    <xf numFmtId="0" fontId="37" fillId="0" borderId="42" xfId="53" applyFont="1" applyFill="1" applyBorder="1" applyAlignment="1" applyProtection="1">
      <alignment horizontal="center" vertical="center" wrapText="1"/>
      <protection locked="0"/>
    </xf>
    <xf numFmtId="0" fontId="79" fillId="0" borderId="42" xfId="53" applyFont="1" applyFill="1" applyBorder="1" applyAlignment="1" applyProtection="1">
      <alignment horizontal="center" vertical="center" wrapText="1"/>
      <protection locked="0"/>
    </xf>
    <xf numFmtId="1" fontId="37" fillId="0" borderId="42" xfId="53" applyNumberFormat="1" applyFont="1" applyFill="1" applyBorder="1" applyAlignment="1" applyProtection="1">
      <alignment horizontal="center" vertical="center" wrapText="1"/>
      <protection locked="0"/>
    </xf>
    <xf numFmtId="14" fontId="37" fillId="0" borderId="42" xfId="53" applyNumberFormat="1" applyFont="1" applyFill="1" applyBorder="1" applyAlignment="1" applyProtection="1">
      <alignment horizontal="center" vertical="center" wrapText="1"/>
      <protection locked="0"/>
    </xf>
    <xf numFmtId="0" fontId="37" fillId="0" borderId="42" xfId="53" applyFont="1" applyFill="1" applyBorder="1" applyAlignment="1" applyProtection="1">
      <alignment horizontal="left" vertical="center" wrapText="1"/>
      <protection locked="0"/>
    </xf>
    <xf numFmtId="207" fontId="37" fillId="0" borderId="42" xfId="53" applyNumberFormat="1" applyFont="1" applyFill="1" applyBorder="1" applyAlignment="1" applyProtection="1">
      <alignment horizontal="center" vertical="center" wrapText="1"/>
      <protection locked="0"/>
    </xf>
    <xf numFmtId="207" fontId="41" fillId="0" borderId="42" xfId="53" applyNumberFormat="1" applyFont="1" applyFill="1" applyBorder="1" applyAlignment="1" applyProtection="1">
      <alignment horizontal="center" vertical="center" wrapText="1"/>
      <protection hidden="1"/>
    </xf>
    <xf numFmtId="207" fontId="89" fillId="0" borderId="42" xfId="53" applyNumberFormat="1" applyFont="1" applyFill="1" applyBorder="1" applyAlignment="1" applyProtection="1">
      <alignment horizontal="center" vertical="center" wrapText="1"/>
      <protection locked="0"/>
    </xf>
    <xf numFmtId="207" fontId="89" fillId="0" borderId="42" xfId="53" applyNumberFormat="1" applyFont="1" applyFill="1" applyBorder="1" applyAlignment="1" applyProtection="1">
      <alignment horizontal="center" vertical="center" wrapText="1"/>
      <protection hidden="1"/>
    </xf>
    <xf numFmtId="1" fontId="25" fillId="0" borderId="42" xfId="53" applyNumberFormat="1" applyFont="1" applyFill="1" applyBorder="1" applyAlignment="1" applyProtection="1">
      <alignment horizontal="center" vertical="center" wrapText="1"/>
      <protection locked="0"/>
    </xf>
    <xf numFmtId="0" fontId="37" fillId="0" borderId="43" xfId="53" applyFont="1" applyFill="1" applyBorder="1" applyAlignment="1" applyProtection="1">
      <alignment horizontal="center" vertical="center" wrapText="1"/>
      <protection locked="0"/>
    </xf>
    <xf numFmtId="0" fontId="79" fillId="0" borderId="43" xfId="53" applyFont="1" applyFill="1" applyBorder="1" applyAlignment="1" applyProtection="1">
      <alignment horizontal="center" vertical="center" wrapText="1"/>
      <protection locked="0"/>
    </xf>
    <xf numFmtId="1" fontId="37" fillId="0" borderId="43" xfId="53" applyNumberFormat="1" applyFont="1" applyFill="1" applyBorder="1" applyAlignment="1" applyProtection="1">
      <alignment horizontal="center" vertical="center" wrapText="1"/>
      <protection locked="0"/>
    </xf>
    <xf numFmtId="14" fontId="37" fillId="0" borderId="43" xfId="53" applyNumberFormat="1" applyFont="1" applyFill="1" applyBorder="1" applyAlignment="1" applyProtection="1">
      <alignment horizontal="center" vertical="center" wrapText="1"/>
      <protection locked="0"/>
    </xf>
    <xf numFmtId="0" fontId="37" fillId="0" borderId="43" xfId="53" applyFont="1" applyFill="1" applyBorder="1" applyAlignment="1" applyProtection="1">
      <alignment horizontal="left" vertical="center" wrapText="1"/>
      <protection locked="0"/>
    </xf>
    <xf numFmtId="207" fontId="37" fillId="0" borderId="43" xfId="53" applyNumberFormat="1" applyFont="1" applyFill="1" applyBorder="1" applyAlignment="1" applyProtection="1">
      <alignment horizontal="center" vertical="center" wrapText="1"/>
      <protection locked="0"/>
    </xf>
    <xf numFmtId="207" fontId="41" fillId="0" borderId="43" xfId="53" applyNumberFormat="1" applyFont="1" applyFill="1" applyBorder="1" applyAlignment="1" applyProtection="1">
      <alignment horizontal="center" vertical="center" wrapText="1"/>
      <protection hidden="1"/>
    </xf>
    <xf numFmtId="207" fontId="89" fillId="0" borderId="43" xfId="53" applyNumberFormat="1" applyFont="1" applyFill="1" applyBorder="1" applyAlignment="1" applyProtection="1">
      <alignment horizontal="center" vertical="center" wrapText="1"/>
      <protection locked="0"/>
    </xf>
    <xf numFmtId="207" fontId="89" fillId="0" borderId="43" xfId="53" applyNumberFormat="1" applyFont="1" applyFill="1" applyBorder="1" applyAlignment="1" applyProtection="1">
      <alignment horizontal="center" vertical="center" wrapText="1"/>
      <protection hidden="1"/>
    </xf>
    <xf numFmtId="1" fontId="25" fillId="0" borderId="43" xfId="53" applyNumberFormat="1" applyFont="1" applyFill="1" applyBorder="1" applyAlignment="1" applyProtection="1">
      <alignment horizontal="center" vertical="center" wrapText="1"/>
      <protection locked="0"/>
    </xf>
    <xf numFmtId="203" fontId="37" fillId="0" borderId="42" xfId="53" applyNumberFormat="1" applyFont="1" applyFill="1" applyBorder="1" applyAlignment="1" applyProtection="1">
      <alignment horizontal="center" vertical="center" wrapText="1"/>
      <protection locked="0"/>
    </xf>
    <xf numFmtId="207" fontId="91" fillId="0" borderId="42" xfId="53" applyNumberFormat="1" applyFont="1" applyFill="1" applyBorder="1" applyAlignment="1" applyProtection="1">
      <alignment horizontal="center" vertical="center" wrapText="1"/>
      <protection locked="0"/>
    </xf>
    <xf numFmtId="207" fontId="91" fillId="0" borderId="42" xfId="53" applyNumberFormat="1" applyFont="1" applyFill="1" applyBorder="1" applyAlignment="1" applyProtection="1">
      <alignment horizontal="center" vertical="center" wrapText="1"/>
      <protection hidden="1"/>
    </xf>
    <xf numFmtId="0" fontId="37" fillId="0" borderId="28" xfId="53" applyFont="1" applyFill="1" applyBorder="1" applyAlignment="1" applyProtection="1">
      <alignment horizontal="center" vertical="center" wrapText="1"/>
      <protection locked="0"/>
    </xf>
    <xf numFmtId="0" fontId="79" fillId="0" borderId="28" xfId="53" applyFont="1" applyFill="1" applyBorder="1" applyAlignment="1" applyProtection="1">
      <alignment horizontal="center" vertical="center" wrapText="1"/>
      <protection locked="0"/>
    </xf>
    <xf numFmtId="1" fontId="37" fillId="0" borderId="28" xfId="53" applyNumberFormat="1" applyFont="1" applyFill="1" applyBorder="1" applyAlignment="1" applyProtection="1">
      <alignment horizontal="center" vertical="center" wrapText="1"/>
      <protection locked="0"/>
    </xf>
    <xf numFmtId="14" fontId="37" fillId="0" borderId="28" xfId="53" applyNumberFormat="1" applyFont="1" applyFill="1" applyBorder="1" applyAlignment="1" applyProtection="1">
      <alignment horizontal="center" vertical="center" wrapText="1"/>
      <protection locked="0"/>
    </xf>
    <xf numFmtId="0" fontId="37" fillId="0" borderId="28" xfId="53" applyFont="1" applyFill="1" applyBorder="1" applyAlignment="1" applyProtection="1">
      <alignment horizontal="left" vertical="center" wrapText="1"/>
      <protection locked="0"/>
    </xf>
    <xf numFmtId="203" fontId="37" fillId="0" borderId="28" xfId="53" applyNumberFormat="1" applyFont="1" applyFill="1" applyBorder="1" applyAlignment="1" applyProtection="1">
      <alignment horizontal="center" vertical="center" wrapText="1"/>
      <protection locked="0"/>
    </xf>
    <xf numFmtId="207" fontId="41" fillId="0" borderId="28" xfId="53" applyNumberFormat="1" applyFont="1" applyFill="1" applyBorder="1" applyAlignment="1" applyProtection="1">
      <alignment horizontal="center" vertical="center" wrapText="1"/>
      <protection hidden="1"/>
    </xf>
    <xf numFmtId="1" fontId="25" fillId="0" borderId="28" xfId="53" applyNumberFormat="1" applyFont="1" applyFill="1" applyBorder="1" applyAlignment="1" applyProtection="1">
      <alignment horizontal="center" vertical="center" wrapText="1"/>
      <protection locked="0"/>
    </xf>
    <xf numFmtId="1" fontId="81" fillId="0" borderId="42" xfId="53" applyNumberFormat="1" applyFont="1" applyFill="1" applyBorder="1" applyAlignment="1" applyProtection="1">
      <alignment horizontal="center" vertical="center" wrapText="1"/>
      <protection locked="0"/>
    </xf>
    <xf numFmtId="203" fontId="37" fillId="0" borderId="43" xfId="53" applyNumberFormat="1" applyFont="1" applyFill="1" applyBorder="1" applyAlignment="1" applyProtection="1">
      <alignment horizontal="center" vertical="center" wrapText="1"/>
      <protection locked="0"/>
    </xf>
    <xf numFmtId="1" fontId="81" fillId="0" borderId="43" xfId="53" applyNumberFormat="1" applyFont="1" applyFill="1" applyBorder="1" applyAlignment="1" applyProtection="1">
      <alignment horizontal="center" vertical="center" wrapText="1"/>
      <protection locked="0"/>
    </xf>
    <xf numFmtId="207" fontId="37" fillId="34" borderId="11" xfId="53" applyNumberFormat="1" applyFont="1" applyFill="1" applyBorder="1" applyAlignment="1" applyProtection="1">
      <alignment horizontal="center" vertical="center" wrapText="1"/>
      <protection locked="0"/>
    </xf>
    <xf numFmtId="207" fontId="91" fillId="34" borderId="42" xfId="53" applyNumberFormat="1" applyFont="1" applyFill="1" applyBorder="1" applyAlignment="1" applyProtection="1">
      <alignment horizontal="center" vertical="center" wrapText="1"/>
      <protection hidden="1"/>
    </xf>
    <xf numFmtId="207" fontId="91" fillId="0" borderId="43" xfId="53" applyNumberFormat="1" applyFont="1" applyFill="1" applyBorder="1" applyAlignment="1" applyProtection="1">
      <alignment horizontal="center" vertical="center" wrapText="1"/>
      <protection locked="0"/>
    </xf>
    <xf numFmtId="207" fontId="91" fillId="0" borderId="43" xfId="53" applyNumberFormat="1" applyFont="1" applyFill="1" applyBorder="1" applyAlignment="1" applyProtection="1">
      <alignment horizontal="center" vertical="center" wrapText="1"/>
      <protection hidden="1"/>
    </xf>
    <xf numFmtId="207" fontId="22" fillId="0" borderId="11" xfId="53" applyNumberFormat="1" applyFont="1" applyFill="1" applyBorder="1" applyAlignment="1" applyProtection="1">
      <alignment horizontal="center" vertical="center" wrapText="1"/>
      <protection locked="0"/>
    </xf>
    <xf numFmtId="207" fontId="89" fillId="0" borderId="28" xfId="53" applyNumberFormat="1" applyFont="1" applyFill="1" applyBorder="1" applyAlignment="1" applyProtection="1">
      <alignment horizontal="center" vertical="center" wrapText="1"/>
      <protection locked="0"/>
    </xf>
    <xf numFmtId="207" fontId="89" fillId="0" borderId="28" xfId="53" applyNumberFormat="1" applyFont="1" applyFill="1" applyBorder="1" applyAlignment="1" applyProtection="1">
      <alignment horizontal="center" vertical="center" wrapText="1"/>
      <protection hidden="1"/>
    </xf>
    <xf numFmtId="0" fontId="94" fillId="30" borderId="16"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95" fillId="30" borderId="16" xfId="0" applyNumberFormat="1"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7" xfId="0" applyFont="1" applyFill="1" applyBorder="1" applyAlignment="1">
      <alignment horizontal="center" vertical="center" wrapText="1"/>
    </xf>
    <xf numFmtId="180" fontId="94" fillId="30" borderId="44" xfId="0" applyNumberFormat="1" applyFont="1" applyFill="1" applyBorder="1" applyAlignment="1">
      <alignment horizontal="right" vertical="center"/>
    </xf>
    <xf numFmtId="180" fontId="94" fillId="30" borderId="45" xfId="0" applyNumberFormat="1" applyFont="1" applyFill="1" applyBorder="1" applyAlignment="1">
      <alignment horizontal="right" vertical="center"/>
    </xf>
    <xf numFmtId="180" fontId="94" fillId="30" borderId="46" xfId="0" applyNumberFormat="1" applyFont="1" applyFill="1" applyBorder="1" applyAlignment="1">
      <alignment horizontal="right" vertical="center"/>
    </xf>
    <xf numFmtId="180" fontId="86" fillId="30" borderId="41" xfId="0" applyNumberFormat="1" applyFont="1" applyFill="1" applyBorder="1" applyAlignment="1">
      <alignment horizontal="left" vertical="center" wrapText="1"/>
    </xf>
    <xf numFmtId="180" fontId="86" fillId="30" borderId="18" xfId="0" applyNumberFormat="1" applyFont="1" applyFill="1" applyBorder="1" applyAlignment="1">
      <alignment horizontal="left" vertical="center" wrapText="1"/>
    </xf>
    <xf numFmtId="180" fontId="86" fillId="30" borderId="19" xfId="0" applyNumberFormat="1" applyFont="1" applyFill="1" applyBorder="1" applyAlignment="1">
      <alignment horizontal="left" vertical="center" wrapText="1"/>
    </xf>
    <xf numFmtId="180" fontId="85" fillId="30" borderId="41" xfId="0" applyNumberFormat="1" applyFont="1" applyFill="1" applyBorder="1" applyAlignment="1">
      <alignment horizontal="left" vertical="center" wrapText="1"/>
    </xf>
    <xf numFmtId="180" fontId="85" fillId="30" borderId="18" xfId="0" applyNumberFormat="1" applyFont="1" applyFill="1" applyBorder="1" applyAlignment="1">
      <alignment horizontal="left" vertical="center" wrapText="1"/>
    </xf>
    <xf numFmtId="180" fontId="85" fillId="30" borderId="19" xfId="0" applyNumberFormat="1" applyFont="1" applyFill="1" applyBorder="1" applyAlignment="1">
      <alignment horizontal="left" vertical="center" wrapText="1"/>
    </xf>
    <xf numFmtId="180" fontId="83" fillId="25" borderId="47" xfId="0" applyNumberFormat="1" applyFont="1" applyFill="1" applyBorder="1" applyAlignment="1">
      <alignment horizontal="center" vertical="center"/>
    </xf>
    <xf numFmtId="180" fontId="83" fillId="25" borderId="48" xfId="0" applyNumberFormat="1" applyFont="1" applyFill="1" applyBorder="1" applyAlignment="1">
      <alignment horizontal="center" vertical="center"/>
    </xf>
    <xf numFmtId="180" fontId="83" fillId="25" borderId="49"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94" fillId="30" borderId="50" xfId="0" applyNumberFormat="1" applyFont="1" applyFill="1" applyBorder="1" applyAlignment="1">
      <alignment horizontal="right" vertical="center"/>
    </xf>
    <xf numFmtId="180" fontId="94" fillId="30" borderId="51" xfId="0" applyNumberFormat="1" applyFont="1" applyFill="1" applyBorder="1" applyAlignment="1">
      <alignment horizontal="right" vertical="center"/>
    </xf>
    <xf numFmtId="180" fontId="94" fillId="30" borderId="52" xfId="0" applyNumberFormat="1" applyFont="1" applyFill="1" applyBorder="1" applyAlignment="1">
      <alignment horizontal="right" vertical="center"/>
    </xf>
    <xf numFmtId="180" fontId="94" fillId="30" borderId="16" xfId="0" applyNumberFormat="1" applyFont="1" applyFill="1" applyBorder="1" applyAlignment="1">
      <alignment horizontal="right" vertical="center"/>
    </xf>
    <xf numFmtId="180" fontId="94" fillId="30" borderId="0" xfId="0" applyNumberFormat="1" applyFont="1" applyFill="1" applyBorder="1" applyAlignment="1">
      <alignment horizontal="right" vertical="center"/>
    </xf>
    <xf numFmtId="180" fontId="94" fillId="30" borderId="53" xfId="0" applyNumberFormat="1" applyFont="1" applyFill="1" applyBorder="1" applyAlignment="1">
      <alignment horizontal="right" vertical="center"/>
    </xf>
    <xf numFmtId="0" fontId="53" fillId="5" borderId="0" xfId="0" applyFont="1" applyFill="1" applyBorder="1" applyAlignment="1">
      <alignment horizontal="center" vertical="center"/>
    </xf>
    <xf numFmtId="0" fontId="68" fillId="28" borderId="29" xfId="0" applyFont="1" applyFill="1" applyBorder="1" applyAlignment="1">
      <alignment horizontal="center" vertical="center" wrapText="1"/>
    </xf>
    <xf numFmtId="0" fontId="68" fillId="28" borderId="54" xfId="0" applyFont="1" applyFill="1" applyBorder="1" applyAlignment="1">
      <alignment horizontal="center" vertical="center" wrapText="1"/>
    </xf>
    <xf numFmtId="0" fontId="68" fillId="28" borderId="42" xfId="0" applyFont="1" applyFill="1" applyBorder="1" applyAlignment="1">
      <alignment horizontal="center" vertical="center" wrapText="1"/>
    </xf>
    <xf numFmtId="0" fontId="53" fillId="5" borderId="0" xfId="0" applyFont="1" applyFill="1" applyAlignment="1">
      <alignment horizontal="center" vertical="center"/>
    </xf>
    <xf numFmtId="0" fontId="93" fillId="27" borderId="11" xfId="0" applyFont="1" applyFill="1" applyBorder="1" applyAlignment="1">
      <alignment horizontal="center" vertical="center" wrapText="1"/>
    </xf>
    <xf numFmtId="0" fontId="96" fillId="27" borderId="11" xfId="0" applyFont="1" applyFill="1" applyBorder="1" applyAlignment="1">
      <alignment horizontal="center" vertical="center" wrapText="1"/>
    </xf>
    <xf numFmtId="0" fontId="67" fillId="25" borderId="21" xfId="0" applyFont="1" applyFill="1" applyBorder="1" applyAlignment="1">
      <alignment horizontal="left" vertical="center" wrapText="1"/>
    </xf>
    <xf numFmtId="0" fontId="67" fillId="25" borderId="22" xfId="0" applyFont="1" applyFill="1" applyBorder="1" applyAlignment="1">
      <alignment horizontal="left" vertical="center" wrapText="1"/>
    </xf>
    <xf numFmtId="0" fontId="23" fillId="6" borderId="0"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29" fillId="35" borderId="0" xfId="0" applyFont="1" applyFill="1" applyBorder="1" applyAlignment="1">
      <alignment horizontal="center" vertical="center" wrapText="1"/>
    </xf>
    <xf numFmtId="0" fontId="29" fillId="35" borderId="17" xfId="0" applyFont="1" applyFill="1" applyBorder="1" applyAlignment="1">
      <alignment horizontal="center" vertical="center" wrapText="1"/>
    </xf>
    <xf numFmtId="0" fontId="67" fillId="25" borderId="0"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31" borderId="23" xfId="53" applyFont="1" applyFill="1" applyBorder="1" applyAlignment="1" applyProtection="1">
      <alignment horizontal="right" vertical="center" wrapText="1"/>
      <protection locked="0"/>
    </xf>
    <xf numFmtId="190" fontId="34" fillId="31" borderId="23" xfId="53" applyNumberFormat="1" applyFont="1" applyFill="1" applyBorder="1" applyAlignment="1" applyProtection="1">
      <alignment horizontal="center" vertical="center" wrapText="1"/>
      <protection locked="0"/>
    </xf>
    <xf numFmtId="0" fontId="34" fillId="31" borderId="23" xfId="53" applyFont="1" applyFill="1" applyBorder="1" applyAlignment="1" applyProtection="1">
      <alignment horizontal="center" vertical="center" wrapText="1"/>
      <protection locked="0"/>
    </xf>
    <xf numFmtId="0" fontId="80" fillId="27" borderId="35" xfId="53" applyFont="1" applyFill="1" applyBorder="1" applyAlignment="1">
      <alignment horizontal="center" vertical="center"/>
      <protection/>
    </xf>
    <xf numFmtId="0" fontId="80" fillId="27" borderId="23" xfId="53" applyFont="1" applyFill="1" applyBorder="1" applyAlignment="1">
      <alignment horizontal="center" vertical="center"/>
      <protection/>
    </xf>
    <xf numFmtId="0" fontId="80" fillId="27" borderId="55" xfId="53" applyFont="1" applyFill="1" applyBorder="1" applyAlignment="1">
      <alignment horizontal="center" vertical="center"/>
      <protection/>
    </xf>
    <xf numFmtId="0" fontId="97" fillId="25" borderId="0" xfId="53" applyFont="1" applyFill="1" applyBorder="1" applyAlignment="1" applyProtection="1">
      <alignment horizontal="center" vertical="center" wrapText="1"/>
      <protection locked="0"/>
    </xf>
    <xf numFmtId="0" fontId="34" fillId="26" borderId="56"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98" fillId="18" borderId="10" xfId="48" applyFont="1" applyFill="1" applyBorder="1" applyAlignment="1" applyProtection="1">
      <alignment horizontal="left" vertical="center" wrapText="1"/>
      <protection locked="0"/>
    </xf>
    <xf numFmtId="0" fontId="77" fillId="27" borderId="11" xfId="53" applyFont="1" applyFill="1" applyBorder="1" applyAlignment="1">
      <alignment horizontal="center" textRotation="90" wrapText="1"/>
      <protection/>
    </xf>
    <xf numFmtId="0" fontId="77" fillId="27" borderId="29" xfId="53" applyFont="1" applyFill="1" applyBorder="1" applyAlignment="1">
      <alignment horizontal="center" textRotation="90" wrapText="1"/>
      <protection/>
    </xf>
    <xf numFmtId="0" fontId="77" fillId="27" borderId="42" xfId="53" applyFont="1" applyFill="1" applyBorder="1" applyAlignment="1">
      <alignment horizontal="center" textRotation="90" wrapText="1"/>
      <protection/>
    </xf>
    <xf numFmtId="0" fontId="76" fillId="27" borderId="11" xfId="53"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76" fillId="27" borderId="11" xfId="53" applyFont="1" applyFill="1" applyBorder="1" applyAlignment="1">
      <alignment horizontal="center" vertical="center" wrapText="1"/>
      <protection/>
    </xf>
    <xf numFmtId="0" fontId="76" fillId="27" borderId="29" xfId="53" applyFont="1" applyFill="1" applyBorder="1" applyAlignment="1">
      <alignment horizontal="center" vertical="center" wrapText="1"/>
      <protection/>
    </xf>
    <xf numFmtId="0" fontId="76" fillId="27" borderId="42" xfId="53" applyFont="1" applyFill="1" applyBorder="1" applyAlignment="1">
      <alignment horizontal="center" vertical="center" wrapText="1"/>
      <protection/>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right" vertical="center" wrapText="1"/>
      <protection locked="0"/>
    </xf>
    <xf numFmtId="0" fontId="43" fillId="18" borderId="10" xfId="53" applyFont="1" applyFill="1" applyBorder="1" applyAlignment="1" applyProtection="1">
      <alignment horizontal="left" vertical="center" wrapText="1"/>
      <protection locked="0"/>
    </xf>
    <xf numFmtId="190" fontId="28" fillId="24" borderId="57" xfId="53" applyNumberFormat="1"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6" borderId="56"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99" fillId="25" borderId="10" xfId="48" applyFont="1" applyFill="1" applyBorder="1" applyAlignment="1" applyProtection="1">
      <alignment horizontal="left" vertical="center" wrapText="1"/>
      <protection locked="0"/>
    </xf>
    <xf numFmtId="207" fontId="88" fillId="25" borderId="10" xfId="53" applyNumberFormat="1" applyFont="1" applyFill="1" applyBorder="1" applyAlignment="1" applyProtection="1">
      <alignment horizontal="left" vertical="center" wrapText="1"/>
      <protection locked="0"/>
    </xf>
    <xf numFmtId="2" fontId="76" fillId="26" borderId="11" xfId="53" applyNumberFormat="1" applyFont="1" applyFill="1" applyBorder="1" applyAlignment="1" applyProtection="1">
      <alignment horizontal="center" textRotation="90"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181" fontId="30" fillId="25" borderId="12" xfId="53" applyNumberFormat="1" applyFont="1" applyFill="1" applyBorder="1" applyAlignment="1" applyProtection="1">
      <alignment horizontal="left" vertical="center" wrapText="1"/>
      <protection locked="0"/>
    </xf>
    <xf numFmtId="0" fontId="76" fillId="26" borderId="11" xfId="53" applyFont="1" applyFill="1" applyBorder="1" applyAlignment="1" applyProtection="1">
      <alignment horizontal="center" vertical="center" wrapText="1"/>
      <protection locked="0"/>
    </xf>
    <xf numFmtId="14" fontId="76" fillId="26" borderId="11" xfId="53" applyNumberFormat="1" applyFont="1" applyFill="1" applyBorder="1" applyAlignment="1" applyProtection="1">
      <alignment horizontal="center" vertical="center" wrapText="1"/>
      <protection locked="0"/>
    </xf>
    <xf numFmtId="0" fontId="78" fillId="26" borderId="11" xfId="53" applyFont="1" applyFill="1" applyBorder="1" applyAlignment="1" applyProtection="1">
      <alignment horizontal="center" vertical="center" wrapText="1"/>
      <protection locked="0"/>
    </xf>
    <xf numFmtId="190" fontId="25" fillId="24" borderId="57" xfId="53" applyNumberFormat="1" applyFont="1" applyFill="1" applyBorder="1" applyAlignment="1" applyProtection="1">
      <alignment horizontal="center" vertical="center" wrapText="1"/>
      <protection locked="0"/>
    </xf>
    <xf numFmtId="0" fontId="30" fillId="25" borderId="12"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88" fillId="25" borderId="10" xfId="53" applyFont="1" applyFill="1" applyBorder="1" applyAlignment="1" applyProtection="1">
      <alignment horizontal="left" vertical="center" wrapText="1"/>
      <protection locked="0"/>
    </xf>
    <xf numFmtId="0" fontId="34" fillId="27" borderId="56" xfId="53" applyFont="1" applyFill="1" applyBorder="1" applyAlignment="1" applyProtection="1">
      <alignment horizontal="center" vertical="center" wrapText="1"/>
      <protection locked="0"/>
    </xf>
    <xf numFmtId="0" fontId="33" fillId="18" borderId="10" xfId="53" applyNumberFormat="1" applyFont="1" applyFill="1" applyBorder="1" applyAlignment="1" applyProtection="1">
      <alignment horizontal="center" vertical="center" wrapText="1"/>
      <protection locked="0"/>
    </xf>
    <xf numFmtId="206" fontId="76" fillId="27" borderId="11" xfId="53" applyNumberFormat="1" applyFont="1" applyFill="1" applyBorder="1" applyAlignment="1">
      <alignment horizontal="center" vertical="center" wrapText="1"/>
      <protection/>
    </xf>
    <xf numFmtId="0" fontId="35" fillId="25" borderId="58" xfId="53" applyFont="1" applyFill="1" applyBorder="1" applyAlignment="1" applyProtection="1">
      <alignment horizontal="center" vertical="center" wrapText="1"/>
      <protection locked="0"/>
    </xf>
    <xf numFmtId="0" fontId="35" fillId="25" borderId="59" xfId="53" applyFont="1" applyFill="1" applyBorder="1" applyAlignment="1" applyProtection="1">
      <alignment horizontal="center" vertical="center" wrapText="1"/>
      <protection locked="0"/>
    </xf>
    <xf numFmtId="0" fontId="35" fillId="25" borderId="60" xfId="53" applyFont="1" applyFill="1" applyBorder="1" applyAlignment="1" applyProtection="1">
      <alignment horizontal="center" vertical="center" wrapText="1"/>
      <protection locked="0"/>
    </xf>
    <xf numFmtId="0" fontId="34" fillId="26" borderId="61" xfId="53" applyFont="1" applyFill="1" applyBorder="1" applyAlignment="1" applyProtection="1">
      <alignment horizontal="center" vertical="center" wrapText="1"/>
      <protection locked="0"/>
    </xf>
    <xf numFmtId="0" fontId="34" fillId="26" borderId="62" xfId="53" applyFont="1" applyFill="1" applyBorder="1" applyAlignment="1" applyProtection="1">
      <alignment horizontal="center" vertical="center" wrapText="1"/>
      <protection locked="0"/>
    </xf>
    <xf numFmtId="0" fontId="80" fillId="25" borderId="63" xfId="48" applyFont="1" applyFill="1" applyBorder="1" applyAlignment="1" applyProtection="1">
      <alignment horizontal="center" vertical="center" wrapText="1"/>
      <protection locked="0"/>
    </xf>
    <xf numFmtId="0" fontId="80" fillId="25" borderId="10" xfId="48" applyFont="1" applyFill="1" applyBorder="1" applyAlignment="1" applyProtection="1">
      <alignment horizontal="center" vertical="center" wrapText="1"/>
      <protection locked="0"/>
    </xf>
    <xf numFmtId="0" fontId="80" fillId="25" borderId="31" xfId="48" applyFont="1" applyFill="1" applyBorder="1" applyAlignment="1" applyProtection="1">
      <alignment horizontal="center" vertical="center" wrapText="1"/>
      <protection locked="0"/>
    </xf>
    <xf numFmtId="0" fontId="29" fillId="25" borderId="64" xfId="53" applyFont="1" applyFill="1" applyBorder="1" applyAlignment="1" applyProtection="1">
      <alignment horizontal="center" vertical="center" wrapText="1"/>
      <protection locked="0"/>
    </xf>
    <xf numFmtId="0" fontId="29" fillId="25" borderId="12" xfId="53" applyFont="1" applyFill="1" applyBorder="1" applyAlignment="1" applyProtection="1">
      <alignment horizontal="center" vertical="center" wrapText="1"/>
      <protection locked="0"/>
    </xf>
    <xf numFmtId="0" fontId="29" fillId="25" borderId="65" xfId="53" applyFont="1" applyFill="1" applyBorder="1" applyAlignment="1" applyProtection="1">
      <alignment horizontal="center" vertical="center" wrapText="1"/>
      <protection locked="0"/>
    </xf>
    <xf numFmtId="2" fontId="76" fillId="26" borderId="27" xfId="53" applyNumberFormat="1" applyFont="1" applyFill="1" applyBorder="1" applyAlignment="1" applyProtection="1">
      <alignment horizontal="center" vertical="center" wrapText="1"/>
      <protection locked="0"/>
    </xf>
    <xf numFmtId="14" fontId="28" fillId="34" borderId="66" xfId="53" applyNumberFormat="1" applyFont="1" applyFill="1" applyBorder="1" applyAlignment="1" applyProtection="1">
      <alignment horizontal="left" vertical="center" wrapText="1"/>
      <protection locked="0"/>
    </xf>
    <xf numFmtId="2" fontId="76" fillId="26" borderId="37" xfId="53" applyNumberFormat="1" applyFont="1" applyFill="1" applyBorder="1" applyAlignment="1" applyProtection="1">
      <alignment horizontal="center" vertical="center" wrapText="1"/>
      <protection locked="0"/>
    </xf>
    <xf numFmtId="2" fontId="76" fillId="26" borderId="67" xfId="53" applyNumberFormat="1" applyFont="1" applyFill="1" applyBorder="1" applyAlignment="1" applyProtection="1">
      <alignment horizontal="center" vertical="center" wrapText="1"/>
      <protection locked="0"/>
    </xf>
    <xf numFmtId="0" fontId="78" fillId="26" borderId="27" xfId="53" applyFont="1" applyFill="1" applyBorder="1" applyAlignment="1" applyProtection="1">
      <alignment horizontal="center" vertical="center" wrapText="1"/>
      <protection locked="0"/>
    </xf>
    <xf numFmtId="0" fontId="78" fillId="26" borderId="29" xfId="53" applyFont="1" applyFill="1" applyBorder="1" applyAlignment="1" applyProtection="1">
      <alignment horizontal="center" vertical="center" wrapText="1"/>
      <protection locked="0"/>
    </xf>
    <xf numFmtId="0" fontId="76" fillId="26" borderId="24" xfId="53" applyFont="1" applyFill="1" applyBorder="1" applyAlignment="1" applyProtection="1">
      <alignment horizontal="center" vertical="center" wrapText="1"/>
      <protection locked="0"/>
    </xf>
    <xf numFmtId="0" fontId="76" fillId="26" borderId="68" xfId="53" applyFont="1" applyFill="1" applyBorder="1" applyAlignment="1" applyProtection="1">
      <alignment horizontal="center" vertical="center" wrapText="1"/>
      <protection locked="0"/>
    </xf>
    <xf numFmtId="2" fontId="76" fillId="26" borderId="69" xfId="53" applyNumberFormat="1" applyFont="1" applyFill="1" applyBorder="1" applyAlignment="1" applyProtection="1">
      <alignment horizontal="center" vertical="center" wrapText="1"/>
      <protection locked="0"/>
    </xf>
    <xf numFmtId="2" fontId="76" fillId="26" borderId="70" xfId="53" applyNumberFormat="1" applyFont="1" applyFill="1" applyBorder="1" applyAlignment="1" applyProtection="1">
      <alignment horizontal="center" vertical="center" wrapText="1"/>
      <protection locked="0"/>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3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5.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1409700</xdr:rowOff>
    </xdr:from>
    <xdr:to>
      <xdr:col>6</xdr:col>
      <xdr:colOff>9525</xdr:colOff>
      <xdr:row>6</xdr:row>
      <xdr:rowOff>76200</xdr:rowOff>
    </xdr:to>
    <xdr:pic>
      <xdr:nvPicPr>
        <xdr:cNvPr id="1" name="Resim 1"/>
        <xdr:cNvPicPr preferRelativeResize="1">
          <a:picLocks noChangeAspect="0"/>
        </xdr:cNvPicPr>
      </xdr:nvPicPr>
      <xdr:blipFill>
        <a:blip r:embed="rId1"/>
        <a:stretch>
          <a:fillRect/>
        </a:stretch>
      </xdr:blipFill>
      <xdr:spPr>
        <a:xfrm>
          <a:off x="2724150" y="1571625"/>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219075</xdr:rowOff>
    </xdr:from>
    <xdr:to>
      <xdr:col>4</xdr:col>
      <xdr:colOff>952500</xdr:colOff>
      <xdr:row>2</xdr:row>
      <xdr:rowOff>57150</xdr:rowOff>
    </xdr:to>
    <xdr:pic>
      <xdr:nvPicPr>
        <xdr:cNvPr id="1" name="Resim 1"/>
        <xdr:cNvPicPr preferRelativeResize="1">
          <a:picLocks noChangeAspect="0"/>
        </xdr:cNvPicPr>
      </xdr:nvPicPr>
      <xdr:blipFill>
        <a:blip r:embed="rId1"/>
        <a:stretch>
          <a:fillRect/>
        </a:stretch>
      </xdr:blipFill>
      <xdr:spPr>
        <a:xfrm>
          <a:off x="752475" y="219075"/>
          <a:ext cx="790575" cy="781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76200</xdr:rowOff>
    </xdr:from>
    <xdr:to>
      <xdr:col>3</xdr:col>
      <xdr:colOff>209550</xdr:colOff>
      <xdr:row>1</xdr:row>
      <xdr:rowOff>238125</xdr:rowOff>
    </xdr:to>
    <xdr:pic>
      <xdr:nvPicPr>
        <xdr:cNvPr id="1" name="Resim 1"/>
        <xdr:cNvPicPr preferRelativeResize="1">
          <a:picLocks noChangeAspect="0"/>
        </xdr:cNvPicPr>
      </xdr:nvPicPr>
      <xdr:blipFill>
        <a:blip r:embed="rId1"/>
        <a:stretch>
          <a:fillRect/>
        </a:stretch>
      </xdr:blipFill>
      <xdr:spPr>
        <a:xfrm>
          <a:off x="285750" y="76200"/>
          <a:ext cx="7905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85725</xdr:rowOff>
    </xdr:from>
    <xdr:to>
      <xdr:col>3</xdr:col>
      <xdr:colOff>304800</xdr:colOff>
      <xdr:row>1</xdr:row>
      <xdr:rowOff>247650</xdr:rowOff>
    </xdr:to>
    <xdr:pic>
      <xdr:nvPicPr>
        <xdr:cNvPr id="1" name="Resim 1"/>
        <xdr:cNvPicPr preferRelativeResize="1">
          <a:picLocks noChangeAspect="0"/>
        </xdr:cNvPicPr>
      </xdr:nvPicPr>
      <xdr:blipFill>
        <a:blip r:embed="rId1"/>
        <a:stretch>
          <a:fillRect/>
        </a:stretch>
      </xdr:blipFill>
      <xdr:spPr>
        <a:xfrm>
          <a:off x="381000" y="85725"/>
          <a:ext cx="7905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123825</xdr:rowOff>
    </xdr:from>
    <xdr:to>
      <xdr:col>3</xdr:col>
      <xdr:colOff>219075</xdr:colOff>
      <xdr:row>1</xdr:row>
      <xdr:rowOff>285750</xdr:rowOff>
    </xdr:to>
    <xdr:pic>
      <xdr:nvPicPr>
        <xdr:cNvPr id="1" name="Resim 1"/>
        <xdr:cNvPicPr preferRelativeResize="1">
          <a:picLocks noChangeAspect="0"/>
        </xdr:cNvPicPr>
      </xdr:nvPicPr>
      <xdr:blipFill>
        <a:blip r:embed="rId1"/>
        <a:stretch>
          <a:fillRect/>
        </a:stretch>
      </xdr:blipFill>
      <xdr:spPr>
        <a:xfrm>
          <a:off x="295275" y="123825"/>
          <a:ext cx="79057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123825</xdr:rowOff>
    </xdr:from>
    <xdr:to>
      <xdr:col>3</xdr:col>
      <xdr:colOff>161925</xdr:colOff>
      <xdr:row>1</xdr:row>
      <xdr:rowOff>285750</xdr:rowOff>
    </xdr:to>
    <xdr:pic>
      <xdr:nvPicPr>
        <xdr:cNvPr id="1" name="Resim 1"/>
        <xdr:cNvPicPr preferRelativeResize="1">
          <a:picLocks noChangeAspect="0"/>
        </xdr:cNvPicPr>
      </xdr:nvPicPr>
      <xdr:blipFill>
        <a:blip r:embed="rId1"/>
        <a:stretch>
          <a:fillRect/>
        </a:stretch>
      </xdr:blipFill>
      <xdr:spPr>
        <a:xfrm>
          <a:off x="238125" y="123825"/>
          <a:ext cx="7905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brahim%20y&#305;ld&#305;r&#305;m\Documents\ibrahim\YEDEKLER\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8"/>
  <sheetViews>
    <sheetView tabSelected="1" view="pageBreakPreview" zoomScale="112" zoomScaleSheetLayoutView="112" zoomScalePageLayoutView="0" workbookViewId="0" topLeftCell="A16">
      <selection activeCell="P21" sqref="P21"/>
    </sheetView>
  </sheetViews>
  <sheetFormatPr defaultColWidth="9.140625" defaultRowHeight="12.75"/>
  <cols>
    <col min="1" max="1" width="11.28125" style="1" customWidth="1"/>
    <col min="2" max="9" width="8.28125" style="1" customWidth="1"/>
    <col min="10" max="10" width="9.57421875" style="1" customWidth="1"/>
    <col min="11" max="11" width="11.7109375" style="1" customWidth="1"/>
    <col min="12" max="12" width="3.57421875" style="1" customWidth="1"/>
    <col min="13" max="13" width="3.8515625" style="1" customWidth="1"/>
    <col min="14" max="16384" width="9.140625" style="1" customWidth="1"/>
  </cols>
  <sheetData>
    <row r="1" spans="1:11" ht="12.75">
      <c r="A1" s="135"/>
      <c r="B1" s="136"/>
      <c r="C1" s="136"/>
      <c r="D1" s="136"/>
      <c r="E1" s="136"/>
      <c r="F1" s="136"/>
      <c r="G1" s="136"/>
      <c r="H1" s="136"/>
      <c r="I1" s="136"/>
      <c r="J1" s="136"/>
      <c r="K1" s="137"/>
    </row>
    <row r="2" spans="1:11" ht="116.25" customHeight="1">
      <c r="A2" s="291" t="s">
        <v>729</v>
      </c>
      <c r="B2" s="292"/>
      <c r="C2" s="292"/>
      <c r="D2" s="292"/>
      <c r="E2" s="292"/>
      <c r="F2" s="292"/>
      <c r="G2" s="292"/>
      <c r="H2" s="292"/>
      <c r="I2" s="292"/>
      <c r="J2" s="292"/>
      <c r="K2" s="293"/>
    </row>
    <row r="3" spans="1:11" ht="14.25">
      <c r="A3" s="138"/>
      <c r="B3" s="139"/>
      <c r="C3" s="139"/>
      <c r="D3" s="139"/>
      <c r="E3" s="139"/>
      <c r="F3" s="139"/>
      <c r="G3" s="139"/>
      <c r="H3" s="139"/>
      <c r="I3" s="139"/>
      <c r="J3" s="139"/>
      <c r="K3" s="140"/>
    </row>
    <row r="4" spans="1:11" ht="12.75">
      <c r="A4" s="141"/>
      <c r="B4" s="142"/>
      <c r="C4" s="142"/>
      <c r="D4" s="142"/>
      <c r="E4" s="142"/>
      <c r="F4" s="142"/>
      <c r="G4" s="142"/>
      <c r="H4" s="142"/>
      <c r="I4" s="142"/>
      <c r="J4" s="142"/>
      <c r="K4" s="143"/>
    </row>
    <row r="5" spans="1:11" ht="12.75">
      <c r="A5" s="141"/>
      <c r="B5" s="142"/>
      <c r="C5" s="142"/>
      <c r="D5" s="142"/>
      <c r="E5" s="142"/>
      <c r="F5" s="142"/>
      <c r="G5" s="142"/>
      <c r="H5" s="142"/>
      <c r="I5" s="142"/>
      <c r="J5" s="142"/>
      <c r="K5" s="143"/>
    </row>
    <row r="6" spans="1:11" ht="12.75">
      <c r="A6" s="141"/>
      <c r="B6" s="142"/>
      <c r="C6" s="142"/>
      <c r="D6" s="142"/>
      <c r="E6" s="142"/>
      <c r="F6" s="142"/>
      <c r="G6" s="142"/>
      <c r="H6" s="142"/>
      <c r="I6" s="142"/>
      <c r="J6" s="142"/>
      <c r="K6" s="143"/>
    </row>
    <row r="7" spans="1:11" ht="12.75">
      <c r="A7" s="141"/>
      <c r="B7" s="142"/>
      <c r="C7" s="142"/>
      <c r="D7" s="142"/>
      <c r="E7" s="142"/>
      <c r="F7" s="142"/>
      <c r="G7" s="142"/>
      <c r="H7" s="142"/>
      <c r="I7" s="142"/>
      <c r="J7" s="142"/>
      <c r="K7" s="143"/>
    </row>
    <row r="8" spans="1:11" ht="12.75">
      <c r="A8" s="141"/>
      <c r="B8" s="142"/>
      <c r="C8" s="142"/>
      <c r="D8" s="142"/>
      <c r="E8" s="142"/>
      <c r="F8" s="142"/>
      <c r="G8" s="142"/>
      <c r="H8" s="142"/>
      <c r="I8" s="142"/>
      <c r="J8" s="142"/>
      <c r="K8" s="143"/>
    </row>
    <row r="9" spans="1:11" ht="12.75">
      <c r="A9" s="141"/>
      <c r="B9" s="142"/>
      <c r="C9" s="142"/>
      <c r="D9" s="142"/>
      <c r="E9" s="142"/>
      <c r="F9" s="142"/>
      <c r="G9" s="142"/>
      <c r="H9" s="142"/>
      <c r="I9" s="142"/>
      <c r="J9" s="142"/>
      <c r="K9" s="143"/>
    </row>
    <row r="10" spans="1:11" ht="12.75">
      <c r="A10" s="141"/>
      <c r="B10" s="142"/>
      <c r="C10" s="142"/>
      <c r="D10" s="142"/>
      <c r="E10" s="142"/>
      <c r="F10" s="142"/>
      <c r="G10" s="142"/>
      <c r="H10" s="142"/>
      <c r="I10" s="142"/>
      <c r="J10" s="142"/>
      <c r="K10" s="143"/>
    </row>
    <row r="11" spans="1:11" ht="12.75">
      <c r="A11" s="141"/>
      <c r="B11" s="142"/>
      <c r="C11" s="142"/>
      <c r="D11" s="142"/>
      <c r="E11" s="142"/>
      <c r="F11" s="142"/>
      <c r="G11" s="142"/>
      <c r="H11" s="142"/>
      <c r="I11" s="142"/>
      <c r="J11" s="142"/>
      <c r="K11" s="143"/>
    </row>
    <row r="12" spans="1:11" ht="51.75" customHeight="1">
      <c r="A12" s="315"/>
      <c r="B12" s="316"/>
      <c r="C12" s="316"/>
      <c r="D12" s="316"/>
      <c r="E12" s="316"/>
      <c r="F12" s="316"/>
      <c r="G12" s="316"/>
      <c r="H12" s="316"/>
      <c r="I12" s="316"/>
      <c r="J12" s="316"/>
      <c r="K12" s="317"/>
    </row>
    <row r="13" spans="1:11" ht="71.25" customHeight="1">
      <c r="A13" s="294"/>
      <c r="B13" s="295"/>
      <c r="C13" s="295"/>
      <c r="D13" s="295"/>
      <c r="E13" s="295"/>
      <c r="F13" s="295"/>
      <c r="G13" s="295"/>
      <c r="H13" s="295"/>
      <c r="I13" s="295"/>
      <c r="J13" s="295"/>
      <c r="K13" s="296"/>
    </row>
    <row r="14" spans="1:11" ht="72" customHeight="1">
      <c r="A14" s="300" t="str">
        <f>F19</f>
        <v>21.Nurullah İvak Atmalar Şamp. ve Yıldız Kulüpler Atmalar Ligi Final Yarışmaları</v>
      </c>
      <c r="B14" s="301"/>
      <c r="C14" s="301"/>
      <c r="D14" s="301"/>
      <c r="E14" s="301"/>
      <c r="F14" s="301"/>
      <c r="G14" s="301"/>
      <c r="H14" s="301"/>
      <c r="I14" s="301"/>
      <c r="J14" s="301"/>
      <c r="K14" s="302"/>
    </row>
    <row r="15" spans="1:11" ht="51.75" customHeight="1">
      <c r="A15" s="297"/>
      <c r="B15" s="298"/>
      <c r="C15" s="298"/>
      <c r="D15" s="298"/>
      <c r="E15" s="298"/>
      <c r="F15" s="298"/>
      <c r="G15" s="298"/>
      <c r="H15" s="298"/>
      <c r="I15" s="298"/>
      <c r="J15" s="298"/>
      <c r="K15" s="299"/>
    </row>
    <row r="16" spans="1:11" ht="12.75">
      <c r="A16" s="141"/>
      <c r="B16" s="142"/>
      <c r="C16" s="142"/>
      <c r="D16" s="142"/>
      <c r="E16" s="142"/>
      <c r="F16" s="142"/>
      <c r="G16" s="142"/>
      <c r="H16" s="142"/>
      <c r="I16" s="142"/>
      <c r="J16" s="142"/>
      <c r="K16" s="143"/>
    </row>
    <row r="17" spans="1:11" ht="25.5">
      <c r="A17" s="318"/>
      <c r="B17" s="319"/>
      <c r="C17" s="319"/>
      <c r="D17" s="319"/>
      <c r="E17" s="319"/>
      <c r="F17" s="319"/>
      <c r="G17" s="319"/>
      <c r="H17" s="319"/>
      <c r="I17" s="319"/>
      <c r="J17" s="319"/>
      <c r="K17" s="320"/>
    </row>
    <row r="18" spans="1:11" ht="24.75" customHeight="1">
      <c r="A18" s="312" t="s">
        <v>122</v>
      </c>
      <c r="B18" s="313"/>
      <c r="C18" s="313"/>
      <c r="D18" s="313"/>
      <c r="E18" s="313"/>
      <c r="F18" s="313"/>
      <c r="G18" s="313"/>
      <c r="H18" s="313"/>
      <c r="I18" s="313"/>
      <c r="J18" s="313"/>
      <c r="K18" s="314"/>
    </row>
    <row r="19" spans="1:11" s="40" customFormat="1" ht="35.25" customHeight="1">
      <c r="A19" s="324" t="s">
        <v>118</v>
      </c>
      <c r="B19" s="325"/>
      <c r="C19" s="325"/>
      <c r="D19" s="325"/>
      <c r="E19" s="326"/>
      <c r="F19" s="306" t="s">
        <v>1122</v>
      </c>
      <c r="G19" s="307"/>
      <c r="H19" s="307"/>
      <c r="I19" s="307"/>
      <c r="J19" s="307"/>
      <c r="K19" s="308"/>
    </row>
    <row r="20" spans="1:11" s="40" customFormat="1" ht="35.25" customHeight="1">
      <c r="A20" s="327" t="s">
        <v>119</v>
      </c>
      <c r="B20" s="328"/>
      <c r="C20" s="328"/>
      <c r="D20" s="328"/>
      <c r="E20" s="329"/>
      <c r="F20" s="309" t="s">
        <v>726</v>
      </c>
      <c r="G20" s="310"/>
      <c r="H20" s="310"/>
      <c r="I20" s="310"/>
      <c r="J20" s="310"/>
      <c r="K20" s="311"/>
    </row>
    <row r="21" spans="1:11" s="40" customFormat="1" ht="35.25" customHeight="1">
      <c r="A21" s="327" t="s">
        <v>120</v>
      </c>
      <c r="B21" s="328"/>
      <c r="C21" s="328"/>
      <c r="D21" s="328"/>
      <c r="E21" s="329"/>
      <c r="F21" s="309" t="s">
        <v>695</v>
      </c>
      <c r="G21" s="310"/>
      <c r="H21" s="310"/>
      <c r="I21" s="310"/>
      <c r="J21" s="310"/>
      <c r="K21" s="311"/>
    </row>
    <row r="22" spans="1:11" s="40" customFormat="1" ht="35.25" customHeight="1">
      <c r="A22" s="327" t="s">
        <v>121</v>
      </c>
      <c r="B22" s="328"/>
      <c r="C22" s="328"/>
      <c r="D22" s="328"/>
      <c r="E22" s="329"/>
      <c r="F22" s="306" t="s">
        <v>727</v>
      </c>
      <c r="G22" s="307"/>
      <c r="H22" s="307"/>
      <c r="I22" s="307"/>
      <c r="J22" s="307"/>
      <c r="K22" s="308"/>
    </row>
    <row r="23" spans="1:11" s="40" customFormat="1" ht="35.25" customHeight="1">
      <c r="A23" s="303" t="s">
        <v>120</v>
      </c>
      <c r="B23" s="304"/>
      <c r="C23" s="304"/>
      <c r="D23" s="304"/>
      <c r="E23" s="305"/>
      <c r="F23" s="244" t="s">
        <v>1102</v>
      </c>
      <c r="G23" s="245" t="s">
        <v>249</v>
      </c>
      <c r="H23" s="245" t="s">
        <v>250</v>
      </c>
      <c r="I23" s="245" t="s">
        <v>251</v>
      </c>
      <c r="J23" s="245" t="s">
        <v>1103</v>
      </c>
      <c r="K23" s="145"/>
    </row>
    <row r="24" spans="1:11" s="40" customFormat="1" ht="35.25" customHeight="1">
      <c r="A24" s="303" t="s">
        <v>123</v>
      </c>
      <c r="B24" s="304"/>
      <c r="C24" s="304"/>
      <c r="D24" s="304"/>
      <c r="E24" s="305"/>
      <c r="F24" s="244">
        <v>51</v>
      </c>
      <c r="G24" s="244">
        <v>62</v>
      </c>
      <c r="H24" s="244">
        <v>42</v>
      </c>
      <c r="I24" s="244">
        <v>26</v>
      </c>
      <c r="J24" s="246">
        <f>SUM(F24,G24,H24,I24)</f>
        <v>181</v>
      </c>
      <c r="K24" s="145"/>
    </row>
    <row r="25" spans="1:11" ht="35.25" customHeight="1">
      <c r="A25" s="303" t="s">
        <v>728</v>
      </c>
      <c r="B25" s="304"/>
      <c r="C25" s="304"/>
      <c r="D25" s="304"/>
      <c r="E25" s="305"/>
      <c r="F25" s="247">
        <v>7</v>
      </c>
      <c r="G25" s="144"/>
      <c r="H25" s="144"/>
      <c r="I25" s="144"/>
      <c r="J25" s="144"/>
      <c r="K25" s="145"/>
    </row>
    <row r="26" spans="1:11" ht="20.25">
      <c r="A26" s="321"/>
      <c r="B26" s="322"/>
      <c r="C26" s="322"/>
      <c r="D26" s="322"/>
      <c r="E26" s="322"/>
      <c r="F26" s="322"/>
      <c r="G26" s="322"/>
      <c r="H26" s="322"/>
      <c r="I26" s="322"/>
      <c r="J26" s="322"/>
      <c r="K26" s="323"/>
    </row>
    <row r="27" spans="1:11" ht="12.75">
      <c r="A27" s="141"/>
      <c r="B27" s="142"/>
      <c r="C27" s="142"/>
      <c r="D27" s="142"/>
      <c r="E27" s="142"/>
      <c r="F27" s="142"/>
      <c r="G27" s="142"/>
      <c r="H27" s="142"/>
      <c r="I27" s="142"/>
      <c r="J27" s="142"/>
      <c r="K27" s="143"/>
    </row>
    <row r="28" spans="1:11" ht="12.75">
      <c r="A28" s="146"/>
      <c r="B28" s="147"/>
      <c r="C28" s="147"/>
      <c r="D28" s="147"/>
      <c r="E28" s="147"/>
      <c r="F28" s="147"/>
      <c r="G28" s="147"/>
      <c r="H28" s="147"/>
      <c r="I28" s="147"/>
      <c r="J28" s="147"/>
      <c r="K28" s="148"/>
    </row>
  </sheetData>
  <sheetProtection/>
  <mergeCells count="19">
    <mergeCell ref="F21:K21"/>
    <mergeCell ref="F22:K22"/>
    <mergeCell ref="A26:K26"/>
    <mergeCell ref="A19:E19"/>
    <mergeCell ref="A20:E20"/>
    <mergeCell ref="A21:E21"/>
    <mergeCell ref="A22:E22"/>
    <mergeCell ref="A23:E23"/>
    <mergeCell ref="A24:E24"/>
    <mergeCell ref="A2:K2"/>
    <mergeCell ref="A13:K13"/>
    <mergeCell ref="A15:K15"/>
    <mergeCell ref="A14:K14"/>
    <mergeCell ref="A25:E25"/>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P39"/>
  <sheetViews>
    <sheetView view="pageBreakPreview" zoomScale="106" zoomScaleSheetLayoutView="106" zoomScalePageLayoutView="0" workbookViewId="0" topLeftCell="A1">
      <selection activeCell="F10" sqref="F10"/>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827</v>
      </c>
      <c r="E3" s="375"/>
      <c r="F3" s="223" t="s">
        <v>137</v>
      </c>
      <c r="G3" s="376">
        <v>3400</v>
      </c>
      <c r="H3" s="376"/>
      <c r="I3" s="387" t="s">
        <v>142</v>
      </c>
      <c r="J3" s="387"/>
      <c r="K3" s="388" t="s">
        <v>252</v>
      </c>
      <c r="L3" s="388"/>
      <c r="M3" s="388"/>
      <c r="N3" s="388"/>
      <c r="O3" s="388"/>
    </row>
    <row r="4" spans="1:15" s="3" customFormat="1" ht="17.25" customHeight="1">
      <c r="A4" s="380" t="s">
        <v>144</v>
      </c>
      <c r="B4" s="380"/>
      <c r="C4" s="380"/>
      <c r="D4" s="386" t="s">
        <v>696</v>
      </c>
      <c r="E4" s="386"/>
      <c r="F4" s="133" t="s">
        <v>211</v>
      </c>
      <c r="G4" s="134" t="s">
        <v>574</v>
      </c>
      <c r="H4" s="85"/>
      <c r="I4" s="380" t="s">
        <v>141</v>
      </c>
      <c r="J4" s="380"/>
      <c r="K4" s="381" t="s">
        <v>1110</v>
      </c>
      <c r="L4" s="381"/>
      <c r="M4" s="381"/>
      <c r="N4" s="381"/>
      <c r="O4" s="381"/>
    </row>
    <row r="5" spans="1:15" ht="13.5" customHeight="1">
      <c r="A5" s="4"/>
      <c r="B5" s="4"/>
      <c r="C5" s="4"/>
      <c r="D5" s="8"/>
      <c r="E5" s="5"/>
      <c r="F5" s="6"/>
      <c r="G5" s="7"/>
      <c r="H5" s="7"/>
      <c r="I5" s="7"/>
      <c r="J5" s="7"/>
      <c r="K5" s="7"/>
      <c r="L5" s="7"/>
      <c r="M5" s="385">
        <v>42127.53918622685</v>
      </c>
      <c r="N5" s="385"/>
      <c r="O5" s="385"/>
    </row>
    <row r="6" spans="1:15" ht="15.75">
      <c r="A6" s="382" t="s">
        <v>6</v>
      </c>
      <c r="B6" s="382"/>
      <c r="C6" s="383" t="s">
        <v>112</v>
      </c>
      <c r="D6" s="383" t="s">
        <v>145</v>
      </c>
      <c r="E6" s="382" t="s">
        <v>7</v>
      </c>
      <c r="F6" s="382" t="s">
        <v>38</v>
      </c>
      <c r="G6" s="384" t="s">
        <v>452</v>
      </c>
      <c r="H6" s="384"/>
      <c r="I6" s="384"/>
      <c r="J6" s="384"/>
      <c r="K6" s="384"/>
      <c r="L6" s="384"/>
      <c r="M6" s="384"/>
      <c r="N6" s="377" t="s">
        <v>8</v>
      </c>
      <c r="O6" s="377" t="s">
        <v>288</v>
      </c>
    </row>
    <row r="7" spans="1:15" ht="36" customHeight="1">
      <c r="A7" s="382"/>
      <c r="B7" s="382"/>
      <c r="C7" s="383"/>
      <c r="D7" s="383"/>
      <c r="E7" s="382"/>
      <c r="F7" s="382"/>
      <c r="G7" s="224">
        <v>1</v>
      </c>
      <c r="H7" s="224">
        <v>2</v>
      </c>
      <c r="I7" s="224">
        <v>3</v>
      </c>
      <c r="J7" s="224" t="s">
        <v>140</v>
      </c>
      <c r="K7" s="224">
        <v>4</v>
      </c>
      <c r="L7" s="224">
        <v>5</v>
      </c>
      <c r="M7" s="224">
        <v>6</v>
      </c>
      <c r="N7" s="377"/>
      <c r="O7" s="377"/>
    </row>
    <row r="8" spans="1:15" s="74" customFormat="1" ht="32.25" customHeight="1">
      <c r="A8" s="87">
        <v>1</v>
      </c>
      <c r="B8" s="88" t="s">
        <v>862</v>
      </c>
      <c r="C8" s="89">
        <v>277</v>
      </c>
      <c r="D8" s="90">
        <v>36661</v>
      </c>
      <c r="E8" s="173" t="s">
        <v>802</v>
      </c>
      <c r="F8" s="173" t="s">
        <v>801</v>
      </c>
      <c r="G8" s="91" t="s">
        <v>1118</v>
      </c>
      <c r="H8" s="91">
        <v>5139</v>
      </c>
      <c r="I8" s="91">
        <v>4992</v>
      </c>
      <c r="J8" s="218">
        <v>5139</v>
      </c>
      <c r="K8" s="248">
        <v>4583</v>
      </c>
      <c r="L8" s="248">
        <v>4886</v>
      </c>
      <c r="M8" s="249" t="s">
        <v>1118</v>
      </c>
      <c r="N8" s="218">
        <v>5139</v>
      </c>
      <c r="O8" s="92"/>
    </row>
    <row r="9" spans="1:15" s="74" customFormat="1" ht="32.25" customHeight="1">
      <c r="A9" s="87">
        <v>2</v>
      </c>
      <c r="B9" s="88" t="s">
        <v>869</v>
      </c>
      <c r="C9" s="89">
        <v>125</v>
      </c>
      <c r="D9" s="90">
        <v>36526</v>
      </c>
      <c r="E9" s="173" t="s">
        <v>789</v>
      </c>
      <c r="F9" s="173" t="s">
        <v>788</v>
      </c>
      <c r="G9" s="91">
        <v>4147</v>
      </c>
      <c r="H9" s="91">
        <v>4743</v>
      </c>
      <c r="I9" s="91">
        <v>4754</v>
      </c>
      <c r="J9" s="218">
        <v>4754</v>
      </c>
      <c r="K9" s="248">
        <v>4414</v>
      </c>
      <c r="L9" s="248">
        <v>4230</v>
      </c>
      <c r="M9" s="249">
        <v>4471</v>
      </c>
      <c r="N9" s="218">
        <v>4754</v>
      </c>
      <c r="O9" s="92"/>
    </row>
    <row r="10" spans="1:15" s="74" customFormat="1" ht="32.25" customHeight="1">
      <c r="A10" s="87">
        <v>3</v>
      </c>
      <c r="B10" s="88" t="s">
        <v>864</v>
      </c>
      <c r="C10" s="89">
        <v>276</v>
      </c>
      <c r="D10" s="90">
        <v>37026</v>
      </c>
      <c r="E10" s="173" t="s">
        <v>800</v>
      </c>
      <c r="F10" s="173" t="s">
        <v>801</v>
      </c>
      <c r="G10" s="91">
        <v>4658</v>
      </c>
      <c r="H10" s="91">
        <v>4641</v>
      </c>
      <c r="I10" s="91">
        <v>4460</v>
      </c>
      <c r="J10" s="218">
        <v>4658</v>
      </c>
      <c r="K10" s="248">
        <v>4347</v>
      </c>
      <c r="L10" s="248">
        <v>4666</v>
      </c>
      <c r="M10" s="249" t="s">
        <v>1118</v>
      </c>
      <c r="N10" s="218">
        <v>4666</v>
      </c>
      <c r="O10" s="92"/>
    </row>
    <row r="11" spans="1:15" s="74" customFormat="1" ht="32.25" customHeight="1">
      <c r="A11" s="87">
        <v>4</v>
      </c>
      <c r="B11" s="88" t="s">
        <v>868</v>
      </c>
      <c r="C11" s="89">
        <v>208</v>
      </c>
      <c r="D11" s="90">
        <v>36557</v>
      </c>
      <c r="E11" s="173" t="s">
        <v>759</v>
      </c>
      <c r="F11" s="173" t="s">
        <v>760</v>
      </c>
      <c r="G11" s="91">
        <v>4295</v>
      </c>
      <c r="H11" s="91" t="s">
        <v>1118</v>
      </c>
      <c r="I11" s="91">
        <v>4352</v>
      </c>
      <c r="J11" s="218">
        <v>4352</v>
      </c>
      <c r="K11" s="248">
        <v>4474</v>
      </c>
      <c r="L11" s="248">
        <v>4662</v>
      </c>
      <c r="M11" s="249">
        <v>4367</v>
      </c>
      <c r="N11" s="218">
        <v>4662</v>
      </c>
      <c r="O11" s="92"/>
    </row>
    <row r="12" spans="1:16" s="74" customFormat="1" ht="32.25" customHeight="1">
      <c r="A12" s="87">
        <v>5</v>
      </c>
      <c r="B12" s="88" t="s">
        <v>865</v>
      </c>
      <c r="C12" s="89">
        <v>53</v>
      </c>
      <c r="D12" s="90">
        <v>36560</v>
      </c>
      <c r="E12" s="173" t="s">
        <v>786</v>
      </c>
      <c r="F12" s="173" t="s">
        <v>779</v>
      </c>
      <c r="G12" s="91" t="s">
        <v>1118</v>
      </c>
      <c r="H12" s="91">
        <v>3991</v>
      </c>
      <c r="I12" s="91" t="s">
        <v>1118</v>
      </c>
      <c r="J12" s="218">
        <v>3991</v>
      </c>
      <c r="K12" s="248" t="s">
        <v>1118</v>
      </c>
      <c r="L12" s="248" t="s">
        <v>1118</v>
      </c>
      <c r="M12" s="249" t="s">
        <v>1118</v>
      </c>
      <c r="N12" s="218">
        <v>3991</v>
      </c>
      <c r="O12" s="92"/>
      <c r="P12" s="75"/>
    </row>
    <row r="13" spans="1:15" s="74" customFormat="1" ht="32.25" customHeight="1">
      <c r="A13" s="87">
        <v>6</v>
      </c>
      <c r="B13" s="88" t="s">
        <v>860</v>
      </c>
      <c r="C13" s="89">
        <v>249</v>
      </c>
      <c r="D13" s="90">
        <v>36717</v>
      </c>
      <c r="E13" s="173" t="s">
        <v>797</v>
      </c>
      <c r="F13" s="173" t="s">
        <v>798</v>
      </c>
      <c r="G13" s="91" t="s">
        <v>1118</v>
      </c>
      <c r="H13" s="91">
        <v>3720</v>
      </c>
      <c r="I13" s="91">
        <v>3970</v>
      </c>
      <c r="J13" s="218">
        <v>3970</v>
      </c>
      <c r="K13" s="248">
        <v>3726</v>
      </c>
      <c r="L13" s="248">
        <v>3856</v>
      </c>
      <c r="M13" s="249">
        <v>3962</v>
      </c>
      <c r="N13" s="218">
        <v>3970</v>
      </c>
      <c r="O13" s="92"/>
    </row>
    <row r="14" spans="1:15" s="74" customFormat="1" ht="32.25" customHeight="1">
      <c r="A14" s="87">
        <v>7</v>
      </c>
      <c r="B14" s="88" t="s">
        <v>867</v>
      </c>
      <c r="C14" s="89">
        <v>289</v>
      </c>
      <c r="D14" s="90">
        <v>36526</v>
      </c>
      <c r="E14" s="173" t="s">
        <v>805</v>
      </c>
      <c r="F14" s="173" t="s">
        <v>766</v>
      </c>
      <c r="G14" s="91">
        <v>3099</v>
      </c>
      <c r="H14" s="91">
        <v>3395</v>
      </c>
      <c r="I14" s="91">
        <v>3391</v>
      </c>
      <c r="J14" s="218">
        <v>3395</v>
      </c>
      <c r="K14" s="248">
        <v>3410</v>
      </c>
      <c r="L14" s="248">
        <v>3688</v>
      </c>
      <c r="M14" s="249">
        <v>3550</v>
      </c>
      <c r="N14" s="218">
        <v>3688</v>
      </c>
      <c r="O14" s="92"/>
    </row>
    <row r="15" spans="1:15" s="74" customFormat="1" ht="32.25" customHeight="1">
      <c r="A15" s="87">
        <v>8</v>
      </c>
      <c r="B15" s="88" t="s">
        <v>861</v>
      </c>
      <c r="C15" s="89">
        <v>190</v>
      </c>
      <c r="D15" s="90">
        <v>37086</v>
      </c>
      <c r="E15" s="173" t="s">
        <v>792</v>
      </c>
      <c r="F15" s="173" t="s">
        <v>726</v>
      </c>
      <c r="G15" s="91">
        <v>2719</v>
      </c>
      <c r="H15" s="91">
        <v>3126</v>
      </c>
      <c r="I15" s="91">
        <v>3091</v>
      </c>
      <c r="J15" s="218">
        <v>3126</v>
      </c>
      <c r="K15" s="248">
        <v>2980</v>
      </c>
      <c r="L15" s="248">
        <v>3040</v>
      </c>
      <c r="M15" s="249">
        <v>3080</v>
      </c>
      <c r="N15" s="218">
        <v>3126</v>
      </c>
      <c r="O15" s="92"/>
    </row>
    <row r="16" spans="1:15" s="74" customFormat="1" ht="32.25" customHeight="1">
      <c r="A16" s="87">
        <v>9</v>
      </c>
      <c r="B16" s="88" t="s">
        <v>863</v>
      </c>
      <c r="C16" s="89">
        <v>292</v>
      </c>
      <c r="D16" s="90">
        <v>36576</v>
      </c>
      <c r="E16" s="173" t="s">
        <v>806</v>
      </c>
      <c r="F16" s="173" t="s">
        <v>766</v>
      </c>
      <c r="G16" s="91" t="s">
        <v>1118</v>
      </c>
      <c r="H16" s="91">
        <v>3084</v>
      </c>
      <c r="I16" s="91">
        <v>2803</v>
      </c>
      <c r="J16" s="218">
        <v>3084</v>
      </c>
      <c r="K16" s="248"/>
      <c r="L16" s="248"/>
      <c r="M16" s="249"/>
      <c r="N16" s="218">
        <v>3084</v>
      </c>
      <c r="O16" s="92"/>
    </row>
    <row r="17" spans="1:15" s="74" customFormat="1" ht="32.25" customHeight="1">
      <c r="A17" s="87" t="s">
        <v>1119</v>
      </c>
      <c r="B17" s="88" t="s">
        <v>866</v>
      </c>
      <c r="C17" s="89">
        <v>189</v>
      </c>
      <c r="D17" s="90">
        <v>36864</v>
      </c>
      <c r="E17" s="173" t="s">
        <v>791</v>
      </c>
      <c r="F17" s="173" t="s">
        <v>726</v>
      </c>
      <c r="G17" s="91"/>
      <c r="H17" s="91"/>
      <c r="I17" s="91"/>
      <c r="J17" s="218" t="s">
        <v>829</v>
      </c>
      <c r="K17" s="248"/>
      <c r="L17" s="248"/>
      <c r="M17" s="249"/>
      <c r="N17" s="218" t="s">
        <v>738</v>
      </c>
      <c r="O17" s="92"/>
    </row>
    <row r="18" spans="1:15" s="74" customFormat="1" ht="32.25" customHeight="1">
      <c r="A18" s="87" t="s">
        <v>1119</v>
      </c>
      <c r="B18" s="88" t="s">
        <v>870</v>
      </c>
      <c r="C18" s="89">
        <v>269</v>
      </c>
      <c r="D18" s="90">
        <v>36771</v>
      </c>
      <c r="E18" s="173" t="s">
        <v>799</v>
      </c>
      <c r="F18" s="173" t="s">
        <v>764</v>
      </c>
      <c r="G18" s="91"/>
      <c r="H18" s="91"/>
      <c r="I18" s="91"/>
      <c r="J18" s="218" t="s">
        <v>829</v>
      </c>
      <c r="K18" s="248"/>
      <c r="L18" s="248"/>
      <c r="M18" s="249"/>
      <c r="N18" s="218" t="s">
        <v>738</v>
      </c>
      <c r="O18" s="92"/>
    </row>
    <row r="19" spans="1:16" s="74" customFormat="1" ht="32.25" customHeight="1">
      <c r="A19" s="87"/>
      <c r="B19" s="88" t="s">
        <v>871</v>
      </c>
      <c r="C19" s="89" t="s">
        <v>829</v>
      </c>
      <c r="D19" s="90" t="s">
        <v>829</v>
      </c>
      <c r="E19" s="173" t="s">
        <v>829</v>
      </c>
      <c r="F19" s="173" t="s">
        <v>829</v>
      </c>
      <c r="G19" s="91"/>
      <c r="H19" s="91"/>
      <c r="I19" s="91"/>
      <c r="J19" s="218" t="s">
        <v>829</v>
      </c>
      <c r="K19" s="248"/>
      <c r="L19" s="248"/>
      <c r="M19" s="249"/>
      <c r="N19" s="218">
        <v>0</v>
      </c>
      <c r="O19" s="92"/>
      <c r="P19" s="75"/>
    </row>
    <row r="20" spans="1:15" s="74" customFormat="1" ht="32.25" customHeight="1">
      <c r="A20" s="87"/>
      <c r="B20" s="88" t="s">
        <v>872</v>
      </c>
      <c r="C20" s="89" t="s">
        <v>829</v>
      </c>
      <c r="D20" s="90" t="s">
        <v>829</v>
      </c>
      <c r="E20" s="173" t="s">
        <v>829</v>
      </c>
      <c r="F20" s="173" t="s">
        <v>829</v>
      </c>
      <c r="G20" s="91"/>
      <c r="H20" s="91"/>
      <c r="I20" s="91"/>
      <c r="J20" s="218" t="s">
        <v>829</v>
      </c>
      <c r="K20" s="248"/>
      <c r="L20" s="248"/>
      <c r="M20" s="249"/>
      <c r="N20" s="218">
        <v>0</v>
      </c>
      <c r="O20" s="92"/>
    </row>
    <row r="21" spans="1:15" s="74" customFormat="1" ht="32.25" customHeight="1">
      <c r="A21" s="87"/>
      <c r="B21" s="88" t="s">
        <v>873</v>
      </c>
      <c r="C21" s="89" t="s">
        <v>829</v>
      </c>
      <c r="D21" s="90" t="s">
        <v>829</v>
      </c>
      <c r="E21" s="173" t="s">
        <v>829</v>
      </c>
      <c r="F21" s="173" t="s">
        <v>829</v>
      </c>
      <c r="G21" s="91"/>
      <c r="H21" s="91"/>
      <c r="I21" s="91"/>
      <c r="J21" s="218" t="s">
        <v>829</v>
      </c>
      <c r="K21" s="219"/>
      <c r="L21" s="219"/>
      <c r="M21" s="220"/>
      <c r="N21" s="218">
        <v>0</v>
      </c>
      <c r="O21" s="92"/>
    </row>
    <row r="22" spans="1:15" s="74" customFormat="1" ht="32.25" customHeight="1">
      <c r="A22" s="87"/>
      <c r="B22" s="88" t="s">
        <v>874</v>
      </c>
      <c r="C22" s="89" t="s">
        <v>829</v>
      </c>
      <c r="D22" s="90" t="s">
        <v>829</v>
      </c>
      <c r="E22" s="173" t="s">
        <v>829</v>
      </c>
      <c r="F22" s="173" t="s">
        <v>829</v>
      </c>
      <c r="G22" s="91"/>
      <c r="H22" s="91"/>
      <c r="I22" s="91"/>
      <c r="J22" s="218" t="s">
        <v>829</v>
      </c>
      <c r="K22" s="219"/>
      <c r="L22" s="219"/>
      <c r="M22" s="220"/>
      <c r="N22" s="218">
        <v>0</v>
      </c>
      <c r="O22" s="92"/>
    </row>
    <row r="23" spans="1:15" s="74" customFormat="1" ht="32.25" customHeight="1">
      <c r="A23" s="87"/>
      <c r="B23" s="88" t="s">
        <v>875</v>
      </c>
      <c r="C23" s="89" t="s">
        <v>829</v>
      </c>
      <c r="D23" s="90" t="s">
        <v>829</v>
      </c>
      <c r="E23" s="173" t="s">
        <v>829</v>
      </c>
      <c r="F23" s="173" t="s">
        <v>829</v>
      </c>
      <c r="G23" s="91"/>
      <c r="H23" s="91"/>
      <c r="I23" s="91"/>
      <c r="J23" s="218" t="s">
        <v>829</v>
      </c>
      <c r="K23" s="219"/>
      <c r="L23" s="219"/>
      <c r="M23" s="220"/>
      <c r="N23" s="218">
        <v>0</v>
      </c>
      <c r="O23" s="92"/>
    </row>
    <row r="24" spans="1:15" s="74" customFormat="1" ht="32.25" customHeight="1">
      <c r="A24" s="87"/>
      <c r="B24" s="88" t="s">
        <v>876</v>
      </c>
      <c r="C24" s="89" t="s">
        <v>829</v>
      </c>
      <c r="D24" s="90" t="s">
        <v>829</v>
      </c>
      <c r="E24" s="173" t="s">
        <v>829</v>
      </c>
      <c r="F24" s="173" t="s">
        <v>829</v>
      </c>
      <c r="G24" s="91"/>
      <c r="H24" s="91"/>
      <c r="I24" s="91"/>
      <c r="J24" s="218" t="s">
        <v>829</v>
      </c>
      <c r="K24" s="219"/>
      <c r="L24" s="219"/>
      <c r="M24" s="220"/>
      <c r="N24" s="218">
        <v>0</v>
      </c>
      <c r="O24" s="92"/>
    </row>
    <row r="25" spans="1:15" s="74" customFormat="1" ht="32.25" customHeight="1">
      <c r="A25" s="87"/>
      <c r="B25" s="88" t="s">
        <v>877</v>
      </c>
      <c r="C25" s="89" t="s">
        <v>829</v>
      </c>
      <c r="D25" s="90" t="s">
        <v>829</v>
      </c>
      <c r="E25" s="173" t="s">
        <v>829</v>
      </c>
      <c r="F25" s="173" t="s">
        <v>829</v>
      </c>
      <c r="G25" s="91"/>
      <c r="H25" s="91"/>
      <c r="I25" s="91"/>
      <c r="J25" s="218" t="s">
        <v>829</v>
      </c>
      <c r="K25" s="219"/>
      <c r="L25" s="219"/>
      <c r="M25" s="220"/>
      <c r="N25" s="218">
        <v>0</v>
      </c>
      <c r="O25" s="92"/>
    </row>
    <row r="26" spans="1:16" s="74" customFormat="1" ht="32.25" customHeight="1">
      <c r="A26" s="87"/>
      <c r="B26" s="88" t="s">
        <v>878</v>
      </c>
      <c r="C26" s="89" t="s">
        <v>829</v>
      </c>
      <c r="D26" s="90" t="s">
        <v>829</v>
      </c>
      <c r="E26" s="173" t="s">
        <v>829</v>
      </c>
      <c r="F26" s="173" t="s">
        <v>829</v>
      </c>
      <c r="G26" s="91"/>
      <c r="H26" s="91"/>
      <c r="I26" s="91"/>
      <c r="J26" s="218" t="s">
        <v>829</v>
      </c>
      <c r="K26" s="219"/>
      <c r="L26" s="219"/>
      <c r="M26" s="220"/>
      <c r="N26" s="218">
        <v>0</v>
      </c>
      <c r="O26" s="92"/>
      <c r="P26" s="75"/>
    </row>
    <row r="27" spans="1:15" s="74" customFormat="1" ht="32.25" customHeight="1">
      <c r="A27" s="87"/>
      <c r="B27" s="88" t="s">
        <v>879</v>
      </c>
      <c r="C27" s="89" t="s">
        <v>829</v>
      </c>
      <c r="D27" s="90" t="s">
        <v>829</v>
      </c>
      <c r="E27" s="173" t="s">
        <v>829</v>
      </c>
      <c r="F27" s="173" t="s">
        <v>829</v>
      </c>
      <c r="G27" s="91"/>
      <c r="H27" s="91"/>
      <c r="I27" s="91"/>
      <c r="J27" s="218" t="s">
        <v>829</v>
      </c>
      <c r="K27" s="219"/>
      <c r="L27" s="219"/>
      <c r="M27" s="220"/>
      <c r="N27" s="218">
        <v>0</v>
      </c>
      <c r="O27" s="92"/>
    </row>
    <row r="28" spans="1:15" s="74" customFormat="1" ht="32.25" customHeight="1">
      <c r="A28" s="87"/>
      <c r="B28" s="88" t="s">
        <v>880</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881</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882</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883</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884</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885</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886</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887</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888</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889</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P39"/>
  <sheetViews>
    <sheetView view="pageBreakPreview" zoomScale="106" zoomScaleSheetLayoutView="106" zoomScalePageLayoutView="0" workbookViewId="0" topLeftCell="A1">
      <selection activeCell="K8" sqref="K8:M33"/>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828</v>
      </c>
      <c r="E3" s="375"/>
      <c r="F3" s="223" t="s">
        <v>137</v>
      </c>
      <c r="G3" s="376">
        <v>3400</v>
      </c>
      <c r="H3" s="376"/>
      <c r="I3" s="387" t="s">
        <v>142</v>
      </c>
      <c r="J3" s="387"/>
      <c r="K3" s="388" t="s">
        <v>252</v>
      </c>
      <c r="L3" s="388"/>
      <c r="M3" s="388"/>
      <c r="N3" s="388"/>
      <c r="O3" s="388"/>
    </row>
    <row r="4" spans="1:15" s="3" customFormat="1" ht="17.25" customHeight="1">
      <c r="A4" s="380" t="s">
        <v>144</v>
      </c>
      <c r="B4" s="380"/>
      <c r="C4" s="380"/>
      <c r="D4" s="386" t="s">
        <v>696</v>
      </c>
      <c r="E4" s="386"/>
      <c r="F4" s="133" t="s">
        <v>211</v>
      </c>
      <c r="G4" s="134" t="s">
        <v>574</v>
      </c>
      <c r="H4" s="85"/>
      <c r="I4" s="380" t="s">
        <v>141</v>
      </c>
      <c r="J4" s="380"/>
      <c r="K4" s="381" t="s">
        <v>1109</v>
      </c>
      <c r="L4" s="381"/>
      <c r="M4" s="381"/>
      <c r="N4" s="381"/>
      <c r="O4" s="381"/>
    </row>
    <row r="5" spans="1:15" ht="13.5" customHeight="1">
      <c r="A5" s="4"/>
      <c r="B5" s="4"/>
      <c r="C5" s="4"/>
      <c r="D5" s="8"/>
      <c r="E5" s="5"/>
      <c r="F5" s="6"/>
      <c r="G5" s="7"/>
      <c r="H5" s="7"/>
      <c r="I5" s="7"/>
      <c r="J5" s="7"/>
      <c r="K5" s="7"/>
      <c r="L5" s="7"/>
      <c r="M5" s="385">
        <v>42127.53918622685</v>
      </c>
      <c r="N5" s="385"/>
      <c r="O5" s="385"/>
    </row>
    <row r="6" spans="1:15" ht="15.75">
      <c r="A6" s="382" t="s">
        <v>6</v>
      </c>
      <c r="B6" s="382"/>
      <c r="C6" s="383" t="s">
        <v>112</v>
      </c>
      <c r="D6" s="383" t="s">
        <v>145</v>
      </c>
      <c r="E6" s="382" t="s">
        <v>7</v>
      </c>
      <c r="F6" s="382" t="s">
        <v>38</v>
      </c>
      <c r="G6" s="384" t="s">
        <v>452</v>
      </c>
      <c r="H6" s="384"/>
      <c r="I6" s="384"/>
      <c r="J6" s="384"/>
      <c r="K6" s="384"/>
      <c r="L6" s="384"/>
      <c r="M6" s="384"/>
      <c r="N6" s="377" t="s">
        <v>8</v>
      </c>
      <c r="O6" s="377" t="s">
        <v>288</v>
      </c>
    </row>
    <row r="7" spans="1:15" ht="36" customHeight="1">
      <c r="A7" s="382"/>
      <c r="B7" s="382"/>
      <c r="C7" s="383"/>
      <c r="D7" s="383"/>
      <c r="E7" s="382"/>
      <c r="F7" s="382"/>
      <c r="G7" s="224">
        <v>1</v>
      </c>
      <c r="H7" s="224">
        <v>2</v>
      </c>
      <c r="I7" s="224">
        <v>3</v>
      </c>
      <c r="J7" s="224" t="s">
        <v>140</v>
      </c>
      <c r="K7" s="224">
        <v>4</v>
      </c>
      <c r="L7" s="224">
        <v>5</v>
      </c>
      <c r="M7" s="224">
        <v>6</v>
      </c>
      <c r="N7" s="377"/>
      <c r="O7" s="377"/>
    </row>
    <row r="8" spans="1:15" s="74" customFormat="1" ht="32.25" customHeight="1">
      <c r="A8" s="87">
        <v>1</v>
      </c>
      <c r="B8" s="88" t="s">
        <v>369</v>
      </c>
      <c r="C8" s="89">
        <v>277</v>
      </c>
      <c r="D8" s="90">
        <v>36661</v>
      </c>
      <c r="E8" s="173" t="s">
        <v>802</v>
      </c>
      <c r="F8" s="173" t="s">
        <v>801</v>
      </c>
      <c r="G8" s="91" t="s">
        <v>1118</v>
      </c>
      <c r="H8" s="91">
        <v>5139</v>
      </c>
      <c r="I8" s="91">
        <v>4992</v>
      </c>
      <c r="J8" s="218">
        <v>5139</v>
      </c>
      <c r="K8" s="248">
        <v>4583</v>
      </c>
      <c r="L8" s="248">
        <v>4886</v>
      </c>
      <c r="M8" s="249" t="s">
        <v>1118</v>
      </c>
      <c r="N8" s="218">
        <v>5139</v>
      </c>
      <c r="O8" s="92"/>
    </row>
    <row r="9" spans="1:15" s="74" customFormat="1" ht="32.25" customHeight="1">
      <c r="A9" s="87">
        <v>2</v>
      </c>
      <c r="B9" s="88" t="s">
        <v>370</v>
      </c>
      <c r="C9" s="89">
        <v>125</v>
      </c>
      <c r="D9" s="90">
        <v>36526</v>
      </c>
      <c r="E9" s="173" t="s">
        <v>789</v>
      </c>
      <c r="F9" s="173" t="s">
        <v>788</v>
      </c>
      <c r="G9" s="91">
        <v>4147</v>
      </c>
      <c r="H9" s="91">
        <v>4743</v>
      </c>
      <c r="I9" s="91">
        <v>4754</v>
      </c>
      <c r="J9" s="218">
        <v>4754</v>
      </c>
      <c r="K9" s="248">
        <v>4414</v>
      </c>
      <c r="L9" s="248">
        <v>4230</v>
      </c>
      <c r="M9" s="249">
        <v>4471</v>
      </c>
      <c r="N9" s="218">
        <v>4754</v>
      </c>
      <c r="O9" s="92"/>
    </row>
    <row r="10" spans="1:15" s="74" customFormat="1" ht="32.25" customHeight="1">
      <c r="A10" s="87">
        <v>3</v>
      </c>
      <c r="B10" s="88" t="s">
        <v>358</v>
      </c>
      <c r="C10" s="89">
        <v>278</v>
      </c>
      <c r="D10" s="90">
        <v>37210</v>
      </c>
      <c r="E10" s="173" t="s">
        <v>803</v>
      </c>
      <c r="F10" s="173" t="s">
        <v>801</v>
      </c>
      <c r="G10" s="91">
        <v>4341</v>
      </c>
      <c r="H10" s="91">
        <v>4605</v>
      </c>
      <c r="I10" s="91">
        <v>4481</v>
      </c>
      <c r="J10" s="218">
        <v>4605</v>
      </c>
      <c r="K10" s="248">
        <v>4610</v>
      </c>
      <c r="L10" s="248" t="s">
        <v>1118</v>
      </c>
      <c r="M10" s="249">
        <v>4692</v>
      </c>
      <c r="N10" s="218">
        <v>4692</v>
      </c>
      <c r="O10" s="92"/>
    </row>
    <row r="11" spans="1:15" s="74" customFormat="1" ht="32.25" customHeight="1">
      <c r="A11" s="87">
        <v>4</v>
      </c>
      <c r="B11" s="88" t="s">
        <v>359</v>
      </c>
      <c r="C11" s="89">
        <v>86</v>
      </c>
      <c r="D11" s="90">
        <v>36526</v>
      </c>
      <c r="E11" s="173" t="s">
        <v>785</v>
      </c>
      <c r="F11" s="173" t="s">
        <v>749</v>
      </c>
      <c r="G11" s="91">
        <v>4674</v>
      </c>
      <c r="H11" s="91" t="s">
        <v>1118</v>
      </c>
      <c r="I11" s="91">
        <v>4429</v>
      </c>
      <c r="J11" s="218">
        <v>4674</v>
      </c>
      <c r="K11" s="248">
        <v>4402</v>
      </c>
      <c r="L11" s="248">
        <v>4238</v>
      </c>
      <c r="M11" s="249">
        <v>4565</v>
      </c>
      <c r="N11" s="218">
        <v>4674</v>
      </c>
      <c r="O11" s="92"/>
    </row>
    <row r="12" spans="1:16" s="74" customFormat="1" ht="32.25" customHeight="1">
      <c r="A12" s="87">
        <v>5</v>
      </c>
      <c r="B12" s="88" t="s">
        <v>371</v>
      </c>
      <c r="C12" s="89">
        <v>276</v>
      </c>
      <c r="D12" s="90">
        <v>37026</v>
      </c>
      <c r="E12" s="173" t="s">
        <v>800</v>
      </c>
      <c r="F12" s="173" t="s">
        <v>801</v>
      </c>
      <c r="G12" s="91">
        <v>4658</v>
      </c>
      <c r="H12" s="91">
        <v>4641</v>
      </c>
      <c r="I12" s="91">
        <v>4460</v>
      </c>
      <c r="J12" s="218">
        <v>4658</v>
      </c>
      <c r="K12" s="248">
        <v>4347</v>
      </c>
      <c r="L12" s="248">
        <v>4666</v>
      </c>
      <c r="M12" s="249" t="s">
        <v>1118</v>
      </c>
      <c r="N12" s="218">
        <v>4666</v>
      </c>
      <c r="O12" s="92"/>
      <c r="P12" s="75"/>
    </row>
    <row r="13" spans="1:15" s="74" customFormat="1" ht="32.25" customHeight="1">
      <c r="A13" s="87">
        <v>6</v>
      </c>
      <c r="B13" s="88" t="s">
        <v>372</v>
      </c>
      <c r="C13" s="89">
        <v>208</v>
      </c>
      <c r="D13" s="90">
        <v>36557</v>
      </c>
      <c r="E13" s="173" t="s">
        <v>759</v>
      </c>
      <c r="F13" s="173" t="s">
        <v>760</v>
      </c>
      <c r="G13" s="91">
        <v>4295</v>
      </c>
      <c r="H13" s="91" t="s">
        <v>1118</v>
      </c>
      <c r="I13" s="91">
        <v>4352</v>
      </c>
      <c r="J13" s="218">
        <v>4352</v>
      </c>
      <c r="K13" s="248">
        <v>4474</v>
      </c>
      <c r="L13" s="248">
        <v>4662</v>
      </c>
      <c r="M13" s="249">
        <v>4367</v>
      </c>
      <c r="N13" s="218">
        <v>4662</v>
      </c>
      <c r="O13" s="92"/>
    </row>
    <row r="14" spans="1:15" s="74" customFormat="1" ht="32.25" customHeight="1">
      <c r="A14" s="87">
        <v>7</v>
      </c>
      <c r="B14" s="88" t="s">
        <v>360</v>
      </c>
      <c r="C14" s="89">
        <v>279</v>
      </c>
      <c r="D14" s="90">
        <v>37514</v>
      </c>
      <c r="E14" s="173" t="s">
        <v>804</v>
      </c>
      <c r="F14" s="173" t="s">
        <v>801</v>
      </c>
      <c r="G14" s="91">
        <v>4483</v>
      </c>
      <c r="H14" s="91">
        <v>4424</v>
      </c>
      <c r="I14" s="91">
        <v>4371</v>
      </c>
      <c r="J14" s="218">
        <v>4483</v>
      </c>
      <c r="K14" s="248">
        <v>4603</v>
      </c>
      <c r="L14" s="248">
        <v>4492</v>
      </c>
      <c r="M14" s="249">
        <v>4521</v>
      </c>
      <c r="N14" s="218">
        <v>4603</v>
      </c>
      <c r="O14" s="92"/>
    </row>
    <row r="15" spans="1:15" s="74" customFormat="1" ht="32.25" customHeight="1">
      <c r="A15" s="87">
        <v>8</v>
      </c>
      <c r="B15" s="88" t="s">
        <v>361</v>
      </c>
      <c r="C15" s="89">
        <v>124</v>
      </c>
      <c r="D15" s="90">
        <v>36669</v>
      </c>
      <c r="E15" s="173" t="s">
        <v>787</v>
      </c>
      <c r="F15" s="173" t="s">
        <v>788</v>
      </c>
      <c r="G15" s="91">
        <v>4219</v>
      </c>
      <c r="H15" s="91">
        <v>4220</v>
      </c>
      <c r="I15" s="91">
        <v>4043</v>
      </c>
      <c r="J15" s="218">
        <v>4220</v>
      </c>
      <c r="K15" s="248">
        <v>4330</v>
      </c>
      <c r="L15" s="248">
        <v>3776</v>
      </c>
      <c r="M15" s="249" t="s">
        <v>1118</v>
      </c>
      <c r="N15" s="218">
        <v>4330</v>
      </c>
      <c r="O15" s="92"/>
    </row>
    <row r="16" spans="1:15" s="74" customFormat="1" ht="32.25" customHeight="1">
      <c r="A16" s="87">
        <v>9</v>
      </c>
      <c r="B16" s="88" t="s">
        <v>362</v>
      </c>
      <c r="C16" s="89">
        <v>83</v>
      </c>
      <c r="D16" s="90">
        <v>36865</v>
      </c>
      <c r="E16" s="173" t="s">
        <v>784</v>
      </c>
      <c r="F16" s="173" t="s">
        <v>749</v>
      </c>
      <c r="G16" s="91">
        <v>3885</v>
      </c>
      <c r="H16" s="91">
        <v>3798</v>
      </c>
      <c r="I16" s="91">
        <v>4115</v>
      </c>
      <c r="J16" s="218">
        <v>4115</v>
      </c>
      <c r="K16" s="248" t="s">
        <v>1118</v>
      </c>
      <c r="L16" s="248">
        <v>3904</v>
      </c>
      <c r="M16" s="249">
        <v>4174</v>
      </c>
      <c r="N16" s="218">
        <v>4174</v>
      </c>
      <c r="O16" s="92"/>
    </row>
    <row r="17" spans="1:15" s="74" customFormat="1" ht="32.25" customHeight="1">
      <c r="A17" s="87">
        <v>10</v>
      </c>
      <c r="B17" s="88" t="s">
        <v>373</v>
      </c>
      <c r="C17" s="89">
        <v>53</v>
      </c>
      <c r="D17" s="90">
        <v>36560</v>
      </c>
      <c r="E17" s="173" t="s">
        <v>786</v>
      </c>
      <c r="F17" s="173" t="s">
        <v>779</v>
      </c>
      <c r="G17" s="91" t="s">
        <v>1118</v>
      </c>
      <c r="H17" s="91">
        <v>3991</v>
      </c>
      <c r="I17" s="91" t="s">
        <v>1118</v>
      </c>
      <c r="J17" s="218">
        <v>3991</v>
      </c>
      <c r="K17" s="248" t="s">
        <v>1118</v>
      </c>
      <c r="L17" s="248" t="s">
        <v>1118</v>
      </c>
      <c r="M17" s="249" t="s">
        <v>1118</v>
      </c>
      <c r="N17" s="218">
        <v>3991</v>
      </c>
      <c r="O17" s="92"/>
    </row>
    <row r="18" spans="1:15" s="74" customFormat="1" ht="32.25" customHeight="1">
      <c r="A18" s="87">
        <v>11</v>
      </c>
      <c r="B18" s="88" t="s">
        <v>374</v>
      </c>
      <c r="C18" s="89">
        <v>249</v>
      </c>
      <c r="D18" s="90">
        <v>36717</v>
      </c>
      <c r="E18" s="173" t="s">
        <v>797</v>
      </c>
      <c r="F18" s="173" t="s">
        <v>798</v>
      </c>
      <c r="G18" s="91" t="s">
        <v>1118</v>
      </c>
      <c r="H18" s="91">
        <v>3720</v>
      </c>
      <c r="I18" s="91">
        <v>3970</v>
      </c>
      <c r="J18" s="218">
        <v>3970</v>
      </c>
      <c r="K18" s="248">
        <v>3726</v>
      </c>
      <c r="L18" s="248">
        <v>3856</v>
      </c>
      <c r="M18" s="249">
        <v>3962</v>
      </c>
      <c r="N18" s="218">
        <v>3970</v>
      </c>
      <c r="O18" s="92"/>
    </row>
    <row r="19" spans="1:16" s="74" customFormat="1" ht="32.25" customHeight="1" thickBot="1">
      <c r="A19" s="260">
        <v>12</v>
      </c>
      <c r="B19" s="261" t="s">
        <v>375</v>
      </c>
      <c r="C19" s="262">
        <v>289</v>
      </c>
      <c r="D19" s="263">
        <v>36526</v>
      </c>
      <c r="E19" s="264" t="s">
        <v>805</v>
      </c>
      <c r="F19" s="264" t="s">
        <v>766</v>
      </c>
      <c r="G19" s="282">
        <v>3099</v>
      </c>
      <c r="H19" s="282">
        <v>3395</v>
      </c>
      <c r="I19" s="282">
        <v>3391</v>
      </c>
      <c r="J19" s="266">
        <v>3395</v>
      </c>
      <c r="K19" s="267">
        <v>3410</v>
      </c>
      <c r="L19" s="267">
        <v>3688</v>
      </c>
      <c r="M19" s="268">
        <v>3550</v>
      </c>
      <c r="N19" s="266">
        <v>3688</v>
      </c>
      <c r="O19" s="269"/>
      <c r="P19" s="75"/>
    </row>
    <row r="20" spans="1:15" s="74" customFormat="1" ht="32.25" customHeight="1" thickTop="1">
      <c r="A20" s="250">
        <v>13</v>
      </c>
      <c r="B20" s="251" t="s">
        <v>363</v>
      </c>
      <c r="C20" s="252">
        <v>158</v>
      </c>
      <c r="D20" s="253">
        <v>36986</v>
      </c>
      <c r="E20" s="254" t="s">
        <v>790</v>
      </c>
      <c r="F20" s="254" t="s">
        <v>726</v>
      </c>
      <c r="G20" s="270">
        <v>3201</v>
      </c>
      <c r="H20" s="270">
        <v>3277</v>
      </c>
      <c r="I20" s="270">
        <v>2829</v>
      </c>
      <c r="J20" s="256">
        <v>3277</v>
      </c>
      <c r="K20" s="257" t="s">
        <v>1118</v>
      </c>
      <c r="L20" s="257">
        <v>3281</v>
      </c>
      <c r="M20" s="258">
        <v>3282</v>
      </c>
      <c r="N20" s="256">
        <v>3282</v>
      </c>
      <c r="O20" s="259"/>
    </row>
    <row r="21" spans="1:15" s="74" customFormat="1" ht="32.25" customHeight="1">
      <c r="A21" s="87">
        <v>14</v>
      </c>
      <c r="B21" s="88" t="s">
        <v>376</v>
      </c>
      <c r="C21" s="89">
        <v>190</v>
      </c>
      <c r="D21" s="90">
        <v>37086</v>
      </c>
      <c r="E21" s="173" t="s">
        <v>792</v>
      </c>
      <c r="F21" s="173" t="s">
        <v>726</v>
      </c>
      <c r="G21" s="91">
        <v>2719</v>
      </c>
      <c r="H21" s="91">
        <v>3126</v>
      </c>
      <c r="I21" s="91">
        <v>3091</v>
      </c>
      <c r="J21" s="218">
        <v>3126</v>
      </c>
      <c r="K21" s="248">
        <v>2980</v>
      </c>
      <c r="L21" s="248">
        <v>3040</v>
      </c>
      <c r="M21" s="249">
        <v>3080</v>
      </c>
      <c r="N21" s="218">
        <v>3126</v>
      </c>
      <c r="O21" s="92"/>
    </row>
    <row r="22" spans="1:15" s="74" customFormat="1" ht="32.25" customHeight="1">
      <c r="A22" s="87">
        <v>15</v>
      </c>
      <c r="B22" s="88" t="s">
        <v>377</v>
      </c>
      <c r="C22" s="89">
        <v>292</v>
      </c>
      <c r="D22" s="90">
        <v>36576</v>
      </c>
      <c r="E22" s="173" t="s">
        <v>806</v>
      </c>
      <c r="F22" s="173" t="s">
        <v>766</v>
      </c>
      <c r="G22" s="91" t="s">
        <v>1118</v>
      </c>
      <c r="H22" s="91">
        <v>3084</v>
      </c>
      <c r="I22" s="91">
        <v>2803</v>
      </c>
      <c r="J22" s="218">
        <v>3084</v>
      </c>
      <c r="K22" s="248"/>
      <c r="L22" s="248"/>
      <c r="M22" s="249"/>
      <c r="N22" s="218">
        <v>3084</v>
      </c>
      <c r="O22" s="92"/>
    </row>
    <row r="23" spans="1:15" s="74" customFormat="1" ht="32.25" customHeight="1">
      <c r="A23" s="87">
        <v>16</v>
      </c>
      <c r="B23" s="88" t="s">
        <v>364</v>
      </c>
      <c r="C23" s="89">
        <v>194</v>
      </c>
      <c r="D23" s="90">
        <v>36784</v>
      </c>
      <c r="E23" s="173" t="s">
        <v>796</v>
      </c>
      <c r="F23" s="173" t="s">
        <v>726</v>
      </c>
      <c r="G23" s="91">
        <v>2504</v>
      </c>
      <c r="H23" s="91">
        <v>2563</v>
      </c>
      <c r="I23" s="91">
        <v>2744</v>
      </c>
      <c r="J23" s="218">
        <v>2744</v>
      </c>
      <c r="K23" s="248">
        <v>2532</v>
      </c>
      <c r="L23" s="248">
        <v>2660</v>
      </c>
      <c r="M23" s="249">
        <v>2274</v>
      </c>
      <c r="N23" s="218">
        <v>2744</v>
      </c>
      <c r="O23" s="92"/>
    </row>
    <row r="24" spans="1:15" s="74" customFormat="1" ht="32.25" customHeight="1">
      <c r="A24" s="87">
        <v>17</v>
      </c>
      <c r="B24" s="88" t="s">
        <v>365</v>
      </c>
      <c r="C24" s="89">
        <v>192</v>
      </c>
      <c r="D24" s="90">
        <v>36862</v>
      </c>
      <c r="E24" s="173" t="s">
        <v>794</v>
      </c>
      <c r="F24" s="173" t="s">
        <v>726</v>
      </c>
      <c r="G24" s="91">
        <v>1857</v>
      </c>
      <c r="H24" s="91">
        <v>2023</v>
      </c>
      <c r="I24" s="91">
        <v>2252</v>
      </c>
      <c r="J24" s="218">
        <v>2252</v>
      </c>
      <c r="K24" s="248">
        <v>1968</v>
      </c>
      <c r="L24" s="248" t="s">
        <v>1118</v>
      </c>
      <c r="M24" s="249" t="s">
        <v>1118</v>
      </c>
      <c r="N24" s="218">
        <v>2252</v>
      </c>
      <c r="O24" s="92"/>
    </row>
    <row r="25" spans="1:15" s="74" customFormat="1" ht="32.25" customHeight="1">
      <c r="A25" s="87">
        <v>18</v>
      </c>
      <c r="B25" s="88" t="s">
        <v>366</v>
      </c>
      <c r="C25" s="89">
        <v>293</v>
      </c>
      <c r="D25" s="90">
        <v>37082</v>
      </c>
      <c r="E25" s="173" t="s">
        <v>807</v>
      </c>
      <c r="F25" s="173" t="s">
        <v>766</v>
      </c>
      <c r="G25" s="91">
        <v>2125</v>
      </c>
      <c r="H25" s="91" t="s">
        <v>1118</v>
      </c>
      <c r="I25" s="91" t="s">
        <v>1118</v>
      </c>
      <c r="J25" s="218">
        <v>2125</v>
      </c>
      <c r="K25" s="248"/>
      <c r="L25" s="248"/>
      <c r="M25" s="249"/>
      <c r="N25" s="218">
        <v>2125</v>
      </c>
      <c r="O25" s="92"/>
    </row>
    <row r="26" spans="1:16" s="74" customFormat="1" ht="32.25" customHeight="1">
      <c r="A26" s="87">
        <v>19</v>
      </c>
      <c r="B26" s="88" t="s">
        <v>367</v>
      </c>
      <c r="C26" s="89">
        <v>193</v>
      </c>
      <c r="D26" s="90">
        <v>36860</v>
      </c>
      <c r="E26" s="173" t="s">
        <v>795</v>
      </c>
      <c r="F26" s="173" t="s">
        <v>726</v>
      </c>
      <c r="G26" s="91">
        <v>1914</v>
      </c>
      <c r="H26" s="91">
        <v>1865</v>
      </c>
      <c r="I26" s="91">
        <v>1858</v>
      </c>
      <c r="J26" s="218">
        <v>1914</v>
      </c>
      <c r="K26" s="248"/>
      <c r="L26" s="248"/>
      <c r="M26" s="249"/>
      <c r="N26" s="218">
        <v>1914</v>
      </c>
      <c r="O26" s="92"/>
      <c r="P26" s="75"/>
    </row>
    <row r="27" spans="1:15" s="74" customFormat="1" ht="32.25" customHeight="1">
      <c r="A27" s="87">
        <v>20</v>
      </c>
      <c r="B27" s="88" t="s">
        <v>368</v>
      </c>
      <c r="C27" s="89">
        <v>191</v>
      </c>
      <c r="D27" s="90">
        <v>36861</v>
      </c>
      <c r="E27" s="173" t="s">
        <v>793</v>
      </c>
      <c r="F27" s="173" t="s">
        <v>726</v>
      </c>
      <c r="G27" s="91" t="s">
        <v>1118</v>
      </c>
      <c r="H27" s="91" t="s">
        <v>1118</v>
      </c>
      <c r="I27" s="91">
        <v>1574</v>
      </c>
      <c r="J27" s="218">
        <v>1574</v>
      </c>
      <c r="K27" s="248"/>
      <c r="L27" s="248"/>
      <c r="M27" s="249"/>
      <c r="N27" s="218">
        <v>1574</v>
      </c>
      <c r="O27" s="92"/>
    </row>
    <row r="28" spans="1:15" s="74" customFormat="1" ht="32.25" customHeight="1">
      <c r="A28" s="87" t="s">
        <v>1119</v>
      </c>
      <c r="B28" s="88" t="s">
        <v>378</v>
      </c>
      <c r="C28" s="89">
        <v>189</v>
      </c>
      <c r="D28" s="90">
        <v>36864</v>
      </c>
      <c r="E28" s="173" t="s">
        <v>791</v>
      </c>
      <c r="F28" s="173" t="s">
        <v>726</v>
      </c>
      <c r="G28" s="91"/>
      <c r="H28" s="91"/>
      <c r="I28" s="91"/>
      <c r="J28" s="218" t="s">
        <v>829</v>
      </c>
      <c r="K28" s="248"/>
      <c r="L28" s="248"/>
      <c r="M28" s="249"/>
      <c r="N28" s="218" t="s">
        <v>738</v>
      </c>
      <c r="O28" s="92"/>
    </row>
    <row r="29" spans="1:15" s="74" customFormat="1" ht="32.25" customHeight="1">
      <c r="A29" s="87" t="s">
        <v>1119</v>
      </c>
      <c r="B29" s="88" t="s">
        <v>379</v>
      </c>
      <c r="C29" s="89">
        <v>269</v>
      </c>
      <c r="D29" s="90">
        <v>36771</v>
      </c>
      <c r="E29" s="173" t="s">
        <v>799</v>
      </c>
      <c r="F29" s="173" t="s">
        <v>764</v>
      </c>
      <c r="G29" s="91"/>
      <c r="H29" s="91"/>
      <c r="I29" s="91"/>
      <c r="J29" s="218" t="s">
        <v>829</v>
      </c>
      <c r="K29" s="248"/>
      <c r="L29" s="248"/>
      <c r="M29" s="249"/>
      <c r="N29" s="218" t="s">
        <v>738</v>
      </c>
      <c r="O29" s="92"/>
    </row>
    <row r="30" spans="1:15" s="74" customFormat="1" ht="32.25" customHeight="1">
      <c r="A30" s="87"/>
      <c r="B30" s="88" t="s">
        <v>380</v>
      </c>
      <c r="C30" s="89" t="s">
        <v>829</v>
      </c>
      <c r="D30" s="90" t="s">
        <v>829</v>
      </c>
      <c r="E30" s="173" t="s">
        <v>829</v>
      </c>
      <c r="F30" s="173" t="s">
        <v>829</v>
      </c>
      <c r="G30" s="91"/>
      <c r="H30" s="91"/>
      <c r="I30" s="91"/>
      <c r="J30" s="218" t="s">
        <v>829</v>
      </c>
      <c r="K30" s="248"/>
      <c r="L30" s="248"/>
      <c r="M30" s="249"/>
      <c r="N30" s="218">
        <v>0</v>
      </c>
      <c r="O30" s="92"/>
    </row>
    <row r="31" spans="1:15" s="74" customFormat="1" ht="32.25" customHeight="1">
      <c r="A31" s="87"/>
      <c r="B31" s="88" t="s">
        <v>381</v>
      </c>
      <c r="C31" s="89" t="s">
        <v>829</v>
      </c>
      <c r="D31" s="90" t="s">
        <v>829</v>
      </c>
      <c r="E31" s="173" t="s">
        <v>829</v>
      </c>
      <c r="F31" s="173" t="s">
        <v>829</v>
      </c>
      <c r="G31" s="91"/>
      <c r="H31" s="91"/>
      <c r="I31" s="91"/>
      <c r="J31" s="218" t="s">
        <v>829</v>
      </c>
      <c r="K31" s="248"/>
      <c r="L31" s="248"/>
      <c r="M31" s="249"/>
      <c r="N31" s="218">
        <v>0</v>
      </c>
      <c r="O31" s="92"/>
    </row>
    <row r="32" spans="1:15" s="74" customFormat="1" ht="32.25" customHeight="1">
      <c r="A32" s="87"/>
      <c r="B32" s="88" t="s">
        <v>382</v>
      </c>
      <c r="C32" s="89" t="s">
        <v>829</v>
      </c>
      <c r="D32" s="90" t="s">
        <v>829</v>
      </c>
      <c r="E32" s="173" t="s">
        <v>829</v>
      </c>
      <c r="F32" s="173" t="s">
        <v>829</v>
      </c>
      <c r="G32" s="91"/>
      <c r="H32" s="91"/>
      <c r="I32" s="91"/>
      <c r="J32" s="218" t="s">
        <v>829</v>
      </c>
      <c r="K32" s="248"/>
      <c r="L32" s="248"/>
      <c r="M32" s="249"/>
      <c r="N32" s="218">
        <v>0</v>
      </c>
      <c r="O32" s="92"/>
    </row>
    <row r="33" spans="1:16" s="74" customFormat="1" ht="32.25" customHeight="1">
      <c r="A33" s="87"/>
      <c r="B33" s="88" t="s">
        <v>383</v>
      </c>
      <c r="C33" s="89" t="s">
        <v>829</v>
      </c>
      <c r="D33" s="90" t="s">
        <v>829</v>
      </c>
      <c r="E33" s="173" t="s">
        <v>829</v>
      </c>
      <c r="F33" s="173" t="s">
        <v>829</v>
      </c>
      <c r="G33" s="91"/>
      <c r="H33" s="91"/>
      <c r="I33" s="91"/>
      <c r="J33" s="218" t="s">
        <v>829</v>
      </c>
      <c r="K33" s="248"/>
      <c r="L33" s="248"/>
      <c r="M33" s="249"/>
      <c r="N33" s="218">
        <v>0</v>
      </c>
      <c r="O33" s="92"/>
      <c r="P33" s="75"/>
    </row>
    <row r="34" spans="1:15" s="74" customFormat="1" ht="32.25" customHeight="1">
      <c r="A34" s="87"/>
      <c r="B34" s="88" t="s">
        <v>384</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385</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386</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387</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2" dxfId="0" operator="equal">
      <formula>0</formula>
    </cfRule>
  </conditionalFormatting>
  <conditionalFormatting sqref="N8:N27">
    <cfRule type="duplicateValues" priority="1" dxfId="9" stopIfTrue="1">
      <formula>AND(COUNTIF($N$8:$N$27,N8)&gt;1,NOT(ISBLANK(N8)))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P39"/>
  <sheetViews>
    <sheetView view="pageBreakPreview" zoomScale="106" zoomScaleSheetLayoutView="106" zoomScalePageLayoutView="0" workbookViewId="0" topLeftCell="A1">
      <selection activeCell="Q9" sqref="Q9"/>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448</v>
      </c>
      <c r="E3" s="375"/>
      <c r="F3" s="181" t="s">
        <v>137</v>
      </c>
      <c r="G3" s="376">
        <v>3200</v>
      </c>
      <c r="H3" s="376"/>
      <c r="I3" s="387" t="s">
        <v>142</v>
      </c>
      <c r="J3" s="387"/>
      <c r="K3" s="388" t="s">
        <v>252</v>
      </c>
      <c r="L3" s="388"/>
      <c r="M3" s="388"/>
      <c r="N3" s="388"/>
      <c r="O3" s="388"/>
    </row>
    <row r="4" spans="1:15" s="3" customFormat="1" ht="17.25" customHeight="1">
      <c r="A4" s="380" t="s">
        <v>144</v>
      </c>
      <c r="B4" s="380"/>
      <c r="C4" s="380"/>
      <c r="D4" s="386" t="s">
        <v>696</v>
      </c>
      <c r="E4" s="386"/>
      <c r="F4" s="133" t="s">
        <v>211</v>
      </c>
      <c r="G4" s="134" t="s">
        <v>449</v>
      </c>
      <c r="H4" s="85"/>
      <c r="I4" s="380" t="s">
        <v>141</v>
      </c>
      <c r="J4" s="380"/>
      <c r="K4" s="381" t="s">
        <v>737</v>
      </c>
      <c r="L4" s="381"/>
      <c r="M4" s="381"/>
      <c r="N4" s="381"/>
      <c r="O4" s="381"/>
    </row>
    <row r="5" spans="1:15" ht="13.5" customHeight="1">
      <c r="A5" s="4"/>
      <c r="B5" s="4"/>
      <c r="C5" s="4"/>
      <c r="D5" s="8"/>
      <c r="E5" s="5"/>
      <c r="F5" s="6"/>
      <c r="G5" s="7"/>
      <c r="H5" s="7"/>
      <c r="I5" s="7"/>
      <c r="J5" s="7"/>
      <c r="K5" s="7"/>
      <c r="L5" s="7"/>
      <c r="M5" s="385">
        <v>42127.53918622685</v>
      </c>
      <c r="N5" s="385"/>
      <c r="O5" s="385"/>
    </row>
    <row r="6" spans="1:15" ht="15.75">
      <c r="A6" s="382" t="s">
        <v>6</v>
      </c>
      <c r="B6" s="382"/>
      <c r="C6" s="383" t="s">
        <v>112</v>
      </c>
      <c r="D6" s="383" t="s">
        <v>145</v>
      </c>
      <c r="E6" s="382" t="s">
        <v>7</v>
      </c>
      <c r="F6" s="382" t="s">
        <v>38</v>
      </c>
      <c r="G6" s="384" t="s">
        <v>452</v>
      </c>
      <c r="H6" s="384"/>
      <c r="I6" s="384"/>
      <c r="J6" s="384"/>
      <c r="K6" s="384"/>
      <c r="L6" s="384"/>
      <c r="M6" s="384"/>
      <c r="N6" s="377" t="s">
        <v>8</v>
      </c>
      <c r="O6" s="377" t="s">
        <v>288</v>
      </c>
    </row>
    <row r="7" spans="1:15" ht="35.25" customHeight="1">
      <c r="A7" s="382"/>
      <c r="B7" s="382"/>
      <c r="C7" s="383"/>
      <c r="D7" s="383"/>
      <c r="E7" s="382"/>
      <c r="F7" s="382"/>
      <c r="G7" s="180">
        <v>1</v>
      </c>
      <c r="H7" s="180">
        <v>2</v>
      </c>
      <c r="I7" s="180">
        <v>3</v>
      </c>
      <c r="J7" s="180" t="s">
        <v>140</v>
      </c>
      <c r="K7" s="180">
        <v>4</v>
      </c>
      <c r="L7" s="180">
        <v>5</v>
      </c>
      <c r="M7" s="180">
        <v>6</v>
      </c>
      <c r="N7" s="377"/>
      <c r="O7" s="377"/>
    </row>
    <row r="8" spans="1:15" s="74" customFormat="1" ht="32.25" customHeight="1">
      <c r="A8" s="87">
        <v>1</v>
      </c>
      <c r="B8" s="88" t="s">
        <v>403</v>
      </c>
      <c r="C8" s="89">
        <v>209</v>
      </c>
      <c r="D8" s="90">
        <v>36831</v>
      </c>
      <c r="E8" s="173" t="s">
        <v>817</v>
      </c>
      <c r="F8" s="173" t="s">
        <v>760</v>
      </c>
      <c r="G8" s="91" t="s">
        <v>1118</v>
      </c>
      <c r="H8" s="91">
        <v>4839</v>
      </c>
      <c r="I8" s="91">
        <v>5257</v>
      </c>
      <c r="J8" s="218">
        <v>5257</v>
      </c>
      <c r="K8" s="248">
        <v>4891</v>
      </c>
      <c r="L8" s="248">
        <v>5111</v>
      </c>
      <c r="M8" s="249">
        <v>5074</v>
      </c>
      <c r="N8" s="218">
        <v>5257</v>
      </c>
      <c r="O8" s="92"/>
    </row>
    <row r="9" spans="1:15" s="74" customFormat="1" ht="32.25" customHeight="1">
      <c r="A9" s="87">
        <v>2</v>
      </c>
      <c r="B9" s="88" t="s">
        <v>402</v>
      </c>
      <c r="C9" s="89">
        <v>112</v>
      </c>
      <c r="D9" s="90">
        <v>36610</v>
      </c>
      <c r="E9" s="173" t="s">
        <v>813</v>
      </c>
      <c r="F9" s="173" t="s">
        <v>779</v>
      </c>
      <c r="G9" s="91" t="s">
        <v>1118</v>
      </c>
      <c r="H9" s="91" t="s">
        <v>1118</v>
      </c>
      <c r="I9" s="91">
        <v>5076</v>
      </c>
      <c r="J9" s="218">
        <v>5076</v>
      </c>
      <c r="K9" s="248">
        <v>5208</v>
      </c>
      <c r="L9" s="248">
        <v>4848</v>
      </c>
      <c r="M9" s="249" t="s">
        <v>1118</v>
      </c>
      <c r="N9" s="218">
        <v>5208</v>
      </c>
      <c r="O9" s="92"/>
    </row>
    <row r="10" spans="1:15" s="74" customFormat="1" ht="32.25" customHeight="1">
      <c r="A10" s="87">
        <v>3</v>
      </c>
      <c r="B10" s="88" t="s">
        <v>404</v>
      </c>
      <c r="C10" s="89">
        <v>205</v>
      </c>
      <c r="D10" s="90">
        <v>36577</v>
      </c>
      <c r="E10" s="173" t="s">
        <v>757</v>
      </c>
      <c r="F10" s="173" t="s">
        <v>758</v>
      </c>
      <c r="G10" s="91">
        <v>4794</v>
      </c>
      <c r="H10" s="91" t="s">
        <v>1118</v>
      </c>
      <c r="I10" s="91" t="s">
        <v>1118</v>
      </c>
      <c r="J10" s="218">
        <v>4794</v>
      </c>
      <c r="K10" s="248" t="s">
        <v>1118</v>
      </c>
      <c r="L10" s="248">
        <v>5055</v>
      </c>
      <c r="M10" s="249" t="s">
        <v>1118</v>
      </c>
      <c r="N10" s="218">
        <v>5055</v>
      </c>
      <c r="O10" s="92"/>
    </row>
    <row r="11" spans="1:15" s="74" customFormat="1" ht="32.25" customHeight="1">
      <c r="A11" s="87">
        <v>4</v>
      </c>
      <c r="B11" s="88" t="s">
        <v>390</v>
      </c>
      <c r="C11" s="89">
        <v>85</v>
      </c>
      <c r="D11" s="90">
        <v>36526</v>
      </c>
      <c r="E11" s="173" t="s">
        <v>812</v>
      </c>
      <c r="F11" s="173" t="s">
        <v>749</v>
      </c>
      <c r="G11" s="91">
        <v>4233</v>
      </c>
      <c r="H11" s="91">
        <v>4300</v>
      </c>
      <c r="I11" s="91">
        <v>4303</v>
      </c>
      <c r="J11" s="218">
        <v>4303</v>
      </c>
      <c r="K11" s="248" t="s">
        <v>1118</v>
      </c>
      <c r="L11" s="248" t="s">
        <v>1118</v>
      </c>
      <c r="M11" s="249">
        <v>4378</v>
      </c>
      <c r="N11" s="218">
        <v>4378</v>
      </c>
      <c r="O11" s="92"/>
    </row>
    <row r="12" spans="1:16" s="74" customFormat="1" ht="32.25" customHeight="1">
      <c r="A12" s="87">
        <v>5</v>
      </c>
      <c r="B12" s="88" t="s">
        <v>389</v>
      </c>
      <c r="C12" s="89">
        <v>263</v>
      </c>
      <c r="D12" s="90">
        <v>36560</v>
      </c>
      <c r="E12" s="173" t="s">
        <v>822</v>
      </c>
      <c r="F12" s="173" t="s">
        <v>762</v>
      </c>
      <c r="G12" s="91" t="s">
        <v>1118</v>
      </c>
      <c r="H12" s="91">
        <v>3954</v>
      </c>
      <c r="I12" s="91" t="s">
        <v>1118</v>
      </c>
      <c r="J12" s="218">
        <v>3954</v>
      </c>
      <c r="K12" s="248">
        <v>4158</v>
      </c>
      <c r="L12" s="248">
        <v>3757</v>
      </c>
      <c r="M12" s="249" t="s">
        <v>1118</v>
      </c>
      <c r="N12" s="218">
        <v>4158</v>
      </c>
      <c r="O12" s="92"/>
      <c r="P12" s="75"/>
    </row>
    <row r="13" spans="1:15" s="74" customFormat="1" ht="32.25" customHeight="1">
      <c r="A13" s="87">
        <v>6</v>
      </c>
      <c r="B13" s="88" t="s">
        <v>401</v>
      </c>
      <c r="C13" s="89">
        <v>306</v>
      </c>
      <c r="D13" s="90">
        <v>36610</v>
      </c>
      <c r="E13" s="173" t="s">
        <v>772</v>
      </c>
      <c r="F13" s="173" t="s">
        <v>773</v>
      </c>
      <c r="G13" s="91" t="s">
        <v>1118</v>
      </c>
      <c r="H13" s="91" t="s">
        <v>1118</v>
      </c>
      <c r="I13" s="91">
        <v>3898</v>
      </c>
      <c r="J13" s="218">
        <v>3898</v>
      </c>
      <c r="K13" s="248">
        <v>4079</v>
      </c>
      <c r="L13" s="248" t="s">
        <v>1118</v>
      </c>
      <c r="M13" s="249" t="s">
        <v>1118</v>
      </c>
      <c r="N13" s="218">
        <v>4079</v>
      </c>
      <c r="O13" s="92"/>
    </row>
    <row r="14" spans="1:15" s="74" customFormat="1" ht="32.25" customHeight="1">
      <c r="A14" s="87">
        <v>7</v>
      </c>
      <c r="B14" s="88" t="s">
        <v>393</v>
      </c>
      <c r="C14" s="89">
        <v>124</v>
      </c>
      <c r="D14" s="90">
        <v>36669</v>
      </c>
      <c r="E14" s="173" t="s">
        <v>787</v>
      </c>
      <c r="F14" s="173" t="s">
        <v>788</v>
      </c>
      <c r="G14" s="91" t="s">
        <v>1118</v>
      </c>
      <c r="H14" s="91">
        <v>3707</v>
      </c>
      <c r="I14" s="91" t="s">
        <v>252</v>
      </c>
      <c r="J14" s="218">
        <v>3707</v>
      </c>
      <c r="K14" s="248" t="s">
        <v>252</v>
      </c>
      <c r="L14" s="248" t="s">
        <v>252</v>
      </c>
      <c r="M14" s="249" t="s">
        <v>252</v>
      </c>
      <c r="N14" s="218">
        <v>3707</v>
      </c>
      <c r="O14" s="92"/>
    </row>
    <row r="15" spans="1:15" s="74" customFormat="1" ht="32.25" customHeight="1">
      <c r="A15" s="87">
        <v>8</v>
      </c>
      <c r="B15" s="88" t="s">
        <v>397</v>
      </c>
      <c r="C15" s="89">
        <v>226</v>
      </c>
      <c r="D15" s="90">
        <v>37283</v>
      </c>
      <c r="E15" s="173" t="s">
        <v>818</v>
      </c>
      <c r="F15" s="173" t="s">
        <v>819</v>
      </c>
      <c r="G15" s="91" t="s">
        <v>1118</v>
      </c>
      <c r="H15" s="91" t="s">
        <v>1118</v>
      </c>
      <c r="I15" s="91">
        <v>3332</v>
      </c>
      <c r="J15" s="218">
        <v>3332</v>
      </c>
      <c r="K15" s="248">
        <v>3115</v>
      </c>
      <c r="L15" s="248" t="s">
        <v>1118</v>
      </c>
      <c r="M15" s="249" t="s">
        <v>1118</v>
      </c>
      <c r="N15" s="218">
        <v>3332</v>
      </c>
      <c r="O15" s="92"/>
    </row>
    <row r="16" spans="1:15" s="74" customFormat="1" ht="32.25" customHeight="1">
      <c r="A16" s="87">
        <v>9</v>
      </c>
      <c r="B16" s="88" t="s">
        <v>400</v>
      </c>
      <c r="C16" s="89">
        <v>116</v>
      </c>
      <c r="D16" s="90">
        <v>36610</v>
      </c>
      <c r="E16" s="173" t="s">
        <v>814</v>
      </c>
      <c r="F16" s="173" t="s">
        <v>779</v>
      </c>
      <c r="G16" s="91" t="s">
        <v>1118</v>
      </c>
      <c r="H16" s="91" t="s">
        <v>1118</v>
      </c>
      <c r="I16" s="91">
        <v>3324</v>
      </c>
      <c r="J16" s="218">
        <v>3324</v>
      </c>
      <c r="K16" s="248"/>
      <c r="L16" s="248"/>
      <c r="M16" s="249"/>
      <c r="N16" s="218">
        <v>3324</v>
      </c>
      <c r="O16" s="92"/>
    </row>
    <row r="17" spans="1:15" s="74" customFormat="1" ht="32.25" customHeight="1" thickBot="1">
      <c r="A17" s="260">
        <v>10</v>
      </c>
      <c r="B17" s="261" t="s">
        <v>392</v>
      </c>
      <c r="C17" s="262">
        <v>285</v>
      </c>
      <c r="D17" s="263">
        <v>36763</v>
      </c>
      <c r="E17" s="264" t="s">
        <v>823</v>
      </c>
      <c r="F17" s="264" t="s">
        <v>824</v>
      </c>
      <c r="G17" s="282">
        <v>2948</v>
      </c>
      <c r="H17" s="282">
        <v>3301</v>
      </c>
      <c r="I17" s="282" t="s">
        <v>1118</v>
      </c>
      <c r="J17" s="266">
        <v>3301</v>
      </c>
      <c r="K17" s="267"/>
      <c r="L17" s="267"/>
      <c r="M17" s="268"/>
      <c r="N17" s="266">
        <v>3301</v>
      </c>
      <c r="O17" s="269"/>
    </row>
    <row r="18" spans="1:15" s="74" customFormat="1" ht="32.25" customHeight="1" thickTop="1">
      <c r="A18" s="250">
        <v>11</v>
      </c>
      <c r="B18" s="251" t="s">
        <v>399</v>
      </c>
      <c r="C18" s="252">
        <v>156</v>
      </c>
      <c r="D18" s="253">
        <v>36543</v>
      </c>
      <c r="E18" s="254" t="s">
        <v>753</v>
      </c>
      <c r="F18" s="254" t="s">
        <v>726</v>
      </c>
      <c r="G18" s="270">
        <v>2978</v>
      </c>
      <c r="H18" s="270" t="s">
        <v>1118</v>
      </c>
      <c r="I18" s="270">
        <v>2835</v>
      </c>
      <c r="J18" s="256">
        <v>2978</v>
      </c>
      <c r="K18" s="257"/>
      <c r="L18" s="257"/>
      <c r="M18" s="258"/>
      <c r="N18" s="256">
        <v>2978</v>
      </c>
      <c r="O18" s="259"/>
    </row>
    <row r="19" spans="1:16" s="74" customFormat="1" ht="32.25" customHeight="1">
      <c r="A19" s="87">
        <v>12</v>
      </c>
      <c r="B19" s="88" t="s">
        <v>391</v>
      </c>
      <c r="C19" s="89">
        <v>126</v>
      </c>
      <c r="D19" s="90">
        <v>37161</v>
      </c>
      <c r="E19" s="173" t="s">
        <v>815</v>
      </c>
      <c r="F19" s="173" t="s">
        <v>816</v>
      </c>
      <c r="G19" s="91">
        <v>2272</v>
      </c>
      <c r="H19" s="91">
        <v>2599</v>
      </c>
      <c r="I19" s="91">
        <v>2524</v>
      </c>
      <c r="J19" s="218">
        <v>2599</v>
      </c>
      <c r="K19" s="248"/>
      <c r="L19" s="248"/>
      <c r="M19" s="249"/>
      <c r="N19" s="218">
        <v>2599</v>
      </c>
      <c r="O19" s="92"/>
      <c r="P19" s="75"/>
    </row>
    <row r="20" spans="1:15" s="74" customFormat="1" ht="32.25" customHeight="1">
      <c r="A20" s="87">
        <v>13</v>
      </c>
      <c r="B20" s="88" t="s">
        <v>398</v>
      </c>
      <c r="C20" s="89">
        <v>242</v>
      </c>
      <c r="D20" s="90">
        <v>36656</v>
      </c>
      <c r="E20" s="173" t="s">
        <v>820</v>
      </c>
      <c r="F20" s="173" t="s">
        <v>821</v>
      </c>
      <c r="G20" s="91">
        <v>2537</v>
      </c>
      <c r="H20" s="91">
        <v>2384</v>
      </c>
      <c r="I20" s="91">
        <v>2150</v>
      </c>
      <c r="J20" s="218">
        <v>2537</v>
      </c>
      <c r="K20" s="248"/>
      <c r="L20" s="248"/>
      <c r="M20" s="249"/>
      <c r="N20" s="218">
        <v>2537</v>
      </c>
      <c r="O20" s="92"/>
    </row>
    <row r="21" spans="1:15" s="74" customFormat="1" ht="32.25" customHeight="1">
      <c r="A21" s="87">
        <v>14</v>
      </c>
      <c r="B21" s="88" t="s">
        <v>395</v>
      </c>
      <c r="C21" s="89">
        <v>158</v>
      </c>
      <c r="D21" s="90">
        <v>36986</v>
      </c>
      <c r="E21" s="173" t="s">
        <v>790</v>
      </c>
      <c r="F21" s="173" t="s">
        <v>726</v>
      </c>
      <c r="G21" s="91">
        <v>2339</v>
      </c>
      <c r="H21" s="91">
        <v>2264</v>
      </c>
      <c r="I21" s="91">
        <v>2424</v>
      </c>
      <c r="J21" s="218">
        <v>2424</v>
      </c>
      <c r="K21" s="248"/>
      <c r="L21" s="248"/>
      <c r="M21" s="249"/>
      <c r="N21" s="218">
        <v>2424</v>
      </c>
      <c r="O21" s="92"/>
    </row>
    <row r="22" spans="1:15" s="74" customFormat="1" ht="32.25" customHeight="1">
      <c r="A22" s="87">
        <v>15</v>
      </c>
      <c r="B22" s="88" t="s">
        <v>394</v>
      </c>
      <c r="C22" s="89">
        <v>157</v>
      </c>
      <c r="D22" s="90">
        <v>36981</v>
      </c>
      <c r="E22" s="173" t="s">
        <v>754</v>
      </c>
      <c r="F22" s="173" t="s">
        <v>726</v>
      </c>
      <c r="G22" s="91">
        <v>2000</v>
      </c>
      <c r="H22" s="91" t="s">
        <v>1118</v>
      </c>
      <c r="I22" s="91">
        <v>2134</v>
      </c>
      <c r="J22" s="218">
        <v>2134</v>
      </c>
      <c r="K22" s="248"/>
      <c r="L22" s="248"/>
      <c r="M22" s="249"/>
      <c r="N22" s="218">
        <v>2134</v>
      </c>
      <c r="O22" s="92"/>
    </row>
    <row r="23" spans="1:15" s="74" customFormat="1" ht="32.25" customHeight="1">
      <c r="A23" s="87" t="s">
        <v>252</v>
      </c>
      <c r="B23" s="88" t="s">
        <v>388</v>
      </c>
      <c r="C23" s="89">
        <v>84</v>
      </c>
      <c r="D23" s="90">
        <v>36598</v>
      </c>
      <c r="E23" s="173" t="s">
        <v>811</v>
      </c>
      <c r="F23" s="173" t="s">
        <v>749</v>
      </c>
      <c r="G23" s="91"/>
      <c r="H23" s="91"/>
      <c r="I23" s="91"/>
      <c r="J23" s="218" t="s">
        <v>829</v>
      </c>
      <c r="K23" s="248"/>
      <c r="L23" s="248"/>
      <c r="M23" s="249"/>
      <c r="N23" s="218" t="s">
        <v>738</v>
      </c>
      <c r="O23" s="92"/>
    </row>
    <row r="24" spans="1:15" s="74" customFormat="1" ht="32.25" customHeight="1">
      <c r="A24" s="87" t="s">
        <v>252</v>
      </c>
      <c r="B24" s="88" t="s">
        <v>396</v>
      </c>
      <c r="C24" s="89">
        <v>269</v>
      </c>
      <c r="D24" s="90">
        <v>36771</v>
      </c>
      <c r="E24" s="173" t="s">
        <v>799</v>
      </c>
      <c r="F24" s="173" t="s">
        <v>764</v>
      </c>
      <c r="G24" s="91"/>
      <c r="H24" s="91"/>
      <c r="I24" s="91"/>
      <c r="J24" s="218" t="s">
        <v>829</v>
      </c>
      <c r="K24" s="248"/>
      <c r="L24" s="248"/>
      <c r="M24" s="249"/>
      <c r="N24" s="218" t="s">
        <v>738</v>
      </c>
      <c r="O24" s="92"/>
    </row>
    <row r="25" spans="1:15" s="74" customFormat="1" ht="32.25" customHeight="1">
      <c r="A25" s="87"/>
      <c r="B25" s="88" t="s">
        <v>405</v>
      </c>
      <c r="C25" s="89" t="s">
        <v>829</v>
      </c>
      <c r="D25" s="90" t="s">
        <v>829</v>
      </c>
      <c r="E25" s="173" t="s">
        <v>829</v>
      </c>
      <c r="F25" s="173" t="s">
        <v>829</v>
      </c>
      <c r="G25" s="91"/>
      <c r="H25" s="91"/>
      <c r="I25" s="91"/>
      <c r="J25" s="218" t="s">
        <v>829</v>
      </c>
      <c r="K25" s="248"/>
      <c r="L25" s="248"/>
      <c r="M25" s="249"/>
      <c r="N25" s="218">
        <v>0</v>
      </c>
      <c r="O25" s="92"/>
    </row>
    <row r="26" spans="1:16" s="74" customFormat="1" ht="32.25" customHeight="1">
      <c r="A26" s="87"/>
      <c r="B26" s="88" t="s">
        <v>406</v>
      </c>
      <c r="C26" s="89" t="s">
        <v>829</v>
      </c>
      <c r="D26" s="90" t="s">
        <v>829</v>
      </c>
      <c r="E26" s="173" t="s">
        <v>829</v>
      </c>
      <c r="F26" s="173" t="s">
        <v>829</v>
      </c>
      <c r="G26" s="91"/>
      <c r="H26" s="91"/>
      <c r="I26" s="91"/>
      <c r="J26" s="218" t="s">
        <v>829</v>
      </c>
      <c r="K26" s="248"/>
      <c r="L26" s="248"/>
      <c r="M26" s="249"/>
      <c r="N26" s="218">
        <v>0</v>
      </c>
      <c r="O26" s="92"/>
      <c r="P26" s="75"/>
    </row>
    <row r="27" spans="1:15" s="74" customFormat="1" ht="32.25" customHeight="1">
      <c r="A27" s="87"/>
      <c r="B27" s="88" t="s">
        <v>407</v>
      </c>
      <c r="C27" s="89" t="s">
        <v>829</v>
      </c>
      <c r="D27" s="90" t="s">
        <v>829</v>
      </c>
      <c r="E27" s="173" t="s">
        <v>829</v>
      </c>
      <c r="F27" s="173" t="s">
        <v>829</v>
      </c>
      <c r="G27" s="91"/>
      <c r="H27" s="91"/>
      <c r="I27" s="91"/>
      <c r="J27" s="218" t="s">
        <v>829</v>
      </c>
      <c r="K27" s="248"/>
      <c r="L27" s="248"/>
      <c r="M27" s="249"/>
      <c r="N27" s="218">
        <v>0</v>
      </c>
      <c r="O27" s="92"/>
    </row>
    <row r="28" spans="1:15" s="74" customFormat="1" ht="32.25" customHeight="1">
      <c r="A28" s="87"/>
      <c r="B28" s="88" t="s">
        <v>408</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409</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410</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411</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412</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413</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414</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415</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416</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417</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2" dxfId="0" operator="equal">
      <formula>0</formula>
    </cfRule>
  </conditionalFormatting>
  <conditionalFormatting sqref="N8:N22">
    <cfRule type="duplicateValues" priority="1" dxfId="9" stopIfTrue="1">
      <formula>AND(COUNTIF($N$8:$N$22,N8)&gt;1,NOT(ISBLANK(N8)))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P15" sqref="P15"/>
    </sheetView>
  </sheetViews>
  <sheetFormatPr defaultColWidth="9.140625" defaultRowHeight="12.75"/>
  <cols>
    <col min="1" max="1" width="6.00390625" style="81" customWidth="1"/>
    <col min="2" max="2" width="16.421875" style="81" hidden="1" customWidth="1"/>
    <col min="3" max="3" width="7.00390625" style="81" customWidth="1"/>
    <col min="4" max="4" width="14.8515625" style="82" customWidth="1"/>
    <col min="5" max="5" width="25.8515625" style="81"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967</v>
      </c>
      <c r="E3" s="375"/>
      <c r="F3" s="184" t="s">
        <v>137</v>
      </c>
      <c r="G3" s="376">
        <v>1300</v>
      </c>
      <c r="H3" s="376"/>
      <c r="I3" s="387" t="s">
        <v>142</v>
      </c>
      <c r="J3" s="387"/>
      <c r="K3" s="388" t="s">
        <v>709</v>
      </c>
      <c r="L3" s="388"/>
      <c r="M3" s="388"/>
      <c r="N3" s="388"/>
      <c r="O3" s="388"/>
    </row>
    <row r="4" spans="1:15" s="3" customFormat="1" ht="17.25" customHeight="1">
      <c r="A4" s="380" t="s">
        <v>144</v>
      </c>
      <c r="B4" s="380"/>
      <c r="C4" s="380"/>
      <c r="D4" s="386" t="s">
        <v>697</v>
      </c>
      <c r="E4" s="386"/>
      <c r="F4" s="133" t="s">
        <v>211</v>
      </c>
      <c r="G4" s="134" t="s">
        <v>717</v>
      </c>
      <c r="H4" s="85"/>
      <c r="I4" s="380" t="s">
        <v>141</v>
      </c>
      <c r="J4" s="380"/>
      <c r="K4" s="381" t="s">
        <v>735</v>
      </c>
      <c r="L4" s="381"/>
      <c r="M4" s="381"/>
      <c r="N4" s="381"/>
      <c r="O4" s="381"/>
    </row>
    <row r="5" spans="1:15" ht="13.5" customHeight="1">
      <c r="A5" s="4"/>
      <c r="B5" s="4"/>
      <c r="C5" s="4"/>
      <c r="D5" s="8"/>
      <c r="E5" s="5"/>
      <c r="F5" s="6"/>
      <c r="G5" s="7"/>
      <c r="H5" s="7"/>
      <c r="I5" s="7"/>
      <c r="J5" s="7"/>
      <c r="K5" s="7"/>
      <c r="L5" s="7"/>
      <c r="M5" s="385">
        <v>42126.58859895833</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185">
        <v>1</v>
      </c>
      <c r="H7" s="185">
        <v>2</v>
      </c>
      <c r="I7" s="185">
        <v>3</v>
      </c>
      <c r="J7" s="185" t="s">
        <v>140</v>
      </c>
      <c r="K7" s="185">
        <v>4</v>
      </c>
      <c r="L7" s="185">
        <v>5</v>
      </c>
      <c r="M7" s="185">
        <v>6</v>
      </c>
      <c r="N7" s="377"/>
      <c r="O7" s="377"/>
    </row>
    <row r="8" spans="1:15" s="74" customFormat="1" ht="30" customHeight="1">
      <c r="A8" s="87">
        <v>1</v>
      </c>
      <c r="B8" s="88" t="s">
        <v>976</v>
      </c>
      <c r="C8" s="89">
        <v>21</v>
      </c>
      <c r="D8" s="90">
        <v>36200</v>
      </c>
      <c r="E8" s="173" t="s">
        <v>912</v>
      </c>
      <c r="F8" s="173" t="s">
        <v>913</v>
      </c>
      <c r="G8" s="157">
        <v>1482</v>
      </c>
      <c r="H8" s="157">
        <v>1490</v>
      </c>
      <c r="I8" s="157">
        <v>1495</v>
      </c>
      <c r="J8" s="218">
        <v>1495</v>
      </c>
      <c r="K8" s="248">
        <v>1522</v>
      </c>
      <c r="L8" s="248">
        <v>1551</v>
      </c>
      <c r="M8" s="249">
        <v>1457</v>
      </c>
      <c r="N8" s="218">
        <v>1551</v>
      </c>
      <c r="O8" s="221">
        <v>854</v>
      </c>
    </row>
    <row r="9" spans="1:15" s="74" customFormat="1" ht="30" customHeight="1">
      <c r="A9" s="87">
        <v>2</v>
      </c>
      <c r="B9" s="88" t="s">
        <v>977</v>
      </c>
      <c r="C9" s="89">
        <v>143</v>
      </c>
      <c r="D9" s="90">
        <v>35831</v>
      </c>
      <c r="E9" s="173" t="s">
        <v>891</v>
      </c>
      <c r="F9" s="173" t="s">
        <v>726</v>
      </c>
      <c r="G9" s="157">
        <v>1345</v>
      </c>
      <c r="H9" s="157">
        <v>1512</v>
      </c>
      <c r="I9" s="157">
        <v>1484</v>
      </c>
      <c r="J9" s="218">
        <v>1512</v>
      </c>
      <c r="K9" s="248">
        <v>1438</v>
      </c>
      <c r="L9" s="248">
        <v>1502</v>
      </c>
      <c r="M9" s="249" t="s">
        <v>1118</v>
      </c>
      <c r="N9" s="218">
        <v>1512</v>
      </c>
      <c r="O9" s="221"/>
    </row>
    <row r="10" spans="1:15" s="74" customFormat="1" ht="30" customHeight="1">
      <c r="A10" s="87">
        <v>3</v>
      </c>
      <c r="B10" s="88" t="s">
        <v>973</v>
      </c>
      <c r="C10" s="89">
        <v>17</v>
      </c>
      <c r="D10" s="90">
        <v>36368</v>
      </c>
      <c r="E10" s="173" t="s">
        <v>910</v>
      </c>
      <c r="F10" s="173" t="s">
        <v>911</v>
      </c>
      <c r="G10" s="157" t="s">
        <v>1118</v>
      </c>
      <c r="H10" s="157">
        <v>1277</v>
      </c>
      <c r="I10" s="157" t="s">
        <v>1118</v>
      </c>
      <c r="J10" s="218">
        <v>1277</v>
      </c>
      <c r="K10" s="248">
        <v>1285</v>
      </c>
      <c r="L10" s="248">
        <v>1373</v>
      </c>
      <c r="M10" s="249" t="s">
        <v>1118</v>
      </c>
      <c r="N10" s="218">
        <v>1373</v>
      </c>
      <c r="O10" s="221">
        <v>748</v>
      </c>
    </row>
    <row r="11" spans="1:15" s="74" customFormat="1" ht="30" customHeight="1" thickBot="1">
      <c r="A11" s="260">
        <v>4</v>
      </c>
      <c r="B11" s="261" t="s">
        <v>978</v>
      </c>
      <c r="C11" s="262">
        <v>265</v>
      </c>
      <c r="D11" s="263">
        <v>36022</v>
      </c>
      <c r="E11" s="264" t="s">
        <v>1121</v>
      </c>
      <c r="F11" s="264" t="s">
        <v>762</v>
      </c>
      <c r="G11" s="265">
        <v>1346</v>
      </c>
      <c r="H11" s="265">
        <v>1248</v>
      </c>
      <c r="I11" s="265" t="s">
        <v>1118</v>
      </c>
      <c r="J11" s="266">
        <v>1346</v>
      </c>
      <c r="K11" s="267" t="s">
        <v>1118</v>
      </c>
      <c r="L11" s="267">
        <v>1132</v>
      </c>
      <c r="M11" s="268">
        <v>1280</v>
      </c>
      <c r="N11" s="266">
        <v>1346</v>
      </c>
      <c r="O11" s="283"/>
    </row>
    <row r="12" spans="1:16" s="74" customFormat="1" ht="30" customHeight="1" thickTop="1">
      <c r="A12" s="250">
        <v>5</v>
      </c>
      <c r="B12" s="251" t="s">
        <v>974</v>
      </c>
      <c r="C12" s="252">
        <v>33</v>
      </c>
      <c r="D12" s="253">
        <v>36202</v>
      </c>
      <c r="E12" s="254" t="s">
        <v>917</v>
      </c>
      <c r="F12" s="254" t="s">
        <v>918</v>
      </c>
      <c r="G12" s="255">
        <v>1175</v>
      </c>
      <c r="H12" s="255">
        <v>1234</v>
      </c>
      <c r="I12" s="255">
        <v>1218</v>
      </c>
      <c r="J12" s="256">
        <v>1234</v>
      </c>
      <c r="K12" s="257">
        <v>1235</v>
      </c>
      <c r="L12" s="257">
        <v>1204</v>
      </c>
      <c r="M12" s="258">
        <v>1187</v>
      </c>
      <c r="N12" s="256">
        <v>1235</v>
      </c>
      <c r="O12" s="281">
        <v>667</v>
      </c>
      <c r="P12" s="75"/>
    </row>
    <row r="13" spans="1:15" s="74" customFormat="1" ht="30" customHeight="1">
      <c r="A13" s="87">
        <v>6</v>
      </c>
      <c r="B13" s="88" t="s">
        <v>972</v>
      </c>
      <c r="C13" s="89">
        <v>13</v>
      </c>
      <c r="D13" s="90">
        <v>36161</v>
      </c>
      <c r="E13" s="173" t="s">
        <v>908</v>
      </c>
      <c r="F13" s="173" t="s">
        <v>909</v>
      </c>
      <c r="G13" s="157">
        <v>1184</v>
      </c>
      <c r="H13" s="157">
        <v>1207</v>
      </c>
      <c r="I13" s="157">
        <v>1177</v>
      </c>
      <c r="J13" s="218">
        <v>1207</v>
      </c>
      <c r="K13" s="248">
        <v>1166</v>
      </c>
      <c r="L13" s="248">
        <v>1158</v>
      </c>
      <c r="M13" s="249" t="s">
        <v>1118</v>
      </c>
      <c r="N13" s="218">
        <v>1207</v>
      </c>
      <c r="O13" s="221">
        <v>650</v>
      </c>
    </row>
    <row r="14" spans="1:15" s="74" customFormat="1" ht="30" customHeight="1">
      <c r="A14" s="87">
        <v>7</v>
      </c>
      <c r="B14" s="88" t="s">
        <v>975</v>
      </c>
      <c r="C14" s="89">
        <v>29</v>
      </c>
      <c r="D14" s="90">
        <v>36427</v>
      </c>
      <c r="E14" s="173" t="s">
        <v>915</v>
      </c>
      <c r="F14" s="173" t="s">
        <v>916</v>
      </c>
      <c r="G14" s="157">
        <v>1160</v>
      </c>
      <c r="H14" s="157" t="s">
        <v>1118</v>
      </c>
      <c r="I14" s="157">
        <v>1052</v>
      </c>
      <c r="J14" s="218">
        <v>1160</v>
      </c>
      <c r="K14" s="248">
        <v>1162</v>
      </c>
      <c r="L14" s="248" t="s">
        <v>1118</v>
      </c>
      <c r="M14" s="249">
        <v>1173</v>
      </c>
      <c r="N14" s="218">
        <v>1173</v>
      </c>
      <c r="O14" s="221">
        <v>630</v>
      </c>
    </row>
    <row r="15" spans="1:15" s="74" customFormat="1" ht="30" customHeight="1">
      <c r="A15" s="87">
        <v>8</v>
      </c>
      <c r="B15" s="88" t="s">
        <v>971</v>
      </c>
      <c r="C15" s="89">
        <v>25</v>
      </c>
      <c r="D15" s="90">
        <v>36476</v>
      </c>
      <c r="E15" s="173" t="s">
        <v>1120</v>
      </c>
      <c r="F15" s="173" t="s">
        <v>914</v>
      </c>
      <c r="G15" s="157">
        <v>1023</v>
      </c>
      <c r="H15" s="157" t="s">
        <v>1118</v>
      </c>
      <c r="I15" s="157">
        <v>983</v>
      </c>
      <c r="J15" s="218">
        <v>1023</v>
      </c>
      <c r="K15" s="248">
        <v>1025</v>
      </c>
      <c r="L15" s="248">
        <v>927</v>
      </c>
      <c r="M15" s="249">
        <v>1012</v>
      </c>
      <c r="N15" s="218">
        <v>1025</v>
      </c>
      <c r="O15" s="221">
        <v>543</v>
      </c>
    </row>
    <row r="16" spans="1:15" s="74" customFormat="1" ht="30" customHeight="1">
      <c r="A16" s="87">
        <v>9</v>
      </c>
      <c r="B16" s="88" t="s">
        <v>970</v>
      </c>
      <c r="C16" s="89">
        <v>1</v>
      </c>
      <c r="D16" s="90">
        <v>36382</v>
      </c>
      <c r="E16" s="173" t="s">
        <v>905</v>
      </c>
      <c r="F16" s="173" t="s">
        <v>906</v>
      </c>
      <c r="G16" s="157">
        <v>935</v>
      </c>
      <c r="H16" s="157">
        <v>946</v>
      </c>
      <c r="I16" s="157" t="s">
        <v>1118</v>
      </c>
      <c r="J16" s="218">
        <v>946</v>
      </c>
      <c r="K16" s="248"/>
      <c r="L16" s="248"/>
      <c r="M16" s="249"/>
      <c r="N16" s="218">
        <v>946</v>
      </c>
      <c r="O16" s="221">
        <v>496</v>
      </c>
    </row>
    <row r="17" spans="1:15" s="74" customFormat="1" ht="30" customHeight="1">
      <c r="A17" s="87">
        <v>10</v>
      </c>
      <c r="B17" s="88" t="s">
        <v>979</v>
      </c>
      <c r="C17" s="89">
        <v>171</v>
      </c>
      <c r="D17" s="90">
        <v>36203</v>
      </c>
      <c r="E17" s="173" t="s">
        <v>893</v>
      </c>
      <c r="F17" s="173" t="s">
        <v>726</v>
      </c>
      <c r="G17" s="157" t="s">
        <v>1118</v>
      </c>
      <c r="H17" s="157">
        <v>746</v>
      </c>
      <c r="I17" s="157">
        <v>751</v>
      </c>
      <c r="J17" s="218">
        <v>751</v>
      </c>
      <c r="K17" s="248"/>
      <c r="L17" s="248"/>
      <c r="M17" s="249"/>
      <c r="N17" s="218">
        <v>751</v>
      </c>
      <c r="O17" s="221"/>
    </row>
    <row r="18" spans="1:15" s="74" customFormat="1" ht="30" customHeight="1">
      <c r="A18" s="87"/>
      <c r="B18" s="88" t="s">
        <v>980</v>
      </c>
      <c r="C18" s="89" t="s">
        <v>829</v>
      </c>
      <c r="D18" s="90" t="s">
        <v>829</v>
      </c>
      <c r="E18" s="173" t="s">
        <v>829</v>
      </c>
      <c r="F18" s="173" t="s">
        <v>829</v>
      </c>
      <c r="G18" s="157"/>
      <c r="H18" s="157"/>
      <c r="I18" s="157"/>
      <c r="J18" s="218" t="s">
        <v>829</v>
      </c>
      <c r="K18" s="219"/>
      <c r="L18" s="219"/>
      <c r="M18" s="220"/>
      <c r="N18" s="218">
        <v>0</v>
      </c>
      <c r="O18" s="221" t="e">
        <v>#N/A</v>
      </c>
    </row>
    <row r="19" spans="1:16" s="74" customFormat="1" ht="30" customHeight="1">
      <c r="A19" s="87"/>
      <c r="B19" s="88" t="s">
        <v>981</v>
      </c>
      <c r="C19" s="89" t="s">
        <v>829</v>
      </c>
      <c r="D19" s="90" t="s">
        <v>829</v>
      </c>
      <c r="E19" s="173" t="s">
        <v>829</v>
      </c>
      <c r="F19" s="173" t="s">
        <v>829</v>
      </c>
      <c r="G19" s="157"/>
      <c r="H19" s="157"/>
      <c r="I19" s="157"/>
      <c r="J19" s="218" t="s">
        <v>829</v>
      </c>
      <c r="K19" s="219"/>
      <c r="L19" s="219"/>
      <c r="M19" s="220"/>
      <c r="N19" s="218">
        <v>0</v>
      </c>
      <c r="O19" s="221" t="e">
        <v>#N/A</v>
      </c>
      <c r="P19" s="75"/>
    </row>
    <row r="20" spans="1:15" s="74" customFormat="1" ht="30" customHeight="1">
      <c r="A20" s="87"/>
      <c r="B20" s="88" t="s">
        <v>982</v>
      </c>
      <c r="C20" s="89" t="s">
        <v>829</v>
      </c>
      <c r="D20" s="90" t="s">
        <v>829</v>
      </c>
      <c r="E20" s="173" t="s">
        <v>829</v>
      </c>
      <c r="F20" s="173" t="s">
        <v>829</v>
      </c>
      <c r="G20" s="157"/>
      <c r="H20" s="157"/>
      <c r="I20" s="157"/>
      <c r="J20" s="218" t="s">
        <v>829</v>
      </c>
      <c r="K20" s="219"/>
      <c r="L20" s="219"/>
      <c r="M20" s="220"/>
      <c r="N20" s="218">
        <v>0</v>
      </c>
      <c r="O20" s="221" t="e">
        <v>#N/A</v>
      </c>
    </row>
    <row r="21" spans="1:15" s="74" customFormat="1" ht="30" customHeight="1">
      <c r="A21" s="87"/>
      <c r="B21" s="88" t="s">
        <v>983</v>
      </c>
      <c r="C21" s="89" t="s">
        <v>829</v>
      </c>
      <c r="D21" s="90" t="s">
        <v>829</v>
      </c>
      <c r="E21" s="173" t="s">
        <v>829</v>
      </c>
      <c r="F21" s="173" t="s">
        <v>829</v>
      </c>
      <c r="G21" s="157"/>
      <c r="H21" s="157"/>
      <c r="I21" s="157"/>
      <c r="J21" s="218" t="s">
        <v>829</v>
      </c>
      <c r="K21" s="219"/>
      <c r="L21" s="219"/>
      <c r="M21" s="220"/>
      <c r="N21" s="218">
        <v>0</v>
      </c>
      <c r="O21" s="221" t="e">
        <v>#N/A</v>
      </c>
    </row>
    <row r="22" spans="1:15" s="74" customFormat="1" ht="30" customHeight="1">
      <c r="A22" s="87"/>
      <c r="B22" s="88" t="s">
        <v>984</v>
      </c>
      <c r="C22" s="89" t="s">
        <v>829</v>
      </c>
      <c r="D22" s="90" t="s">
        <v>829</v>
      </c>
      <c r="E22" s="173" t="s">
        <v>829</v>
      </c>
      <c r="F22" s="173" t="s">
        <v>829</v>
      </c>
      <c r="G22" s="157"/>
      <c r="H22" s="157"/>
      <c r="I22" s="157"/>
      <c r="J22" s="218" t="s">
        <v>829</v>
      </c>
      <c r="K22" s="219"/>
      <c r="L22" s="219"/>
      <c r="M22" s="220"/>
      <c r="N22" s="218">
        <v>0</v>
      </c>
      <c r="O22" s="221" t="e">
        <v>#N/A</v>
      </c>
    </row>
    <row r="23" spans="1:15" s="74" customFormat="1" ht="30" customHeight="1">
      <c r="A23" s="87"/>
      <c r="B23" s="88" t="s">
        <v>985</v>
      </c>
      <c r="C23" s="89" t="s">
        <v>829</v>
      </c>
      <c r="D23" s="90" t="s">
        <v>829</v>
      </c>
      <c r="E23" s="173" t="s">
        <v>829</v>
      </c>
      <c r="F23" s="173" t="s">
        <v>829</v>
      </c>
      <c r="G23" s="157"/>
      <c r="H23" s="157"/>
      <c r="I23" s="157"/>
      <c r="J23" s="218" t="s">
        <v>829</v>
      </c>
      <c r="K23" s="219"/>
      <c r="L23" s="219"/>
      <c r="M23" s="220"/>
      <c r="N23" s="218">
        <v>0</v>
      </c>
      <c r="O23" s="221" t="e">
        <v>#N/A</v>
      </c>
    </row>
    <row r="24" spans="1:15" s="74" customFormat="1" ht="30" customHeight="1">
      <c r="A24" s="87"/>
      <c r="B24" s="88" t="s">
        <v>986</v>
      </c>
      <c r="C24" s="89" t="s">
        <v>829</v>
      </c>
      <c r="D24" s="90" t="s">
        <v>829</v>
      </c>
      <c r="E24" s="173" t="s">
        <v>829</v>
      </c>
      <c r="F24" s="173" t="s">
        <v>829</v>
      </c>
      <c r="G24" s="157"/>
      <c r="H24" s="157"/>
      <c r="I24" s="157"/>
      <c r="J24" s="218" t="s">
        <v>829</v>
      </c>
      <c r="K24" s="219"/>
      <c r="L24" s="219"/>
      <c r="M24" s="220"/>
      <c r="N24" s="218">
        <v>0</v>
      </c>
      <c r="O24" s="221" t="e">
        <v>#N/A</v>
      </c>
    </row>
    <row r="25" spans="1:15" s="74" customFormat="1" ht="30" customHeight="1">
      <c r="A25" s="87"/>
      <c r="B25" s="88" t="s">
        <v>987</v>
      </c>
      <c r="C25" s="89" t="s">
        <v>829</v>
      </c>
      <c r="D25" s="90" t="s">
        <v>829</v>
      </c>
      <c r="E25" s="173" t="s">
        <v>829</v>
      </c>
      <c r="F25" s="173" t="s">
        <v>829</v>
      </c>
      <c r="G25" s="157"/>
      <c r="H25" s="157"/>
      <c r="I25" s="157"/>
      <c r="J25" s="218" t="s">
        <v>829</v>
      </c>
      <c r="K25" s="219"/>
      <c r="L25" s="219"/>
      <c r="M25" s="220"/>
      <c r="N25" s="218">
        <v>0</v>
      </c>
      <c r="O25" s="221" t="e">
        <v>#N/A</v>
      </c>
    </row>
    <row r="26" spans="1:16" s="74" customFormat="1" ht="30" customHeight="1">
      <c r="A26" s="87"/>
      <c r="B26" s="88" t="s">
        <v>988</v>
      </c>
      <c r="C26" s="89" t="s">
        <v>829</v>
      </c>
      <c r="D26" s="90" t="s">
        <v>829</v>
      </c>
      <c r="E26" s="173" t="s">
        <v>829</v>
      </c>
      <c r="F26" s="173" t="s">
        <v>829</v>
      </c>
      <c r="G26" s="157"/>
      <c r="H26" s="157"/>
      <c r="I26" s="157"/>
      <c r="J26" s="218" t="s">
        <v>829</v>
      </c>
      <c r="K26" s="219"/>
      <c r="L26" s="219"/>
      <c r="M26" s="220"/>
      <c r="N26" s="218">
        <v>0</v>
      </c>
      <c r="O26" s="221" t="e">
        <v>#N/A</v>
      </c>
      <c r="P26" s="75"/>
    </row>
    <row r="27" spans="1:15" s="74" customFormat="1" ht="30" customHeight="1">
      <c r="A27" s="87"/>
      <c r="B27" s="88" t="s">
        <v>989</v>
      </c>
      <c r="C27" s="89" t="s">
        <v>829</v>
      </c>
      <c r="D27" s="90" t="s">
        <v>829</v>
      </c>
      <c r="E27" s="173" t="s">
        <v>829</v>
      </c>
      <c r="F27" s="173" t="s">
        <v>829</v>
      </c>
      <c r="G27" s="157"/>
      <c r="H27" s="157"/>
      <c r="I27" s="157"/>
      <c r="J27" s="218" t="s">
        <v>829</v>
      </c>
      <c r="K27" s="219"/>
      <c r="L27" s="219"/>
      <c r="M27" s="220"/>
      <c r="N27" s="218">
        <v>0</v>
      </c>
      <c r="O27" s="221" t="e">
        <v>#N/A</v>
      </c>
    </row>
    <row r="28" spans="1:15" s="74" customFormat="1" ht="30" customHeight="1">
      <c r="A28" s="87"/>
      <c r="B28" s="88" t="s">
        <v>990</v>
      </c>
      <c r="C28" s="89" t="s">
        <v>829</v>
      </c>
      <c r="D28" s="90" t="s">
        <v>829</v>
      </c>
      <c r="E28" s="173" t="s">
        <v>829</v>
      </c>
      <c r="F28" s="173" t="s">
        <v>829</v>
      </c>
      <c r="G28" s="157"/>
      <c r="H28" s="157"/>
      <c r="I28" s="157"/>
      <c r="J28" s="218" t="s">
        <v>829</v>
      </c>
      <c r="K28" s="219"/>
      <c r="L28" s="219"/>
      <c r="M28" s="220"/>
      <c r="N28" s="218">
        <v>0</v>
      </c>
      <c r="O28" s="221" t="e">
        <v>#N/A</v>
      </c>
    </row>
    <row r="29" spans="1:15" s="74" customFormat="1" ht="30" customHeight="1">
      <c r="A29" s="87"/>
      <c r="B29" s="88" t="s">
        <v>991</v>
      </c>
      <c r="C29" s="89" t="s">
        <v>829</v>
      </c>
      <c r="D29" s="90" t="s">
        <v>829</v>
      </c>
      <c r="E29" s="173" t="s">
        <v>829</v>
      </c>
      <c r="F29" s="173" t="s">
        <v>829</v>
      </c>
      <c r="G29" s="157"/>
      <c r="H29" s="157"/>
      <c r="I29" s="157"/>
      <c r="J29" s="218" t="s">
        <v>829</v>
      </c>
      <c r="K29" s="219"/>
      <c r="L29" s="219"/>
      <c r="M29" s="220"/>
      <c r="N29" s="218">
        <v>0</v>
      </c>
      <c r="O29" s="221" t="e">
        <v>#N/A</v>
      </c>
    </row>
    <row r="30" spans="1:15" s="74" customFormat="1" ht="30" customHeight="1">
      <c r="A30" s="87"/>
      <c r="B30" s="88" t="s">
        <v>992</v>
      </c>
      <c r="C30" s="89" t="s">
        <v>829</v>
      </c>
      <c r="D30" s="90" t="s">
        <v>829</v>
      </c>
      <c r="E30" s="173" t="s">
        <v>829</v>
      </c>
      <c r="F30" s="173" t="s">
        <v>829</v>
      </c>
      <c r="G30" s="157"/>
      <c r="H30" s="157"/>
      <c r="I30" s="157"/>
      <c r="J30" s="218" t="s">
        <v>829</v>
      </c>
      <c r="K30" s="219"/>
      <c r="L30" s="219"/>
      <c r="M30" s="220"/>
      <c r="N30" s="218">
        <v>0</v>
      </c>
      <c r="O30" s="221" t="e">
        <v>#N/A</v>
      </c>
    </row>
    <row r="31" spans="1:15" s="74" customFormat="1" ht="30" customHeight="1">
      <c r="A31" s="87"/>
      <c r="B31" s="88" t="s">
        <v>993</v>
      </c>
      <c r="C31" s="89" t="s">
        <v>829</v>
      </c>
      <c r="D31" s="90" t="s">
        <v>829</v>
      </c>
      <c r="E31" s="173" t="s">
        <v>829</v>
      </c>
      <c r="F31" s="173" t="s">
        <v>829</v>
      </c>
      <c r="G31" s="157"/>
      <c r="H31" s="157"/>
      <c r="I31" s="157"/>
      <c r="J31" s="218" t="s">
        <v>829</v>
      </c>
      <c r="K31" s="219"/>
      <c r="L31" s="219"/>
      <c r="M31" s="220"/>
      <c r="N31" s="218">
        <v>0</v>
      </c>
      <c r="O31" s="221" t="e">
        <v>#N/A</v>
      </c>
    </row>
    <row r="32" spans="1:15" s="74" customFormat="1" ht="30" customHeight="1">
      <c r="A32" s="87"/>
      <c r="B32" s="88" t="s">
        <v>994</v>
      </c>
      <c r="C32" s="89" t="s">
        <v>829</v>
      </c>
      <c r="D32" s="90" t="s">
        <v>829</v>
      </c>
      <c r="E32" s="173" t="s">
        <v>829</v>
      </c>
      <c r="F32" s="173" t="s">
        <v>829</v>
      </c>
      <c r="G32" s="157"/>
      <c r="H32" s="157"/>
      <c r="I32" s="157"/>
      <c r="J32" s="218" t="s">
        <v>829</v>
      </c>
      <c r="K32" s="219"/>
      <c r="L32" s="219"/>
      <c r="M32" s="220"/>
      <c r="N32" s="218">
        <v>0</v>
      </c>
      <c r="O32" s="221" t="e">
        <v>#N/A</v>
      </c>
    </row>
    <row r="33" spans="1:16" s="74" customFormat="1" ht="30" customHeight="1">
      <c r="A33" s="87"/>
      <c r="B33" s="88" t="s">
        <v>995</v>
      </c>
      <c r="C33" s="89" t="s">
        <v>829</v>
      </c>
      <c r="D33" s="90" t="s">
        <v>829</v>
      </c>
      <c r="E33" s="173" t="s">
        <v>829</v>
      </c>
      <c r="F33" s="173" t="s">
        <v>829</v>
      </c>
      <c r="G33" s="157"/>
      <c r="H33" s="157"/>
      <c r="I33" s="157"/>
      <c r="J33" s="218" t="s">
        <v>829</v>
      </c>
      <c r="K33" s="219"/>
      <c r="L33" s="219"/>
      <c r="M33" s="220"/>
      <c r="N33" s="218">
        <v>0</v>
      </c>
      <c r="O33" s="221" t="e">
        <v>#N/A</v>
      </c>
      <c r="P33" s="75"/>
    </row>
    <row r="34" spans="1:15" s="74" customFormat="1" ht="30" customHeight="1">
      <c r="A34" s="87"/>
      <c r="B34" s="88" t="s">
        <v>996</v>
      </c>
      <c r="C34" s="89" t="s">
        <v>829</v>
      </c>
      <c r="D34" s="90" t="s">
        <v>829</v>
      </c>
      <c r="E34" s="173" t="s">
        <v>829</v>
      </c>
      <c r="F34" s="173" t="s">
        <v>829</v>
      </c>
      <c r="G34" s="157"/>
      <c r="H34" s="157"/>
      <c r="I34" s="157"/>
      <c r="J34" s="218" t="s">
        <v>829</v>
      </c>
      <c r="K34" s="219"/>
      <c r="L34" s="219"/>
      <c r="M34" s="220"/>
      <c r="N34" s="218">
        <v>0</v>
      </c>
      <c r="O34" s="221" t="e">
        <v>#N/A</v>
      </c>
    </row>
    <row r="35" spans="1:15" s="74" customFormat="1" ht="30" customHeight="1">
      <c r="A35" s="87"/>
      <c r="B35" s="88" t="s">
        <v>997</v>
      </c>
      <c r="C35" s="89" t="s">
        <v>829</v>
      </c>
      <c r="D35" s="90" t="s">
        <v>829</v>
      </c>
      <c r="E35" s="173" t="s">
        <v>829</v>
      </c>
      <c r="F35" s="173" t="s">
        <v>829</v>
      </c>
      <c r="G35" s="157"/>
      <c r="H35" s="157"/>
      <c r="I35" s="157"/>
      <c r="J35" s="218" t="s">
        <v>829</v>
      </c>
      <c r="K35" s="219"/>
      <c r="L35" s="219"/>
      <c r="M35" s="220"/>
      <c r="N35" s="218">
        <v>0</v>
      </c>
      <c r="O35" s="221" t="e">
        <v>#N/A</v>
      </c>
    </row>
    <row r="36" spans="1:15" s="74" customFormat="1" ht="30" customHeight="1">
      <c r="A36" s="87"/>
      <c r="B36" s="88" t="s">
        <v>998</v>
      </c>
      <c r="C36" s="89" t="s">
        <v>829</v>
      </c>
      <c r="D36" s="90" t="s">
        <v>829</v>
      </c>
      <c r="E36" s="173" t="s">
        <v>829</v>
      </c>
      <c r="F36" s="173" t="s">
        <v>829</v>
      </c>
      <c r="G36" s="157"/>
      <c r="H36" s="157"/>
      <c r="I36" s="157"/>
      <c r="J36" s="218" t="s">
        <v>829</v>
      </c>
      <c r="K36" s="219"/>
      <c r="L36" s="219"/>
      <c r="M36" s="220"/>
      <c r="N36" s="218">
        <v>0</v>
      </c>
      <c r="O36" s="221" t="e">
        <v>#N/A</v>
      </c>
    </row>
    <row r="37" spans="1:15" s="74" customFormat="1" ht="30" customHeight="1">
      <c r="A37" s="87"/>
      <c r="B37" s="88" t="s">
        <v>999</v>
      </c>
      <c r="C37" s="89" t="s">
        <v>829</v>
      </c>
      <c r="D37" s="90" t="s">
        <v>829</v>
      </c>
      <c r="E37" s="173" t="s">
        <v>829</v>
      </c>
      <c r="F37" s="173" t="s">
        <v>829</v>
      </c>
      <c r="G37" s="157"/>
      <c r="H37" s="157"/>
      <c r="I37" s="157"/>
      <c r="J37" s="218" t="s">
        <v>829</v>
      </c>
      <c r="K37" s="219"/>
      <c r="L37" s="219"/>
      <c r="M37" s="220"/>
      <c r="N37" s="218">
        <v>0</v>
      </c>
      <c r="O37" s="221" t="e">
        <v>#N/A</v>
      </c>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Q10" sqref="Q10"/>
    </sheetView>
  </sheetViews>
  <sheetFormatPr defaultColWidth="9.140625" defaultRowHeight="12.75"/>
  <cols>
    <col min="1" max="1" width="6.00390625" style="81" customWidth="1"/>
    <col min="2" max="2" width="16.421875" style="81" hidden="1" customWidth="1"/>
    <col min="3" max="3" width="7.00390625" style="81" customWidth="1"/>
    <col min="4" max="4" width="14.8515625" style="82" customWidth="1"/>
    <col min="5" max="5" width="25.8515625" style="81"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968</v>
      </c>
      <c r="E3" s="375"/>
      <c r="F3" s="223" t="s">
        <v>137</v>
      </c>
      <c r="G3" s="376">
        <v>1300</v>
      </c>
      <c r="H3" s="376"/>
      <c r="I3" s="387" t="s">
        <v>142</v>
      </c>
      <c r="J3" s="387"/>
      <c r="K3" s="388" t="s">
        <v>709</v>
      </c>
      <c r="L3" s="388"/>
      <c r="M3" s="388"/>
      <c r="N3" s="388"/>
      <c r="O3" s="388"/>
    </row>
    <row r="4" spans="1:15" s="3" customFormat="1" ht="17.25" customHeight="1">
      <c r="A4" s="380" t="s">
        <v>144</v>
      </c>
      <c r="B4" s="380"/>
      <c r="C4" s="380"/>
      <c r="D4" s="386" t="s">
        <v>697</v>
      </c>
      <c r="E4" s="386"/>
      <c r="F4" s="133" t="s">
        <v>211</v>
      </c>
      <c r="G4" s="134" t="s">
        <v>717</v>
      </c>
      <c r="H4" s="85"/>
      <c r="I4" s="380" t="s">
        <v>141</v>
      </c>
      <c r="J4" s="380"/>
      <c r="K4" s="381" t="s">
        <v>735</v>
      </c>
      <c r="L4" s="381"/>
      <c r="M4" s="381"/>
      <c r="N4" s="381"/>
      <c r="O4" s="381"/>
    </row>
    <row r="5" spans="1:15" ht="13.5" customHeight="1">
      <c r="A5" s="4"/>
      <c r="B5" s="4"/>
      <c r="C5" s="4"/>
      <c r="D5" s="8"/>
      <c r="E5" s="5"/>
      <c r="F5" s="6"/>
      <c r="G5" s="7"/>
      <c r="H5" s="7"/>
      <c r="I5" s="7"/>
      <c r="J5" s="7"/>
      <c r="K5" s="7"/>
      <c r="L5" s="7"/>
      <c r="M5" s="385">
        <v>42126.645456018516</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24">
        <v>1</v>
      </c>
      <c r="H7" s="224">
        <v>2</v>
      </c>
      <c r="I7" s="224">
        <v>3</v>
      </c>
      <c r="J7" s="224" t="s">
        <v>140</v>
      </c>
      <c r="K7" s="224">
        <v>4</v>
      </c>
      <c r="L7" s="224">
        <v>5</v>
      </c>
      <c r="M7" s="224">
        <v>6</v>
      </c>
      <c r="N7" s="377"/>
      <c r="O7" s="377"/>
    </row>
    <row r="8" spans="1:15" s="74" customFormat="1" ht="30" customHeight="1">
      <c r="A8" s="87">
        <v>1</v>
      </c>
      <c r="B8" s="88" t="s">
        <v>1010</v>
      </c>
      <c r="C8" s="89">
        <v>141</v>
      </c>
      <c r="D8" s="90">
        <v>35976</v>
      </c>
      <c r="E8" s="173" t="s">
        <v>890</v>
      </c>
      <c r="F8" s="173" t="s">
        <v>726</v>
      </c>
      <c r="G8" s="157">
        <v>1713</v>
      </c>
      <c r="H8" s="157" t="s">
        <v>1118</v>
      </c>
      <c r="I8" s="157">
        <v>1689</v>
      </c>
      <c r="J8" s="218">
        <v>1713</v>
      </c>
      <c r="K8" s="248">
        <v>1663</v>
      </c>
      <c r="L8" s="248">
        <v>1689</v>
      </c>
      <c r="M8" s="249" t="s">
        <v>1118</v>
      </c>
      <c r="N8" s="218">
        <v>1713</v>
      </c>
      <c r="O8" s="221"/>
    </row>
    <row r="9" spans="1:15" s="74" customFormat="1" ht="30" customHeight="1">
      <c r="A9" s="87">
        <v>2</v>
      </c>
      <c r="B9" s="88" t="s">
        <v>1007</v>
      </c>
      <c r="C9" s="89">
        <v>311</v>
      </c>
      <c r="D9" s="90">
        <v>35909</v>
      </c>
      <c r="E9" s="173" t="s">
        <v>903</v>
      </c>
      <c r="F9" s="173" t="s">
        <v>775</v>
      </c>
      <c r="G9" s="157" t="s">
        <v>1118</v>
      </c>
      <c r="H9" s="157">
        <v>1451</v>
      </c>
      <c r="I9" s="157" t="s">
        <v>1118</v>
      </c>
      <c r="J9" s="218">
        <v>1451</v>
      </c>
      <c r="K9" s="248">
        <v>1379</v>
      </c>
      <c r="L9" s="248" t="s">
        <v>1118</v>
      </c>
      <c r="M9" s="249" t="s">
        <v>1118</v>
      </c>
      <c r="N9" s="218">
        <v>1451</v>
      </c>
      <c r="O9" s="221"/>
    </row>
    <row r="10" spans="1:15" s="74" customFormat="1" ht="30" customHeight="1">
      <c r="A10" s="87">
        <v>3</v>
      </c>
      <c r="B10" s="88" t="s">
        <v>1008</v>
      </c>
      <c r="C10" s="89">
        <v>312</v>
      </c>
      <c r="D10" s="90">
        <v>35960</v>
      </c>
      <c r="E10" s="173" t="s">
        <v>904</v>
      </c>
      <c r="F10" s="173" t="s">
        <v>775</v>
      </c>
      <c r="G10" s="157">
        <v>1296</v>
      </c>
      <c r="H10" s="157">
        <v>1288</v>
      </c>
      <c r="I10" s="157">
        <v>1312</v>
      </c>
      <c r="J10" s="218">
        <v>1312</v>
      </c>
      <c r="K10" s="248" t="s">
        <v>1118</v>
      </c>
      <c r="L10" s="248" t="s">
        <v>1118</v>
      </c>
      <c r="M10" s="249" t="s">
        <v>1118</v>
      </c>
      <c r="N10" s="218">
        <v>1312</v>
      </c>
      <c r="O10" s="221"/>
    </row>
    <row r="11" spans="1:15" s="74" customFormat="1" ht="30" customHeight="1">
      <c r="A11" s="87">
        <v>4</v>
      </c>
      <c r="B11" s="88" t="s">
        <v>1004</v>
      </c>
      <c r="C11" s="89">
        <v>203</v>
      </c>
      <c r="D11" s="90">
        <v>36231</v>
      </c>
      <c r="E11" s="173" t="s">
        <v>895</v>
      </c>
      <c r="F11" s="173" t="s">
        <v>758</v>
      </c>
      <c r="G11" s="157">
        <v>1236</v>
      </c>
      <c r="H11" s="157">
        <v>1139</v>
      </c>
      <c r="I11" s="157">
        <v>1135</v>
      </c>
      <c r="J11" s="218">
        <v>1236</v>
      </c>
      <c r="K11" s="248" t="s">
        <v>1118</v>
      </c>
      <c r="L11" s="248">
        <v>1107</v>
      </c>
      <c r="M11" s="249">
        <v>1211</v>
      </c>
      <c r="N11" s="218">
        <v>1236</v>
      </c>
      <c r="O11" s="221"/>
    </row>
    <row r="12" spans="1:16" s="74" customFormat="1" ht="30" customHeight="1">
      <c r="A12" s="87">
        <v>5</v>
      </c>
      <c r="B12" s="88" t="s">
        <v>1009</v>
      </c>
      <c r="C12" s="89">
        <v>169</v>
      </c>
      <c r="D12" s="90">
        <v>35811</v>
      </c>
      <c r="E12" s="173" t="s">
        <v>892</v>
      </c>
      <c r="F12" s="173" t="s">
        <v>726</v>
      </c>
      <c r="G12" s="157">
        <v>1132</v>
      </c>
      <c r="H12" s="157">
        <v>1081</v>
      </c>
      <c r="I12" s="157">
        <v>1151</v>
      </c>
      <c r="J12" s="218">
        <v>1151</v>
      </c>
      <c r="K12" s="248">
        <v>1079</v>
      </c>
      <c r="L12" s="248">
        <v>1125</v>
      </c>
      <c r="M12" s="249">
        <v>1236</v>
      </c>
      <c r="N12" s="218">
        <v>1236</v>
      </c>
      <c r="O12" s="221"/>
      <c r="P12" s="75"/>
    </row>
    <row r="13" spans="1:15" s="74" customFormat="1" ht="30" customHeight="1">
      <c r="A13" s="87">
        <v>6</v>
      </c>
      <c r="B13" s="88" t="s">
        <v>1006</v>
      </c>
      <c r="C13" s="89">
        <v>302</v>
      </c>
      <c r="D13" s="90">
        <v>35935</v>
      </c>
      <c r="E13" s="173" t="s">
        <v>901</v>
      </c>
      <c r="F13" s="173" t="s">
        <v>771</v>
      </c>
      <c r="G13" s="157">
        <v>1015</v>
      </c>
      <c r="H13" s="157">
        <v>1050</v>
      </c>
      <c r="I13" s="157">
        <v>962</v>
      </c>
      <c r="J13" s="218">
        <v>1050</v>
      </c>
      <c r="K13" s="248">
        <v>1050</v>
      </c>
      <c r="L13" s="248">
        <v>1056</v>
      </c>
      <c r="M13" s="249">
        <v>1039</v>
      </c>
      <c r="N13" s="218">
        <v>1056</v>
      </c>
      <c r="O13" s="221"/>
    </row>
    <row r="14" spans="1:15" s="74" customFormat="1" ht="30" customHeight="1">
      <c r="A14" s="87">
        <v>7</v>
      </c>
      <c r="B14" s="88" t="s">
        <v>1005</v>
      </c>
      <c r="C14" s="89">
        <v>219</v>
      </c>
      <c r="D14" s="90">
        <v>35979</v>
      </c>
      <c r="E14" s="173" t="s">
        <v>896</v>
      </c>
      <c r="F14" s="173" t="s">
        <v>897</v>
      </c>
      <c r="G14" s="157">
        <v>1018</v>
      </c>
      <c r="H14" s="157">
        <v>1023</v>
      </c>
      <c r="I14" s="157">
        <v>993</v>
      </c>
      <c r="J14" s="218">
        <v>1023</v>
      </c>
      <c r="K14" s="248">
        <v>594</v>
      </c>
      <c r="L14" s="248">
        <v>1026</v>
      </c>
      <c r="M14" s="249" t="s">
        <v>1118</v>
      </c>
      <c r="N14" s="218">
        <v>1026</v>
      </c>
      <c r="O14" s="221"/>
    </row>
    <row r="15" spans="1:15" s="74" customFormat="1" ht="30" customHeight="1">
      <c r="A15" s="87">
        <v>8</v>
      </c>
      <c r="B15" s="88" t="s">
        <v>1002</v>
      </c>
      <c r="C15" s="89">
        <v>238</v>
      </c>
      <c r="D15" s="90">
        <v>36161</v>
      </c>
      <c r="E15" s="173" t="s">
        <v>899</v>
      </c>
      <c r="F15" s="173" t="s">
        <v>819</v>
      </c>
      <c r="G15" s="157" t="s">
        <v>1118</v>
      </c>
      <c r="H15" s="157">
        <v>962</v>
      </c>
      <c r="I15" s="157">
        <v>873</v>
      </c>
      <c r="J15" s="218">
        <v>962</v>
      </c>
      <c r="K15" s="248">
        <v>849</v>
      </c>
      <c r="L15" s="248">
        <v>839</v>
      </c>
      <c r="M15" s="249">
        <v>849</v>
      </c>
      <c r="N15" s="218">
        <v>962</v>
      </c>
      <c r="O15" s="221"/>
    </row>
    <row r="16" spans="1:15" s="74" customFormat="1" ht="30" customHeight="1">
      <c r="A16" s="87">
        <v>9</v>
      </c>
      <c r="B16" s="88" t="s">
        <v>1003</v>
      </c>
      <c r="C16" s="89">
        <v>303</v>
      </c>
      <c r="D16" s="90">
        <v>35856</v>
      </c>
      <c r="E16" s="173" t="s">
        <v>902</v>
      </c>
      <c r="F16" s="173" t="s">
        <v>771</v>
      </c>
      <c r="G16" s="157">
        <v>912</v>
      </c>
      <c r="H16" s="157">
        <v>926</v>
      </c>
      <c r="I16" s="157">
        <v>959</v>
      </c>
      <c r="J16" s="218">
        <v>959</v>
      </c>
      <c r="K16" s="248"/>
      <c r="L16" s="248"/>
      <c r="M16" s="249"/>
      <c r="N16" s="218">
        <v>959</v>
      </c>
      <c r="O16" s="221"/>
    </row>
    <row r="17" spans="1:15" s="74" customFormat="1" ht="30" customHeight="1">
      <c r="A17" s="87">
        <v>10</v>
      </c>
      <c r="B17" s="88" t="s">
        <v>1001</v>
      </c>
      <c r="C17" s="89">
        <v>237</v>
      </c>
      <c r="D17" s="90">
        <v>35916</v>
      </c>
      <c r="E17" s="173" t="s">
        <v>898</v>
      </c>
      <c r="F17" s="173" t="s">
        <v>819</v>
      </c>
      <c r="G17" s="157" t="s">
        <v>1118</v>
      </c>
      <c r="H17" s="157">
        <v>786</v>
      </c>
      <c r="I17" s="157">
        <v>780</v>
      </c>
      <c r="J17" s="218">
        <v>786</v>
      </c>
      <c r="K17" s="248"/>
      <c r="L17" s="248"/>
      <c r="M17" s="249"/>
      <c r="N17" s="218">
        <v>786</v>
      </c>
      <c r="O17" s="221"/>
    </row>
    <row r="18" spans="1:15" s="74" customFormat="1" ht="30" customHeight="1">
      <c r="A18" s="87" t="s">
        <v>252</v>
      </c>
      <c r="B18" s="88" t="s">
        <v>1000</v>
      </c>
      <c r="C18" s="89">
        <v>172</v>
      </c>
      <c r="D18" s="90">
        <v>35964</v>
      </c>
      <c r="E18" s="173" t="s">
        <v>894</v>
      </c>
      <c r="F18" s="173" t="s">
        <v>726</v>
      </c>
      <c r="G18" s="157" t="s">
        <v>1118</v>
      </c>
      <c r="H18" s="157" t="s">
        <v>1118</v>
      </c>
      <c r="I18" s="157" t="s">
        <v>1118</v>
      </c>
      <c r="J18" s="218" t="s">
        <v>829</v>
      </c>
      <c r="K18" s="248"/>
      <c r="L18" s="248"/>
      <c r="M18" s="249"/>
      <c r="N18" s="218" t="s">
        <v>739</v>
      </c>
      <c r="O18" s="221"/>
    </row>
    <row r="19" spans="1:16" s="74" customFormat="1" ht="30" customHeight="1">
      <c r="A19" s="87"/>
      <c r="B19" s="88" t="s">
        <v>1011</v>
      </c>
      <c r="C19" s="89" t="s">
        <v>829</v>
      </c>
      <c r="D19" s="90" t="s">
        <v>829</v>
      </c>
      <c r="E19" s="173" t="s">
        <v>829</v>
      </c>
      <c r="F19" s="173" t="s">
        <v>829</v>
      </c>
      <c r="G19" s="157"/>
      <c r="H19" s="157"/>
      <c r="I19" s="157"/>
      <c r="J19" s="218" t="s">
        <v>829</v>
      </c>
      <c r="K19" s="219"/>
      <c r="L19" s="219"/>
      <c r="M19" s="220"/>
      <c r="N19" s="218">
        <v>0</v>
      </c>
      <c r="O19" s="221" t="e">
        <v>#N/A</v>
      </c>
      <c r="P19" s="75"/>
    </row>
    <row r="20" spans="1:15" s="74" customFormat="1" ht="30" customHeight="1">
      <c r="A20" s="87"/>
      <c r="B20" s="88" t="s">
        <v>1012</v>
      </c>
      <c r="C20" s="89" t="s">
        <v>829</v>
      </c>
      <c r="D20" s="90" t="s">
        <v>829</v>
      </c>
      <c r="E20" s="173" t="s">
        <v>829</v>
      </c>
      <c r="F20" s="173" t="s">
        <v>829</v>
      </c>
      <c r="G20" s="157"/>
      <c r="H20" s="157"/>
      <c r="I20" s="157"/>
      <c r="J20" s="218" t="s">
        <v>829</v>
      </c>
      <c r="K20" s="219"/>
      <c r="L20" s="219"/>
      <c r="M20" s="220"/>
      <c r="N20" s="218">
        <v>0</v>
      </c>
      <c r="O20" s="221" t="e">
        <v>#N/A</v>
      </c>
    </row>
    <row r="21" spans="1:15" s="74" customFormat="1" ht="30" customHeight="1">
      <c r="A21" s="87"/>
      <c r="B21" s="88" t="s">
        <v>1013</v>
      </c>
      <c r="C21" s="89" t="s">
        <v>829</v>
      </c>
      <c r="D21" s="90" t="s">
        <v>829</v>
      </c>
      <c r="E21" s="173" t="s">
        <v>829</v>
      </c>
      <c r="F21" s="173" t="s">
        <v>829</v>
      </c>
      <c r="G21" s="157"/>
      <c r="H21" s="157"/>
      <c r="I21" s="157"/>
      <c r="J21" s="218" t="s">
        <v>829</v>
      </c>
      <c r="K21" s="219"/>
      <c r="L21" s="219"/>
      <c r="M21" s="220"/>
      <c r="N21" s="218">
        <v>0</v>
      </c>
      <c r="O21" s="221" t="e">
        <v>#N/A</v>
      </c>
    </row>
    <row r="22" spans="1:15" s="74" customFormat="1" ht="30" customHeight="1">
      <c r="A22" s="87"/>
      <c r="B22" s="88" t="s">
        <v>1014</v>
      </c>
      <c r="C22" s="89" t="s">
        <v>829</v>
      </c>
      <c r="D22" s="90" t="s">
        <v>829</v>
      </c>
      <c r="E22" s="173" t="s">
        <v>829</v>
      </c>
      <c r="F22" s="173" t="s">
        <v>829</v>
      </c>
      <c r="G22" s="157"/>
      <c r="H22" s="157"/>
      <c r="I22" s="157"/>
      <c r="J22" s="218" t="s">
        <v>829</v>
      </c>
      <c r="K22" s="219"/>
      <c r="L22" s="219"/>
      <c r="M22" s="220"/>
      <c r="N22" s="218">
        <v>0</v>
      </c>
      <c r="O22" s="221" t="e">
        <v>#N/A</v>
      </c>
    </row>
    <row r="23" spans="1:15" s="74" customFormat="1" ht="30" customHeight="1">
      <c r="A23" s="87"/>
      <c r="B23" s="88" t="s">
        <v>1015</v>
      </c>
      <c r="C23" s="89" t="s">
        <v>829</v>
      </c>
      <c r="D23" s="90" t="s">
        <v>829</v>
      </c>
      <c r="E23" s="173" t="s">
        <v>829</v>
      </c>
      <c r="F23" s="173" t="s">
        <v>829</v>
      </c>
      <c r="G23" s="157"/>
      <c r="H23" s="157"/>
      <c r="I23" s="157"/>
      <c r="J23" s="218" t="s">
        <v>829</v>
      </c>
      <c r="K23" s="219"/>
      <c r="L23" s="219"/>
      <c r="M23" s="220"/>
      <c r="N23" s="218">
        <v>0</v>
      </c>
      <c r="O23" s="221" t="e">
        <v>#N/A</v>
      </c>
    </row>
    <row r="24" spans="1:15" s="74" customFormat="1" ht="30" customHeight="1">
      <c r="A24" s="87"/>
      <c r="B24" s="88" t="s">
        <v>1016</v>
      </c>
      <c r="C24" s="89" t="s">
        <v>829</v>
      </c>
      <c r="D24" s="90" t="s">
        <v>829</v>
      </c>
      <c r="E24" s="173" t="s">
        <v>829</v>
      </c>
      <c r="F24" s="173" t="s">
        <v>829</v>
      </c>
      <c r="G24" s="157"/>
      <c r="H24" s="157"/>
      <c r="I24" s="157"/>
      <c r="J24" s="218" t="s">
        <v>829</v>
      </c>
      <c r="K24" s="219"/>
      <c r="L24" s="219"/>
      <c r="M24" s="220"/>
      <c r="N24" s="218">
        <v>0</v>
      </c>
      <c r="O24" s="221" t="e">
        <v>#N/A</v>
      </c>
    </row>
    <row r="25" spans="1:15" s="74" customFormat="1" ht="30" customHeight="1">
      <c r="A25" s="87"/>
      <c r="B25" s="88" t="s">
        <v>1017</v>
      </c>
      <c r="C25" s="89" t="s">
        <v>829</v>
      </c>
      <c r="D25" s="90" t="s">
        <v>829</v>
      </c>
      <c r="E25" s="173" t="s">
        <v>829</v>
      </c>
      <c r="F25" s="173" t="s">
        <v>829</v>
      </c>
      <c r="G25" s="157"/>
      <c r="H25" s="157"/>
      <c r="I25" s="157"/>
      <c r="J25" s="218" t="s">
        <v>829</v>
      </c>
      <c r="K25" s="219"/>
      <c r="L25" s="219"/>
      <c r="M25" s="220"/>
      <c r="N25" s="218">
        <v>0</v>
      </c>
      <c r="O25" s="221" t="e">
        <v>#N/A</v>
      </c>
    </row>
    <row r="26" spans="1:16" s="74" customFormat="1" ht="30" customHeight="1">
      <c r="A26" s="87"/>
      <c r="B26" s="88" t="s">
        <v>1018</v>
      </c>
      <c r="C26" s="89" t="s">
        <v>829</v>
      </c>
      <c r="D26" s="90" t="s">
        <v>829</v>
      </c>
      <c r="E26" s="173" t="s">
        <v>829</v>
      </c>
      <c r="F26" s="173" t="s">
        <v>829</v>
      </c>
      <c r="G26" s="157"/>
      <c r="H26" s="157"/>
      <c r="I26" s="157"/>
      <c r="J26" s="218" t="s">
        <v>829</v>
      </c>
      <c r="K26" s="219"/>
      <c r="L26" s="219"/>
      <c r="M26" s="220"/>
      <c r="N26" s="218">
        <v>0</v>
      </c>
      <c r="O26" s="221" t="e">
        <v>#N/A</v>
      </c>
      <c r="P26" s="75"/>
    </row>
    <row r="27" spans="1:15" s="74" customFormat="1" ht="30" customHeight="1">
      <c r="A27" s="87"/>
      <c r="B27" s="88" t="s">
        <v>1019</v>
      </c>
      <c r="C27" s="89" t="s">
        <v>829</v>
      </c>
      <c r="D27" s="90" t="s">
        <v>829</v>
      </c>
      <c r="E27" s="173" t="s">
        <v>829</v>
      </c>
      <c r="F27" s="173" t="s">
        <v>829</v>
      </c>
      <c r="G27" s="157"/>
      <c r="H27" s="157"/>
      <c r="I27" s="157"/>
      <c r="J27" s="218" t="s">
        <v>829</v>
      </c>
      <c r="K27" s="219"/>
      <c r="L27" s="219"/>
      <c r="M27" s="220"/>
      <c r="N27" s="218">
        <v>0</v>
      </c>
      <c r="O27" s="221" t="e">
        <v>#N/A</v>
      </c>
    </row>
    <row r="28" spans="1:15" s="74" customFormat="1" ht="30" customHeight="1">
      <c r="A28" s="87"/>
      <c r="B28" s="88" t="s">
        <v>1020</v>
      </c>
      <c r="C28" s="89" t="s">
        <v>829</v>
      </c>
      <c r="D28" s="90" t="s">
        <v>829</v>
      </c>
      <c r="E28" s="173" t="s">
        <v>829</v>
      </c>
      <c r="F28" s="173" t="s">
        <v>829</v>
      </c>
      <c r="G28" s="157"/>
      <c r="H28" s="157"/>
      <c r="I28" s="157"/>
      <c r="J28" s="218" t="s">
        <v>829</v>
      </c>
      <c r="K28" s="219"/>
      <c r="L28" s="219"/>
      <c r="M28" s="220"/>
      <c r="N28" s="218">
        <v>0</v>
      </c>
      <c r="O28" s="221" t="e">
        <v>#N/A</v>
      </c>
    </row>
    <row r="29" spans="1:15" s="74" customFormat="1" ht="30" customHeight="1">
      <c r="A29" s="87"/>
      <c r="B29" s="88" t="s">
        <v>1021</v>
      </c>
      <c r="C29" s="89" t="s">
        <v>829</v>
      </c>
      <c r="D29" s="90" t="s">
        <v>829</v>
      </c>
      <c r="E29" s="173" t="s">
        <v>829</v>
      </c>
      <c r="F29" s="173" t="s">
        <v>829</v>
      </c>
      <c r="G29" s="157"/>
      <c r="H29" s="157"/>
      <c r="I29" s="157"/>
      <c r="J29" s="218" t="s">
        <v>829</v>
      </c>
      <c r="K29" s="219"/>
      <c r="L29" s="219"/>
      <c r="M29" s="220"/>
      <c r="N29" s="218">
        <v>0</v>
      </c>
      <c r="O29" s="221" t="e">
        <v>#N/A</v>
      </c>
    </row>
    <row r="30" spans="1:15" s="74" customFormat="1" ht="30" customHeight="1">
      <c r="A30" s="87"/>
      <c r="B30" s="88" t="s">
        <v>1022</v>
      </c>
      <c r="C30" s="89" t="s">
        <v>829</v>
      </c>
      <c r="D30" s="90" t="s">
        <v>829</v>
      </c>
      <c r="E30" s="173" t="s">
        <v>829</v>
      </c>
      <c r="F30" s="173" t="s">
        <v>829</v>
      </c>
      <c r="G30" s="157"/>
      <c r="H30" s="157"/>
      <c r="I30" s="157"/>
      <c r="J30" s="218" t="s">
        <v>829</v>
      </c>
      <c r="K30" s="219"/>
      <c r="L30" s="219"/>
      <c r="M30" s="220"/>
      <c r="N30" s="218">
        <v>0</v>
      </c>
      <c r="O30" s="221" t="e">
        <v>#N/A</v>
      </c>
    </row>
    <row r="31" spans="1:15" s="74" customFormat="1" ht="30" customHeight="1">
      <c r="A31" s="87"/>
      <c r="B31" s="88" t="s">
        <v>1023</v>
      </c>
      <c r="C31" s="89" t="s">
        <v>829</v>
      </c>
      <c r="D31" s="90" t="s">
        <v>829</v>
      </c>
      <c r="E31" s="173" t="s">
        <v>829</v>
      </c>
      <c r="F31" s="173" t="s">
        <v>829</v>
      </c>
      <c r="G31" s="157"/>
      <c r="H31" s="157"/>
      <c r="I31" s="157"/>
      <c r="J31" s="218" t="s">
        <v>829</v>
      </c>
      <c r="K31" s="219"/>
      <c r="L31" s="219"/>
      <c r="M31" s="220"/>
      <c r="N31" s="218">
        <v>0</v>
      </c>
      <c r="O31" s="221" t="e">
        <v>#N/A</v>
      </c>
    </row>
    <row r="32" spans="1:15" s="74" customFormat="1" ht="30" customHeight="1">
      <c r="A32" s="87"/>
      <c r="B32" s="88" t="s">
        <v>1024</v>
      </c>
      <c r="C32" s="89" t="s">
        <v>829</v>
      </c>
      <c r="D32" s="90" t="s">
        <v>829</v>
      </c>
      <c r="E32" s="173" t="s">
        <v>829</v>
      </c>
      <c r="F32" s="173" t="s">
        <v>829</v>
      </c>
      <c r="G32" s="157"/>
      <c r="H32" s="157"/>
      <c r="I32" s="157"/>
      <c r="J32" s="218" t="s">
        <v>829</v>
      </c>
      <c r="K32" s="219"/>
      <c r="L32" s="219"/>
      <c r="M32" s="220"/>
      <c r="N32" s="218">
        <v>0</v>
      </c>
      <c r="O32" s="221" t="e">
        <v>#N/A</v>
      </c>
    </row>
    <row r="33" spans="1:16" s="74" customFormat="1" ht="30" customHeight="1">
      <c r="A33" s="87"/>
      <c r="B33" s="88" t="s">
        <v>1025</v>
      </c>
      <c r="C33" s="89" t="s">
        <v>829</v>
      </c>
      <c r="D33" s="90" t="s">
        <v>829</v>
      </c>
      <c r="E33" s="173" t="s">
        <v>829</v>
      </c>
      <c r="F33" s="173" t="s">
        <v>829</v>
      </c>
      <c r="G33" s="157"/>
      <c r="H33" s="157"/>
      <c r="I33" s="157"/>
      <c r="J33" s="218" t="s">
        <v>829</v>
      </c>
      <c r="K33" s="219"/>
      <c r="L33" s="219"/>
      <c r="M33" s="220"/>
      <c r="N33" s="218">
        <v>0</v>
      </c>
      <c r="O33" s="221" t="e">
        <v>#N/A</v>
      </c>
      <c r="P33" s="75"/>
    </row>
    <row r="34" spans="1:15" s="74" customFormat="1" ht="30" customHeight="1">
      <c r="A34" s="87"/>
      <c r="B34" s="88" t="s">
        <v>1026</v>
      </c>
      <c r="C34" s="89" t="s">
        <v>829</v>
      </c>
      <c r="D34" s="90" t="s">
        <v>829</v>
      </c>
      <c r="E34" s="173" t="s">
        <v>829</v>
      </c>
      <c r="F34" s="173" t="s">
        <v>829</v>
      </c>
      <c r="G34" s="157"/>
      <c r="H34" s="157"/>
      <c r="I34" s="157"/>
      <c r="J34" s="218" t="s">
        <v>829</v>
      </c>
      <c r="K34" s="219"/>
      <c r="L34" s="219"/>
      <c r="M34" s="220"/>
      <c r="N34" s="218">
        <v>0</v>
      </c>
      <c r="O34" s="221" t="e">
        <v>#N/A</v>
      </c>
    </row>
    <row r="35" spans="1:15" s="74" customFormat="1" ht="30" customHeight="1">
      <c r="A35" s="87"/>
      <c r="B35" s="88" t="s">
        <v>1027</v>
      </c>
      <c r="C35" s="89" t="s">
        <v>829</v>
      </c>
      <c r="D35" s="90" t="s">
        <v>829</v>
      </c>
      <c r="E35" s="173" t="s">
        <v>829</v>
      </c>
      <c r="F35" s="173" t="s">
        <v>829</v>
      </c>
      <c r="G35" s="157"/>
      <c r="H35" s="157"/>
      <c r="I35" s="157"/>
      <c r="J35" s="218" t="s">
        <v>829</v>
      </c>
      <c r="K35" s="219"/>
      <c r="L35" s="219"/>
      <c r="M35" s="220"/>
      <c r="N35" s="218">
        <v>0</v>
      </c>
      <c r="O35" s="221" t="e">
        <v>#N/A</v>
      </c>
    </row>
    <row r="36" spans="1:15" s="74" customFormat="1" ht="30" customHeight="1">
      <c r="A36" s="87"/>
      <c r="B36" s="88" t="s">
        <v>1028</v>
      </c>
      <c r="C36" s="89" t="s">
        <v>829</v>
      </c>
      <c r="D36" s="90" t="s">
        <v>829</v>
      </c>
      <c r="E36" s="173" t="s">
        <v>829</v>
      </c>
      <c r="F36" s="173" t="s">
        <v>829</v>
      </c>
      <c r="G36" s="157"/>
      <c r="H36" s="157"/>
      <c r="I36" s="157"/>
      <c r="J36" s="218" t="s">
        <v>829</v>
      </c>
      <c r="K36" s="219"/>
      <c r="L36" s="219"/>
      <c r="M36" s="220"/>
      <c r="N36" s="218">
        <v>0</v>
      </c>
      <c r="O36" s="221" t="e">
        <v>#N/A</v>
      </c>
    </row>
    <row r="37" spans="1:15" s="74" customFormat="1" ht="30" customHeight="1">
      <c r="A37" s="87"/>
      <c r="B37" s="88" t="s">
        <v>1029</v>
      </c>
      <c r="C37" s="89" t="s">
        <v>829</v>
      </c>
      <c r="D37" s="90" t="s">
        <v>829</v>
      </c>
      <c r="E37" s="173" t="s">
        <v>829</v>
      </c>
      <c r="F37" s="173" t="s">
        <v>829</v>
      </c>
      <c r="G37" s="157"/>
      <c r="H37" s="157"/>
      <c r="I37" s="157"/>
      <c r="J37" s="218" t="s">
        <v>829</v>
      </c>
      <c r="K37" s="219"/>
      <c r="L37" s="219"/>
      <c r="M37" s="220"/>
      <c r="N37" s="218">
        <v>0</v>
      </c>
      <c r="O37" s="221" t="e">
        <v>#N/A</v>
      </c>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P39"/>
  <sheetViews>
    <sheetView view="pageBreakPreview" zoomScale="90" zoomScaleSheetLayoutView="90" zoomScalePageLayoutView="0" workbookViewId="0" topLeftCell="A1">
      <selection activeCell="R9" sqref="R9"/>
    </sheetView>
  </sheetViews>
  <sheetFormatPr defaultColWidth="9.140625" defaultRowHeight="12.75"/>
  <cols>
    <col min="1" max="1" width="6.00390625" style="81" customWidth="1"/>
    <col min="2" max="2" width="16.421875" style="81" hidden="1" customWidth="1"/>
    <col min="3" max="3" width="7.00390625" style="81" customWidth="1"/>
    <col min="4" max="4" width="14.8515625" style="82" customWidth="1"/>
    <col min="5" max="5" width="25.8515625" style="81"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969</v>
      </c>
      <c r="E3" s="375"/>
      <c r="F3" s="223" t="s">
        <v>137</v>
      </c>
      <c r="G3" s="376">
        <v>1300</v>
      </c>
      <c r="H3" s="376"/>
      <c r="I3" s="387" t="s">
        <v>142</v>
      </c>
      <c r="J3" s="387"/>
      <c r="K3" s="388" t="s">
        <v>709</v>
      </c>
      <c r="L3" s="388"/>
      <c r="M3" s="388"/>
      <c r="N3" s="388"/>
      <c r="O3" s="388"/>
    </row>
    <row r="4" spans="1:15" s="3" customFormat="1" ht="17.25" customHeight="1">
      <c r="A4" s="380" t="s">
        <v>144</v>
      </c>
      <c r="B4" s="380"/>
      <c r="C4" s="380"/>
      <c r="D4" s="386" t="s">
        <v>697</v>
      </c>
      <c r="E4" s="386"/>
      <c r="F4" s="133" t="s">
        <v>211</v>
      </c>
      <c r="G4" s="134" t="s">
        <v>717</v>
      </c>
      <c r="H4" s="85"/>
      <c r="I4" s="380" t="s">
        <v>141</v>
      </c>
      <c r="J4" s="380"/>
      <c r="K4" s="381" t="s">
        <v>735</v>
      </c>
      <c r="L4" s="381"/>
      <c r="M4" s="381"/>
      <c r="N4" s="381"/>
      <c r="O4" s="381"/>
    </row>
    <row r="5" spans="1:15" ht="13.5" customHeight="1">
      <c r="A5" s="4"/>
      <c r="B5" s="4"/>
      <c r="C5" s="4"/>
      <c r="D5" s="8"/>
      <c r="E5" s="5"/>
      <c r="F5" s="6"/>
      <c r="G5" s="7"/>
      <c r="H5" s="7"/>
      <c r="I5" s="7"/>
      <c r="J5" s="7"/>
      <c r="K5" s="7"/>
      <c r="L5" s="7"/>
      <c r="M5" s="385">
        <v>42126.616529513885</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24">
        <v>1</v>
      </c>
      <c r="H7" s="224">
        <v>2</v>
      </c>
      <c r="I7" s="224">
        <v>3</v>
      </c>
      <c r="J7" s="224" t="s">
        <v>140</v>
      </c>
      <c r="K7" s="224">
        <v>4</v>
      </c>
      <c r="L7" s="224">
        <v>5</v>
      </c>
      <c r="M7" s="224">
        <v>6</v>
      </c>
      <c r="N7" s="377"/>
      <c r="O7" s="377"/>
    </row>
    <row r="8" spans="1:15" s="74" customFormat="1" ht="30" customHeight="1">
      <c r="A8" s="87">
        <v>1</v>
      </c>
      <c r="B8" s="88" t="s">
        <v>1010</v>
      </c>
      <c r="C8" s="89">
        <v>141</v>
      </c>
      <c r="D8" s="90">
        <v>35976</v>
      </c>
      <c r="E8" s="173" t="s">
        <v>890</v>
      </c>
      <c r="F8" s="173" t="s">
        <v>726</v>
      </c>
      <c r="G8" s="157">
        <v>1713</v>
      </c>
      <c r="H8" s="157" t="s">
        <v>1118</v>
      </c>
      <c r="I8" s="157">
        <v>1689</v>
      </c>
      <c r="J8" s="218">
        <v>1713</v>
      </c>
      <c r="K8" s="219">
        <v>1663</v>
      </c>
      <c r="L8" s="219">
        <v>1689</v>
      </c>
      <c r="M8" s="220" t="s">
        <v>1118</v>
      </c>
      <c r="N8" s="218">
        <v>1713</v>
      </c>
      <c r="O8" s="221"/>
    </row>
    <row r="9" spans="1:15" s="74" customFormat="1" ht="30" customHeight="1">
      <c r="A9" s="87">
        <v>2</v>
      </c>
      <c r="B9" s="88" t="s">
        <v>976</v>
      </c>
      <c r="C9" s="89">
        <v>21</v>
      </c>
      <c r="D9" s="90">
        <v>36200</v>
      </c>
      <c r="E9" s="173" t="s">
        <v>912</v>
      </c>
      <c r="F9" s="173" t="s">
        <v>913</v>
      </c>
      <c r="G9" s="157">
        <v>1482</v>
      </c>
      <c r="H9" s="157">
        <v>1490</v>
      </c>
      <c r="I9" s="157">
        <v>1495</v>
      </c>
      <c r="J9" s="218">
        <v>1495</v>
      </c>
      <c r="K9" s="219">
        <v>1522</v>
      </c>
      <c r="L9" s="219">
        <v>1551</v>
      </c>
      <c r="M9" s="220">
        <v>1457</v>
      </c>
      <c r="N9" s="218">
        <v>1551</v>
      </c>
      <c r="O9" s="221">
        <v>854</v>
      </c>
    </row>
    <row r="10" spans="1:15" s="74" customFormat="1" ht="30" customHeight="1">
      <c r="A10" s="87">
        <v>3</v>
      </c>
      <c r="B10" s="88" t="s">
        <v>977</v>
      </c>
      <c r="C10" s="89">
        <v>143</v>
      </c>
      <c r="D10" s="90">
        <v>35831</v>
      </c>
      <c r="E10" s="173" t="s">
        <v>891</v>
      </c>
      <c r="F10" s="173" t="s">
        <v>726</v>
      </c>
      <c r="G10" s="157">
        <v>1345</v>
      </c>
      <c r="H10" s="157">
        <v>1512</v>
      </c>
      <c r="I10" s="157">
        <v>1484</v>
      </c>
      <c r="J10" s="218">
        <v>1512</v>
      </c>
      <c r="K10" s="219">
        <v>1438</v>
      </c>
      <c r="L10" s="219">
        <v>1502</v>
      </c>
      <c r="M10" s="220" t="s">
        <v>1118</v>
      </c>
      <c r="N10" s="218">
        <v>1512</v>
      </c>
      <c r="O10" s="221"/>
    </row>
    <row r="11" spans="1:15" s="74" customFormat="1" ht="30" customHeight="1">
      <c r="A11" s="87">
        <v>4</v>
      </c>
      <c r="B11" s="88" t="s">
        <v>1007</v>
      </c>
      <c r="C11" s="89">
        <v>311</v>
      </c>
      <c r="D11" s="90">
        <v>35909</v>
      </c>
      <c r="E11" s="173" t="s">
        <v>903</v>
      </c>
      <c r="F11" s="173" t="s">
        <v>775</v>
      </c>
      <c r="G11" s="157" t="s">
        <v>1118</v>
      </c>
      <c r="H11" s="157">
        <v>1451</v>
      </c>
      <c r="I11" s="157" t="s">
        <v>1118</v>
      </c>
      <c r="J11" s="218">
        <v>1451</v>
      </c>
      <c r="K11" s="219">
        <v>1379</v>
      </c>
      <c r="L11" s="219" t="s">
        <v>1118</v>
      </c>
      <c r="M11" s="220" t="s">
        <v>1118</v>
      </c>
      <c r="N11" s="218">
        <v>1451</v>
      </c>
      <c r="O11" s="221"/>
    </row>
    <row r="12" spans="1:16" s="74" customFormat="1" ht="30" customHeight="1">
      <c r="A12" s="87">
        <v>5</v>
      </c>
      <c r="B12" s="88" t="s">
        <v>973</v>
      </c>
      <c r="C12" s="89">
        <v>17</v>
      </c>
      <c r="D12" s="90">
        <v>36368</v>
      </c>
      <c r="E12" s="173" t="s">
        <v>910</v>
      </c>
      <c r="F12" s="173" t="s">
        <v>911</v>
      </c>
      <c r="G12" s="157" t="s">
        <v>1118</v>
      </c>
      <c r="H12" s="157">
        <v>1277</v>
      </c>
      <c r="I12" s="157" t="s">
        <v>1118</v>
      </c>
      <c r="J12" s="218">
        <v>1277</v>
      </c>
      <c r="K12" s="219">
        <v>1285</v>
      </c>
      <c r="L12" s="219">
        <v>1373</v>
      </c>
      <c r="M12" s="220" t="s">
        <v>1118</v>
      </c>
      <c r="N12" s="218">
        <v>1373</v>
      </c>
      <c r="O12" s="221">
        <v>748</v>
      </c>
      <c r="P12" s="75"/>
    </row>
    <row r="13" spans="1:15" s="74" customFormat="1" ht="30" customHeight="1">
      <c r="A13" s="87">
        <v>6</v>
      </c>
      <c r="B13" s="88" t="s">
        <v>978</v>
      </c>
      <c r="C13" s="89">
        <v>265</v>
      </c>
      <c r="D13" s="90">
        <v>36022</v>
      </c>
      <c r="E13" s="173" t="s">
        <v>1121</v>
      </c>
      <c r="F13" s="173" t="s">
        <v>762</v>
      </c>
      <c r="G13" s="157">
        <v>1346</v>
      </c>
      <c r="H13" s="157">
        <v>1248</v>
      </c>
      <c r="I13" s="157" t="s">
        <v>1118</v>
      </c>
      <c r="J13" s="218">
        <v>1346</v>
      </c>
      <c r="K13" s="219" t="s">
        <v>1118</v>
      </c>
      <c r="L13" s="219">
        <v>1132</v>
      </c>
      <c r="M13" s="220">
        <v>1280</v>
      </c>
      <c r="N13" s="218">
        <v>1346</v>
      </c>
      <c r="O13" s="221"/>
    </row>
    <row r="14" spans="1:15" s="74" customFormat="1" ht="30" customHeight="1" thickBot="1">
      <c r="A14" s="260">
        <v>7</v>
      </c>
      <c r="B14" s="261" t="s">
        <v>1008</v>
      </c>
      <c r="C14" s="262">
        <v>312</v>
      </c>
      <c r="D14" s="263">
        <v>35960</v>
      </c>
      <c r="E14" s="264" t="s">
        <v>904</v>
      </c>
      <c r="F14" s="264" t="s">
        <v>775</v>
      </c>
      <c r="G14" s="265">
        <v>1296</v>
      </c>
      <c r="H14" s="265">
        <v>1288</v>
      </c>
      <c r="I14" s="265">
        <v>1312</v>
      </c>
      <c r="J14" s="266">
        <v>1312</v>
      </c>
      <c r="K14" s="286" t="s">
        <v>1118</v>
      </c>
      <c r="L14" s="286" t="s">
        <v>1118</v>
      </c>
      <c r="M14" s="287" t="s">
        <v>1118</v>
      </c>
      <c r="N14" s="266">
        <v>1312</v>
      </c>
      <c r="O14" s="283"/>
    </row>
    <row r="15" spans="1:15" s="74" customFormat="1" ht="30" customHeight="1" thickTop="1">
      <c r="A15" s="250">
        <v>8</v>
      </c>
      <c r="B15" s="251" t="s">
        <v>1004</v>
      </c>
      <c r="C15" s="252">
        <v>203</v>
      </c>
      <c r="D15" s="253">
        <v>36231</v>
      </c>
      <c r="E15" s="254" t="s">
        <v>895</v>
      </c>
      <c r="F15" s="254" t="s">
        <v>758</v>
      </c>
      <c r="G15" s="255">
        <v>1236</v>
      </c>
      <c r="H15" s="255">
        <v>1139</v>
      </c>
      <c r="I15" s="255">
        <v>1135</v>
      </c>
      <c r="J15" s="256">
        <v>1236</v>
      </c>
      <c r="K15" s="271" t="s">
        <v>1118</v>
      </c>
      <c r="L15" s="271">
        <v>1107</v>
      </c>
      <c r="M15" s="285">
        <v>1211</v>
      </c>
      <c r="N15" s="256">
        <v>1236</v>
      </c>
      <c r="O15" s="281"/>
    </row>
    <row r="16" spans="1:15" s="74" customFormat="1" ht="30" customHeight="1">
      <c r="A16" s="87">
        <v>9</v>
      </c>
      <c r="B16" s="88" t="s">
        <v>1009</v>
      </c>
      <c r="C16" s="89">
        <v>169</v>
      </c>
      <c r="D16" s="90">
        <v>35811</v>
      </c>
      <c r="E16" s="173" t="s">
        <v>892</v>
      </c>
      <c r="F16" s="173" t="s">
        <v>726</v>
      </c>
      <c r="G16" s="157">
        <v>1132</v>
      </c>
      <c r="H16" s="157">
        <v>1081</v>
      </c>
      <c r="I16" s="284">
        <v>1151</v>
      </c>
      <c r="J16" s="218">
        <v>1151</v>
      </c>
      <c r="K16" s="219">
        <v>1079</v>
      </c>
      <c r="L16" s="219">
        <v>1125</v>
      </c>
      <c r="M16" s="220">
        <v>1236</v>
      </c>
      <c r="N16" s="218">
        <v>1236</v>
      </c>
      <c r="O16" s="221"/>
    </row>
    <row r="17" spans="1:15" s="74" customFormat="1" ht="30" customHeight="1">
      <c r="A17" s="87">
        <v>10</v>
      </c>
      <c r="B17" s="88" t="s">
        <v>974</v>
      </c>
      <c r="C17" s="89">
        <v>33</v>
      </c>
      <c r="D17" s="90">
        <v>36202</v>
      </c>
      <c r="E17" s="173" t="s">
        <v>917</v>
      </c>
      <c r="F17" s="173" t="s">
        <v>918</v>
      </c>
      <c r="G17" s="157">
        <v>1175</v>
      </c>
      <c r="H17" s="157">
        <v>1234</v>
      </c>
      <c r="I17" s="157">
        <v>1218</v>
      </c>
      <c r="J17" s="218">
        <v>1234</v>
      </c>
      <c r="K17" s="219">
        <v>1235</v>
      </c>
      <c r="L17" s="219">
        <v>1204</v>
      </c>
      <c r="M17" s="220">
        <v>1187</v>
      </c>
      <c r="N17" s="218">
        <v>1235</v>
      </c>
      <c r="O17" s="221">
        <v>667</v>
      </c>
    </row>
    <row r="18" spans="1:15" s="74" customFormat="1" ht="30" customHeight="1">
      <c r="A18" s="87">
        <v>11</v>
      </c>
      <c r="B18" s="88" t="s">
        <v>972</v>
      </c>
      <c r="C18" s="89">
        <v>13</v>
      </c>
      <c r="D18" s="90">
        <v>36161</v>
      </c>
      <c r="E18" s="173" t="s">
        <v>908</v>
      </c>
      <c r="F18" s="173" t="s">
        <v>909</v>
      </c>
      <c r="G18" s="157">
        <v>1184</v>
      </c>
      <c r="H18" s="157">
        <v>1207</v>
      </c>
      <c r="I18" s="157">
        <v>1177</v>
      </c>
      <c r="J18" s="218">
        <v>1207</v>
      </c>
      <c r="K18" s="219">
        <v>1166</v>
      </c>
      <c r="L18" s="219">
        <v>1158</v>
      </c>
      <c r="M18" s="220" t="s">
        <v>1118</v>
      </c>
      <c r="N18" s="218">
        <v>1207</v>
      </c>
      <c r="O18" s="221">
        <v>650</v>
      </c>
    </row>
    <row r="19" spans="1:16" s="74" customFormat="1" ht="30" customHeight="1">
      <c r="A19" s="87">
        <v>12</v>
      </c>
      <c r="B19" s="88" t="s">
        <v>975</v>
      </c>
      <c r="C19" s="89">
        <v>29</v>
      </c>
      <c r="D19" s="90">
        <v>36427</v>
      </c>
      <c r="E19" s="173" t="s">
        <v>915</v>
      </c>
      <c r="F19" s="173" t="s">
        <v>916</v>
      </c>
      <c r="G19" s="157">
        <v>1160</v>
      </c>
      <c r="H19" s="157" t="s">
        <v>1118</v>
      </c>
      <c r="I19" s="157">
        <v>1052</v>
      </c>
      <c r="J19" s="218">
        <v>1160</v>
      </c>
      <c r="K19" s="219">
        <v>1162</v>
      </c>
      <c r="L19" s="219" t="s">
        <v>1118</v>
      </c>
      <c r="M19" s="220">
        <v>1173</v>
      </c>
      <c r="N19" s="218">
        <v>1173</v>
      </c>
      <c r="O19" s="221">
        <v>630</v>
      </c>
      <c r="P19" s="75"/>
    </row>
    <row r="20" spans="1:15" s="74" customFormat="1" ht="30" customHeight="1">
      <c r="A20" s="87">
        <v>13</v>
      </c>
      <c r="B20" s="88" t="s">
        <v>1006</v>
      </c>
      <c r="C20" s="89">
        <v>302</v>
      </c>
      <c r="D20" s="90">
        <v>35935</v>
      </c>
      <c r="E20" s="173" t="s">
        <v>901</v>
      </c>
      <c r="F20" s="173" t="s">
        <v>771</v>
      </c>
      <c r="G20" s="157">
        <v>1015</v>
      </c>
      <c r="H20" s="157">
        <v>1050</v>
      </c>
      <c r="I20" s="157">
        <v>962</v>
      </c>
      <c r="J20" s="218">
        <v>1050</v>
      </c>
      <c r="K20" s="219">
        <v>1050</v>
      </c>
      <c r="L20" s="219">
        <v>1056</v>
      </c>
      <c r="M20" s="220">
        <v>1039</v>
      </c>
      <c r="N20" s="218">
        <v>1056</v>
      </c>
      <c r="O20" s="221"/>
    </row>
    <row r="21" spans="1:15" s="74" customFormat="1" ht="30" customHeight="1">
      <c r="A21" s="87">
        <v>14</v>
      </c>
      <c r="B21" s="88" t="s">
        <v>1005</v>
      </c>
      <c r="C21" s="89">
        <v>219</v>
      </c>
      <c r="D21" s="90">
        <v>35979</v>
      </c>
      <c r="E21" s="173" t="s">
        <v>896</v>
      </c>
      <c r="F21" s="173" t="s">
        <v>897</v>
      </c>
      <c r="G21" s="157">
        <v>1018</v>
      </c>
      <c r="H21" s="157">
        <v>1023</v>
      </c>
      <c r="I21" s="157">
        <v>993</v>
      </c>
      <c r="J21" s="218">
        <v>1023</v>
      </c>
      <c r="K21" s="219">
        <v>594</v>
      </c>
      <c r="L21" s="219">
        <v>1026</v>
      </c>
      <c r="M21" s="220" t="s">
        <v>1118</v>
      </c>
      <c r="N21" s="218">
        <v>1026</v>
      </c>
      <c r="O21" s="221"/>
    </row>
    <row r="22" spans="1:15" s="74" customFormat="1" ht="30" customHeight="1">
      <c r="A22" s="87">
        <v>15</v>
      </c>
      <c r="B22" s="88" t="s">
        <v>971</v>
      </c>
      <c r="C22" s="89">
        <v>25</v>
      </c>
      <c r="D22" s="90">
        <v>36476</v>
      </c>
      <c r="E22" s="173" t="s">
        <v>1120</v>
      </c>
      <c r="F22" s="173" t="s">
        <v>914</v>
      </c>
      <c r="G22" s="157">
        <v>1023</v>
      </c>
      <c r="H22" s="157" t="s">
        <v>1118</v>
      </c>
      <c r="I22" s="157">
        <v>983</v>
      </c>
      <c r="J22" s="218">
        <v>1023</v>
      </c>
      <c r="K22" s="219">
        <v>1025</v>
      </c>
      <c r="L22" s="219">
        <v>927</v>
      </c>
      <c r="M22" s="220">
        <v>1012</v>
      </c>
      <c r="N22" s="218">
        <v>1025</v>
      </c>
      <c r="O22" s="221">
        <v>543</v>
      </c>
    </row>
    <row r="23" spans="1:15" s="74" customFormat="1" ht="30" customHeight="1">
      <c r="A23" s="87">
        <v>16</v>
      </c>
      <c r="B23" s="88" t="s">
        <v>1002</v>
      </c>
      <c r="C23" s="89">
        <v>238</v>
      </c>
      <c r="D23" s="90">
        <v>36161</v>
      </c>
      <c r="E23" s="173" t="s">
        <v>899</v>
      </c>
      <c r="F23" s="173" t="s">
        <v>819</v>
      </c>
      <c r="G23" s="157" t="s">
        <v>1118</v>
      </c>
      <c r="H23" s="157">
        <v>962</v>
      </c>
      <c r="I23" s="157">
        <v>873</v>
      </c>
      <c r="J23" s="218">
        <v>962</v>
      </c>
      <c r="K23" s="219">
        <v>849</v>
      </c>
      <c r="L23" s="219">
        <v>839</v>
      </c>
      <c r="M23" s="220">
        <v>849</v>
      </c>
      <c r="N23" s="218">
        <v>962</v>
      </c>
      <c r="O23" s="221"/>
    </row>
    <row r="24" spans="1:15" s="74" customFormat="1" ht="30" customHeight="1">
      <c r="A24" s="87">
        <v>17</v>
      </c>
      <c r="B24" s="88" t="s">
        <v>1003</v>
      </c>
      <c r="C24" s="89">
        <v>303</v>
      </c>
      <c r="D24" s="90">
        <v>35856</v>
      </c>
      <c r="E24" s="173" t="s">
        <v>902</v>
      </c>
      <c r="F24" s="173" t="s">
        <v>771</v>
      </c>
      <c r="G24" s="157">
        <v>912</v>
      </c>
      <c r="H24" s="157">
        <v>926</v>
      </c>
      <c r="I24" s="157">
        <v>959</v>
      </c>
      <c r="J24" s="218">
        <v>959</v>
      </c>
      <c r="K24" s="219"/>
      <c r="L24" s="219"/>
      <c r="M24" s="220"/>
      <c r="N24" s="218">
        <v>959</v>
      </c>
      <c r="O24" s="221"/>
    </row>
    <row r="25" spans="1:15" s="74" customFormat="1" ht="30" customHeight="1">
      <c r="A25" s="87">
        <v>18</v>
      </c>
      <c r="B25" s="88" t="s">
        <v>970</v>
      </c>
      <c r="C25" s="89">
        <v>1</v>
      </c>
      <c r="D25" s="90">
        <v>36382</v>
      </c>
      <c r="E25" s="173" t="s">
        <v>905</v>
      </c>
      <c r="F25" s="173" t="s">
        <v>906</v>
      </c>
      <c r="G25" s="157">
        <v>935</v>
      </c>
      <c r="H25" s="157">
        <v>946</v>
      </c>
      <c r="I25" s="157" t="s">
        <v>1118</v>
      </c>
      <c r="J25" s="218">
        <v>946</v>
      </c>
      <c r="K25" s="219"/>
      <c r="L25" s="219"/>
      <c r="M25" s="220"/>
      <c r="N25" s="218">
        <v>946</v>
      </c>
      <c r="O25" s="221">
        <v>496</v>
      </c>
    </row>
    <row r="26" spans="1:16" s="74" customFormat="1" ht="30" customHeight="1">
      <c r="A26" s="87">
        <v>19</v>
      </c>
      <c r="B26" s="88" t="s">
        <v>1001</v>
      </c>
      <c r="C26" s="89">
        <v>237</v>
      </c>
      <c r="D26" s="90">
        <v>35916</v>
      </c>
      <c r="E26" s="173" t="s">
        <v>898</v>
      </c>
      <c r="F26" s="173" t="s">
        <v>819</v>
      </c>
      <c r="G26" s="157" t="s">
        <v>1118</v>
      </c>
      <c r="H26" s="157">
        <v>786</v>
      </c>
      <c r="I26" s="157">
        <v>780</v>
      </c>
      <c r="J26" s="218">
        <v>786</v>
      </c>
      <c r="K26" s="219"/>
      <c r="L26" s="219"/>
      <c r="M26" s="220"/>
      <c r="N26" s="218">
        <v>786</v>
      </c>
      <c r="O26" s="221"/>
      <c r="P26" s="75"/>
    </row>
    <row r="27" spans="1:15" s="74" customFormat="1" ht="30" customHeight="1">
      <c r="A27" s="87">
        <v>20</v>
      </c>
      <c r="B27" s="88" t="s">
        <v>979</v>
      </c>
      <c r="C27" s="89">
        <v>171</v>
      </c>
      <c r="D27" s="90">
        <v>36203</v>
      </c>
      <c r="E27" s="173" t="s">
        <v>893</v>
      </c>
      <c r="F27" s="173" t="s">
        <v>726</v>
      </c>
      <c r="G27" s="157" t="s">
        <v>1118</v>
      </c>
      <c r="H27" s="157">
        <v>746</v>
      </c>
      <c r="I27" s="157">
        <v>751</v>
      </c>
      <c r="J27" s="218">
        <v>751</v>
      </c>
      <c r="K27" s="219"/>
      <c r="L27" s="219"/>
      <c r="M27" s="220"/>
      <c r="N27" s="218">
        <v>751</v>
      </c>
      <c r="O27" s="221"/>
    </row>
    <row r="28" spans="1:15" s="74" customFormat="1" ht="30" customHeight="1">
      <c r="A28" s="87" t="s">
        <v>252</v>
      </c>
      <c r="B28" s="88" t="s">
        <v>1000</v>
      </c>
      <c r="C28" s="89">
        <v>172</v>
      </c>
      <c r="D28" s="90">
        <v>35964</v>
      </c>
      <c r="E28" s="173" t="s">
        <v>894</v>
      </c>
      <c r="F28" s="173" t="s">
        <v>726</v>
      </c>
      <c r="G28" s="157" t="s">
        <v>1118</v>
      </c>
      <c r="H28" s="157" t="s">
        <v>1118</v>
      </c>
      <c r="I28" s="157" t="s">
        <v>1118</v>
      </c>
      <c r="J28" s="218" t="s">
        <v>829</v>
      </c>
      <c r="K28" s="219"/>
      <c r="L28" s="219"/>
      <c r="M28" s="220"/>
      <c r="N28" s="218" t="s">
        <v>739</v>
      </c>
      <c r="O28" s="221"/>
    </row>
    <row r="29" spans="1:15" s="74" customFormat="1" ht="30" customHeight="1">
      <c r="A29" s="87"/>
      <c r="B29" s="88" t="s">
        <v>289</v>
      </c>
      <c r="C29" s="89" t="s">
        <v>829</v>
      </c>
      <c r="D29" s="90" t="s">
        <v>829</v>
      </c>
      <c r="E29" s="173" t="s">
        <v>829</v>
      </c>
      <c r="F29" s="173" t="s">
        <v>829</v>
      </c>
      <c r="G29" s="157"/>
      <c r="H29" s="157"/>
      <c r="I29" s="157"/>
      <c r="J29" s="218" t="s">
        <v>829</v>
      </c>
      <c r="K29" s="219"/>
      <c r="L29" s="219"/>
      <c r="M29" s="220"/>
      <c r="N29" s="218">
        <v>0</v>
      </c>
      <c r="O29" s="221" t="e">
        <v>#N/A</v>
      </c>
    </row>
    <row r="30" spans="1:15" s="74" customFormat="1" ht="30" customHeight="1">
      <c r="A30" s="87"/>
      <c r="B30" s="88" t="s">
        <v>290</v>
      </c>
      <c r="C30" s="89" t="s">
        <v>829</v>
      </c>
      <c r="D30" s="90" t="s">
        <v>829</v>
      </c>
      <c r="E30" s="173" t="s">
        <v>829</v>
      </c>
      <c r="F30" s="173" t="s">
        <v>829</v>
      </c>
      <c r="G30" s="157"/>
      <c r="H30" s="157"/>
      <c r="I30" s="157"/>
      <c r="J30" s="218" t="s">
        <v>829</v>
      </c>
      <c r="K30" s="219"/>
      <c r="L30" s="219"/>
      <c r="M30" s="220"/>
      <c r="N30" s="218">
        <v>0</v>
      </c>
      <c r="O30" s="221" t="e">
        <v>#N/A</v>
      </c>
    </row>
    <row r="31" spans="1:15" s="74" customFormat="1" ht="30" customHeight="1">
      <c r="A31" s="87"/>
      <c r="B31" s="88" t="s">
        <v>291</v>
      </c>
      <c r="C31" s="89" t="s">
        <v>829</v>
      </c>
      <c r="D31" s="90" t="s">
        <v>829</v>
      </c>
      <c r="E31" s="173" t="s">
        <v>829</v>
      </c>
      <c r="F31" s="173" t="s">
        <v>829</v>
      </c>
      <c r="G31" s="157"/>
      <c r="H31" s="157"/>
      <c r="I31" s="157"/>
      <c r="J31" s="218" t="s">
        <v>829</v>
      </c>
      <c r="K31" s="219"/>
      <c r="L31" s="219"/>
      <c r="M31" s="220"/>
      <c r="N31" s="218">
        <v>0</v>
      </c>
      <c r="O31" s="221" t="e">
        <v>#N/A</v>
      </c>
    </row>
    <row r="32" spans="1:15" s="74" customFormat="1" ht="30" customHeight="1">
      <c r="A32" s="87"/>
      <c r="B32" s="88" t="s">
        <v>292</v>
      </c>
      <c r="C32" s="89" t="s">
        <v>829</v>
      </c>
      <c r="D32" s="90" t="s">
        <v>829</v>
      </c>
      <c r="E32" s="173" t="s">
        <v>829</v>
      </c>
      <c r="F32" s="173" t="s">
        <v>829</v>
      </c>
      <c r="G32" s="157"/>
      <c r="H32" s="157"/>
      <c r="I32" s="157"/>
      <c r="J32" s="218" t="s">
        <v>829</v>
      </c>
      <c r="K32" s="219"/>
      <c r="L32" s="219"/>
      <c r="M32" s="220"/>
      <c r="N32" s="218">
        <v>0</v>
      </c>
      <c r="O32" s="221" t="e">
        <v>#N/A</v>
      </c>
    </row>
    <row r="33" spans="1:16" s="74" customFormat="1" ht="30" customHeight="1">
      <c r="A33" s="87"/>
      <c r="B33" s="88" t="s">
        <v>293</v>
      </c>
      <c r="C33" s="89" t="s">
        <v>829</v>
      </c>
      <c r="D33" s="90" t="s">
        <v>829</v>
      </c>
      <c r="E33" s="173" t="s">
        <v>829</v>
      </c>
      <c r="F33" s="173" t="s">
        <v>829</v>
      </c>
      <c r="G33" s="157"/>
      <c r="H33" s="157"/>
      <c r="I33" s="157"/>
      <c r="J33" s="218" t="s">
        <v>829</v>
      </c>
      <c r="K33" s="219"/>
      <c r="L33" s="219"/>
      <c r="M33" s="220"/>
      <c r="N33" s="218">
        <v>0</v>
      </c>
      <c r="O33" s="221" t="e">
        <v>#N/A</v>
      </c>
      <c r="P33" s="75"/>
    </row>
    <row r="34" spans="1:15" s="74" customFormat="1" ht="30" customHeight="1">
      <c r="A34" s="87"/>
      <c r="B34" s="88" t="s">
        <v>294</v>
      </c>
      <c r="C34" s="89" t="s">
        <v>829</v>
      </c>
      <c r="D34" s="90" t="s">
        <v>829</v>
      </c>
      <c r="E34" s="173" t="s">
        <v>829</v>
      </c>
      <c r="F34" s="173" t="s">
        <v>829</v>
      </c>
      <c r="G34" s="157"/>
      <c r="H34" s="157"/>
      <c r="I34" s="157"/>
      <c r="J34" s="218" t="s">
        <v>829</v>
      </c>
      <c r="K34" s="219"/>
      <c r="L34" s="219"/>
      <c r="M34" s="220"/>
      <c r="N34" s="218">
        <v>0</v>
      </c>
      <c r="O34" s="221" t="e">
        <v>#N/A</v>
      </c>
    </row>
    <row r="35" spans="1:15" s="74" customFormat="1" ht="30" customHeight="1">
      <c r="A35" s="87"/>
      <c r="B35" s="88" t="s">
        <v>295</v>
      </c>
      <c r="C35" s="89" t="s">
        <v>829</v>
      </c>
      <c r="D35" s="90" t="s">
        <v>829</v>
      </c>
      <c r="E35" s="173" t="s">
        <v>829</v>
      </c>
      <c r="F35" s="173" t="s">
        <v>829</v>
      </c>
      <c r="G35" s="157"/>
      <c r="H35" s="157"/>
      <c r="I35" s="157"/>
      <c r="J35" s="218" t="s">
        <v>829</v>
      </c>
      <c r="K35" s="219"/>
      <c r="L35" s="219"/>
      <c r="M35" s="220"/>
      <c r="N35" s="218">
        <v>0</v>
      </c>
      <c r="O35" s="221" t="e">
        <v>#N/A</v>
      </c>
    </row>
    <row r="36" spans="1:15" s="74" customFormat="1" ht="30" customHeight="1">
      <c r="A36" s="87"/>
      <c r="B36" s="88" t="s">
        <v>296</v>
      </c>
      <c r="C36" s="89" t="s">
        <v>829</v>
      </c>
      <c r="D36" s="90" t="s">
        <v>829</v>
      </c>
      <c r="E36" s="173" t="s">
        <v>829</v>
      </c>
      <c r="F36" s="173" t="s">
        <v>829</v>
      </c>
      <c r="G36" s="157"/>
      <c r="H36" s="157"/>
      <c r="I36" s="157"/>
      <c r="J36" s="218" t="s">
        <v>829</v>
      </c>
      <c r="K36" s="219"/>
      <c r="L36" s="219"/>
      <c r="M36" s="220"/>
      <c r="N36" s="218">
        <v>0</v>
      </c>
      <c r="O36" s="221" t="e">
        <v>#N/A</v>
      </c>
    </row>
    <row r="37" spans="1:15" s="74" customFormat="1" ht="30" customHeight="1">
      <c r="A37" s="87"/>
      <c r="B37" s="88" t="s">
        <v>297</v>
      </c>
      <c r="C37" s="89" t="s">
        <v>829</v>
      </c>
      <c r="D37" s="90" t="s">
        <v>829</v>
      </c>
      <c r="E37" s="173" t="s">
        <v>829</v>
      </c>
      <c r="F37" s="173" t="s">
        <v>829</v>
      </c>
      <c r="G37" s="157"/>
      <c r="H37" s="157"/>
      <c r="I37" s="157"/>
      <c r="J37" s="218" t="s">
        <v>829</v>
      </c>
      <c r="K37" s="219"/>
      <c r="L37" s="219"/>
      <c r="M37" s="220"/>
      <c r="N37" s="218">
        <v>0</v>
      </c>
      <c r="O37" s="221" t="e">
        <v>#N/A</v>
      </c>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3" dxfId="0" operator="equal">
      <formula>0</formula>
    </cfRule>
  </conditionalFormatting>
  <conditionalFormatting sqref="O8:O37">
    <cfRule type="containsErrors" priority="2" dxfId="0">
      <formula>ISERROR(O8)</formula>
    </cfRule>
  </conditionalFormatting>
  <conditionalFormatting sqref="N8:N27">
    <cfRule type="duplicateValues" priority="1" dxfId="9" stopIfTrue="1">
      <formula>AND(COUNTIF($N$8:$N$27,N8)&gt;1,NOT(ISBLANK(N8)))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Q19" sqref="Q19"/>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1.281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700</v>
      </c>
      <c r="E3" s="375"/>
      <c r="F3" s="184" t="s">
        <v>137</v>
      </c>
      <c r="G3" s="376">
        <v>4500</v>
      </c>
      <c r="H3" s="376"/>
      <c r="I3" s="387" t="s">
        <v>142</v>
      </c>
      <c r="J3" s="387"/>
      <c r="K3" s="388" t="s">
        <v>710</v>
      </c>
      <c r="L3" s="388"/>
      <c r="M3" s="388"/>
      <c r="N3" s="388"/>
      <c r="O3" s="388"/>
    </row>
    <row r="4" spans="1:15" s="3" customFormat="1" ht="17.25" customHeight="1">
      <c r="A4" s="380" t="s">
        <v>144</v>
      </c>
      <c r="B4" s="380"/>
      <c r="C4" s="380"/>
      <c r="D4" s="386" t="s">
        <v>697</v>
      </c>
      <c r="E4" s="386"/>
      <c r="F4" s="133" t="s">
        <v>211</v>
      </c>
      <c r="G4" s="134" t="s">
        <v>717</v>
      </c>
      <c r="H4" s="85"/>
      <c r="I4" s="380" t="s">
        <v>141</v>
      </c>
      <c r="J4" s="380"/>
      <c r="K4" s="381" t="s">
        <v>1106</v>
      </c>
      <c r="L4" s="381"/>
      <c r="M4" s="381"/>
      <c r="N4" s="381"/>
      <c r="O4" s="381"/>
    </row>
    <row r="5" spans="1:15" ht="13.5" customHeight="1">
      <c r="A5" s="4"/>
      <c r="B5" s="4"/>
      <c r="C5" s="4"/>
      <c r="D5" s="8"/>
      <c r="E5" s="5"/>
      <c r="F5" s="6"/>
      <c r="G5" s="7"/>
      <c r="H5" s="7"/>
      <c r="I5" s="7"/>
      <c r="J5" s="7"/>
      <c r="K5" s="7"/>
      <c r="L5" s="7"/>
      <c r="M5" s="385">
        <v>42127.68591898148</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185">
        <v>1</v>
      </c>
      <c r="H7" s="185">
        <v>2</v>
      </c>
      <c r="I7" s="185">
        <v>3</v>
      </c>
      <c r="J7" s="185" t="s">
        <v>140</v>
      </c>
      <c r="K7" s="185">
        <v>4</v>
      </c>
      <c r="L7" s="185">
        <v>5</v>
      </c>
      <c r="M7" s="185">
        <v>6</v>
      </c>
      <c r="N7" s="377"/>
      <c r="O7" s="377"/>
    </row>
    <row r="8" spans="1:15" s="74" customFormat="1" ht="32.25" customHeight="1">
      <c r="A8" s="87">
        <v>1</v>
      </c>
      <c r="B8" s="88" t="s">
        <v>303</v>
      </c>
      <c r="C8" s="89">
        <v>30</v>
      </c>
      <c r="D8" s="90">
        <v>35884</v>
      </c>
      <c r="E8" s="173" t="s">
        <v>933</v>
      </c>
      <c r="F8" s="173" t="s">
        <v>916</v>
      </c>
      <c r="G8" s="91" t="s">
        <v>1118</v>
      </c>
      <c r="H8" s="91">
        <v>6609</v>
      </c>
      <c r="I8" s="91" t="s">
        <v>1118</v>
      </c>
      <c r="J8" s="218">
        <v>6609</v>
      </c>
      <c r="K8" s="248" t="s">
        <v>1118</v>
      </c>
      <c r="L8" s="248" t="s">
        <v>1118</v>
      </c>
      <c r="M8" s="249" t="s">
        <v>1118</v>
      </c>
      <c r="N8" s="218">
        <v>6609</v>
      </c>
      <c r="O8" s="221">
        <v>971</v>
      </c>
    </row>
    <row r="9" spans="1:15" s="74" customFormat="1" ht="32.25" customHeight="1">
      <c r="A9" s="87">
        <v>2</v>
      </c>
      <c r="B9" s="88" t="s">
        <v>311</v>
      </c>
      <c r="C9" s="89">
        <v>142</v>
      </c>
      <c r="D9" s="90">
        <v>36303</v>
      </c>
      <c r="E9" s="173" t="s">
        <v>921</v>
      </c>
      <c r="F9" s="173" t="s">
        <v>726</v>
      </c>
      <c r="G9" s="91">
        <v>6114</v>
      </c>
      <c r="H9" s="91">
        <v>5324</v>
      </c>
      <c r="I9" s="91">
        <v>6288</v>
      </c>
      <c r="J9" s="218">
        <v>6288</v>
      </c>
      <c r="K9" s="248">
        <v>6401</v>
      </c>
      <c r="L9" s="248" t="s">
        <v>1118</v>
      </c>
      <c r="M9" s="249">
        <v>6377</v>
      </c>
      <c r="N9" s="218">
        <v>6401</v>
      </c>
      <c r="O9" s="221"/>
    </row>
    <row r="10" spans="1:15" s="74" customFormat="1" ht="32.25" customHeight="1">
      <c r="A10" s="87">
        <v>3</v>
      </c>
      <c r="B10" s="88" t="s">
        <v>306</v>
      </c>
      <c r="C10" s="89">
        <v>266</v>
      </c>
      <c r="D10" s="90">
        <v>35852</v>
      </c>
      <c r="E10" s="173" t="s">
        <v>927</v>
      </c>
      <c r="F10" s="173" t="s">
        <v>762</v>
      </c>
      <c r="G10" s="91">
        <v>5394</v>
      </c>
      <c r="H10" s="91">
        <v>5637</v>
      </c>
      <c r="I10" s="91" t="s">
        <v>1118</v>
      </c>
      <c r="J10" s="218">
        <v>5637</v>
      </c>
      <c r="K10" s="248" t="s">
        <v>1118</v>
      </c>
      <c r="L10" s="248">
        <v>5720</v>
      </c>
      <c r="M10" s="249">
        <v>5930</v>
      </c>
      <c r="N10" s="218">
        <v>5930</v>
      </c>
      <c r="O10" s="221"/>
    </row>
    <row r="11" spans="1:15" s="74" customFormat="1" ht="32.25" customHeight="1">
      <c r="A11" s="87">
        <v>4</v>
      </c>
      <c r="B11" s="88" t="s">
        <v>302</v>
      </c>
      <c r="C11" s="89">
        <v>34</v>
      </c>
      <c r="D11" s="90">
        <v>36539</v>
      </c>
      <c r="E11" s="173" t="s">
        <v>934</v>
      </c>
      <c r="F11" s="173" t="s">
        <v>918</v>
      </c>
      <c r="G11" s="91">
        <v>5536</v>
      </c>
      <c r="H11" s="91">
        <v>5371</v>
      </c>
      <c r="I11" s="91" t="s">
        <v>1118</v>
      </c>
      <c r="J11" s="218">
        <v>5536</v>
      </c>
      <c r="K11" s="248" t="s">
        <v>1118</v>
      </c>
      <c r="L11" s="248" t="s">
        <v>1118</v>
      </c>
      <c r="M11" s="249">
        <v>5805</v>
      </c>
      <c r="N11" s="218">
        <v>5805</v>
      </c>
      <c r="O11" s="221">
        <v>849</v>
      </c>
    </row>
    <row r="12" spans="1:16" s="74" customFormat="1" ht="32.25" customHeight="1">
      <c r="A12" s="87">
        <v>5</v>
      </c>
      <c r="B12" s="88" t="s">
        <v>305</v>
      </c>
      <c r="C12" s="89">
        <v>24</v>
      </c>
      <c r="D12" s="90">
        <v>35798</v>
      </c>
      <c r="E12" s="173" t="s">
        <v>926</v>
      </c>
      <c r="F12" s="173" t="s">
        <v>762</v>
      </c>
      <c r="G12" s="91">
        <v>5218</v>
      </c>
      <c r="H12" s="91">
        <v>5480</v>
      </c>
      <c r="I12" s="91" t="s">
        <v>1118</v>
      </c>
      <c r="J12" s="218">
        <v>5480</v>
      </c>
      <c r="K12" s="248" t="s">
        <v>1118</v>
      </c>
      <c r="L12" s="248" t="s">
        <v>1118</v>
      </c>
      <c r="M12" s="249" t="s">
        <v>1118</v>
      </c>
      <c r="N12" s="218">
        <v>5480</v>
      </c>
      <c r="O12" s="221"/>
      <c r="P12" s="75"/>
    </row>
    <row r="13" spans="1:15" s="74" customFormat="1" ht="32.25" customHeight="1">
      <c r="A13" s="87">
        <v>6</v>
      </c>
      <c r="B13" s="88" t="s">
        <v>310</v>
      </c>
      <c r="C13" s="89">
        <v>207</v>
      </c>
      <c r="D13" s="90">
        <v>35966</v>
      </c>
      <c r="E13" s="173" t="s">
        <v>924</v>
      </c>
      <c r="F13" s="173" t="s">
        <v>758</v>
      </c>
      <c r="G13" s="91">
        <v>4330</v>
      </c>
      <c r="H13" s="91">
        <v>4713</v>
      </c>
      <c r="I13" s="91">
        <v>4750</v>
      </c>
      <c r="J13" s="218">
        <v>4750</v>
      </c>
      <c r="K13" s="248">
        <v>4921</v>
      </c>
      <c r="L13" s="248">
        <v>4540</v>
      </c>
      <c r="M13" s="249" t="s">
        <v>1118</v>
      </c>
      <c r="N13" s="218">
        <v>4921</v>
      </c>
      <c r="O13" s="221"/>
    </row>
    <row r="14" spans="1:15" s="74" customFormat="1" ht="32.25" customHeight="1" thickBot="1">
      <c r="A14" s="260">
        <v>7</v>
      </c>
      <c r="B14" s="261" t="s">
        <v>304</v>
      </c>
      <c r="C14" s="262">
        <v>22</v>
      </c>
      <c r="D14" s="263">
        <v>37005</v>
      </c>
      <c r="E14" s="264" t="s">
        <v>931</v>
      </c>
      <c r="F14" s="264" t="s">
        <v>913</v>
      </c>
      <c r="G14" s="282">
        <v>4685</v>
      </c>
      <c r="H14" s="282">
        <v>4609</v>
      </c>
      <c r="I14" s="282">
        <v>4730</v>
      </c>
      <c r="J14" s="266">
        <v>4730</v>
      </c>
      <c r="K14" s="267" t="s">
        <v>1118</v>
      </c>
      <c r="L14" s="267" t="s">
        <v>1118</v>
      </c>
      <c r="M14" s="268">
        <v>4738</v>
      </c>
      <c r="N14" s="266">
        <v>4738</v>
      </c>
      <c r="O14" s="283">
        <v>688</v>
      </c>
    </row>
    <row r="15" spans="1:15" s="74" customFormat="1" ht="32.25" customHeight="1" thickTop="1">
      <c r="A15" s="250">
        <v>8</v>
      </c>
      <c r="B15" s="251" t="s">
        <v>301</v>
      </c>
      <c r="C15" s="252">
        <v>18</v>
      </c>
      <c r="D15" s="253">
        <v>36284</v>
      </c>
      <c r="E15" s="254" t="s">
        <v>930</v>
      </c>
      <c r="F15" s="254" t="s">
        <v>911</v>
      </c>
      <c r="G15" s="270" t="s">
        <v>1118</v>
      </c>
      <c r="H15" s="270">
        <v>3911</v>
      </c>
      <c r="I15" s="270" t="s">
        <v>1118</v>
      </c>
      <c r="J15" s="256">
        <v>3911</v>
      </c>
      <c r="K15" s="257" t="s">
        <v>1118</v>
      </c>
      <c r="L15" s="257" t="s">
        <v>1118</v>
      </c>
      <c r="M15" s="258" t="s">
        <v>1118</v>
      </c>
      <c r="N15" s="256">
        <v>3911</v>
      </c>
      <c r="O15" s="281">
        <v>563</v>
      </c>
    </row>
    <row r="16" spans="1:15" s="74" customFormat="1" ht="32.25" customHeight="1">
      <c r="A16" s="87">
        <v>9</v>
      </c>
      <c r="B16" s="88" t="s">
        <v>309</v>
      </c>
      <c r="C16" s="89">
        <v>169</v>
      </c>
      <c r="D16" s="90">
        <v>35811</v>
      </c>
      <c r="E16" s="173" t="s">
        <v>892</v>
      </c>
      <c r="F16" s="173" t="s">
        <v>726</v>
      </c>
      <c r="G16" s="91" t="s">
        <v>1118</v>
      </c>
      <c r="H16" s="91">
        <v>2936</v>
      </c>
      <c r="I16" s="91" t="s">
        <v>1118</v>
      </c>
      <c r="J16" s="218">
        <v>2936</v>
      </c>
      <c r="K16" s="248"/>
      <c r="L16" s="248"/>
      <c r="M16" s="249"/>
      <c r="N16" s="218">
        <v>2936</v>
      </c>
      <c r="O16" s="221"/>
    </row>
    <row r="17" spans="1:15" s="74" customFormat="1" ht="32.25" customHeight="1">
      <c r="A17" s="87">
        <v>10</v>
      </c>
      <c r="B17" s="88" t="s">
        <v>308</v>
      </c>
      <c r="C17" s="89">
        <v>218</v>
      </c>
      <c r="D17" s="90">
        <v>35839</v>
      </c>
      <c r="E17" s="173" t="s">
        <v>925</v>
      </c>
      <c r="F17" s="173" t="s">
        <v>897</v>
      </c>
      <c r="G17" s="91" t="s">
        <v>1118</v>
      </c>
      <c r="H17" s="91">
        <v>812</v>
      </c>
      <c r="I17" s="91">
        <v>2340</v>
      </c>
      <c r="J17" s="218">
        <v>2340</v>
      </c>
      <c r="K17" s="248"/>
      <c r="L17" s="248"/>
      <c r="M17" s="249"/>
      <c r="N17" s="218">
        <v>2340</v>
      </c>
      <c r="O17" s="221"/>
    </row>
    <row r="18" spans="1:15" s="74" customFormat="1" ht="32.25" customHeight="1">
      <c r="A18" s="87">
        <v>11</v>
      </c>
      <c r="B18" s="88" t="s">
        <v>300</v>
      </c>
      <c r="C18" s="89">
        <v>14</v>
      </c>
      <c r="D18" s="90">
        <v>36783</v>
      </c>
      <c r="E18" s="173" t="s">
        <v>1104</v>
      </c>
      <c r="F18" s="173" t="s">
        <v>909</v>
      </c>
      <c r="G18" s="91">
        <v>2078</v>
      </c>
      <c r="H18" s="91">
        <v>1965</v>
      </c>
      <c r="I18" s="91">
        <v>1926</v>
      </c>
      <c r="J18" s="218">
        <v>2078</v>
      </c>
      <c r="K18" s="248"/>
      <c r="L18" s="248"/>
      <c r="M18" s="249"/>
      <c r="N18" s="218">
        <v>2078</v>
      </c>
      <c r="O18" s="221">
        <v>288</v>
      </c>
    </row>
    <row r="19" spans="1:16" s="74" customFormat="1" ht="32.25" customHeight="1">
      <c r="A19" s="87">
        <v>12</v>
      </c>
      <c r="B19" s="88" t="s">
        <v>298</v>
      </c>
      <c r="C19" s="89">
        <v>2</v>
      </c>
      <c r="D19" s="90">
        <v>36229</v>
      </c>
      <c r="E19" s="173" t="s">
        <v>928</v>
      </c>
      <c r="F19" s="173" t="s">
        <v>906</v>
      </c>
      <c r="G19" s="91">
        <v>2031</v>
      </c>
      <c r="H19" s="91">
        <v>2024</v>
      </c>
      <c r="I19" s="91" t="s">
        <v>1118</v>
      </c>
      <c r="J19" s="218">
        <v>2031</v>
      </c>
      <c r="K19" s="248"/>
      <c r="L19" s="248"/>
      <c r="M19" s="249"/>
      <c r="N19" s="218">
        <v>2031</v>
      </c>
      <c r="O19" s="221">
        <v>281</v>
      </c>
      <c r="P19" s="75"/>
    </row>
    <row r="20" spans="1:15" s="74" customFormat="1" ht="32.25" customHeight="1">
      <c r="A20" s="87">
        <v>13</v>
      </c>
      <c r="B20" s="88" t="s">
        <v>307</v>
      </c>
      <c r="C20" s="89">
        <v>170</v>
      </c>
      <c r="D20" s="90">
        <v>35927</v>
      </c>
      <c r="E20" s="173" t="s">
        <v>923</v>
      </c>
      <c r="F20" s="173" t="s">
        <v>726</v>
      </c>
      <c r="G20" s="91" t="s">
        <v>1118</v>
      </c>
      <c r="H20" s="91">
        <v>1720</v>
      </c>
      <c r="I20" s="91" t="s">
        <v>1118</v>
      </c>
      <c r="J20" s="218">
        <v>1720</v>
      </c>
      <c r="K20" s="248"/>
      <c r="L20" s="248"/>
      <c r="M20" s="249"/>
      <c r="N20" s="218">
        <v>1720</v>
      </c>
      <c r="O20" s="221"/>
    </row>
    <row r="21" spans="1:15" s="74" customFormat="1" ht="32.25" customHeight="1">
      <c r="A21" s="87" t="s">
        <v>252</v>
      </c>
      <c r="B21" s="88" t="s">
        <v>312</v>
      </c>
      <c r="C21" s="89">
        <v>144</v>
      </c>
      <c r="D21" s="90">
        <v>35934</v>
      </c>
      <c r="E21" s="173" t="s">
        <v>922</v>
      </c>
      <c r="F21" s="173" t="s">
        <v>726</v>
      </c>
      <c r="G21" s="91" t="s">
        <v>1118</v>
      </c>
      <c r="H21" s="91" t="s">
        <v>1118</v>
      </c>
      <c r="I21" s="91" t="s">
        <v>1118</v>
      </c>
      <c r="J21" s="218" t="s">
        <v>829</v>
      </c>
      <c r="K21" s="248"/>
      <c r="L21" s="248"/>
      <c r="M21" s="249"/>
      <c r="N21" s="218" t="s">
        <v>739</v>
      </c>
      <c r="O21" s="221" t="s">
        <v>252</v>
      </c>
    </row>
    <row r="22" spans="1:15" s="74" customFormat="1" ht="32.25" customHeight="1">
      <c r="A22" s="87" t="s">
        <v>252</v>
      </c>
      <c r="B22" s="88" t="s">
        <v>299</v>
      </c>
      <c r="C22" s="89">
        <v>26</v>
      </c>
      <c r="D22" s="90">
        <v>35962</v>
      </c>
      <c r="E22" s="173" t="s">
        <v>932</v>
      </c>
      <c r="F22" s="173" t="s">
        <v>914</v>
      </c>
      <c r="G22" s="91" t="s">
        <v>252</v>
      </c>
      <c r="H22" s="91" t="s">
        <v>252</v>
      </c>
      <c r="I22" s="91" t="s">
        <v>252</v>
      </c>
      <c r="J22" s="218" t="s">
        <v>829</v>
      </c>
      <c r="K22" s="248"/>
      <c r="L22" s="248"/>
      <c r="M22" s="249"/>
      <c r="N22" s="218" t="s">
        <v>738</v>
      </c>
      <c r="O22" s="221">
        <v>0</v>
      </c>
    </row>
    <row r="23" spans="1:15" s="74" customFormat="1" ht="32.25" customHeight="1">
      <c r="A23" s="87"/>
      <c r="B23" s="88" t="s">
        <v>313</v>
      </c>
      <c r="C23" s="89" t="s">
        <v>829</v>
      </c>
      <c r="D23" s="90" t="s">
        <v>829</v>
      </c>
      <c r="E23" s="173" t="s">
        <v>829</v>
      </c>
      <c r="F23" s="173" t="s">
        <v>829</v>
      </c>
      <c r="G23" s="91"/>
      <c r="H23" s="91"/>
      <c r="I23" s="91"/>
      <c r="J23" s="218" t="s">
        <v>829</v>
      </c>
      <c r="K23" s="248"/>
      <c r="L23" s="248"/>
      <c r="M23" s="249"/>
      <c r="N23" s="218">
        <v>0</v>
      </c>
      <c r="O23" s="221" t="e">
        <v>#N/A</v>
      </c>
    </row>
    <row r="24" spans="1:15" s="74" customFormat="1" ht="32.25" customHeight="1">
      <c r="A24" s="87"/>
      <c r="B24" s="88" t="s">
        <v>314</v>
      </c>
      <c r="C24" s="89" t="s">
        <v>829</v>
      </c>
      <c r="D24" s="90" t="s">
        <v>829</v>
      </c>
      <c r="E24" s="173" t="s">
        <v>829</v>
      </c>
      <c r="F24" s="173" t="s">
        <v>829</v>
      </c>
      <c r="G24" s="91"/>
      <c r="H24" s="91"/>
      <c r="I24" s="91"/>
      <c r="J24" s="218" t="s">
        <v>829</v>
      </c>
      <c r="K24" s="248"/>
      <c r="L24" s="248"/>
      <c r="M24" s="249"/>
      <c r="N24" s="218">
        <v>0</v>
      </c>
      <c r="O24" s="221" t="e">
        <v>#N/A</v>
      </c>
    </row>
    <row r="25" spans="1:15" s="74" customFormat="1" ht="32.25" customHeight="1">
      <c r="A25" s="87"/>
      <c r="B25" s="88" t="s">
        <v>315</v>
      </c>
      <c r="C25" s="89" t="s">
        <v>829</v>
      </c>
      <c r="D25" s="90" t="s">
        <v>829</v>
      </c>
      <c r="E25" s="173" t="s">
        <v>829</v>
      </c>
      <c r="F25" s="173" t="s">
        <v>829</v>
      </c>
      <c r="G25" s="91"/>
      <c r="H25" s="91"/>
      <c r="I25" s="91"/>
      <c r="J25" s="218" t="s">
        <v>829</v>
      </c>
      <c r="K25" s="248"/>
      <c r="L25" s="248"/>
      <c r="M25" s="249"/>
      <c r="N25" s="218">
        <v>0</v>
      </c>
      <c r="O25" s="221" t="e">
        <v>#N/A</v>
      </c>
    </row>
    <row r="26" spans="1:16" s="74" customFormat="1" ht="32.25" customHeight="1">
      <c r="A26" s="87"/>
      <c r="B26" s="88" t="s">
        <v>316</v>
      </c>
      <c r="C26" s="89" t="s">
        <v>829</v>
      </c>
      <c r="D26" s="90" t="s">
        <v>829</v>
      </c>
      <c r="E26" s="173" t="s">
        <v>829</v>
      </c>
      <c r="F26" s="173" t="s">
        <v>829</v>
      </c>
      <c r="G26" s="91"/>
      <c r="H26" s="91"/>
      <c r="I26" s="91"/>
      <c r="J26" s="218" t="s">
        <v>829</v>
      </c>
      <c r="K26" s="248"/>
      <c r="L26" s="248"/>
      <c r="M26" s="249"/>
      <c r="N26" s="218">
        <v>0</v>
      </c>
      <c r="O26" s="221" t="e">
        <v>#N/A</v>
      </c>
      <c r="P26" s="75"/>
    </row>
    <row r="27" spans="1:15" s="74" customFormat="1" ht="32.25" customHeight="1">
      <c r="A27" s="87"/>
      <c r="B27" s="88" t="s">
        <v>317</v>
      </c>
      <c r="C27" s="89" t="s">
        <v>829</v>
      </c>
      <c r="D27" s="90" t="s">
        <v>829</v>
      </c>
      <c r="E27" s="173" t="s">
        <v>829</v>
      </c>
      <c r="F27" s="173" t="s">
        <v>829</v>
      </c>
      <c r="G27" s="91"/>
      <c r="H27" s="91"/>
      <c r="I27" s="91"/>
      <c r="J27" s="218" t="s">
        <v>829</v>
      </c>
      <c r="K27" s="248"/>
      <c r="L27" s="248"/>
      <c r="M27" s="249"/>
      <c r="N27" s="218">
        <v>0</v>
      </c>
      <c r="O27" s="221" t="e">
        <v>#N/A</v>
      </c>
    </row>
    <row r="28" spans="1:15" s="74" customFormat="1" ht="32.25" customHeight="1">
      <c r="A28" s="87"/>
      <c r="B28" s="88" t="s">
        <v>318</v>
      </c>
      <c r="C28" s="89" t="s">
        <v>829</v>
      </c>
      <c r="D28" s="90" t="s">
        <v>829</v>
      </c>
      <c r="E28" s="173" t="s">
        <v>829</v>
      </c>
      <c r="F28" s="173" t="s">
        <v>829</v>
      </c>
      <c r="G28" s="91"/>
      <c r="H28" s="91"/>
      <c r="I28" s="91"/>
      <c r="J28" s="218" t="s">
        <v>829</v>
      </c>
      <c r="K28" s="248"/>
      <c r="L28" s="248"/>
      <c r="M28" s="249"/>
      <c r="N28" s="218">
        <v>0</v>
      </c>
      <c r="O28" s="221" t="e">
        <v>#N/A</v>
      </c>
    </row>
    <row r="29" spans="1:15" s="74" customFormat="1" ht="32.25" customHeight="1">
      <c r="A29" s="87"/>
      <c r="B29" s="88" t="s">
        <v>319</v>
      </c>
      <c r="C29" s="89" t="s">
        <v>829</v>
      </c>
      <c r="D29" s="90" t="s">
        <v>829</v>
      </c>
      <c r="E29" s="173" t="s">
        <v>829</v>
      </c>
      <c r="F29" s="173" t="s">
        <v>829</v>
      </c>
      <c r="G29" s="91"/>
      <c r="H29" s="91"/>
      <c r="I29" s="91"/>
      <c r="J29" s="218" t="s">
        <v>829</v>
      </c>
      <c r="K29" s="248"/>
      <c r="L29" s="248"/>
      <c r="M29" s="249"/>
      <c r="N29" s="218">
        <v>0</v>
      </c>
      <c r="O29" s="221" t="e">
        <v>#N/A</v>
      </c>
    </row>
    <row r="30" spans="1:15" s="74" customFormat="1" ht="32.25" customHeight="1">
      <c r="A30" s="87"/>
      <c r="B30" s="88" t="s">
        <v>320</v>
      </c>
      <c r="C30" s="89" t="s">
        <v>829</v>
      </c>
      <c r="D30" s="90" t="s">
        <v>829</v>
      </c>
      <c r="E30" s="173" t="s">
        <v>829</v>
      </c>
      <c r="F30" s="173" t="s">
        <v>829</v>
      </c>
      <c r="G30" s="91"/>
      <c r="H30" s="91"/>
      <c r="I30" s="91"/>
      <c r="J30" s="218" t="s">
        <v>829</v>
      </c>
      <c r="K30" s="248"/>
      <c r="L30" s="248"/>
      <c r="M30" s="249"/>
      <c r="N30" s="218">
        <v>0</v>
      </c>
      <c r="O30" s="221" t="e">
        <v>#N/A</v>
      </c>
    </row>
    <row r="31" spans="1:15" s="74" customFormat="1" ht="32.25" customHeight="1">
      <c r="A31" s="87"/>
      <c r="B31" s="88" t="s">
        <v>321</v>
      </c>
      <c r="C31" s="89" t="s">
        <v>829</v>
      </c>
      <c r="D31" s="90" t="s">
        <v>829</v>
      </c>
      <c r="E31" s="173" t="s">
        <v>829</v>
      </c>
      <c r="F31" s="173" t="s">
        <v>829</v>
      </c>
      <c r="G31" s="91"/>
      <c r="H31" s="91"/>
      <c r="I31" s="91"/>
      <c r="J31" s="218" t="s">
        <v>829</v>
      </c>
      <c r="K31" s="248"/>
      <c r="L31" s="248"/>
      <c r="M31" s="249"/>
      <c r="N31" s="218">
        <v>0</v>
      </c>
      <c r="O31" s="221" t="e">
        <v>#N/A</v>
      </c>
    </row>
    <row r="32" spans="1:15" s="74" customFormat="1" ht="32.25" customHeight="1">
      <c r="A32" s="87"/>
      <c r="B32" s="88" t="s">
        <v>322</v>
      </c>
      <c r="C32" s="89" t="s">
        <v>829</v>
      </c>
      <c r="D32" s="90" t="s">
        <v>829</v>
      </c>
      <c r="E32" s="173" t="s">
        <v>829</v>
      </c>
      <c r="F32" s="173" t="s">
        <v>829</v>
      </c>
      <c r="G32" s="91"/>
      <c r="H32" s="91"/>
      <c r="I32" s="91"/>
      <c r="J32" s="218" t="s">
        <v>829</v>
      </c>
      <c r="K32" s="248"/>
      <c r="L32" s="248"/>
      <c r="M32" s="249"/>
      <c r="N32" s="218">
        <v>0</v>
      </c>
      <c r="O32" s="221" t="e">
        <v>#N/A</v>
      </c>
    </row>
    <row r="33" spans="1:16" s="74" customFormat="1" ht="32.25" customHeight="1">
      <c r="A33" s="87"/>
      <c r="B33" s="88" t="s">
        <v>323</v>
      </c>
      <c r="C33" s="89" t="s">
        <v>829</v>
      </c>
      <c r="D33" s="90" t="s">
        <v>829</v>
      </c>
      <c r="E33" s="173" t="s">
        <v>829</v>
      </c>
      <c r="F33" s="173" t="s">
        <v>829</v>
      </c>
      <c r="G33" s="91"/>
      <c r="H33" s="91"/>
      <c r="I33" s="91"/>
      <c r="J33" s="218" t="s">
        <v>829</v>
      </c>
      <c r="K33" s="248"/>
      <c r="L33" s="248"/>
      <c r="M33" s="249"/>
      <c r="N33" s="218">
        <v>0</v>
      </c>
      <c r="O33" s="221" t="e">
        <v>#N/A</v>
      </c>
      <c r="P33" s="75"/>
    </row>
    <row r="34" spans="1:15" s="74" customFormat="1" ht="32.25" customHeight="1">
      <c r="A34" s="87"/>
      <c r="B34" s="88" t="s">
        <v>324</v>
      </c>
      <c r="C34" s="89" t="s">
        <v>829</v>
      </c>
      <c r="D34" s="90" t="s">
        <v>829</v>
      </c>
      <c r="E34" s="173" t="s">
        <v>829</v>
      </c>
      <c r="F34" s="173" t="s">
        <v>829</v>
      </c>
      <c r="G34" s="91"/>
      <c r="H34" s="91"/>
      <c r="I34" s="91"/>
      <c r="J34" s="218" t="s">
        <v>829</v>
      </c>
      <c r="K34" s="248"/>
      <c r="L34" s="248"/>
      <c r="M34" s="249"/>
      <c r="N34" s="218">
        <v>0</v>
      </c>
      <c r="O34" s="221" t="e">
        <v>#N/A</v>
      </c>
    </row>
    <row r="35" spans="1:15" s="74" customFormat="1" ht="32.25" customHeight="1">
      <c r="A35" s="87"/>
      <c r="B35" s="88" t="s">
        <v>325</v>
      </c>
      <c r="C35" s="89" t="s">
        <v>829</v>
      </c>
      <c r="D35" s="90" t="s">
        <v>829</v>
      </c>
      <c r="E35" s="173" t="s">
        <v>829</v>
      </c>
      <c r="F35" s="173" t="s">
        <v>829</v>
      </c>
      <c r="G35" s="91"/>
      <c r="H35" s="91"/>
      <c r="I35" s="91"/>
      <c r="J35" s="218" t="s">
        <v>829</v>
      </c>
      <c r="K35" s="219"/>
      <c r="L35" s="219"/>
      <c r="M35" s="220"/>
      <c r="N35" s="218">
        <v>0</v>
      </c>
      <c r="O35" s="221" t="e">
        <v>#N/A</v>
      </c>
    </row>
    <row r="36" spans="1:15" s="74" customFormat="1" ht="32.25" customHeight="1">
      <c r="A36" s="87"/>
      <c r="B36" s="88" t="s">
        <v>326</v>
      </c>
      <c r="C36" s="89" t="s">
        <v>829</v>
      </c>
      <c r="D36" s="90" t="s">
        <v>829</v>
      </c>
      <c r="E36" s="173" t="s">
        <v>829</v>
      </c>
      <c r="F36" s="173" t="s">
        <v>829</v>
      </c>
      <c r="G36" s="91"/>
      <c r="H36" s="91"/>
      <c r="I36" s="91"/>
      <c r="J36" s="218" t="s">
        <v>829</v>
      </c>
      <c r="K36" s="219"/>
      <c r="L36" s="219"/>
      <c r="M36" s="220"/>
      <c r="N36" s="218">
        <v>0</v>
      </c>
      <c r="O36" s="221" t="e">
        <v>#N/A</v>
      </c>
    </row>
    <row r="37" spans="1:15" s="74" customFormat="1" ht="32.25" customHeight="1">
      <c r="A37" s="87"/>
      <c r="B37" s="88" t="s">
        <v>327</v>
      </c>
      <c r="C37" s="89" t="s">
        <v>829</v>
      </c>
      <c r="D37" s="90" t="s">
        <v>829</v>
      </c>
      <c r="E37" s="173" t="s">
        <v>829</v>
      </c>
      <c r="F37" s="173" t="s">
        <v>829</v>
      </c>
      <c r="G37" s="91"/>
      <c r="H37" s="91"/>
      <c r="I37" s="91"/>
      <c r="J37" s="218" t="s">
        <v>829</v>
      </c>
      <c r="K37" s="219"/>
      <c r="L37" s="219"/>
      <c r="M37" s="220"/>
      <c r="N37" s="218">
        <v>0</v>
      </c>
      <c r="O37" s="221" t="e">
        <v>#N/A</v>
      </c>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17.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K8" sqref="K8:M27"/>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28.8515625" style="2" customWidth="1"/>
    <col min="7" max="13" width="9.140625" style="2" customWidth="1"/>
    <col min="14" max="14" width="9.140625" style="83" customWidth="1"/>
    <col min="15" max="15" width="10.57421875" style="81" bestFit="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1113</v>
      </c>
      <c r="E3" s="375"/>
      <c r="F3" s="184" t="s">
        <v>137</v>
      </c>
      <c r="G3" s="376">
        <v>4000</v>
      </c>
      <c r="H3" s="376"/>
      <c r="I3" s="387" t="s">
        <v>142</v>
      </c>
      <c r="J3" s="387"/>
      <c r="K3" s="388" t="s">
        <v>730</v>
      </c>
      <c r="L3" s="388"/>
      <c r="M3" s="388"/>
      <c r="N3" s="388"/>
      <c r="O3" s="388"/>
    </row>
    <row r="4" spans="1:15" s="3" customFormat="1" ht="17.25" customHeight="1">
      <c r="A4" s="380" t="s">
        <v>144</v>
      </c>
      <c r="B4" s="380"/>
      <c r="C4" s="380"/>
      <c r="D4" s="386" t="s">
        <v>697</v>
      </c>
      <c r="E4" s="386"/>
      <c r="F4" s="133" t="s">
        <v>211</v>
      </c>
      <c r="G4" s="134" t="s">
        <v>718</v>
      </c>
      <c r="H4" s="85"/>
      <c r="I4" s="380" t="s">
        <v>141</v>
      </c>
      <c r="J4" s="380"/>
      <c r="K4" s="381" t="s">
        <v>1112</v>
      </c>
      <c r="L4" s="381"/>
      <c r="M4" s="381"/>
      <c r="N4" s="381"/>
      <c r="O4" s="381"/>
    </row>
    <row r="5" spans="1:15" ht="13.5" customHeight="1">
      <c r="A5" s="4"/>
      <c r="B5" s="4"/>
      <c r="C5" s="4"/>
      <c r="D5" s="8"/>
      <c r="E5" s="5"/>
      <c r="F5" s="6"/>
      <c r="G5" s="7"/>
      <c r="H5" s="7"/>
      <c r="I5" s="7"/>
      <c r="J5" s="7"/>
      <c r="K5" s="7"/>
      <c r="L5" s="7"/>
      <c r="M5" s="385">
        <v>42127.68591898148</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185">
        <v>1</v>
      </c>
      <c r="H7" s="185">
        <v>2</v>
      </c>
      <c r="I7" s="185">
        <v>3</v>
      </c>
      <c r="J7" s="185" t="s">
        <v>140</v>
      </c>
      <c r="K7" s="185">
        <v>4</v>
      </c>
      <c r="L7" s="185">
        <v>5</v>
      </c>
      <c r="M7" s="185">
        <v>6</v>
      </c>
      <c r="N7" s="377"/>
      <c r="O7" s="377"/>
    </row>
    <row r="8" spans="1:15" s="74" customFormat="1" ht="32.25" customHeight="1">
      <c r="A8" s="87">
        <v>1</v>
      </c>
      <c r="B8" s="88" t="s">
        <v>343</v>
      </c>
      <c r="C8" s="89">
        <v>115</v>
      </c>
      <c r="D8" s="90">
        <v>35800</v>
      </c>
      <c r="E8" s="173" t="s">
        <v>935</v>
      </c>
      <c r="F8" s="173" t="s">
        <v>779</v>
      </c>
      <c r="G8" s="91" t="s">
        <v>1118</v>
      </c>
      <c r="H8" s="91">
        <v>5678</v>
      </c>
      <c r="I8" s="91">
        <v>6085</v>
      </c>
      <c r="J8" s="218">
        <v>6085</v>
      </c>
      <c r="K8" s="248" t="s">
        <v>1118</v>
      </c>
      <c r="L8" s="248" t="s">
        <v>1118</v>
      </c>
      <c r="M8" s="249">
        <v>6283</v>
      </c>
      <c r="N8" s="218">
        <v>6283</v>
      </c>
      <c r="O8" s="221" t="s">
        <v>776</v>
      </c>
    </row>
    <row r="9" spans="1:15" s="74" customFormat="1" ht="32.25" customHeight="1">
      <c r="A9" s="87">
        <v>2</v>
      </c>
      <c r="B9" s="88" t="s">
        <v>340</v>
      </c>
      <c r="C9" s="89">
        <v>274</v>
      </c>
      <c r="D9" s="90">
        <v>35820</v>
      </c>
      <c r="E9" s="173" t="s">
        <v>941</v>
      </c>
      <c r="F9" s="173" t="s">
        <v>801</v>
      </c>
      <c r="G9" s="91">
        <v>5533</v>
      </c>
      <c r="H9" s="91">
        <v>5405</v>
      </c>
      <c r="I9" s="91">
        <v>5746</v>
      </c>
      <c r="J9" s="218">
        <v>5746</v>
      </c>
      <c r="K9" s="248">
        <v>5410</v>
      </c>
      <c r="L9" s="248">
        <v>5651</v>
      </c>
      <c r="M9" s="249">
        <v>5561</v>
      </c>
      <c r="N9" s="218">
        <v>5746</v>
      </c>
      <c r="O9" s="221" t="s">
        <v>776</v>
      </c>
    </row>
    <row r="10" spans="1:15" s="74" customFormat="1" ht="32.25" customHeight="1">
      <c r="A10" s="87">
        <v>3</v>
      </c>
      <c r="B10" s="88" t="s">
        <v>342</v>
      </c>
      <c r="C10" s="89">
        <v>305</v>
      </c>
      <c r="D10" s="90">
        <v>35999</v>
      </c>
      <c r="E10" s="173" t="s">
        <v>943</v>
      </c>
      <c r="F10" s="173" t="s">
        <v>773</v>
      </c>
      <c r="G10" s="91">
        <v>5328</v>
      </c>
      <c r="H10" s="91">
        <v>5571</v>
      </c>
      <c r="I10" s="91">
        <v>5458</v>
      </c>
      <c r="J10" s="218">
        <v>5571</v>
      </c>
      <c r="K10" s="248" t="s">
        <v>1118</v>
      </c>
      <c r="L10" s="248">
        <v>5570</v>
      </c>
      <c r="M10" s="249">
        <v>5584</v>
      </c>
      <c r="N10" s="218">
        <v>5584</v>
      </c>
      <c r="O10" s="221" t="s">
        <v>776</v>
      </c>
    </row>
    <row r="11" spans="1:15" s="74" customFormat="1" ht="32.25" customHeight="1">
      <c r="A11" s="87">
        <v>4</v>
      </c>
      <c r="B11" s="88" t="s">
        <v>334</v>
      </c>
      <c r="C11" s="89">
        <v>23</v>
      </c>
      <c r="D11" s="90">
        <v>36164</v>
      </c>
      <c r="E11" s="173" t="s">
        <v>947</v>
      </c>
      <c r="F11" s="173" t="s">
        <v>913</v>
      </c>
      <c r="G11" s="91" t="s">
        <v>1118</v>
      </c>
      <c r="H11" s="91">
        <v>4812</v>
      </c>
      <c r="I11" s="91">
        <v>4885</v>
      </c>
      <c r="J11" s="218">
        <v>4885</v>
      </c>
      <c r="K11" s="248">
        <v>5507</v>
      </c>
      <c r="L11" s="248">
        <v>5377</v>
      </c>
      <c r="M11" s="249">
        <v>5020</v>
      </c>
      <c r="N11" s="218">
        <v>5507</v>
      </c>
      <c r="O11" s="221">
        <v>743</v>
      </c>
    </row>
    <row r="12" spans="1:16" s="74" customFormat="1" ht="32.25" customHeight="1">
      <c r="A12" s="87">
        <v>5</v>
      </c>
      <c r="B12" s="88" t="s">
        <v>333</v>
      </c>
      <c r="C12" s="89">
        <v>31</v>
      </c>
      <c r="D12" s="90">
        <v>35894</v>
      </c>
      <c r="E12" s="173" t="s">
        <v>948</v>
      </c>
      <c r="F12" s="173" t="s">
        <v>916</v>
      </c>
      <c r="G12" s="91" t="s">
        <v>1118</v>
      </c>
      <c r="H12" s="91">
        <v>5023</v>
      </c>
      <c r="I12" s="91">
        <v>5450</v>
      </c>
      <c r="J12" s="218">
        <v>5450</v>
      </c>
      <c r="K12" s="248">
        <v>5412</v>
      </c>
      <c r="L12" s="248" t="s">
        <v>1118</v>
      </c>
      <c r="M12" s="249">
        <v>5139</v>
      </c>
      <c r="N12" s="218">
        <v>5450</v>
      </c>
      <c r="O12" s="221">
        <v>735</v>
      </c>
      <c r="P12" s="75"/>
    </row>
    <row r="13" spans="1:15" s="74" customFormat="1" ht="32.25" customHeight="1">
      <c r="A13" s="87">
        <v>6</v>
      </c>
      <c r="B13" s="88" t="s">
        <v>341</v>
      </c>
      <c r="C13" s="89">
        <v>201</v>
      </c>
      <c r="D13" s="90">
        <v>36332</v>
      </c>
      <c r="E13" s="173" t="s">
        <v>938</v>
      </c>
      <c r="F13" s="173" t="s">
        <v>758</v>
      </c>
      <c r="G13" s="91">
        <v>4766</v>
      </c>
      <c r="H13" s="91">
        <v>5077</v>
      </c>
      <c r="I13" s="91">
        <v>4887</v>
      </c>
      <c r="J13" s="218">
        <v>5077</v>
      </c>
      <c r="K13" s="248">
        <v>4923</v>
      </c>
      <c r="L13" s="248" t="s">
        <v>1119</v>
      </c>
      <c r="M13" s="249" t="s">
        <v>1119</v>
      </c>
      <c r="N13" s="218">
        <v>5077</v>
      </c>
      <c r="O13" s="221" t="s">
        <v>776</v>
      </c>
    </row>
    <row r="14" spans="1:15" s="74" customFormat="1" ht="32.25" customHeight="1">
      <c r="A14" s="87">
        <v>7</v>
      </c>
      <c r="B14" s="88" t="s">
        <v>332</v>
      </c>
      <c r="C14" s="89">
        <v>35</v>
      </c>
      <c r="D14" s="90">
        <v>35965</v>
      </c>
      <c r="E14" s="173" t="s">
        <v>949</v>
      </c>
      <c r="F14" s="173" t="s">
        <v>918</v>
      </c>
      <c r="G14" s="91">
        <v>4103</v>
      </c>
      <c r="H14" s="91" t="s">
        <v>1118</v>
      </c>
      <c r="I14" s="91">
        <v>4577</v>
      </c>
      <c r="J14" s="218">
        <v>4577</v>
      </c>
      <c r="K14" s="248">
        <v>4207</v>
      </c>
      <c r="L14" s="248" t="s">
        <v>1118</v>
      </c>
      <c r="M14" s="249" t="s">
        <v>1118</v>
      </c>
      <c r="N14" s="218">
        <v>4577</v>
      </c>
      <c r="O14" s="221">
        <v>613</v>
      </c>
    </row>
    <row r="15" spans="1:15" s="74" customFormat="1" ht="32.25" customHeight="1">
      <c r="A15" s="87">
        <v>8</v>
      </c>
      <c r="B15" s="88" t="s">
        <v>330</v>
      </c>
      <c r="C15" s="89">
        <v>15</v>
      </c>
      <c r="D15" s="90">
        <v>36526</v>
      </c>
      <c r="E15" s="173" t="s">
        <v>945</v>
      </c>
      <c r="F15" s="173" t="s">
        <v>909</v>
      </c>
      <c r="G15" s="91" t="s">
        <v>1118</v>
      </c>
      <c r="H15" s="91">
        <v>4283</v>
      </c>
      <c r="I15" s="91">
        <v>4081</v>
      </c>
      <c r="J15" s="218">
        <v>4283</v>
      </c>
      <c r="K15" s="248" t="s">
        <v>1118</v>
      </c>
      <c r="L15" s="248">
        <v>4201</v>
      </c>
      <c r="M15" s="249">
        <v>4004</v>
      </c>
      <c r="N15" s="218">
        <v>4283</v>
      </c>
      <c r="O15" s="221">
        <v>572</v>
      </c>
    </row>
    <row r="16" spans="1:15" s="74" customFormat="1" ht="32.25" customHeight="1">
      <c r="A16" s="87">
        <v>9</v>
      </c>
      <c r="B16" s="88" t="s">
        <v>339</v>
      </c>
      <c r="C16" s="89">
        <v>236</v>
      </c>
      <c r="D16" s="90">
        <v>35961</v>
      </c>
      <c r="E16" s="173" t="s">
        <v>940</v>
      </c>
      <c r="F16" s="173" t="s">
        <v>819</v>
      </c>
      <c r="G16" s="91" t="s">
        <v>1118</v>
      </c>
      <c r="H16" s="91">
        <v>3710</v>
      </c>
      <c r="I16" s="91">
        <v>4159</v>
      </c>
      <c r="J16" s="218">
        <v>4159</v>
      </c>
      <c r="K16" s="248"/>
      <c r="L16" s="248"/>
      <c r="M16" s="249"/>
      <c r="N16" s="218">
        <v>4159</v>
      </c>
      <c r="O16" s="221" t="s">
        <v>776</v>
      </c>
    </row>
    <row r="17" spans="1:15" s="74" customFormat="1" ht="32.25" customHeight="1" thickBot="1">
      <c r="A17" s="260">
        <v>10</v>
      </c>
      <c r="B17" s="261" t="s">
        <v>331</v>
      </c>
      <c r="C17" s="262">
        <v>19</v>
      </c>
      <c r="D17" s="263">
        <v>35946</v>
      </c>
      <c r="E17" s="264" t="s">
        <v>946</v>
      </c>
      <c r="F17" s="264" t="s">
        <v>911</v>
      </c>
      <c r="G17" s="282">
        <v>3878</v>
      </c>
      <c r="H17" s="282">
        <v>4012</v>
      </c>
      <c r="I17" s="282" t="s">
        <v>1118</v>
      </c>
      <c r="J17" s="266">
        <v>4012</v>
      </c>
      <c r="K17" s="267"/>
      <c r="L17" s="267"/>
      <c r="M17" s="268"/>
      <c r="N17" s="266">
        <v>4012</v>
      </c>
      <c r="O17" s="283">
        <v>534</v>
      </c>
    </row>
    <row r="18" spans="1:15" s="74" customFormat="1" ht="32.25" customHeight="1" thickTop="1">
      <c r="A18" s="250">
        <v>11</v>
      </c>
      <c r="B18" s="251" t="s">
        <v>338</v>
      </c>
      <c r="C18" s="252">
        <v>291</v>
      </c>
      <c r="D18" s="253">
        <v>36223</v>
      </c>
      <c r="E18" s="254" t="s">
        <v>942</v>
      </c>
      <c r="F18" s="254" t="s">
        <v>766</v>
      </c>
      <c r="G18" s="270">
        <v>3916</v>
      </c>
      <c r="H18" s="270">
        <v>3686</v>
      </c>
      <c r="I18" s="270">
        <v>3563</v>
      </c>
      <c r="J18" s="256">
        <v>3916</v>
      </c>
      <c r="K18" s="257"/>
      <c r="L18" s="257"/>
      <c r="M18" s="258"/>
      <c r="N18" s="256">
        <v>3916</v>
      </c>
      <c r="O18" s="281" t="s">
        <v>776</v>
      </c>
    </row>
    <row r="19" spans="1:16" s="74" customFormat="1" ht="32.25" customHeight="1">
      <c r="A19" s="87">
        <v>12</v>
      </c>
      <c r="B19" s="88" t="s">
        <v>337</v>
      </c>
      <c r="C19" s="89">
        <v>216</v>
      </c>
      <c r="D19" s="90">
        <v>35992</v>
      </c>
      <c r="E19" s="173" t="s">
        <v>939</v>
      </c>
      <c r="F19" s="173" t="s">
        <v>897</v>
      </c>
      <c r="G19" s="91" t="s">
        <v>1118</v>
      </c>
      <c r="H19" s="91">
        <v>3696</v>
      </c>
      <c r="I19" s="91">
        <v>3786</v>
      </c>
      <c r="J19" s="218">
        <v>3786</v>
      </c>
      <c r="K19" s="248"/>
      <c r="L19" s="248"/>
      <c r="M19" s="249"/>
      <c r="N19" s="218">
        <v>3786</v>
      </c>
      <c r="O19" s="221" t="s">
        <v>776</v>
      </c>
      <c r="P19" s="75"/>
    </row>
    <row r="20" spans="1:15" s="74" customFormat="1" ht="32.25" customHeight="1">
      <c r="A20" s="87">
        <v>13</v>
      </c>
      <c r="B20" s="88" t="s">
        <v>328</v>
      </c>
      <c r="C20" s="89">
        <v>3</v>
      </c>
      <c r="D20" s="90">
        <v>36946</v>
      </c>
      <c r="E20" s="173" t="s">
        <v>944</v>
      </c>
      <c r="F20" s="173" t="s">
        <v>906</v>
      </c>
      <c r="G20" s="91">
        <v>2086</v>
      </c>
      <c r="H20" s="91">
        <v>2632</v>
      </c>
      <c r="I20" s="91">
        <v>2679</v>
      </c>
      <c r="J20" s="218">
        <v>2679</v>
      </c>
      <c r="K20" s="248"/>
      <c r="L20" s="248"/>
      <c r="M20" s="249"/>
      <c r="N20" s="218">
        <v>2679</v>
      </c>
      <c r="O20" s="221">
        <v>349</v>
      </c>
    </row>
    <row r="21" spans="1:15" s="74" customFormat="1" ht="32.25" customHeight="1">
      <c r="A21" s="87">
        <v>14</v>
      </c>
      <c r="B21" s="88" t="s">
        <v>329</v>
      </c>
      <c r="C21" s="89">
        <v>27</v>
      </c>
      <c r="D21" s="90">
        <v>36055</v>
      </c>
      <c r="E21" s="173" t="s">
        <v>1125</v>
      </c>
      <c r="F21" s="173" t="s">
        <v>914</v>
      </c>
      <c r="G21" s="91" t="s">
        <v>1118</v>
      </c>
      <c r="H21" s="91">
        <v>2624</v>
      </c>
      <c r="I21" s="91" t="s">
        <v>1118</v>
      </c>
      <c r="J21" s="218">
        <v>2624</v>
      </c>
      <c r="K21" s="248"/>
      <c r="L21" s="248"/>
      <c r="M21" s="249"/>
      <c r="N21" s="218">
        <v>2624</v>
      </c>
      <c r="O21" s="221">
        <v>341</v>
      </c>
    </row>
    <row r="22" spans="1:15" s="74" customFormat="1" ht="32.25" customHeight="1">
      <c r="A22" s="87">
        <v>15</v>
      </c>
      <c r="B22" s="88" t="s">
        <v>335</v>
      </c>
      <c r="C22" s="89">
        <v>174</v>
      </c>
      <c r="D22" s="90">
        <v>35929</v>
      </c>
      <c r="E22" s="173" t="s">
        <v>937</v>
      </c>
      <c r="F22" s="173" t="s">
        <v>726</v>
      </c>
      <c r="G22" s="91">
        <v>2337</v>
      </c>
      <c r="H22" s="91">
        <v>2474</v>
      </c>
      <c r="I22" s="91">
        <v>2028</v>
      </c>
      <c r="J22" s="218">
        <v>2474</v>
      </c>
      <c r="K22" s="248"/>
      <c r="L22" s="248"/>
      <c r="M22" s="249"/>
      <c r="N22" s="218">
        <v>2474</v>
      </c>
      <c r="O22" s="221" t="s">
        <v>776</v>
      </c>
    </row>
    <row r="23" spans="1:15" s="74" customFormat="1" ht="32.25" customHeight="1">
      <c r="A23" s="87">
        <v>16</v>
      </c>
      <c r="B23" s="88" t="s">
        <v>336</v>
      </c>
      <c r="C23" s="89">
        <v>173</v>
      </c>
      <c r="D23" s="90">
        <v>36516</v>
      </c>
      <c r="E23" s="173" t="s">
        <v>936</v>
      </c>
      <c r="F23" s="173" t="s">
        <v>726</v>
      </c>
      <c r="G23" s="91">
        <v>2045</v>
      </c>
      <c r="H23" s="91">
        <v>2140</v>
      </c>
      <c r="I23" s="91">
        <v>2290</v>
      </c>
      <c r="J23" s="218">
        <v>2290</v>
      </c>
      <c r="K23" s="248"/>
      <c r="L23" s="248"/>
      <c r="M23" s="249"/>
      <c r="N23" s="218">
        <v>2290</v>
      </c>
      <c r="O23" s="221" t="s">
        <v>776</v>
      </c>
    </row>
    <row r="24" spans="1:15" s="74" customFormat="1" ht="32.25" customHeight="1">
      <c r="A24" s="87"/>
      <c r="B24" s="88" t="s">
        <v>344</v>
      </c>
      <c r="C24" s="89" t="s">
        <v>829</v>
      </c>
      <c r="D24" s="90" t="s">
        <v>829</v>
      </c>
      <c r="E24" s="173" t="s">
        <v>829</v>
      </c>
      <c r="F24" s="173" t="s">
        <v>829</v>
      </c>
      <c r="G24" s="91"/>
      <c r="H24" s="91"/>
      <c r="I24" s="91"/>
      <c r="J24" s="218" t="s">
        <v>829</v>
      </c>
      <c r="K24" s="248"/>
      <c r="L24" s="248"/>
      <c r="M24" s="249"/>
      <c r="N24" s="218">
        <v>0</v>
      </c>
      <c r="O24" s="221" t="e">
        <v>#N/A</v>
      </c>
    </row>
    <row r="25" spans="1:15" s="74" customFormat="1" ht="32.25" customHeight="1">
      <c r="A25" s="87"/>
      <c r="B25" s="88" t="s">
        <v>345</v>
      </c>
      <c r="C25" s="89" t="s">
        <v>829</v>
      </c>
      <c r="D25" s="90" t="s">
        <v>829</v>
      </c>
      <c r="E25" s="173" t="s">
        <v>829</v>
      </c>
      <c r="F25" s="173" t="s">
        <v>829</v>
      </c>
      <c r="G25" s="91"/>
      <c r="H25" s="91"/>
      <c r="I25" s="91"/>
      <c r="J25" s="218" t="s">
        <v>829</v>
      </c>
      <c r="K25" s="248"/>
      <c r="L25" s="248"/>
      <c r="M25" s="249"/>
      <c r="N25" s="218">
        <v>0</v>
      </c>
      <c r="O25" s="221" t="e">
        <v>#N/A</v>
      </c>
    </row>
    <row r="26" spans="1:16" s="74" customFormat="1" ht="32.25" customHeight="1">
      <c r="A26" s="87"/>
      <c r="B26" s="88" t="s">
        <v>346</v>
      </c>
      <c r="C26" s="89" t="s">
        <v>829</v>
      </c>
      <c r="D26" s="90" t="s">
        <v>829</v>
      </c>
      <c r="E26" s="173" t="s">
        <v>829</v>
      </c>
      <c r="F26" s="173" t="s">
        <v>829</v>
      </c>
      <c r="G26" s="91"/>
      <c r="H26" s="91"/>
      <c r="I26" s="91"/>
      <c r="J26" s="218" t="s">
        <v>829</v>
      </c>
      <c r="K26" s="248"/>
      <c r="L26" s="248"/>
      <c r="M26" s="249"/>
      <c r="N26" s="218">
        <v>0</v>
      </c>
      <c r="O26" s="221" t="e">
        <v>#N/A</v>
      </c>
      <c r="P26" s="75"/>
    </row>
    <row r="27" spans="1:15" s="74" customFormat="1" ht="32.25" customHeight="1">
      <c r="A27" s="87"/>
      <c r="B27" s="88" t="s">
        <v>347</v>
      </c>
      <c r="C27" s="89" t="s">
        <v>829</v>
      </c>
      <c r="D27" s="90" t="s">
        <v>829</v>
      </c>
      <c r="E27" s="173" t="s">
        <v>829</v>
      </c>
      <c r="F27" s="173" t="s">
        <v>829</v>
      </c>
      <c r="G27" s="91"/>
      <c r="H27" s="91"/>
      <c r="I27" s="91"/>
      <c r="J27" s="218" t="s">
        <v>829</v>
      </c>
      <c r="K27" s="248"/>
      <c r="L27" s="248"/>
      <c r="M27" s="249"/>
      <c r="N27" s="218">
        <v>0</v>
      </c>
      <c r="O27" s="221" t="e">
        <v>#N/A</v>
      </c>
    </row>
    <row r="28" spans="1:15" s="74" customFormat="1" ht="32.25" customHeight="1">
      <c r="A28" s="87"/>
      <c r="B28" s="88" t="s">
        <v>348</v>
      </c>
      <c r="C28" s="89" t="s">
        <v>829</v>
      </c>
      <c r="D28" s="90" t="s">
        <v>829</v>
      </c>
      <c r="E28" s="173" t="s">
        <v>829</v>
      </c>
      <c r="F28" s="173" t="s">
        <v>829</v>
      </c>
      <c r="G28" s="91"/>
      <c r="H28" s="91"/>
      <c r="I28" s="91"/>
      <c r="J28" s="218" t="s">
        <v>829</v>
      </c>
      <c r="K28" s="219"/>
      <c r="L28" s="219"/>
      <c r="M28" s="220"/>
      <c r="N28" s="218">
        <v>0</v>
      </c>
      <c r="O28" s="221" t="e">
        <v>#N/A</v>
      </c>
    </row>
    <row r="29" spans="1:15" s="74" customFormat="1" ht="32.25" customHeight="1">
      <c r="A29" s="87"/>
      <c r="B29" s="88" t="s">
        <v>349</v>
      </c>
      <c r="C29" s="89" t="s">
        <v>829</v>
      </c>
      <c r="D29" s="90" t="s">
        <v>829</v>
      </c>
      <c r="E29" s="173" t="s">
        <v>829</v>
      </c>
      <c r="F29" s="173" t="s">
        <v>829</v>
      </c>
      <c r="G29" s="91"/>
      <c r="H29" s="91"/>
      <c r="I29" s="91"/>
      <c r="J29" s="218" t="s">
        <v>829</v>
      </c>
      <c r="K29" s="219"/>
      <c r="L29" s="219"/>
      <c r="M29" s="220"/>
      <c r="N29" s="218">
        <v>0</v>
      </c>
      <c r="O29" s="221" t="e">
        <v>#N/A</v>
      </c>
    </row>
    <row r="30" spans="1:15" s="74" customFormat="1" ht="32.25" customHeight="1">
      <c r="A30" s="87"/>
      <c r="B30" s="88" t="s">
        <v>350</v>
      </c>
      <c r="C30" s="89" t="s">
        <v>829</v>
      </c>
      <c r="D30" s="90" t="s">
        <v>829</v>
      </c>
      <c r="E30" s="173" t="s">
        <v>829</v>
      </c>
      <c r="F30" s="173" t="s">
        <v>829</v>
      </c>
      <c r="G30" s="91"/>
      <c r="H30" s="91"/>
      <c r="I30" s="91"/>
      <c r="J30" s="218" t="s">
        <v>829</v>
      </c>
      <c r="K30" s="219"/>
      <c r="L30" s="219"/>
      <c r="M30" s="220"/>
      <c r="N30" s="218">
        <v>0</v>
      </c>
      <c r="O30" s="221" t="e">
        <v>#N/A</v>
      </c>
    </row>
    <row r="31" spans="1:15" s="74" customFormat="1" ht="32.25" customHeight="1">
      <c r="A31" s="87"/>
      <c r="B31" s="88" t="s">
        <v>351</v>
      </c>
      <c r="C31" s="89" t="s">
        <v>829</v>
      </c>
      <c r="D31" s="90" t="s">
        <v>829</v>
      </c>
      <c r="E31" s="173" t="s">
        <v>829</v>
      </c>
      <c r="F31" s="173" t="s">
        <v>829</v>
      </c>
      <c r="G31" s="91"/>
      <c r="H31" s="91"/>
      <c r="I31" s="91"/>
      <c r="J31" s="218" t="s">
        <v>829</v>
      </c>
      <c r="K31" s="219"/>
      <c r="L31" s="219"/>
      <c r="M31" s="220"/>
      <c r="N31" s="218">
        <v>0</v>
      </c>
      <c r="O31" s="221" t="e">
        <v>#N/A</v>
      </c>
    </row>
    <row r="32" spans="1:15" s="74" customFormat="1" ht="32.25" customHeight="1">
      <c r="A32" s="87"/>
      <c r="B32" s="88" t="s">
        <v>352</v>
      </c>
      <c r="C32" s="89" t="s">
        <v>829</v>
      </c>
      <c r="D32" s="90" t="s">
        <v>829</v>
      </c>
      <c r="E32" s="173" t="s">
        <v>829</v>
      </c>
      <c r="F32" s="173" t="s">
        <v>829</v>
      </c>
      <c r="G32" s="91"/>
      <c r="H32" s="91"/>
      <c r="I32" s="91"/>
      <c r="J32" s="218" t="s">
        <v>829</v>
      </c>
      <c r="K32" s="219"/>
      <c r="L32" s="219"/>
      <c r="M32" s="220"/>
      <c r="N32" s="218">
        <v>0</v>
      </c>
      <c r="O32" s="221" t="e">
        <v>#N/A</v>
      </c>
    </row>
    <row r="33" spans="1:16" s="74" customFormat="1" ht="32.25" customHeight="1">
      <c r="A33" s="87"/>
      <c r="B33" s="88" t="s">
        <v>353</v>
      </c>
      <c r="C33" s="89" t="s">
        <v>829</v>
      </c>
      <c r="D33" s="90" t="s">
        <v>829</v>
      </c>
      <c r="E33" s="173" t="s">
        <v>829</v>
      </c>
      <c r="F33" s="173" t="s">
        <v>829</v>
      </c>
      <c r="G33" s="91"/>
      <c r="H33" s="91"/>
      <c r="I33" s="91"/>
      <c r="J33" s="218" t="s">
        <v>829</v>
      </c>
      <c r="K33" s="219"/>
      <c r="L33" s="219"/>
      <c r="M33" s="220"/>
      <c r="N33" s="218">
        <v>0</v>
      </c>
      <c r="O33" s="221" t="e">
        <v>#N/A</v>
      </c>
      <c r="P33" s="75"/>
    </row>
    <row r="34" spans="1:15" s="74" customFormat="1" ht="32.25" customHeight="1">
      <c r="A34" s="87"/>
      <c r="B34" s="88" t="s">
        <v>354</v>
      </c>
      <c r="C34" s="89" t="s">
        <v>829</v>
      </c>
      <c r="D34" s="90" t="s">
        <v>829</v>
      </c>
      <c r="E34" s="173" t="s">
        <v>829</v>
      </c>
      <c r="F34" s="173" t="s">
        <v>829</v>
      </c>
      <c r="G34" s="91"/>
      <c r="H34" s="91"/>
      <c r="I34" s="91"/>
      <c r="J34" s="218" t="s">
        <v>829</v>
      </c>
      <c r="K34" s="219"/>
      <c r="L34" s="219"/>
      <c r="M34" s="220"/>
      <c r="N34" s="218">
        <v>0</v>
      </c>
      <c r="O34" s="221" t="e">
        <v>#N/A</v>
      </c>
    </row>
    <row r="35" spans="1:15" s="74" customFormat="1" ht="32.25" customHeight="1">
      <c r="A35" s="87"/>
      <c r="B35" s="88" t="s">
        <v>355</v>
      </c>
      <c r="C35" s="89" t="s">
        <v>829</v>
      </c>
      <c r="D35" s="90" t="s">
        <v>829</v>
      </c>
      <c r="E35" s="173" t="s">
        <v>829</v>
      </c>
      <c r="F35" s="173" t="s">
        <v>829</v>
      </c>
      <c r="G35" s="91"/>
      <c r="H35" s="91"/>
      <c r="I35" s="91"/>
      <c r="J35" s="218" t="s">
        <v>829</v>
      </c>
      <c r="K35" s="219"/>
      <c r="L35" s="219"/>
      <c r="M35" s="220"/>
      <c r="N35" s="218">
        <v>0</v>
      </c>
      <c r="O35" s="221" t="e">
        <v>#N/A</v>
      </c>
    </row>
    <row r="36" spans="1:15" s="74" customFormat="1" ht="32.25" customHeight="1">
      <c r="A36" s="87"/>
      <c r="B36" s="88" t="s">
        <v>356</v>
      </c>
      <c r="C36" s="89" t="s">
        <v>829</v>
      </c>
      <c r="D36" s="90" t="s">
        <v>829</v>
      </c>
      <c r="E36" s="173" t="s">
        <v>829</v>
      </c>
      <c r="F36" s="173" t="s">
        <v>829</v>
      </c>
      <c r="G36" s="91"/>
      <c r="H36" s="91"/>
      <c r="I36" s="91"/>
      <c r="J36" s="218" t="s">
        <v>829</v>
      </c>
      <c r="K36" s="219"/>
      <c r="L36" s="219"/>
      <c r="M36" s="220"/>
      <c r="N36" s="218">
        <v>0</v>
      </c>
      <c r="O36" s="221" t="e">
        <v>#N/A</v>
      </c>
    </row>
    <row r="37" spans="1:15" s="74" customFormat="1" ht="32.25" customHeight="1">
      <c r="A37" s="87"/>
      <c r="B37" s="88" t="s">
        <v>357</v>
      </c>
      <c r="C37" s="89" t="s">
        <v>829</v>
      </c>
      <c r="D37" s="90" t="s">
        <v>829</v>
      </c>
      <c r="E37" s="173" t="s">
        <v>829</v>
      </c>
      <c r="F37" s="173" t="s">
        <v>829</v>
      </c>
      <c r="G37" s="91"/>
      <c r="H37" s="91"/>
      <c r="I37" s="91"/>
      <c r="J37" s="218" t="s">
        <v>829</v>
      </c>
      <c r="K37" s="219"/>
      <c r="L37" s="219"/>
      <c r="M37" s="220"/>
      <c r="N37" s="218">
        <v>0</v>
      </c>
      <c r="O37" s="221" t="e">
        <v>#N/A</v>
      </c>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2" dxfId="0" operator="equal">
      <formula>0</formula>
    </cfRule>
  </conditionalFormatting>
  <conditionalFormatting sqref="O8:O3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0" r:id="rId2"/>
  <drawing r:id="rId1"/>
</worksheet>
</file>

<file path=xl/worksheets/sheet18.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K8" sqref="K8"/>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6.57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701</v>
      </c>
      <c r="E3" s="375"/>
      <c r="F3" s="184" t="s">
        <v>137</v>
      </c>
      <c r="G3" s="376">
        <v>3400</v>
      </c>
      <c r="H3" s="376"/>
      <c r="I3" s="387" t="s">
        <v>142</v>
      </c>
      <c r="J3" s="387"/>
      <c r="K3" s="388" t="s">
        <v>711</v>
      </c>
      <c r="L3" s="388"/>
      <c r="M3" s="388"/>
      <c r="N3" s="388"/>
      <c r="O3" s="388"/>
    </row>
    <row r="4" spans="1:15" s="3" customFormat="1" ht="17.25" customHeight="1">
      <c r="A4" s="380" t="s">
        <v>144</v>
      </c>
      <c r="B4" s="380"/>
      <c r="C4" s="380"/>
      <c r="D4" s="386" t="s">
        <v>697</v>
      </c>
      <c r="E4" s="386"/>
      <c r="F4" s="133" t="s">
        <v>211</v>
      </c>
      <c r="G4" s="134" t="s">
        <v>719</v>
      </c>
      <c r="H4" s="85"/>
      <c r="I4" s="380" t="s">
        <v>141</v>
      </c>
      <c r="J4" s="380"/>
      <c r="K4" s="381" t="s">
        <v>1111</v>
      </c>
      <c r="L4" s="381"/>
      <c r="M4" s="381"/>
      <c r="N4" s="381"/>
      <c r="O4" s="381"/>
    </row>
    <row r="5" spans="1:15" ht="13.5" customHeight="1">
      <c r="A5" s="4"/>
      <c r="B5" s="4"/>
      <c r="C5" s="4"/>
      <c r="D5" s="8"/>
      <c r="E5" s="5"/>
      <c r="F5" s="6"/>
      <c r="G5" s="7"/>
      <c r="H5" s="7"/>
      <c r="I5" s="7"/>
      <c r="J5" s="7"/>
      <c r="K5" s="7"/>
      <c r="L5" s="7"/>
      <c r="M5" s="385">
        <v>42127.68591898148</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185">
        <v>1</v>
      </c>
      <c r="H7" s="185">
        <v>2</v>
      </c>
      <c r="I7" s="185">
        <v>3</v>
      </c>
      <c r="J7" s="185" t="s">
        <v>140</v>
      </c>
      <c r="K7" s="185">
        <v>4</v>
      </c>
      <c r="L7" s="185">
        <v>5</v>
      </c>
      <c r="M7" s="185">
        <v>6</v>
      </c>
      <c r="N7" s="377"/>
      <c r="O7" s="377"/>
    </row>
    <row r="8" spans="1:15" s="74" customFormat="1" ht="32.25" customHeight="1">
      <c r="A8" s="87">
        <v>1</v>
      </c>
      <c r="B8" s="88" t="s">
        <v>426</v>
      </c>
      <c r="C8" s="89">
        <v>89</v>
      </c>
      <c r="D8" s="90">
        <v>36161</v>
      </c>
      <c r="E8" s="173" t="s">
        <v>957</v>
      </c>
      <c r="F8" s="173" t="s">
        <v>749</v>
      </c>
      <c r="G8" s="91">
        <v>4657</v>
      </c>
      <c r="H8" s="91">
        <v>4785</v>
      </c>
      <c r="I8" s="91" t="s">
        <v>1118</v>
      </c>
      <c r="J8" s="218">
        <v>4785</v>
      </c>
      <c r="K8" s="248">
        <v>4701</v>
      </c>
      <c r="L8" s="248" t="s">
        <v>1118</v>
      </c>
      <c r="M8" s="249">
        <v>4881</v>
      </c>
      <c r="N8" s="218">
        <v>4881</v>
      </c>
      <c r="O8" s="221"/>
    </row>
    <row r="9" spans="1:15" s="74" customFormat="1" ht="32.25" customHeight="1">
      <c r="A9" s="87">
        <v>2</v>
      </c>
      <c r="B9" s="88" t="s">
        <v>424</v>
      </c>
      <c r="C9" s="89">
        <v>24</v>
      </c>
      <c r="D9" s="90">
        <v>35798</v>
      </c>
      <c r="E9" s="173" t="s">
        <v>926</v>
      </c>
      <c r="F9" s="173" t="s">
        <v>913</v>
      </c>
      <c r="G9" s="91">
        <v>4180</v>
      </c>
      <c r="H9" s="91">
        <v>4562</v>
      </c>
      <c r="I9" s="91">
        <v>4880</v>
      </c>
      <c r="J9" s="218">
        <v>4880</v>
      </c>
      <c r="K9" s="248" t="s">
        <v>1118</v>
      </c>
      <c r="L9" s="248" t="s">
        <v>1118</v>
      </c>
      <c r="M9" s="249" t="s">
        <v>1118</v>
      </c>
      <c r="N9" s="218">
        <v>4880</v>
      </c>
      <c r="O9" s="221">
        <v>855</v>
      </c>
    </row>
    <row r="10" spans="1:15" s="74" customFormat="1" ht="32.25" customHeight="1">
      <c r="A10" s="87">
        <v>3</v>
      </c>
      <c r="B10" s="88" t="s">
        <v>422</v>
      </c>
      <c r="C10" s="89">
        <v>36</v>
      </c>
      <c r="D10" s="90">
        <v>35971</v>
      </c>
      <c r="E10" s="173" t="s">
        <v>965</v>
      </c>
      <c r="F10" s="173" t="s">
        <v>918</v>
      </c>
      <c r="G10" s="91">
        <v>3563</v>
      </c>
      <c r="H10" s="91">
        <v>4120</v>
      </c>
      <c r="I10" s="91" t="s">
        <v>1118</v>
      </c>
      <c r="J10" s="218">
        <v>4120</v>
      </c>
      <c r="K10" s="248" t="s">
        <v>1118</v>
      </c>
      <c r="L10" s="248">
        <v>4347</v>
      </c>
      <c r="M10" s="249">
        <v>4470</v>
      </c>
      <c r="N10" s="218">
        <v>4470</v>
      </c>
      <c r="O10" s="221">
        <v>780</v>
      </c>
    </row>
    <row r="11" spans="1:15" s="74" customFormat="1" ht="32.25" customHeight="1">
      <c r="A11" s="87">
        <v>4</v>
      </c>
      <c r="B11" s="88" t="s">
        <v>434</v>
      </c>
      <c r="C11" s="89">
        <v>210</v>
      </c>
      <c r="D11" s="90">
        <v>36443</v>
      </c>
      <c r="E11" s="173" t="s">
        <v>959</v>
      </c>
      <c r="F11" s="173" t="s">
        <v>760</v>
      </c>
      <c r="G11" s="91">
        <v>4301</v>
      </c>
      <c r="H11" s="91">
        <v>4390</v>
      </c>
      <c r="I11" s="91">
        <v>4451</v>
      </c>
      <c r="J11" s="218">
        <v>4451</v>
      </c>
      <c r="K11" s="248" t="s">
        <v>1118</v>
      </c>
      <c r="L11" s="248">
        <v>4382</v>
      </c>
      <c r="M11" s="249" t="s">
        <v>1118</v>
      </c>
      <c r="N11" s="218">
        <v>4451</v>
      </c>
      <c r="O11" s="221"/>
    </row>
    <row r="12" spans="1:16" s="74" customFormat="1" ht="32.25" customHeight="1">
      <c r="A12" s="87">
        <v>5</v>
      </c>
      <c r="B12" s="88" t="s">
        <v>427</v>
      </c>
      <c r="C12" s="89">
        <v>5</v>
      </c>
      <c r="D12" s="90">
        <v>35831</v>
      </c>
      <c r="E12" s="173" t="s">
        <v>891</v>
      </c>
      <c r="F12" s="173" t="s">
        <v>726</v>
      </c>
      <c r="G12" s="91">
        <v>3631</v>
      </c>
      <c r="H12" s="91">
        <v>3848</v>
      </c>
      <c r="I12" s="91">
        <v>3701</v>
      </c>
      <c r="J12" s="218">
        <v>3848</v>
      </c>
      <c r="K12" s="248">
        <v>4190</v>
      </c>
      <c r="L12" s="248" t="s">
        <v>1118</v>
      </c>
      <c r="M12" s="249" t="s">
        <v>1118</v>
      </c>
      <c r="N12" s="218">
        <v>4190</v>
      </c>
      <c r="O12" s="221"/>
      <c r="P12" s="75"/>
    </row>
    <row r="13" spans="1:15" s="74" customFormat="1" ht="32.25" customHeight="1">
      <c r="A13" s="87">
        <v>6</v>
      </c>
      <c r="B13" s="88" t="s">
        <v>433</v>
      </c>
      <c r="C13" s="89">
        <v>275</v>
      </c>
      <c r="D13" s="90">
        <v>36027</v>
      </c>
      <c r="E13" s="173" t="s">
        <v>960</v>
      </c>
      <c r="F13" s="173" t="s">
        <v>801</v>
      </c>
      <c r="G13" s="91">
        <v>3877</v>
      </c>
      <c r="H13" s="91">
        <v>3909</v>
      </c>
      <c r="I13" s="91">
        <v>3806</v>
      </c>
      <c r="J13" s="218">
        <v>3909</v>
      </c>
      <c r="K13" s="248" t="s">
        <v>1118</v>
      </c>
      <c r="L13" s="248" t="s">
        <v>1118</v>
      </c>
      <c r="M13" s="249">
        <v>3864</v>
      </c>
      <c r="N13" s="218">
        <v>3909</v>
      </c>
      <c r="O13" s="221"/>
    </row>
    <row r="14" spans="1:15" s="74" customFormat="1" ht="32.25" customHeight="1">
      <c r="A14" s="87">
        <v>7</v>
      </c>
      <c r="B14" s="88" t="s">
        <v>421</v>
      </c>
      <c r="C14" s="89">
        <v>20</v>
      </c>
      <c r="D14" s="90">
        <v>35859</v>
      </c>
      <c r="E14" s="173" t="s">
        <v>963</v>
      </c>
      <c r="F14" s="173" t="s">
        <v>911</v>
      </c>
      <c r="G14" s="91" t="s">
        <v>1118</v>
      </c>
      <c r="H14" s="91">
        <v>3852</v>
      </c>
      <c r="I14" s="91" t="s">
        <v>1118</v>
      </c>
      <c r="J14" s="218">
        <v>3852</v>
      </c>
      <c r="K14" s="248" t="s">
        <v>1118</v>
      </c>
      <c r="L14" s="248" t="s">
        <v>1118</v>
      </c>
      <c r="M14" s="249" t="s">
        <v>1118</v>
      </c>
      <c r="N14" s="218">
        <v>3852</v>
      </c>
      <c r="O14" s="221">
        <v>668</v>
      </c>
    </row>
    <row r="15" spans="1:15" s="74" customFormat="1" ht="32.25" customHeight="1">
      <c r="A15" s="87">
        <v>8</v>
      </c>
      <c r="B15" s="88" t="s">
        <v>430</v>
      </c>
      <c r="C15" s="89">
        <v>219</v>
      </c>
      <c r="D15" s="90">
        <v>35979</v>
      </c>
      <c r="E15" s="173" t="s">
        <v>896</v>
      </c>
      <c r="F15" s="173" t="s">
        <v>897</v>
      </c>
      <c r="G15" s="91">
        <v>3614</v>
      </c>
      <c r="H15" s="91" t="s">
        <v>1118</v>
      </c>
      <c r="I15" s="91" t="s">
        <v>1118</v>
      </c>
      <c r="J15" s="218">
        <v>3614</v>
      </c>
      <c r="K15" s="248">
        <v>3509</v>
      </c>
      <c r="L15" s="248" t="s">
        <v>1118</v>
      </c>
      <c r="M15" s="249">
        <v>3424</v>
      </c>
      <c r="N15" s="218">
        <v>3614</v>
      </c>
      <c r="O15" s="221"/>
    </row>
    <row r="16" spans="1:15" s="74" customFormat="1" ht="32.25" customHeight="1">
      <c r="A16" s="87">
        <v>9</v>
      </c>
      <c r="B16" s="88" t="s">
        <v>432</v>
      </c>
      <c r="C16" s="89">
        <v>94</v>
      </c>
      <c r="D16" s="90">
        <v>36161</v>
      </c>
      <c r="E16" s="173" t="s">
        <v>958</v>
      </c>
      <c r="F16" s="173" t="s">
        <v>779</v>
      </c>
      <c r="G16" s="91" t="s">
        <v>1118</v>
      </c>
      <c r="H16" s="91">
        <v>3607</v>
      </c>
      <c r="I16" s="91">
        <v>3457</v>
      </c>
      <c r="J16" s="218">
        <v>3607</v>
      </c>
      <c r="K16" s="248"/>
      <c r="L16" s="248"/>
      <c r="M16" s="249"/>
      <c r="N16" s="218">
        <v>3607</v>
      </c>
      <c r="O16" s="221"/>
    </row>
    <row r="17" spans="1:15" s="74" customFormat="1" ht="32.25" customHeight="1" thickBot="1">
      <c r="A17" s="260">
        <v>10</v>
      </c>
      <c r="B17" s="261" t="s">
        <v>428</v>
      </c>
      <c r="C17" s="262">
        <v>300</v>
      </c>
      <c r="D17" s="263">
        <v>36144</v>
      </c>
      <c r="E17" s="264" t="s">
        <v>961</v>
      </c>
      <c r="F17" s="264" t="s">
        <v>771</v>
      </c>
      <c r="G17" s="282" t="s">
        <v>1118</v>
      </c>
      <c r="H17" s="282">
        <v>3376</v>
      </c>
      <c r="I17" s="282">
        <v>3557</v>
      </c>
      <c r="J17" s="266">
        <v>3557</v>
      </c>
      <c r="K17" s="267"/>
      <c r="L17" s="267"/>
      <c r="M17" s="268"/>
      <c r="N17" s="266">
        <v>3557</v>
      </c>
      <c r="O17" s="283"/>
    </row>
    <row r="18" spans="1:15" s="74" customFormat="1" ht="32.25" customHeight="1" thickTop="1">
      <c r="A18" s="250">
        <v>11</v>
      </c>
      <c r="B18" s="251" t="s">
        <v>418</v>
      </c>
      <c r="C18" s="252">
        <v>4</v>
      </c>
      <c r="D18" s="253">
        <v>35798</v>
      </c>
      <c r="E18" s="254" t="s">
        <v>962</v>
      </c>
      <c r="F18" s="254" t="s">
        <v>906</v>
      </c>
      <c r="G18" s="270" t="s">
        <v>1118</v>
      </c>
      <c r="H18" s="270">
        <v>3248</v>
      </c>
      <c r="I18" s="270">
        <v>2981</v>
      </c>
      <c r="J18" s="256">
        <v>3248</v>
      </c>
      <c r="K18" s="257"/>
      <c r="L18" s="257"/>
      <c r="M18" s="258"/>
      <c r="N18" s="256">
        <v>3248</v>
      </c>
      <c r="O18" s="281">
        <v>558</v>
      </c>
    </row>
    <row r="19" spans="1:16" s="74" customFormat="1" ht="32.25" customHeight="1">
      <c r="A19" s="87">
        <v>12</v>
      </c>
      <c r="B19" s="88" t="s">
        <v>423</v>
      </c>
      <c r="C19" s="89">
        <v>32</v>
      </c>
      <c r="D19" s="90">
        <v>35875</v>
      </c>
      <c r="E19" s="173" t="s">
        <v>964</v>
      </c>
      <c r="F19" s="173" t="s">
        <v>916</v>
      </c>
      <c r="G19" s="91">
        <v>2975</v>
      </c>
      <c r="H19" s="91">
        <v>3085</v>
      </c>
      <c r="I19" s="91">
        <v>3190</v>
      </c>
      <c r="J19" s="218">
        <v>3190</v>
      </c>
      <c r="K19" s="248"/>
      <c r="L19" s="248"/>
      <c r="M19" s="249"/>
      <c r="N19" s="218">
        <v>3190</v>
      </c>
      <c r="O19" s="221">
        <v>547</v>
      </c>
      <c r="P19" s="75"/>
    </row>
    <row r="20" spans="1:15" s="74" customFormat="1" ht="32.25" customHeight="1">
      <c r="A20" s="87">
        <v>13</v>
      </c>
      <c r="B20" s="88" t="s">
        <v>420</v>
      </c>
      <c r="C20" s="89">
        <v>16</v>
      </c>
      <c r="D20" s="90">
        <v>36683</v>
      </c>
      <c r="E20" s="173" t="s">
        <v>929</v>
      </c>
      <c r="F20" s="173" t="s">
        <v>909</v>
      </c>
      <c r="G20" s="91" t="s">
        <v>1118</v>
      </c>
      <c r="H20" s="91">
        <v>2972</v>
      </c>
      <c r="I20" s="91">
        <v>3152</v>
      </c>
      <c r="J20" s="218">
        <v>3152</v>
      </c>
      <c r="K20" s="248"/>
      <c r="L20" s="248"/>
      <c r="M20" s="249"/>
      <c r="N20" s="218">
        <v>3152</v>
      </c>
      <c r="O20" s="221">
        <v>540</v>
      </c>
    </row>
    <row r="21" spans="1:15" s="74" customFormat="1" ht="32.25" customHeight="1">
      <c r="A21" s="87">
        <v>14</v>
      </c>
      <c r="B21" s="88" t="s">
        <v>429</v>
      </c>
      <c r="C21" s="89">
        <v>237</v>
      </c>
      <c r="D21" s="90">
        <v>35916</v>
      </c>
      <c r="E21" s="173" t="s">
        <v>898</v>
      </c>
      <c r="F21" s="173" t="s">
        <v>819</v>
      </c>
      <c r="G21" s="91">
        <v>2327</v>
      </c>
      <c r="H21" s="91">
        <v>2948</v>
      </c>
      <c r="I21" s="91">
        <v>2982</v>
      </c>
      <c r="J21" s="218">
        <v>2982</v>
      </c>
      <c r="K21" s="248"/>
      <c r="L21" s="248"/>
      <c r="M21" s="249"/>
      <c r="N21" s="218">
        <v>2982</v>
      </c>
      <c r="O21" s="221"/>
    </row>
    <row r="22" spans="1:15" s="74" customFormat="1" ht="32.25" customHeight="1">
      <c r="A22" s="87">
        <v>15</v>
      </c>
      <c r="B22" s="88" t="s">
        <v>419</v>
      </c>
      <c r="C22" s="89">
        <v>28</v>
      </c>
      <c r="D22" s="90">
        <v>36352</v>
      </c>
      <c r="E22" s="173" t="s">
        <v>900</v>
      </c>
      <c r="F22" s="173" t="s">
        <v>914</v>
      </c>
      <c r="G22" s="91" t="s">
        <v>1118</v>
      </c>
      <c r="H22" s="91">
        <v>1954</v>
      </c>
      <c r="I22" s="91">
        <v>1871</v>
      </c>
      <c r="J22" s="218">
        <v>1954</v>
      </c>
      <c r="K22" s="248"/>
      <c r="L22" s="248"/>
      <c r="M22" s="249"/>
      <c r="N22" s="218">
        <v>1954</v>
      </c>
      <c r="O22" s="221">
        <v>324</v>
      </c>
    </row>
    <row r="23" spans="1:15" s="74" customFormat="1" ht="32.25" customHeight="1">
      <c r="A23" s="87" t="s">
        <v>252</v>
      </c>
      <c r="B23" s="88" t="s">
        <v>425</v>
      </c>
      <c r="C23" s="89">
        <v>141</v>
      </c>
      <c r="D23" s="90">
        <v>35976</v>
      </c>
      <c r="E23" s="173" t="s">
        <v>890</v>
      </c>
      <c r="F23" s="173" t="s">
        <v>726</v>
      </c>
      <c r="G23" s="91"/>
      <c r="H23" s="91"/>
      <c r="I23" s="91"/>
      <c r="J23" s="218" t="s">
        <v>829</v>
      </c>
      <c r="K23" s="248"/>
      <c r="L23" s="248"/>
      <c r="M23" s="249"/>
      <c r="N23" s="218" t="s">
        <v>738</v>
      </c>
      <c r="O23" s="221">
        <v>0</v>
      </c>
    </row>
    <row r="24" spans="1:15" s="74" customFormat="1" ht="32.25" customHeight="1">
      <c r="A24" s="87" t="s">
        <v>252</v>
      </c>
      <c r="B24" s="88" t="s">
        <v>431</v>
      </c>
      <c r="C24" s="89">
        <v>142</v>
      </c>
      <c r="D24" s="90">
        <v>36303</v>
      </c>
      <c r="E24" s="173" t="s">
        <v>921</v>
      </c>
      <c r="F24" s="173" t="s">
        <v>726</v>
      </c>
      <c r="G24" s="91"/>
      <c r="H24" s="91"/>
      <c r="I24" s="91"/>
      <c r="J24" s="218" t="s">
        <v>829</v>
      </c>
      <c r="K24" s="248"/>
      <c r="L24" s="248"/>
      <c r="M24" s="249"/>
      <c r="N24" s="218" t="s">
        <v>738</v>
      </c>
      <c r="O24" s="221">
        <v>0</v>
      </c>
    </row>
    <row r="25" spans="1:15" s="74" customFormat="1" ht="32.25" customHeight="1">
      <c r="A25" s="87"/>
      <c r="B25" s="88" t="s">
        <v>435</v>
      </c>
      <c r="C25" s="89" t="s">
        <v>829</v>
      </c>
      <c r="D25" s="90" t="s">
        <v>829</v>
      </c>
      <c r="E25" s="173" t="s">
        <v>829</v>
      </c>
      <c r="F25" s="173" t="s">
        <v>829</v>
      </c>
      <c r="G25" s="91"/>
      <c r="H25" s="91"/>
      <c r="I25" s="91"/>
      <c r="J25" s="218" t="s">
        <v>829</v>
      </c>
      <c r="K25" s="219"/>
      <c r="L25" s="219"/>
      <c r="M25" s="220"/>
      <c r="N25" s="218">
        <v>0</v>
      </c>
      <c r="O25" s="221" t="e">
        <v>#N/A</v>
      </c>
    </row>
    <row r="26" spans="1:16" s="74" customFormat="1" ht="32.25" customHeight="1">
      <c r="A26" s="87"/>
      <c r="B26" s="88" t="s">
        <v>436</v>
      </c>
      <c r="C26" s="89" t="s">
        <v>829</v>
      </c>
      <c r="D26" s="90" t="s">
        <v>829</v>
      </c>
      <c r="E26" s="173" t="s">
        <v>829</v>
      </c>
      <c r="F26" s="173" t="s">
        <v>829</v>
      </c>
      <c r="G26" s="91"/>
      <c r="H26" s="91"/>
      <c r="I26" s="91"/>
      <c r="J26" s="218" t="s">
        <v>829</v>
      </c>
      <c r="K26" s="219"/>
      <c r="L26" s="219"/>
      <c r="M26" s="220"/>
      <c r="N26" s="218">
        <v>0</v>
      </c>
      <c r="O26" s="221" t="e">
        <v>#N/A</v>
      </c>
      <c r="P26" s="75"/>
    </row>
    <row r="27" spans="1:15" s="74" customFormat="1" ht="32.25" customHeight="1">
      <c r="A27" s="87"/>
      <c r="B27" s="88" t="s">
        <v>437</v>
      </c>
      <c r="C27" s="89" t="s">
        <v>829</v>
      </c>
      <c r="D27" s="90" t="s">
        <v>829</v>
      </c>
      <c r="E27" s="173" t="s">
        <v>829</v>
      </c>
      <c r="F27" s="173" t="s">
        <v>829</v>
      </c>
      <c r="G27" s="91"/>
      <c r="H27" s="91"/>
      <c r="I27" s="91"/>
      <c r="J27" s="218" t="s">
        <v>829</v>
      </c>
      <c r="K27" s="219"/>
      <c r="L27" s="219"/>
      <c r="M27" s="220"/>
      <c r="N27" s="218">
        <v>0</v>
      </c>
      <c r="O27" s="221" t="e">
        <v>#N/A</v>
      </c>
    </row>
    <row r="28" spans="1:15" s="74" customFormat="1" ht="32.25" customHeight="1">
      <c r="A28" s="87"/>
      <c r="B28" s="88" t="s">
        <v>438</v>
      </c>
      <c r="C28" s="89" t="s">
        <v>829</v>
      </c>
      <c r="D28" s="90" t="s">
        <v>829</v>
      </c>
      <c r="E28" s="173" t="s">
        <v>829</v>
      </c>
      <c r="F28" s="173" t="s">
        <v>829</v>
      </c>
      <c r="G28" s="91"/>
      <c r="H28" s="91"/>
      <c r="I28" s="91"/>
      <c r="J28" s="218" t="s">
        <v>829</v>
      </c>
      <c r="K28" s="219"/>
      <c r="L28" s="219"/>
      <c r="M28" s="220"/>
      <c r="N28" s="218">
        <v>0</v>
      </c>
      <c r="O28" s="221" t="e">
        <v>#N/A</v>
      </c>
    </row>
    <row r="29" spans="1:15" s="74" customFormat="1" ht="32.25" customHeight="1">
      <c r="A29" s="87"/>
      <c r="B29" s="88" t="s">
        <v>439</v>
      </c>
      <c r="C29" s="89" t="s">
        <v>829</v>
      </c>
      <c r="D29" s="90" t="s">
        <v>829</v>
      </c>
      <c r="E29" s="173" t="s">
        <v>829</v>
      </c>
      <c r="F29" s="173" t="s">
        <v>829</v>
      </c>
      <c r="G29" s="91"/>
      <c r="H29" s="91"/>
      <c r="I29" s="91"/>
      <c r="J29" s="218" t="s">
        <v>829</v>
      </c>
      <c r="K29" s="219"/>
      <c r="L29" s="219"/>
      <c r="M29" s="220"/>
      <c r="N29" s="218">
        <v>0</v>
      </c>
      <c r="O29" s="221" t="e">
        <v>#N/A</v>
      </c>
    </row>
    <row r="30" spans="1:15" s="74" customFormat="1" ht="32.25" customHeight="1">
      <c r="A30" s="87"/>
      <c r="B30" s="88" t="s">
        <v>440</v>
      </c>
      <c r="C30" s="89" t="s">
        <v>829</v>
      </c>
      <c r="D30" s="90" t="s">
        <v>829</v>
      </c>
      <c r="E30" s="173" t="s">
        <v>829</v>
      </c>
      <c r="F30" s="173" t="s">
        <v>829</v>
      </c>
      <c r="G30" s="91"/>
      <c r="H30" s="91"/>
      <c r="I30" s="91"/>
      <c r="J30" s="218" t="s">
        <v>829</v>
      </c>
      <c r="K30" s="219"/>
      <c r="L30" s="219"/>
      <c r="M30" s="220"/>
      <c r="N30" s="218">
        <v>0</v>
      </c>
      <c r="O30" s="221" t="e">
        <v>#N/A</v>
      </c>
    </row>
    <row r="31" spans="1:15" s="74" customFormat="1" ht="32.25" customHeight="1">
      <c r="A31" s="87"/>
      <c r="B31" s="88" t="s">
        <v>441</v>
      </c>
      <c r="C31" s="89" t="s">
        <v>829</v>
      </c>
      <c r="D31" s="90" t="s">
        <v>829</v>
      </c>
      <c r="E31" s="173" t="s">
        <v>829</v>
      </c>
      <c r="F31" s="173" t="s">
        <v>829</v>
      </c>
      <c r="G31" s="91"/>
      <c r="H31" s="91"/>
      <c r="I31" s="91"/>
      <c r="J31" s="218" t="s">
        <v>829</v>
      </c>
      <c r="K31" s="219"/>
      <c r="L31" s="219"/>
      <c r="M31" s="220"/>
      <c r="N31" s="218">
        <v>0</v>
      </c>
      <c r="O31" s="221" t="e">
        <v>#N/A</v>
      </c>
    </row>
    <row r="32" spans="1:15" s="74" customFormat="1" ht="32.25" customHeight="1">
      <c r="A32" s="87"/>
      <c r="B32" s="88" t="s">
        <v>442</v>
      </c>
      <c r="C32" s="89" t="s">
        <v>829</v>
      </c>
      <c r="D32" s="90" t="s">
        <v>829</v>
      </c>
      <c r="E32" s="173" t="s">
        <v>829</v>
      </c>
      <c r="F32" s="173" t="s">
        <v>829</v>
      </c>
      <c r="G32" s="91"/>
      <c r="H32" s="91"/>
      <c r="I32" s="91"/>
      <c r="J32" s="218" t="s">
        <v>829</v>
      </c>
      <c r="K32" s="219"/>
      <c r="L32" s="219"/>
      <c r="M32" s="220"/>
      <c r="N32" s="218">
        <v>0</v>
      </c>
      <c r="O32" s="221" t="e">
        <v>#N/A</v>
      </c>
    </row>
    <row r="33" spans="1:16" s="74" customFormat="1" ht="32.25" customHeight="1">
      <c r="A33" s="87"/>
      <c r="B33" s="88" t="s">
        <v>443</v>
      </c>
      <c r="C33" s="89" t="s">
        <v>829</v>
      </c>
      <c r="D33" s="90" t="s">
        <v>829</v>
      </c>
      <c r="E33" s="173" t="s">
        <v>829</v>
      </c>
      <c r="F33" s="173" t="s">
        <v>829</v>
      </c>
      <c r="G33" s="91"/>
      <c r="H33" s="91"/>
      <c r="I33" s="91"/>
      <c r="J33" s="218" t="s">
        <v>829</v>
      </c>
      <c r="K33" s="219"/>
      <c r="L33" s="219"/>
      <c r="M33" s="220"/>
      <c r="N33" s="218">
        <v>0</v>
      </c>
      <c r="O33" s="221" t="e">
        <v>#N/A</v>
      </c>
      <c r="P33" s="75"/>
    </row>
    <row r="34" spans="1:15" s="74" customFormat="1" ht="32.25" customHeight="1">
      <c r="A34" s="87"/>
      <c r="B34" s="88" t="s">
        <v>444</v>
      </c>
      <c r="C34" s="89" t="s">
        <v>829</v>
      </c>
      <c r="D34" s="90" t="s">
        <v>829</v>
      </c>
      <c r="E34" s="173" t="s">
        <v>829</v>
      </c>
      <c r="F34" s="173" t="s">
        <v>829</v>
      </c>
      <c r="G34" s="91"/>
      <c r="H34" s="91"/>
      <c r="I34" s="91"/>
      <c r="J34" s="218" t="s">
        <v>829</v>
      </c>
      <c r="K34" s="219"/>
      <c r="L34" s="219"/>
      <c r="M34" s="220"/>
      <c r="N34" s="218">
        <v>0</v>
      </c>
      <c r="O34" s="221" t="e">
        <v>#N/A</v>
      </c>
    </row>
    <row r="35" spans="1:15" s="74" customFormat="1" ht="32.25" customHeight="1">
      <c r="A35" s="87"/>
      <c r="B35" s="88" t="s">
        <v>445</v>
      </c>
      <c r="C35" s="89" t="s">
        <v>829</v>
      </c>
      <c r="D35" s="90" t="s">
        <v>829</v>
      </c>
      <c r="E35" s="173" t="s">
        <v>829</v>
      </c>
      <c r="F35" s="173" t="s">
        <v>829</v>
      </c>
      <c r="G35" s="91"/>
      <c r="H35" s="91"/>
      <c r="I35" s="91"/>
      <c r="J35" s="218" t="s">
        <v>829</v>
      </c>
      <c r="K35" s="219"/>
      <c r="L35" s="219"/>
      <c r="M35" s="220"/>
      <c r="N35" s="218">
        <v>0</v>
      </c>
      <c r="O35" s="221" t="e">
        <v>#N/A</v>
      </c>
    </row>
    <row r="36" spans="1:15" s="74" customFormat="1" ht="32.25" customHeight="1">
      <c r="A36" s="87"/>
      <c r="B36" s="88" t="s">
        <v>446</v>
      </c>
      <c r="C36" s="89" t="s">
        <v>829</v>
      </c>
      <c r="D36" s="90" t="s">
        <v>829</v>
      </c>
      <c r="E36" s="173" t="s">
        <v>829</v>
      </c>
      <c r="F36" s="173" t="s">
        <v>829</v>
      </c>
      <c r="G36" s="91"/>
      <c r="H36" s="91"/>
      <c r="I36" s="91"/>
      <c r="J36" s="218" t="s">
        <v>829</v>
      </c>
      <c r="K36" s="219"/>
      <c r="L36" s="219"/>
      <c r="M36" s="220"/>
      <c r="N36" s="218">
        <v>0</v>
      </c>
      <c r="O36" s="221" t="e">
        <v>#N/A</v>
      </c>
    </row>
    <row r="37" spans="1:15" s="74" customFormat="1" ht="32.25" customHeight="1">
      <c r="A37" s="87"/>
      <c r="B37" s="88" t="s">
        <v>447</v>
      </c>
      <c r="C37" s="89" t="s">
        <v>829</v>
      </c>
      <c r="D37" s="90" t="s">
        <v>829</v>
      </c>
      <c r="E37" s="173" t="s">
        <v>829</v>
      </c>
      <c r="F37" s="173" t="s">
        <v>829</v>
      </c>
      <c r="G37" s="91"/>
      <c r="H37" s="91"/>
      <c r="I37" s="91"/>
      <c r="J37" s="218" t="s">
        <v>829</v>
      </c>
      <c r="K37" s="219"/>
      <c r="L37" s="219"/>
      <c r="M37" s="220"/>
      <c r="N37" s="218">
        <v>0</v>
      </c>
      <c r="O37" s="221" t="e">
        <v>#N/A</v>
      </c>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F6:F7"/>
    <mergeCell ref="G6:M6"/>
    <mergeCell ref="N6:N7"/>
    <mergeCell ref="O6:O7"/>
    <mergeCell ref="A39:D39"/>
    <mergeCell ref="G39:L39"/>
    <mergeCell ref="N39:O39"/>
    <mergeCell ref="A4:C4"/>
    <mergeCell ref="D4:E4"/>
    <mergeCell ref="I4:J4"/>
    <mergeCell ref="K4:O4"/>
    <mergeCell ref="M5:O5"/>
    <mergeCell ref="A6:A7"/>
    <mergeCell ref="B6:B7"/>
    <mergeCell ref="C6:C7"/>
    <mergeCell ref="D6:D7"/>
    <mergeCell ref="E6:E7"/>
    <mergeCell ref="A1:O1"/>
    <mergeCell ref="A2:O2"/>
    <mergeCell ref="A3:C3"/>
    <mergeCell ref="D3:E3"/>
    <mergeCell ref="G3:H3"/>
    <mergeCell ref="I3:J3"/>
    <mergeCell ref="K3:O3"/>
  </mergeCells>
  <conditionalFormatting sqref="N8:N37">
    <cfRule type="cellIs" priority="3" dxfId="0" operator="equal">
      <formula>0</formula>
    </cfRule>
  </conditionalFormatting>
  <conditionalFormatting sqref="O8:O37">
    <cfRule type="containsErrors" priority="2" dxfId="0">
      <formula>ISERROR(O8)</formula>
    </cfRule>
  </conditionalFormatting>
  <conditionalFormatting sqref="N8:N22">
    <cfRule type="duplicateValues" priority="1" dxfId="9" stopIfTrue="1">
      <formula>AND(COUNTIF($N$8:$N$22,N8)&gt;1,NOT(ISBLANK(N8)))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Q36"/>
  <sheetViews>
    <sheetView view="pageBreakPreview" zoomScale="90" zoomScaleSheetLayoutView="90" zoomScalePageLayoutView="0" workbookViewId="0" topLeftCell="D1">
      <selection activeCell="K10" sqref="K10"/>
    </sheetView>
  </sheetViews>
  <sheetFormatPr defaultColWidth="9.140625" defaultRowHeight="12.75"/>
  <cols>
    <col min="1" max="1" width="6.00390625" style="81" hidden="1" customWidth="1"/>
    <col min="2" max="2" width="16.421875" style="81" hidden="1" customWidth="1"/>
    <col min="3" max="3" width="7.00390625" style="81" hidden="1" customWidth="1"/>
    <col min="4" max="4" width="8.8515625" style="82" customWidth="1"/>
    <col min="5" max="5" width="36.140625" style="81" customWidth="1"/>
    <col min="6" max="6" width="13.7109375" style="2" customWidth="1"/>
    <col min="7" max="7" width="13.8515625" style="2" customWidth="1"/>
    <col min="8" max="15" width="13.7109375" style="2" customWidth="1"/>
    <col min="16" max="16" width="13.7109375" style="83" customWidth="1"/>
    <col min="17" max="17" width="9.140625" style="2" customWidth="1"/>
    <col min="18" max="16384" width="9.140625" style="2" customWidth="1"/>
  </cols>
  <sheetData>
    <row r="1" spans="1:16" ht="48.75" customHeight="1">
      <c r="A1" s="392" t="s">
        <v>729</v>
      </c>
      <c r="B1" s="393"/>
      <c r="C1" s="393"/>
      <c r="D1" s="393"/>
      <c r="E1" s="393"/>
      <c r="F1" s="393"/>
      <c r="G1" s="393"/>
      <c r="H1" s="393"/>
      <c r="I1" s="393"/>
      <c r="J1" s="393"/>
      <c r="K1" s="393"/>
      <c r="L1" s="393"/>
      <c r="M1" s="393"/>
      <c r="N1" s="393"/>
      <c r="O1" s="393"/>
      <c r="P1" s="394"/>
    </row>
    <row r="2" spans="1:16" ht="25.5" customHeight="1">
      <c r="A2" s="395" t="s">
        <v>1122</v>
      </c>
      <c r="B2" s="373"/>
      <c r="C2" s="373"/>
      <c r="D2" s="373"/>
      <c r="E2" s="373"/>
      <c r="F2" s="373"/>
      <c r="G2" s="373"/>
      <c r="H2" s="373"/>
      <c r="I2" s="373"/>
      <c r="J2" s="373"/>
      <c r="K2" s="373"/>
      <c r="L2" s="373"/>
      <c r="M2" s="373"/>
      <c r="N2" s="373"/>
      <c r="O2" s="373"/>
      <c r="P2" s="396"/>
    </row>
    <row r="3" spans="1:16" s="3" customFormat="1" ht="20.25" customHeight="1">
      <c r="A3" s="397" t="s">
        <v>746</v>
      </c>
      <c r="B3" s="398"/>
      <c r="C3" s="398"/>
      <c r="D3" s="398"/>
      <c r="E3" s="398"/>
      <c r="F3" s="398"/>
      <c r="G3" s="398"/>
      <c r="H3" s="398"/>
      <c r="I3" s="398"/>
      <c r="J3" s="398"/>
      <c r="K3" s="398"/>
      <c r="L3" s="398"/>
      <c r="M3" s="398"/>
      <c r="N3" s="398"/>
      <c r="O3" s="398"/>
      <c r="P3" s="399"/>
    </row>
    <row r="4" spans="1:16" s="3" customFormat="1" ht="17.25" customHeight="1">
      <c r="A4" s="400" t="s">
        <v>747</v>
      </c>
      <c r="B4" s="401"/>
      <c r="C4" s="401"/>
      <c r="D4" s="401"/>
      <c r="E4" s="401"/>
      <c r="F4" s="401"/>
      <c r="G4" s="401"/>
      <c r="H4" s="401"/>
      <c r="I4" s="401"/>
      <c r="J4" s="401"/>
      <c r="K4" s="401"/>
      <c r="L4" s="401"/>
      <c r="M4" s="401"/>
      <c r="N4" s="401"/>
      <c r="O4" s="401"/>
      <c r="P4" s="402"/>
    </row>
    <row r="5" spans="1:16" ht="31.5" customHeight="1" thickBot="1">
      <c r="A5" s="228"/>
      <c r="B5" s="4"/>
      <c r="C5" s="4"/>
      <c r="D5" s="404" t="s">
        <v>741</v>
      </c>
      <c r="E5" s="404"/>
      <c r="F5" s="404"/>
      <c r="G5" s="404"/>
      <c r="H5" s="7"/>
      <c r="I5" s="7"/>
      <c r="J5" s="7"/>
      <c r="K5" s="7"/>
      <c r="L5" s="7"/>
      <c r="M5" s="209">
        <v>42127.68591898148</v>
      </c>
      <c r="N5" s="209"/>
      <c r="O5" s="209"/>
      <c r="P5" s="229"/>
    </row>
    <row r="6" spans="1:16" ht="32.25" customHeight="1">
      <c r="A6" s="230"/>
      <c r="B6" s="208"/>
      <c r="C6" s="208"/>
      <c r="D6" s="409" t="s">
        <v>286</v>
      </c>
      <c r="E6" s="407" t="s">
        <v>21</v>
      </c>
      <c r="F6" s="407" t="s">
        <v>79</v>
      </c>
      <c r="G6" s="407"/>
      <c r="H6" s="407" t="s">
        <v>283</v>
      </c>
      <c r="I6" s="407"/>
      <c r="J6" s="407" t="s">
        <v>284</v>
      </c>
      <c r="K6" s="407"/>
      <c r="L6" s="403" t="s">
        <v>287</v>
      </c>
      <c r="M6" s="403"/>
      <c r="N6" s="411" t="s">
        <v>742</v>
      </c>
      <c r="O6" s="411" t="s">
        <v>743</v>
      </c>
      <c r="P6" s="405" t="s">
        <v>744</v>
      </c>
    </row>
    <row r="7" spans="1:16" s="74" customFormat="1" ht="23.25" customHeight="1" thickBot="1">
      <c r="A7" s="231"/>
      <c r="B7" s="232"/>
      <c r="C7" s="232"/>
      <c r="D7" s="410"/>
      <c r="E7" s="408"/>
      <c r="F7" s="207" t="s">
        <v>23</v>
      </c>
      <c r="G7" s="207" t="s">
        <v>285</v>
      </c>
      <c r="H7" s="207" t="s">
        <v>23</v>
      </c>
      <c r="I7" s="207" t="s">
        <v>285</v>
      </c>
      <c r="J7" s="207" t="s">
        <v>23</v>
      </c>
      <c r="K7" s="207" t="s">
        <v>285</v>
      </c>
      <c r="L7" s="207" t="s">
        <v>23</v>
      </c>
      <c r="M7" s="207" t="s">
        <v>285</v>
      </c>
      <c r="N7" s="412"/>
      <c r="O7" s="412"/>
      <c r="P7" s="406"/>
    </row>
    <row r="8" spans="1:16" s="74" customFormat="1" ht="38.25" customHeight="1">
      <c r="A8" s="231"/>
      <c r="B8" s="232"/>
      <c r="C8" s="232"/>
      <c r="D8" s="193">
        <v>1</v>
      </c>
      <c r="E8" s="204" t="s">
        <v>913</v>
      </c>
      <c r="F8" s="196">
        <v>1551</v>
      </c>
      <c r="G8" s="225">
        <v>854</v>
      </c>
      <c r="H8" s="196">
        <v>4738</v>
      </c>
      <c r="I8" s="225">
        <v>688</v>
      </c>
      <c r="J8" s="196">
        <v>4880</v>
      </c>
      <c r="K8" s="225">
        <v>855</v>
      </c>
      <c r="L8" s="196">
        <v>5507</v>
      </c>
      <c r="M8" s="225">
        <v>743</v>
      </c>
      <c r="N8" s="235">
        <v>3094</v>
      </c>
      <c r="O8" s="236">
        <v>3140</v>
      </c>
      <c r="P8" s="241">
        <v>6234</v>
      </c>
    </row>
    <row r="9" spans="1:16" s="74" customFormat="1" ht="38.25" customHeight="1">
      <c r="A9" s="231"/>
      <c r="B9" s="232"/>
      <c r="C9" s="232"/>
      <c r="D9" s="194">
        <v>2</v>
      </c>
      <c r="E9" s="205" t="s">
        <v>918</v>
      </c>
      <c r="F9" s="197">
        <v>1235</v>
      </c>
      <c r="G9" s="226">
        <v>667</v>
      </c>
      <c r="H9" s="197">
        <v>5805</v>
      </c>
      <c r="I9" s="226">
        <v>849</v>
      </c>
      <c r="J9" s="197">
        <v>4470</v>
      </c>
      <c r="K9" s="226">
        <v>780</v>
      </c>
      <c r="L9" s="197">
        <v>4577</v>
      </c>
      <c r="M9" s="226">
        <v>613</v>
      </c>
      <c r="N9" s="237">
        <v>2908</v>
      </c>
      <c r="O9" s="238">
        <v>2909</v>
      </c>
      <c r="P9" s="242">
        <v>5817</v>
      </c>
    </row>
    <row r="10" spans="1:16" s="74" customFormat="1" ht="38.25" customHeight="1">
      <c r="A10" s="231"/>
      <c r="B10" s="232"/>
      <c r="C10" s="232"/>
      <c r="D10" s="194">
        <v>3</v>
      </c>
      <c r="E10" s="205" t="s">
        <v>916</v>
      </c>
      <c r="F10" s="197">
        <v>1173</v>
      </c>
      <c r="G10" s="226">
        <v>630</v>
      </c>
      <c r="H10" s="197">
        <v>6609</v>
      </c>
      <c r="I10" s="226">
        <v>971</v>
      </c>
      <c r="J10" s="197">
        <v>3190</v>
      </c>
      <c r="K10" s="226">
        <v>547</v>
      </c>
      <c r="L10" s="197">
        <v>5450</v>
      </c>
      <c r="M10" s="226">
        <v>735</v>
      </c>
      <c r="N10" s="237">
        <v>2913</v>
      </c>
      <c r="O10" s="238">
        <v>2883</v>
      </c>
      <c r="P10" s="242">
        <v>5796</v>
      </c>
    </row>
    <row r="11" spans="1:17" s="74" customFormat="1" ht="38.25" customHeight="1">
      <c r="A11" s="231"/>
      <c r="B11" s="232"/>
      <c r="C11" s="232"/>
      <c r="D11" s="194">
        <v>4</v>
      </c>
      <c r="E11" s="205" t="s">
        <v>911</v>
      </c>
      <c r="F11" s="197">
        <v>1373</v>
      </c>
      <c r="G11" s="226">
        <v>748</v>
      </c>
      <c r="H11" s="197">
        <v>3911</v>
      </c>
      <c r="I11" s="226">
        <v>563</v>
      </c>
      <c r="J11" s="197">
        <v>3852</v>
      </c>
      <c r="K11" s="226">
        <v>668</v>
      </c>
      <c r="L11" s="197">
        <v>4012</v>
      </c>
      <c r="M11" s="226">
        <v>534</v>
      </c>
      <c r="N11" s="237">
        <v>2489</v>
      </c>
      <c r="O11" s="238">
        <v>2513</v>
      </c>
      <c r="P11" s="242">
        <v>5002</v>
      </c>
      <c r="Q11" s="75"/>
    </row>
    <row r="12" spans="1:16" s="74" customFormat="1" ht="38.25" customHeight="1">
      <c r="A12" s="231"/>
      <c r="B12" s="232"/>
      <c r="C12" s="232"/>
      <c r="D12" s="194">
        <v>5</v>
      </c>
      <c r="E12" s="205" t="s">
        <v>909</v>
      </c>
      <c r="F12" s="197">
        <v>1207</v>
      </c>
      <c r="G12" s="226">
        <v>650</v>
      </c>
      <c r="H12" s="197">
        <v>2078</v>
      </c>
      <c r="I12" s="226">
        <v>288</v>
      </c>
      <c r="J12" s="197">
        <v>3152</v>
      </c>
      <c r="K12" s="226">
        <v>540</v>
      </c>
      <c r="L12" s="197">
        <v>4283</v>
      </c>
      <c r="M12" s="226">
        <v>572</v>
      </c>
      <c r="N12" s="237">
        <v>1982</v>
      </c>
      <c r="O12" s="238">
        <v>2050</v>
      </c>
      <c r="P12" s="242">
        <v>4032</v>
      </c>
    </row>
    <row r="13" spans="1:16" s="74" customFormat="1" ht="38.25" customHeight="1">
      <c r="A13" s="231"/>
      <c r="B13" s="232"/>
      <c r="C13" s="232"/>
      <c r="D13" s="194">
        <v>6</v>
      </c>
      <c r="E13" s="205" t="s">
        <v>906</v>
      </c>
      <c r="F13" s="197">
        <v>946</v>
      </c>
      <c r="G13" s="226">
        <v>496</v>
      </c>
      <c r="H13" s="197">
        <v>2031</v>
      </c>
      <c r="I13" s="226">
        <v>281</v>
      </c>
      <c r="J13" s="197">
        <v>3248</v>
      </c>
      <c r="K13" s="226">
        <v>558</v>
      </c>
      <c r="L13" s="197">
        <v>2679</v>
      </c>
      <c r="M13" s="226">
        <v>349</v>
      </c>
      <c r="N13" s="237">
        <v>1384</v>
      </c>
      <c r="O13" s="238">
        <v>1684</v>
      </c>
      <c r="P13" s="242">
        <v>3068</v>
      </c>
    </row>
    <row r="14" spans="1:16" s="74" customFormat="1" ht="38.25" customHeight="1">
      <c r="A14" s="231"/>
      <c r="B14" s="232"/>
      <c r="C14" s="232"/>
      <c r="D14" s="194">
        <v>7</v>
      </c>
      <c r="E14" s="205" t="s">
        <v>914</v>
      </c>
      <c r="F14" s="197">
        <v>1025</v>
      </c>
      <c r="G14" s="226">
        <v>543</v>
      </c>
      <c r="H14" s="197" t="s">
        <v>738</v>
      </c>
      <c r="I14" s="226">
        <v>0</v>
      </c>
      <c r="J14" s="197">
        <v>1954</v>
      </c>
      <c r="K14" s="226">
        <v>324</v>
      </c>
      <c r="L14" s="197">
        <v>2624</v>
      </c>
      <c r="M14" s="226">
        <v>341</v>
      </c>
      <c r="N14" s="237">
        <v>1558</v>
      </c>
      <c r="O14" s="238">
        <v>1208</v>
      </c>
      <c r="P14" s="242">
        <v>2766</v>
      </c>
    </row>
    <row r="15" spans="1:16" s="74" customFormat="1" ht="38.25" customHeight="1">
      <c r="A15" s="231"/>
      <c r="B15" s="232"/>
      <c r="C15" s="232"/>
      <c r="D15" s="194" t="s">
        <v>252</v>
      </c>
      <c r="E15" s="205" t="s">
        <v>745</v>
      </c>
      <c r="F15" s="197" t="s">
        <v>738</v>
      </c>
      <c r="G15" s="226">
        <v>0</v>
      </c>
      <c r="H15" s="197" t="s">
        <v>738</v>
      </c>
      <c r="I15" s="226">
        <v>0</v>
      </c>
      <c r="J15" s="197" t="s">
        <v>738</v>
      </c>
      <c r="K15" s="226">
        <v>0</v>
      </c>
      <c r="L15" s="197" t="s">
        <v>738</v>
      </c>
      <c r="M15" s="226">
        <v>0</v>
      </c>
      <c r="N15" s="237">
        <v>1827</v>
      </c>
      <c r="O15" s="238" t="s">
        <v>738</v>
      </c>
      <c r="P15" s="242" t="s">
        <v>740</v>
      </c>
    </row>
    <row r="16" spans="1:16" s="74" customFormat="1" ht="38.25" customHeight="1" thickBot="1">
      <c r="A16" s="233"/>
      <c r="B16" s="234"/>
      <c r="C16" s="234"/>
      <c r="D16" s="195" t="s">
        <v>252</v>
      </c>
      <c r="E16" s="206" t="s">
        <v>907</v>
      </c>
      <c r="F16" s="198" t="s">
        <v>738</v>
      </c>
      <c r="G16" s="227">
        <v>0</v>
      </c>
      <c r="H16" s="198" t="s">
        <v>738</v>
      </c>
      <c r="I16" s="227">
        <v>0</v>
      </c>
      <c r="J16" s="198" t="s">
        <v>738</v>
      </c>
      <c r="K16" s="227">
        <v>0</v>
      </c>
      <c r="L16" s="198" t="s">
        <v>738</v>
      </c>
      <c r="M16" s="227">
        <v>0</v>
      </c>
      <c r="N16" s="239">
        <v>1476</v>
      </c>
      <c r="O16" s="240" t="s">
        <v>738</v>
      </c>
      <c r="P16" s="243" t="s">
        <v>740</v>
      </c>
    </row>
    <row r="17" spans="1:16" s="74" customFormat="1" ht="32.25" customHeight="1">
      <c r="A17" s="81"/>
      <c r="B17" s="81"/>
      <c r="C17" s="81"/>
      <c r="D17" s="82"/>
      <c r="E17" s="81"/>
      <c r="F17" s="2"/>
      <c r="G17" s="2"/>
      <c r="H17" s="2"/>
      <c r="I17" s="2"/>
      <c r="J17" s="2"/>
      <c r="K17" s="2"/>
      <c r="L17" s="2"/>
      <c r="M17" s="2"/>
      <c r="N17" s="2"/>
      <c r="O17" s="2"/>
      <c r="P17" s="83"/>
    </row>
    <row r="18" spans="1:16" s="74" customFormat="1" ht="32.25" customHeight="1">
      <c r="A18" s="81"/>
      <c r="B18" s="81"/>
      <c r="C18" s="81"/>
      <c r="D18" s="82"/>
      <c r="E18" s="81"/>
      <c r="F18" s="2"/>
      <c r="G18" s="2"/>
      <c r="H18" s="2"/>
      <c r="I18" s="2"/>
      <c r="J18" s="2"/>
      <c r="K18" s="2"/>
      <c r="L18" s="2"/>
      <c r="M18" s="2"/>
      <c r="N18" s="2"/>
      <c r="O18" s="2"/>
      <c r="P18" s="83"/>
    </row>
    <row r="19" spans="1:16" s="74" customFormat="1" ht="32.25" customHeight="1">
      <c r="A19" s="81"/>
      <c r="B19" s="81"/>
      <c r="C19" s="81"/>
      <c r="D19" s="82"/>
      <c r="E19" s="81"/>
      <c r="F19" s="2"/>
      <c r="G19" s="2"/>
      <c r="H19" s="2"/>
      <c r="I19" s="2"/>
      <c r="J19" s="2"/>
      <c r="K19" s="2"/>
      <c r="L19" s="2"/>
      <c r="M19" s="2"/>
      <c r="N19" s="2"/>
      <c r="O19" s="2"/>
      <c r="P19" s="83"/>
    </row>
    <row r="20" spans="1:16" s="74" customFormat="1" ht="32.25" customHeight="1">
      <c r="A20" s="81"/>
      <c r="B20" s="81"/>
      <c r="C20" s="81"/>
      <c r="D20" s="82"/>
      <c r="E20" s="81"/>
      <c r="F20" s="2"/>
      <c r="G20" s="2"/>
      <c r="H20" s="2"/>
      <c r="I20" s="2"/>
      <c r="J20" s="2"/>
      <c r="K20" s="2"/>
      <c r="L20" s="2"/>
      <c r="M20" s="2"/>
      <c r="N20" s="2"/>
      <c r="O20" s="2"/>
      <c r="P20" s="83"/>
    </row>
    <row r="21" spans="1:16" s="74" customFormat="1" ht="32.25" customHeight="1">
      <c r="A21" s="81"/>
      <c r="B21" s="81"/>
      <c r="C21" s="81"/>
      <c r="D21" s="82"/>
      <c r="E21" s="81"/>
      <c r="F21" s="2"/>
      <c r="G21" s="2"/>
      <c r="H21" s="2"/>
      <c r="I21" s="2"/>
      <c r="J21" s="2"/>
      <c r="K21" s="2"/>
      <c r="L21" s="2"/>
      <c r="M21" s="2"/>
      <c r="N21" s="2"/>
      <c r="O21" s="2"/>
      <c r="P21" s="83"/>
    </row>
    <row r="22" spans="1:16" s="74" customFormat="1" ht="32.25" customHeight="1">
      <c r="A22" s="81"/>
      <c r="B22" s="81"/>
      <c r="C22" s="81"/>
      <c r="D22" s="82"/>
      <c r="E22" s="81"/>
      <c r="F22" s="2"/>
      <c r="G22" s="2"/>
      <c r="H22" s="2"/>
      <c r="I22" s="2"/>
      <c r="J22" s="2"/>
      <c r="K22" s="2"/>
      <c r="L22" s="2"/>
      <c r="M22" s="2"/>
      <c r="N22" s="2"/>
      <c r="O22" s="2"/>
      <c r="P22" s="83"/>
    </row>
    <row r="23" spans="1:17" s="74" customFormat="1" ht="32.25" customHeight="1">
      <c r="A23" s="81"/>
      <c r="B23" s="81"/>
      <c r="C23" s="81"/>
      <c r="D23" s="82"/>
      <c r="E23" s="81"/>
      <c r="F23" s="2"/>
      <c r="G23" s="2"/>
      <c r="H23" s="2"/>
      <c r="I23" s="2"/>
      <c r="J23" s="2"/>
      <c r="K23" s="2"/>
      <c r="L23" s="2"/>
      <c r="M23" s="2"/>
      <c r="N23" s="2"/>
      <c r="O23" s="2"/>
      <c r="P23" s="83"/>
      <c r="Q23" s="75"/>
    </row>
    <row r="24" spans="1:16" s="74" customFormat="1" ht="32.25" customHeight="1">
      <c r="A24" s="81"/>
      <c r="B24" s="81"/>
      <c r="C24" s="81"/>
      <c r="D24" s="82"/>
      <c r="E24" s="81"/>
      <c r="F24" s="2"/>
      <c r="G24" s="2"/>
      <c r="H24" s="2"/>
      <c r="I24" s="2"/>
      <c r="J24" s="2"/>
      <c r="K24" s="2"/>
      <c r="L24" s="2"/>
      <c r="M24" s="2"/>
      <c r="N24" s="2"/>
      <c r="O24" s="2"/>
      <c r="P24" s="83"/>
    </row>
    <row r="25" spans="1:16" s="74" customFormat="1" ht="32.25" customHeight="1">
      <c r="A25" s="81"/>
      <c r="B25" s="81"/>
      <c r="C25" s="81"/>
      <c r="D25" s="82"/>
      <c r="E25" s="81"/>
      <c r="F25" s="2"/>
      <c r="G25" s="2"/>
      <c r="H25" s="2"/>
      <c r="I25" s="2"/>
      <c r="J25" s="2"/>
      <c r="K25" s="2"/>
      <c r="L25" s="2"/>
      <c r="M25" s="2"/>
      <c r="N25" s="2"/>
      <c r="O25" s="2"/>
      <c r="P25" s="83"/>
    </row>
    <row r="26" spans="1:16" s="74" customFormat="1" ht="32.25" customHeight="1">
      <c r="A26" s="81"/>
      <c r="B26" s="81"/>
      <c r="C26" s="81"/>
      <c r="D26" s="82"/>
      <c r="E26" s="81"/>
      <c r="F26" s="2"/>
      <c r="G26" s="2"/>
      <c r="H26" s="2"/>
      <c r="I26" s="2"/>
      <c r="J26" s="2"/>
      <c r="K26" s="2"/>
      <c r="L26" s="2"/>
      <c r="M26" s="2"/>
      <c r="N26" s="2"/>
      <c r="O26" s="2"/>
      <c r="P26" s="83"/>
    </row>
    <row r="27" spans="1:16" s="74" customFormat="1" ht="32.25" customHeight="1">
      <c r="A27" s="81"/>
      <c r="B27" s="81"/>
      <c r="C27" s="81"/>
      <c r="D27" s="82"/>
      <c r="E27" s="81"/>
      <c r="F27" s="2"/>
      <c r="G27" s="2"/>
      <c r="H27" s="2"/>
      <c r="I27" s="2"/>
      <c r="J27" s="2"/>
      <c r="K27" s="2"/>
      <c r="L27" s="2"/>
      <c r="M27" s="2"/>
      <c r="N27" s="2"/>
      <c r="O27" s="2"/>
      <c r="P27" s="83"/>
    </row>
    <row r="28" spans="1:16" s="74" customFormat="1" ht="32.25" customHeight="1">
      <c r="A28" s="81"/>
      <c r="B28" s="81"/>
      <c r="C28" s="81"/>
      <c r="D28" s="82"/>
      <c r="E28" s="81"/>
      <c r="F28" s="2"/>
      <c r="G28" s="2"/>
      <c r="H28" s="2"/>
      <c r="I28" s="2"/>
      <c r="J28" s="2"/>
      <c r="K28" s="2"/>
      <c r="L28" s="2"/>
      <c r="M28" s="2"/>
      <c r="N28" s="2"/>
      <c r="O28" s="2"/>
      <c r="P28" s="83"/>
    </row>
    <row r="29" spans="1:16" s="74" customFormat="1" ht="32.25" customHeight="1">
      <c r="A29" s="81"/>
      <c r="B29" s="81"/>
      <c r="C29" s="81"/>
      <c r="D29" s="82"/>
      <c r="E29" s="81"/>
      <c r="F29" s="2"/>
      <c r="G29" s="2"/>
      <c r="H29" s="2"/>
      <c r="I29" s="2"/>
      <c r="J29" s="2"/>
      <c r="K29" s="2"/>
      <c r="L29" s="2"/>
      <c r="M29" s="2"/>
      <c r="N29" s="2"/>
      <c r="O29" s="2"/>
      <c r="P29" s="83"/>
    </row>
    <row r="30" spans="1:17" s="74" customFormat="1" ht="32.25" customHeight="1">
      <c r="A30" s="81"/>
      <c r="B30" s="81"/>
      <c r="C30" s="81"/>
      <c r="D30" s="82"/>
      <c r="E30" s="81"/>
      <c r="F30" s="2"/>
      <c r="G30" s="2"/>
      <c r="H30" s="2"/>
      <c r="I30" s="2"/>
      <c r="J30" s="2"/>
      <c r="K30" s="2"/>
      <c r="L30" s="2"/>
      <c r="M30" s="2"/>
      <c r="N30" s="2"/>
      <c r="O30" s="2"/>
      <c r="P30" s="83"/>
      <c r="Q30" s="75"/>
    </row>
    <row r="31" spans="1:16" s="74" customFormat="1" ht="32.25" customHeight="1">
      <c r="A31" s="81"/>
      <c r="B31" s="81"/>
      <c r="C31" s="81"/>
      <c r="D31" s="82"/>
      <c r="E31" s="81"/>
      <c r="F31" s="2"/>
      <c r="G31" s="2"/>
      <c r="H31" s="2"/>
      <c r="I31" s="2"/>
      <c r="J31" s="2"/>
      <c r="K31" s="2"/>
      <c r="L31" s="2"/>
      <c r="M31" s="2"/>
      <c r="N31" s="2"/>
      <c r="O31" s="2"/>
      <c r="P31" s="83"/>
    </row>
    <row r="32" spans="1:16" s="74" customFormat="1" ht="32.25" customHeight="1">
      <c r="A32" s="81"/>
      <c r="B32" s="81"/>
      <c r="C32" s="81"/>
      <c r="D32" s="82"/>
      <c r="E32" s="81"/>
      <c r="F32" s="2"/>
      <c r="G32" s="2"/>
      <c r="H32" s="2"/>
      <c r="I32" s="2"/>
      <c r="J32" s="2"/>
      <c r="K32" s="2"/>
      <c r="L32" s="2"/>
      <c r="M32" s="2"/>
      <c r="N32" s="2"/>
      <c r="O32" s="2"/>
      <c r="P32" s="83"/>
    </row>
    <row r="33" spans="1:16" s="74" customFormat="1" ht="32.25" customHeight="1">
      <c r="A33" s="81"/>
      <c r="B33" s="81"/>
      <c r="C33" s="81"/>
      <c r="D33" s="82"/>
      <c r="E33" s="81"/>
      <c r="F33" s="2"/>
      <c r="G33" s="2"/>
      <c r="H33" s="2"/>
      <c r="I33" s="2"/>
      <c r="J33" s="2"/>
      <c r="K33" s="2"/>
      <c r="L33" s="2"/>
      <c r="M33" s="2"/>
      <c r="N33" s="2"/>
      <c r="O33" s="2"/>
      <c r="P33" s="83"/>
    </row>
    <row r="34" spans="1:16" s="74" customFormat="1" ht="32.25" customHeight="1">
      <c r="A34" s="81"/>
      <c r="B34" s="81"/>
      <c r="C34" s="81"/>
      <c r="D34" s="82"/>
      <c r="E34" s="81"/>
      <c r="F34" s="2"/>
      <c r="G34" s="2"/>
      <c r="H34" s="2"/>
      <c r="I34" s="2"/>
      <c r="J34" s="2"/>
      <c r="K34" s="2"/>
      <c r="L34" s="2"/>
      <c r="M34" s="2"/>
      <c r="N34" s="2"/>
      <c r="O34" s="2"/>
      <c r="P34" s="83"/>
    </row>
    <row r="35" spans="1:16" s="78" customFormat="1" ht="9" customHeight="1">
      <c r="A35" s="81"/>
      <c r="B35" s="81"/>
      <c r="C35" s="81"/>
      <c r="D35" s="82"/>
      <c r="E35" s="81"/>
      <c r="F35" s="2"/>
      <c r="G35" s="2"/>
      <c r="H35" s="2"/>
      <c r="I35" s="2"/>
      <c r="J35" s="2"/>
      <c r="K35" s="2"/>
      <c r="L35" s="2"/>
      <c r="M35" s="2"/>
      <c r="N35" s="2"/>
      <c r="O35" s="2"/>
      <c r="P35" s="83"/>
    </row>
    <row r="36" spans="1:16" s="78" customFormat="1" ht="25.5" customHeight="1">
      <c r="A36" s="81"/>
      <c r="B36" s="81"/>
      <c r="C36" s="81"/>
      <c r="D36" s="82"/>
      <c r="E36" s="81"/>
      <c r="F36" s="2"/>
      <c r="G36" s="2"/>
      <c r="H36" s="2"/>
      <c r="I36" s="2"/>
      <c r="J36" s="2"/>
      <c r="K36" s="2"/>
      <c r="L36" s="2"/>
      <c r="M36" s="2"/>
      <c r="N36" s="2"/>
      <c r="O36" s="2"/>
      <c r="P36" s="83"/>
    </row>
  </sheetData>
  <sheetProtection/>
  <mergeCells count="14">
    <mergeCell ref="H6:I6"/>
    <mergeCell ref="J6:K6"/>
    <mergeCell ref="N6:N7"/>
    <mergeCell ref="O6:O7"/>
    <mergeCell ref="A1:P1"/>
    <mergeCell ref="A2:P2"/>
    <mergeCell ref="A3:P3"/>
    <mergeCell ref="A4:P4"/>
    <mergeCell ref="L6:M6"/>
    <mergeCell ref="D5:G5"/>
    <mergeCell ref="P6:P7"/>
    <mergeCell ref="E6:E7"/>
    <mergeCell ref="D6:D7"/>
    <mergeCell ref="F6:G6"/>
  </mergeCells>
  <hyperlinks>
    <hyperlink ref="A3:P3" location="'YARIŞMA PROGRAMI'!A1" display="GENEL PUAN DURUMU"/>
  </hyperlinks>
  <printOptions horizontalCentered="1"/>
  <pageMargins left="0.4330708661417323" right="0.15748031496062992" top="0.35433070866141736" bottom="0.2362204724409449" header="0.2755905511811024" footer="0.15748031496062992"/>
  <pageSetup horizontalDpi="300" verticalDpi="300" orientation="landscape" paperSize="9" scale="6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N42"/>
  <sheetViews>
    <sheetView zoomScale="78" zoomScaleNormal="78" zoomScalePageLayoutView="0" workbookViewId="0" topLeftCell="A1">
      <selection activeCell="C24" sqref="C24"/>
    </sheetView>
  </sheetViews>
  <sheetFormatPr defaultColWidth="9.140625" defaultRowHeight="12.75"/>
  <cols>
    <col min="1" max="1" width="2.57421875" style="97" customWidth="1"/>
    <col min="2" max="2" width="29.421875" style="97" customWidth="1"/>
    <col min="3" max="3" width="24.140625" style="112" bestFit="1" customWidth="1"/>
    <col min="4" max="4" width="30.57421875" style="97" bestFit="1" customWidth="1"/>
    <col min="5" max="5" width="27.00390625" style="214" customWidth="1"/>
    <col min="6" max="6" width="32.00390625" style="97" customWidth="1"/>
    <col min="7" max="7" width="2.421875" style="97" customWidth="1"/>
    <col min="8" max="8" width="2.57421875" style="97" customWidth="1"/>
    <col min="9" max="9" width="119.8515625" style="97" customWidth="1"/>
    <col min="10" max="16384" width="9.140625" style="97" customWidth="1"/>
  </cols>
  <sheetData>
    <row r="1" spans="1:9" ht="12" customHeight="1">
      <c r="A1" s="95"/>
      <c r="B1" s="95"/>
      <c r="C1" s="96"/>
      <c r="D1" s="95"/>
      <c r="E1" s="210"/>
      <c r="F1" s="95"/>
      <c r="G1" s="95"/>
      <c r="H1" s="93"/>
      <c r="I1" s="335" t="s">
        <v>159</v>
      </c>
    </row>
    <row r="2" spans="1:14" ht="51" customHeight="1">
      <c r="A2" s="95"/>
      <c r="B2" s="339" t="str">
        <f>'YARIŞMA BİLGİLERİ'!F19</f>
        <v>21.Nurullah İvak Atmalar Şamp. ve Yıldız Kulüpler Atmalar Ligi Final Yarışmaları</v>
      </c>
      <c r="C2" s="339"/>
      <c r="D2" s="339"/>
      <c r="E2" s="339"/>
      <c r="F2" s="340"/>
      <c r="G2" s="95"/>
      <c r="I2" s="336"/>
      <c r="J2" s="94"/>
      <c r="K2" s="94"/>
      <c r="L2" s="94"/>
      <c r="M2" s="94"/>
      <c r="N2" s="98"/>
    </row>
    <row r="3" spans="1:13" ht="20.25" customHeight="1">
      <c r="A3" s="95"/>
      <c r="B3" s="341" t="s">
        <v>19</v>
      </c>
      <c r="C3" s="341"/>
      <c r="D3" s="341"/>
      <c r="E3" s="341"/>
      <c r="F3" s="342"/>
      <c r="G3" s="95"/>
      <c r="I3" s="336"/>
      <c r="J3" s="99"/>
      <c r="K3" s="99"/>
      <c r="L3" s="99"/>
      <c r="M3" s="99"/>
    </row>
    <row r="4" spans="1:13" ht="48">
      <c r="A4" s="95"/>
      <c r="B4" s="343" t="s">
        <v>160</v>
      </c>
      <c r="C4" s="343"/>
      <c r="D4" s="343"/>
      <c r="E4" s="343"/>
      <c r="F4" s="344"/>
      <c r="G4" s="95"/>
      <c r="I4" s="100" t="s">
        <v>147</v>
      </c>
      <c r="J4" s="101"/>
      <c r="K4" s="101"/>
      <c r="L4" s="101"/>
      <c r="M4" s="101"/>
    </row>
    <row r="5" spans="1:13" ht="45" customHeight="1">
      <c r="A5" s="95"/>
      <c r="B5" s="345" t="str">
        <f>'YARIŞMA BİLGİLERİ'!F21</f>
        <v>Erkekler</v>
      </c>
      <c r="C5" s="345"/>
      <c r="D5" s="345"/>
      <c r="E5" s="337"/>
      <c r="F5" s="338"/>
      <c r="G5" s="95"/>
      <c r="I5" s="100" t="s">
        <v>148</v>
      </c>
      <c r="J5" s="101"/>
      <c r="K5" s="101"/>
      <c r="L5" s="101"/>
      <c r="M5" s="101"/>
    </row>
    <row r="6" spans="1:13" ht="33" customHeight="1">
      <c r="A6" s="95"/>
      <c r="B6" s="132" t="s">
        <v>246</v>
      </c>
      <c r="C6" s="132" t="s">
        <v>9</v>
      </c>
      <c r="D6" s="132" t="s">
        <v>10</v>
      </c>
      <c r="E6" s="211" t="s">
        <v>41</v>
      </c>
      <c r="F6" s="132" t="s">
        <v>117</v>
      </c>
      <c r="G6" s="95"/>
      <c r="I6" s="100" t="s">
        <v>149</v>
      </c>
      <c r="J6" s="101"/>
      <c r="K6" s="101"/>
      <c r="L6" s="101"/>
      <c r="M6" s="101"/>
    </row>
    <row r="7" spans="1:13" s="103" customFormat="1" ht="42" customHeight="1">
      <c r="A7" s="102"/>
      <c r="B7" s="331" t="s">
        <v>696</v>
      </c>
      <c r="C7" s="182" t="s">
        <v>734</v>
      </c>
      <c r="D7" s="130" t="s">
        <v>451</v>
      </c>
      <c r="E7" s="177">
        <v>1150</v>
      </c>
      <c r="F7" s="177" t="s">
        <v>252</v>
      </c>
      <c r="G7" s="102"/>
      <c r="I7" s="100" t="s">
        <v>150</v>
      </c>
      <c r="J7" s="101"/>
      <c r="K7" s="101"/>
      <c r="L7" s="101"/>
      <c r="M7" s="101"/>
    </row>
    <row r="8" spans="1:13" s="103" customFormat="1" ht="42" customHeight="1">
      <c r="A8" s="102"/>
      <c r="B8" s="332"/>
      <c r="C8" s="182" t="s">
        <v>1105</v>
      </c>
      <c r="D8" s="131" t="s">
        <v>450</v>
      </c>
      <c r="E8" s="177">
        <v>3400</v>
      </c>
      <c r="F8" s="177" t="s">
        <v>252</v>
      </c>
      <c r="G8" s="102"/>
      <c r="I8" s="100" t="s">
        <v>151</v>
      </c>
      <c r="J8" s="101"/>
      <c r="K8" s="101"/>
      <c r="L8" s="101"/>
      <c r="M8" s="101"/>
    </row>
    <row r="9" spans="1:13" s="103" customFormat="1" ht="42" customHeight="1">
      <c r="A9" s="102"/>
      <c r="B9" s="332"/>
      <c r="C9" s="182" t="s">
        <v>1109</v>
      </c>
      <c r="D9" s="130" t="s">
        <v>826</v>
      </c>
      <c r="E9" s="177">
        <v>3400</v>
      </c>
      <c r="F9" s="192" t="s">
        <v>252</v>
      </c>
      <c r="G9" s="102"/>
      <c r="I9" s="100" t="s">
        <v>152</v>
      </c>
      <c r="J9" s="101"/>
      <c r="K9" s="101"/>
      <c r="L9" s="101"/>
      <c r="M9" s="101"/>
    </row>
    <row r="10" spans="1:13" s="103" customFormat="1" ht="42" customHeight="1">
      <c r="A10" s="222"/>
      <c r="B10" s="332"/>
      <c r="C10" s="182" t="s">
        <v>1110</v>
      </c>
      <c r="D10" s="130" t="s">
        <v>827</v>
      </c>
      <c r="E10" s="177">
        <v>3400</v>
      </c>
      <c r="F10" s="192" t="s">
        <v>252</v>
      </c>
      <c r="G10" s="222"/>
      <c r="I10" s="100" t="s">
        <v>153</v>
      </c>
      <c r="J10" s="101"/>
      <c r="K10" s="101"/>
      <c r="L10" s="101"/>
      <c r="M10" s="101"/>
    </row>
    <row r="11" spans="1:13" s="103" customFormat="1" ht="42" customHeight="1">
      <c r="A11" s="102"/>
      <c r="B11" s="333"/>
      <c r="C11" s="182" t="s">
        <v>737</v>
      </c>
      <c r="D11" s="130" t="s">
        <v>448</v>
      </c>
      <c r="E11" s="177">
        <v>3200</v>
      </c>
      <c r="F11" s="192" t="s">
        <v>252</v>
      </c>
      <c r="G11" s="102"/>
      <c r="I11" s="100" t="s">
        <v>154</v>
      </c>
      <c r="J11" s="101"/>
      <c r="K11" s="101"/>
      <c r="L11" s="101"/>
      <c r="M11" s="101"/>
    </row>
    <row r="12" spans="1:13" s="103" customFormat="1" ht="19.5" customHeight="1">
      <c r="A12" s="102"/>
      <c r="B12" s="179"/>
      <c r="C12" s="179"/>
      <c r="D12" s="179"/>
      <c r="E12" s="212"/>
      <c r="F12" s="179"/>
      <c r="G12" s="102"/>
      <c r="I12" s="100" t="s">
        <v>155</v>
      </c>
      <c r="J12" s="101"/>
      <c r="K12" s="101"/>
      <c r="L12" s="101"/>
      <c r="M12" s="101"/>
    </row>
    <row r="13" spans="1:13" s="103" customFormat="1" ht="41.25" customHeight="1">
      <c r="A13" s="102"/>
      <c r="B13" s="132" t="s">
        <v>246</v>
      </c>
      <c r="C13" s="132" t="s">
        <v>9</v>
      </c>
      <c r="D13" s="132" t="s">
        <v>10</v>
      </c>
      <c r="E13" s="211" t="s">
        <v>41</v>
      </c>
      <c r="F13" s="132" t="s">
        <v>117</v>
      </c>
      <c r="G13" s="102"/>
      <c r="I13" s="100" t="s">
        <v>156</v>
      </c>
      <c r="J13" s="101"/>
      <c r="K13" s="101"/>
      <c r="L13" s="101"/>
      <c r="M13" s="101"/>
    </row>
    <row r="14" spans="1:13" s="103" customFormat="1" ht="42" customHeight="1">
      <c r="A14" s="102"/>
      <c r="B14" s="331" t="s">
        <v>697</v>
      </c>
      <c r="C14" s="182" t="s">
        <v>735</v>
      </c>
      <c r="D14" s="130" t="s">
        <v>967</v>
      </c>
      <c r="E14" s="177">
        <v>1300</v>
      </c>
      <c r="F14" s="178" t="s">
        <v>709</v>
      </c>
      <c r="G14" s="102"/>
      <c r="I14" s="100" t="s">
        <v>157</v>
      </c>
      <c r="J14" s="101"/>
      <c r="K14" s="101"/>
      <c r="L14" s="101"/>
      <c r="M14" s="101"/>
    </row>
    <row r="15" spans="1:13" s="103" customFormat="1" ht="42" customHeight="1">
      <c r="A15" s="222"/>
      <c r="B15" s="332"/>
      <c r="C15" s="182" t="s">
        <v>735</v>
      </c>
      <c r="D15" s="130" t="s">
        <v>968</v>
      </c>
      <c r="E15" s="177">
        <v>1300</v>
      </c>
      <c r="F15" s="178" t="s">
        <v>709</v>
      </c>
      <c r="G15" s="222"/>
      <c r="I15" s="100"/>
      <c r="J15" s="101"/>
      <c r="K15" s="101"/>
      <c r="L15" s="101"/>
      <c r="M15" s="101"/>
    </row>
    <row r="16" spans="1:13" s="103" customFormat="1" ht="42" customHeight="1">
      <c r="A16" s="102"/>
      <c r="B16" s="332"/>
      <c r="C16" s="182" t="s">
        <v>1106</v>
      </c>
      <c r="D16" s="130" t="s">
        <v>700</v>
      </c>
      <c r="E16" s="177">
        <v>4500</v>
      </c>
      <c r="F16" s="178" t="s">
        <v>710</v>
      </c>
      <c r="G16" s="102"/>
      <c r="I16" s="100" t="s">
        <v>158</v>
      </c>
      <c r="J16" s="101"/>
      <c r="K16" s="101"/>
      <c r="L16" s="101"/>
      <c r="M16" s="101"/>
    </row>
    <row r="17" spans="1:13" s="103" customFormat="1" ht="42" customHeight="1">
      <c r="A17" s="102"/>
      <c r="B17" s="332"/>
      <c r="C17" s="183" t="s">
        <v>1112</v>
      </c>
      <c r="D17" s="130" t="s">
        <v>1113</v>
      </c>
      <c r="E17" s="177">
        <v>4000</v>
      </c>
      <c r="F17" s="178" t="s">
        <v>730</v>
      </c>
      <c r="G17" s="102"/>
      <c r="I17" s="115" t="s">
        <v>30</v>
      </c>
      <c r="J17" s="101"/>
      <c r="K17" s="101"/>
      <c r="L17" s="101"/>
      <c r="M17" s="101"/>
    </row>
    <row r="18" spans="1:13" s="103" customFormat="1" ht="42" customHeight="1">
      <c r="A18" s="102"/>
      <c r="B18" s="333"/>
      <c r="C18" s="182" t="s">
        <v>1111</v>
      </c>
      <c r="D18" s="130" t="s">
        <v>701</v>
      </c>
      <c r="E18" s="177">
        <v>3400</v>
      </c>
      <c r="F18" s="178" t="s">
        <v>711</v>
      </c>
      <c r="G18" s="102"/>
      <c r="I18" s="114" t="s">
        <v>26</v>
      </c>
      <c r="J18" s="104"/>
      <c r="K18" s="104"/>
      <c r="L18" s="104"/>
      <c r="M18" s="104"/>
    </row>
    <row r="19" spans="1:13" s="103" customFormat="1" ht="21.75" customHeight="1">
      <c r="A19" s="102"/>
      <c r="B19" s="179"/>
      <c r="C19" s="179"/>
      <c r="D19" s="179"/>
      <c r="E19" s="212"/>
      <c r="F19" s="179"/>
      <c r="G19" s="102"/>
      <c r="I19" s="114" t="s">
        <v>27</v>
      </c>
      <c r="J19" s="104"/>
      <c r="K19" s="104"/>
      <c r="L19" s="104"/>
      <c r="M19" s="104"/>
    </row>
    <row r="20" spans="1:13" s="103" customFormat="1" ht="37.5" customHeight="1">
      <c r="A20" s="102"/>
      <c r="B20" s="132" t="s">
        <v>246</v>
      </c>
      <c r="C20" s="132" t="s">
        <v>9</v>
      </c>
      <c r="D20" s="132" t="s">
        <v>10</v>
      </c>
      <c r="E20" s="211" t="s">
        <v>41</v>
      </c>
      <c r="F20" s="132" t="s">
        <v>117</v>
      </c>
      <c r="G20" s="102"/>
      <c r="I20" s="114" t="s">
        <v>28</v>
      </c>
      <c r="J20" s="104"/>
      <c r="K20" s="104"/>
      <c r="L20" s="104"/>
      <c r="M20" s="104"/>
    </row>
    <row r="21" spans="1:13" s="103" customFormat="1" ht="42" customHeight="1">
      <c r="A21" s="102"/>
      <c r="B21" s="331" t="s">
        <v>698</v>
      </c>
      <c r="C21" s="182" t="s">
        <v>736</v>
      </c>
      <c r="D21" s="130" t="s">
        <v>702</v>
      </c>
      <c r="E21" s="177">
        <v>1300</v>
      </c>
      <c r="F21" s="178" t="s">
        <v>731</v>
      </c>
      <c r="G21" s="102"/>
      <c r="I21" s="114" t="s">
        <v>29</v>
      </c>
      <c r="J21" s="104"/>
      <c r="K21" s="104"/>
      <c r="L21" s="104"/>
      <c r="M21" s="104"/>
    </row>
    <row r="22" spans="1:13" s="106" customFormat="1" ht="42" customHeight="1">
      <c r="A22" s="105"/>
      <c r="B22" s="332"/>
      <c r="C22" s="182" t="s">
        <v>736</v>
      </c>
      <c r="D22" s="130" t="s">
        <v>703</v>
      </c>
      <c r="E22" s="177">
        <v>4600</v>
      </c>
      <c r="F22" s="178" t="s">
        <v>732</v>
      </c>
      <c r="G22" s="105"/>
      <c r="I22" s="115" t="s">
        <v>34</v>
      </c>
      <c r="J22" s="104"/>
      <c r="K22" s="104"/>
      <c r="L22" s="104"/>
      <c r="M22" s="104"/>
    </row>
    <row r="23" spans="1:13" s="106" customFormat="1" ht="42" customHeight="1">
      <c r="A23" s="105"/>
      <c r="B23" s="332"/>
      <c r="C23" s="182" t="s">
        <v>1117</v>
      </c>
      <c r="D23" s="130" t="s">
        <v>704</v>
      </c>
      <c r="E23" s="177">
        <v>4200</v>
      </c>
      <c r="F23" s="178" t="s">
        <v>733</v>
      </c>
      <c r="G23" s="105"/>
      <c r="I23" s="113" t="s">
        <v>31</v>
      </c>
      <c r="J23" s="104"/>
      <c r="K23" s="107"/>
      <c r="L23" s="107"/>
      <c r="M23" s="107"/>
    </row>
    <row r="24" spans="1:13" s="106" customFormat="1" ht="42" customHeight="1">
      <c r="A24" s="105"/>
      <c r="B24" s="333"/>
      <c r="C24" s="182" t="s">
        <v>1114</v>
      </c>
      <c r="D24" s="131" t="s">
        <v>705</v>
      </c>
      <c r="E24" s="177">
        <v>3600</v>
      </c>
      <c r="F24" s="178" t="s">
        <v>712</v>
      </c>
      <c r="G24" s="105"/>
      <c r="I24" s="113" t="s">
        <v>32</v>
      </c>
      <c r="J24" s="108"/>
      <c r="K24" s="107"/>
      <c r="L24" s="107"/>
      <c r="M24" s="107"/>
    </row>
    <row r="25" spans="1:13" s="103" customFormat="1" ht="23.25" customHeight="1">
      <c r="A25" s="179"/>
      <c r="B25" s="179"/>
      <c r="C25" s="179"/>
      <c r="D25" s="179"/>
      <c r="E25" s="212"/>
      <c r="F25" s="179"/>
      <c r="G25" s="179"/>
      <c r="I25" s="113" t="s">
        <v>33</v>
      </c>
      <c r="J25" s="108"/>
      <c r="K25" s="107"/>
      <c r="L25" s="107"/>
      <c r="M25" s="107"/>
    </row>
    <row r="26" spans="1:13" s="103" customFormat="1" ht="37.5" customHeight="1">
      <c r="A26" s="334"/>
      <c r="B26" s="132" t="s">
        <v>246</v>
      </c>
      <c r="C26" s="132" t="s">
        <v>9</v>
      </c>
      <c r="D26" s="132" t="s">
        <v>10</v>
      </c>
      <c r="E26" s="211" t="s">
        <v>41</v>
      </c>
      <c r="F26" s="132" t="s">
        <v>117</v>
      </c>
      <c r="G26" s="152"/>
      <c r="J26" s="108"/>
      <c r="K26" s="107"/>
      <c r="L26" s="107"/>
      <c r="M26" s="107"/>
    </row>
    <row r="27" spans="1:13" s="103" customFormat="1" ht="42" customHeight="1">
      <c r="A27" s="334"/>
      <c r="B27" s="331" t="s">
        <v>699</v>
      </c>
      <c r="C27" s="182" t="s">
        <v>1107</v>
      </c>
      <c r="D27" s="130" t="s">
        <v>706</v>
      </c>
      <c r="E27" s="177">
        <v>1320</v>
      </c>
      <c r="F27" s="178" t="s">
        <v>713</v>
      </c>
      <c r="G27" s="152"/>
      <c r="H27" s="98"/>
      <c r="K27" s="109"/>
      <c r="L27" s="109"/>
      <c r="M27" s="109"/>
    </row>
    <row r="28" spans="1:7" s="103" customFormat="1" ht="42" customHeight="1">
      <c r="A28" s="330"/>
      <c r="B28" s="332"/>
      <c r="C28" s="182" t="s">
        <v>1108</v>
      </c>
      <c r="D28" s="130" t="s">
        <v>707</v>
      </c>
      <c r="E28" s="177">
        <v>4200</v>
      </c>
      <c r="F28" s="178" t="s">
        <v>714</v>
      </c>
      <c r="G28" s="152"/>
    </row>
    <row r="29" spans="1:9" s="103" customFormat="1" ht="42" customHeight="1">
      <c r="A29" s="330"/>
      <c r="B29" s="332"/>
      <c r="C29" s="182" t="s">
        <v>1116</v>
      </c>
      <c r="D29" s="130" t="s">
        <v>704</v>
      </c>
      <c r="E29" s="177">
        <v>4400</v>
      </c>
      <c r="F29" s="178" t="s">
        <v>715</v>
      </c>
      <c r="G29" s="152"/>
      <c r="I29" s="110"/>
    </row>
    <row r="30" spans="1:13" s="103" customFormat="1" ht="42" customHeight="1">
      <c r="A30" s="330"/>
      <c r="B30" s="333"/>
      <c r="C30" s="182" t="s">
        <v>1115</v>
      </c>
      <c r="D30" s="131" t="s">
        <v>708</v>
      </c>
      <c r="E30" s="177">
        <v>3800</v>
      </c>
      <c r="F30" s="178" t="s">
        <v>716</v>
      </c>
      <c r="G30" s="152"/>
      <c r="I30" s="110"/>
      <c r="J30" s="110"/>
      <c r="K30" s="110"/>
      <c r="L30" s="110"/>
      <c r="M30" s="110"/>
    </row>
    <row r="31" spans="1:7" s="110" customFormat="1" ht="27" customHeight="1">
      <c r="A31" s="179"/>
      <c r="B31" s="179"/>
      <c r="C31" s="179"/>
      <c r="D31" s="179"/>
      <c r="E31" s="212"/>
      <c r="F31" s="179"/>
      <c r="G31" s="179"/>
    </row>
    <row r="32" spans="1:7" s="110" customFormat="1" ht="48.75" customHeight="1">
      <c r="A32" s="111"/>
      <c r="B32" s="111"/>
      <c r="C32" s="111"/>
      <c r="D32" s="111"/>
      <c r="E32" s="213"/>
      <c r="F32" s="111"/>
      <c r="G32" s="111"/>
    </row>
    <row r="33" spans="1:9" s="110" customFormat="1" ht="42" customHeight="1">
      <c r="A33" s="111"/>
      <c r="B33" s="111"/>
      <c r="C33" s="111"/>
      <c r="D33" s="111"/>
      <c r="E33" s="213"/>
      <c r="F33" s="111"/>
      <c r="G33" s="111"/>
      <c r="I33" s="111"/>
    </row>
    <row r="34" spans="1:13" s="110" customFormat="1" ht="42" customHeight="1">
      <c r="A34" s="111"/>
      <c r="B34" s="111"/>
      <c r="C34" s="111"/>
      <c r="D34" s="111"/>
      <c r="E34" s="213"/>
      <c r="F34" s="111"/>
      <c r="G34" s="111"/>
      <c r="I34" s="111"/>
      <c r="J34" s="111"/>
      <c r="K34" s="111"/>
      <c r="L34" s="111"/>
      <c r="M34" s="111"/>
    </row>
    <row r="35" s="111" customFormat="1" ht="42" customHeight="1">
      <c r="E35" s="213"/>
    </row>
    <row r="36" s="111" customFormat="1" ht="42" customHeight="1">
      <c r="E36" s="213"/>
    </row>
    <row r="37" spans="1:7" s="111" customFormat="1" ht="24" customHeight="1">
      <c r="A37" s="97"/>
      <c r="B37" s="97"/>
      <c r="C37" s="112"/>
      <c r="D37" s="97"/>
      <c r="E37" s="214"/>
      <c r="F37" s="97"/>
      <c r="G37" s="97"/>
    </row>
    <row r="38" spans="1:7" s="111" customFormat="1" ht="36.75" customHeight="1">
      <c r="A38" s="97"/>
      <c r="B38" s="97"/>
      <c r="C38" s="112"/>
      <c r="D38" s="97"/>
      <c r="E38" s="214"/>
      <c r="F38" s="97"/>
      <c r="G38" s="97"/>
    </row>
    <row r="39" spans="1:7" s="111" customFormat="1" ht="47.25" customHeight="1">
      <c r="A39" s="97"/>
      <c r="B39" s="97"/>
      <c r="C39" s="112"/>
      <c r="D39" s="97"/>
      <c r="E39" s="214"/>
      <c r="F39" s="97"/>
      <c r="G39" s="97"/>
    </row>
    <row r="40" spans="1:7" s="111" customFormat="1" ht="51" customHeight="1">
      <c r="A40" s="97"/>
      <c r="B40" s="97"/>
      <c r="C40" s="112"/>
      <c r="D40" s="97"/>
      <c r="E40" s="214"/>
      <c r="F40" s="97"/>
      <c r="G40" s="97"/>
    </row>
    <row r="41" spans="1:9" s="111" customFormat="1" ht="56.25" customHeight="1">
      <c r="A41" s="97"/>
      <c r="B41" s="97"/>
      <c r="C41" s="112"/>
      <c r="D41" s="97"/>
      <c r="E41" s="214"/>
      <c r="F41" s="97"/>
      <c r="G41" s="97"/>
      <c r="I41" s="97"/>
    </row>
    <row r="42" spans="1:13" s="111" customFormat="1" ht="49.5" customHeight="1">
      <c r="A42" s="97"/>
      <c r="B42" s="97"/>
      <c r="C42" s="112"/>
      <c r="D42" s="97"/>
      <c r="E42" s="214"/>
      <c r="F42" s="97"/>
      <c r="G42" s="97"/>
      <c r="I42" s="97"/>
      <c r="J42" s="97"/>
      <c r="K42" s="97"/>
      <c r="L42" s="97"/>
      <c r="M42" s="97"/>
    </row>
    <row r="43" ht="34.5" customHeight="1"/>
    <row r="44" ht="34.5" customHeight="1"/>
    <row r="45" ht="34.5" customHeight="1"/>
    <row r="46" ht="34.5" customHeight="1"/>
    <row r="47" ht="34.5" customHeight="1"/>
    <row r="48" ht="34.5" customHeight="1"/>
    <row r="49" ht="34.5" customHeight="1"/>
    <row r="50" ht="34.5" customHeight="1"/>
    <row r="51" ht="34.5" customHeight="1"/>
    <row r="52" ht="34.5" customHeight="1"/>
    <row r="53" ht="34.5" customHeight="1"/>
  </sheetData>
  <sheetProtection/>
  <mergeCells count="12">
    <mergeCell ref="I1:I3"/>
    <mergeCell ref="E5:F5"/>
    <mergeCell ref="B2:F2"/>
    <mergeCell ref="B3:F3"/>
    <mergeCell ref="B4:F4"/>
    <mergeCell ref="B5:D5"/>
    <mergeCell ref="A28:A30"/>
    <mergeCell ref="B27:B30"/>
    <mergeCell ref="A26:A27"/>
    <mergeCell ref="B7:B11"/>
    <mergeCell ref="B14:B18"/>
    <mergeCell ref="B21:B24"/>
  </mergeCells>
  <hyperlinks>
    <hyperlink ref="D7" location="'Gülle(16YB)'!A1" display="Gülle Atma  (3 kg.)"/>
    <hyperlink ref="D8" location="'Çekiç(16YB)'!A1" display="Çekiç Atma (3 kg.)"/>
    <hyperlink ref="D9" location="'Cirit(16YB)'!A1" display="Cirit Atma  (400 gr.)"/>
    <hyperlink ref="D11" location="'Disk(16YB)'!A1" display="Disk Atma  (750 gr.)"/>
    <hyperlink ref="D14" location="'Gülle(YB)'!A1" display="Gülle Atma  (3 kg.)"/>
    <hyperlink ref="D16" location="'Çekiç(YB)'!A1" display="Çekiç Atma (3 kg.)"/>
    <hyperlink ref="D17" location="'Cirit(YB)'!A1" display="Cirit Atma  (500 gr.)"/>
    <hyperlink ref="D18" location="'Disk(YB)'!A1" display="Disk Atma  (1 kg.)"/>
    <hyperlink ref="D10" location="'Cirit(16YB)'!A1" display="Cirit Atma  (400 gr.)"/>
    <hyperlink ref="D15" location="'Gülle(YB)'!A1" display="Gülle Atma  (3 kg.)"/>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L11" sqref="L11"/>
    </sheetView>
  </sheetViews>
  <sheetFormatPr defaultColWidth="9.140625" defaultRowHeight="12.75"/>
  <cols>
    <col min="1" max="1" width="6.00390625" style="81" customWidth="1"/>
    <col min="2" max="2" width="16.421875" style="81" hidden="1" customWidth="1"/>
    <col min="3" max="3" width="7.00390625" style="81" customWidth="1"/>
    <col min="4" max="4" width="14.8515625" style="82" customWidth="1"/>
    <col min="5" max="5" width="25.8515625" style="81" customWidth="1"/>
    <col min="6" max="6" width="26.85156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702</v>
      </c>
      <c r="E3" s="375"/>
      <c r="F3" s="216" t="s">
        <v>137</v>
      </c>
      <c r="G3" s="376">
        <v>1300</v>
      </c>
      <c r="H3" s="376"/>
      <c r="I3" s="387" t="s">
        <v>142</v>
      </c>
      <c r="J3" s="387"/>
      <c r="K3" s="388" t="s">
        <v>731</v>
      </c>
      <c r="L3" s="388"/>
      <c r="M3" s="388"/>
      <c r="N3" s="388"/>
      <c r="O3" s="388"/>
    </row>
    <row r="4" spans="1:15" s="3" customFormat="1" ht="17.25" customHeight="1">
      <c r="A4" s="380" t="s">
        <v>144</v>
      </c>
      <c r="B4" s="380"/>
      <c r="C4" s="380"/>
      <c r="D4" s="386" t="s">
        <v>698</v>
      </c>
      <c r="E4" s="386"/>
      <c r="F4" s="133" t="s">
        <v>211</v>
      </c>
      <c r="G4" s="134" t="s">
        <v>720</v>
      </c>
      <c r="H4" s="85"/>
      <c r="I4" s="380" t="s">
        <v>141</v>
      </c>
      <c r="J4" s="380"/>
      <c r="K4" s="381" t="s">
        <v>736</v>
      </c>
      <c r="L4" s="381"/>
      <c r="M4" s="381"/>
      <c r="N4" s="381"/>
      <c r="O4" s="381"/>
    </row>
    <row r="5" spans="1:15" ht="13.5" customHeight="1">
      <c r="A5" s="4"/>
      <c r="B5" s="4"/>
      <c r="C5" s="4"/>
      <c r="D5" s="8"/>
      <c r="E5" s="5"/>
      <c r="F5" s="6"/>
      <c r="G5" s="7"/>
      <c r="H5" s="7"/>
      <c r="I5" s="7"/>
      <c r="J5" s="7"/>
      <c r="K5" s="7"/>
      <c r="L5" s="7"/>
      <c r="M5" s="385">
        <v>42127.68691435185</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0" customHeight="1">
      <c r="A8" s="87">
        <v>1</v>
      </c>
      <c r="B8" s="88" t="s">
        <v>467</v>
      </c>
      <c r="C8" s="89">
        <v>92</v>
      </c>
      <c r="D8" s="90">
        <v>35767</v>
      </c>
      <c r="E8" s="173" t="s">
        <v>1031</v>
      </c>
      <c r="F8" s="173" t="s">
        <v>779</v>
      </c>
      <c r="G8" s="157">
        <v>1419</v>
      </c>
      <c r="H8" s="157">
        <v>1564</v>
      </c>
      <c r="I8" s="157" t="s">
        <v>1118</v>
      </c>
      <c r="J8" s="218">
        <v>1564</v>
      </c>
      <c r="K8" s="248">
        <v>1597</v>
      </c>
      <c r="L8" s="248" t="s">
        <v>1118</v>
      </c>
      <c r="M8" s="249">
        <v>1627</v>
      </c>
      <c r="N8" s="218">
        <v>1627</v>
      </c>
      <c r="O8" s="221"/>
    </row>
    <row r="9" spans="1:15" s="74" customFormat="1" ht="30" customHeight="1">
      <c r="A9" s="87">
        <v>2</v>
      </c>
      <c r="B9" s="88" t="s">
        <v>466</v>
      </c>
      <c r="C9" s="89">
        <v>229</v>
      </c>
      <c r="D9" s="90">
        <v>35641</v>
      </c>
      <c r="E9" s="173" t="s">
        <v>1039</v>
      </c>
      <c r="F9" s="173" t="s">
        <v>819</v>
      </c>
      <c r="G9" s="157" t="s">
        <v>1118</v>
      </c>
      <c r="H9" s="157">
        <v>1492</v>
      </c>
      <c r="I9" s="157" t="s">
        <v>1118</v>
      </c>
      <c r="J9" s="218">
        <v>1492</v>
      </c>
      <c r="K9" s="248">
        <v>1387</v>
      </c>
      <c r="L9" s="248">
        <v>1354</v>
      </c>
      <c r="M9" s="249" t="s">
        <v>1118</v>
      </c>
      <c r="N9" s="218">
        <v>1492</v>
      </c>
      <c r="O9" s="221"/>
    </row>
    <row r="10" spans="1:15" s="74" customFormat="1" ht="30" customHeight="1">
      <c r="A10" s="87">
        <v>3</v>
      </c>
      <c r="B10" s="88" t="s">
        <v>465</v>
      </c>
      <c r="C10" s="89">
        <v>271</v>
      </c>
      <c r="D10" s="90">
        <v>35148</v>
      </c>
      <c r="E10" s="173" t="s">
        <v>1044</v>
      </c>
      <c r="F10" s="173" t="s">
        <v>801</v>
      </c>
      <c r="G10" s="157" t="s">
        <v>1118</v>
      </c>
      <c r="H10" s="157">
        <v>1382</v>
      </c>
      <c r="I10" s="157" t="s">
        <v>1118</v>
      </c>
      <c r="J10" s="218">
        <v>1382</v>
      </c>
      <c r="K10" s="248">
        <v>1418</v>
      </c>
      <c r="L10" s="248" t="s">
        <v>1118</v>
      </c>
      <c r="M10" s="249" t="s">
        <v>1118</v>
      </c>
      <c r="N10" s="218">
        <v>1418</v>
      </c>
      <c r="O10" s="221"/>
    </row>
    <row r="11" spans="1:15" s="74" customFormat="1" ht="30" customHeight="1">
      <c r="A11" s="87">
        <v>4</v>
      </c>
      <c r="B11" s="88" t="s">
        <v>453</v>
      </c>
      <c r="C11" s="89">
        <v>87</v>
      </c>
      <c r="D11" s="90">
        <v>35431</v>
      </c>
      <c r="E11" s="173" t="s">
        <v>1030</v>
      </c>
      <c r="F11" s="173" t="s">
        <v>749</v>
      </c>
      <c r="G11" s="157">
        <v>1400</v>
      </c>
      <c r="H11" s="157">
        <v>1283</v>
      </c>
      <c r="I11" s="157" t="s">
        <v>1118</v>
      </c>
      <c r="J11" s="218">
        <v>1400</v>
      </c>
      <c r="K11" s="248">
        <v>1290</v>
      </c>
      <c r="L11" s="248" t="s">
        <v>1118</v>
      </c>
      <c r="M11" s="249">
        <v>1364</v>
      </c>
      <c r="N11" s="218">
        <v>1400</v>
      </c>
      <c r="O11" s="221"/>
    </row>
    <row r="12" spans="1:16" s="74" customFormat="1" ht="30" customHeight="1">
      <c r="A12" s="87">
        <v>5</v>
      </c>
      <c r="B12" s="88" t="s">
        <v>459</v>
      </c>
      <c r="C12" s="89">
        <v>204</v>
      </c>
      <c r="D12" s="90">
        <v>35234</v>
      </c>
      <c r="E12" s="173" t="s">
        <v>1037</v>
      </c>
      <c r="F12" s="173" t="s">
        <v>758</v>
      </c>
      <c r="G12" s="157">
        <v>1350</v>
      </c>
      <c r="H12" s="157">
        <v>1393</v>
      </c>
      <c r="I12" s="157" t="s">
        <v>1118</v>
      </c>
      <c r="J12" s="218">
        <v>1393</v>
      </c>
      <c r="K12" s="248">
        <v>1383</v>
      </c>
      <c r="L12" s="248">
        <v>1325</v>
      </c>
      <c r="M12" s="249" t="s">
        <v>1118</v>
      </c>
      <c r="N12" s="218">
        <v>1393</v>
      </c>
      <c r="O12" s="221"/>
      <c r="P12" s="75"/>
    </row>
    <row r="13" spans="1:15" s="74" customFormat="1" ht="30" customHeight="1">
      <c r="A13" s="87">
        <v>6</v>
      </c>
      <c r="B13" s="88" t="s">
        <v>460</v>
      </c>
      <c r="C13" s="89">
        <v>104</v>
      </c>
      <c r="D13" s="90">
        <v>35072</v>
      </c>
      <c r="E13" s="173" t="s">
        <v>1032</v>
      </c>
      <c r="F13" s="173" t="s">
        <v>779</v>
      </c>
      <c r="G13" s="157">
        <v>1284</v>
      </c>
      <c r="H13" s="157">
        <v>1290</v>
      </c>
      <c r="I13" s="157">
        <v>1347</v>
      </c>
      <c r="J13" s="218">
        <v>1347</v>
      </c>
      <c r="K13" s="248">
        <v>1288</v>
      </c>
      <c r="L13" s="248" t="s">
        <v>1118</v>
      </c>
      <c r="M13" s="249">
        <v>1332</v>
      </c>
      <c r="N13" s="218">
        <v>1347</v>
      </c>
      <c r="O13" s="221"/>
    </row>
    <row r="14" spans="1:15" s="74" customFormat="1" ht="30" customHeight="1" thickBot="1">
      <c r="A14" s="260">
        <v>7</v>
      </c>
      <c r="B14" s="261" t="s">
        <v>463</v>
      </c>
      <c r="C14" s="262">
        <v>198</v>
      </c>
      <c r="D14" s="263">
        <v>35719</v>
      </c>
      <c r="E14" s="264" t="s">
        <v>1035</v>
      </c>
      <c r="F14" s="264" t="s">
        <v>756</v>
      </c>
      <c r="G14" s="265">
        <v>1194</v>
      </c>
      <c r="H14" s="265">
        <v>1297</v>
      </c>
      <c r="I14" s="265">
        <v>1238</v>
      </c>
      <c r="J14" s="266">
        <v>1297</v>
      </c>
      <c r="K14" s="267">
        <v>1285</v>
      </c>
      <c r="L14" s="267">
        <v>1344</v>
      </c>
      <c r="M14" s="268">
        <v>1281</v>
      </c>
      <c r="N14" s="266">
        <v>1344</v>
      </c>
      <c r="O14" s="283"/>
    </row>
    <row r="15" spans="1:15" s="74" customFormat="1" ht="30" customHeight="1" thickTop="1">
      <c r="A15" s="250">
        <v>8</v>
      </c>
      <c r="B15" s="251" t="s">
        <v>457</v>
      </c>
      <c r="C15" s="252">
        <v>202</v>
      </c>
      <c r="D15" s="253">
        <v>35065</v>
      </c>
      <c r="E15" s="254" t="s">
        <v>1036</v>
      </c>
      <c r="F15" s="254" t="s">
        <v>758</v>
      </c>
      <c r="G15" s="255">
        <v>1253</v>
      </c>
      <c r="H15" s="255">
        <v>1282</v>
      </c>
      <c r="I15" s="255" t="s">
        <v>1118</v>
      </c>
      <c r="J15" s="256">
        <v>1282</v>
      </c>
      <c r="K15" s="257">
        <v>958</v>
      </c>
      <c r="L15" s="257" t="s">
        <v>1118</v>
      </c>
      <c r="M15" s="258" t="s">
        <v>1118</v>
      </c>
      <c r="N15" s="256">
        <v>1282</v>
      </c>
      <c r="O15" s="281"/>
    </row>
    <row r="16" spans="1:15" s="74" customFormat="1" ht="30" customHeight="1">
      <c r="A16" s="87">
        <v>9</v>
      </c>
      <c r="B16" s="88" t="s">
        <v>462</v>
      </c>
      <c r="C16" s="89">
        <v>299</v>
      </c>
      <c r="D16" s="90">
        <v>35180</v>
      </c>
      <c r="E16" s="173" t="s">
        <v>1045</v>
      </c>
      <c r="F16" s="173" t="s">
        <v>771</v>
      </c>
      <c r="G16" s="157" t="s">
        <v>1118</v>
      </c>
      <c r="H16" s="157" t="s">
        <v>1118</v>
      </c>
      <c r="I16" s="157">
        <v>1180</v>
      </c>
      <c r="J16" s="218">
        <v>1180</v>
      </c>
      <c r="K16" s="248"/>
      <c r="L16" s="248"/>
      <c r="M16" s="249"/>
      <c r="N16" s="218">
        <v>1180</v>
      </c>
      <c r="O16" s="221"/>
    </row>
    <row r="17" spans="1:15" s="74" customFormat="1" ht="30" customHeight="1">
      <c r="A17" s="87">
        <v>10</v>
      </c>
      <c r="B17" s="88" t="s">
        <v>458</v>
      </c>
      <c r="C17" s="89">
        <v>231</v>
      </c>
      <c r="D17" s="90">
        <v>35631</v>
      </c>
      <c r="E17" s="173" t="s">
        <v>1040</v>
      </c>
      <c r="F17" s="173" t="s">
        <v>819</v>
      </c>
      <c r="G17" s="157">
        <v>1170</v>
      </c>
      <c r="H17" s="157" t="s">
        <v>1118</v>
      </c>
      <c r="I17" s="157" t="s">
        <v>1118</v>
      </c>
      <c r="J17" s="218">
        <v>1170</v>
      </c>
      <c r="K17" s="248"/>
      <c r="L17" s="248"/>
      <c r="M17" s="249"/>
      <c r="N17" s="218">
        <v>1170</v>
      </c>
      <c r="O17" s="221"/>
    </row>
    <row r="18" spans="1:15" s="74" customFormat="1" ht="30" customHeight="1">
      <c r="A18" s="87">
        <v>11</v>
      </c>
      <c r="B18" s="88" t="s">
        <v>464</v>
      </c>
      <c r="C18" s="89">
        <v>176</v>
      </c>
      <c r="D18" s="90">
        <v>35144</v>
      </c>
      <c r="E18" s="173" t="s">
        <v>1034</v>
      </c>
      <c r="F18" s="173" t="s">
        <v>726</v>
      </c>
      <c r="G18" s="157" t="s">
        <v>1118</v>
      </c>
      <c r="H18" s="157">
        <v>1134</v>
      </c>
      <c r="I18" s="157" t="s">
        <v>1118</v>
      </c>
      <c r="J18" s="218">
        <v>1134</v>
      </c>
      <c r="K18" s="248"/>
      <c r="L18" s="248"/>
      <c r="M18" s="249"/>
      <c r="N18" s="218">
        <v>1134</v>
      </c>
      <c r="O18" s="221"/>
    </row>
    <row r="19" spans="1:16" s="74" customFormat="1" ht="30" customHeight="1">
      <c r="A19" s="87">
        <v>12</v>
      </c>
      <c r="B19" s="88" t="s">
        <v>461</v>
      </c>
      <c r="C19" s="89">
        <v>214</v>
      </c>
      <c r="D19" s="90">
        <v>35467</v>
      </c>
      <c r="E19" s="173" t="s">
        <v>1038</v>
      </c>
      <c r="F19" s="173" t="s">
        <v>897</v>
      </c>
      <c r="G19" s="157">
        <v>1042</v>
      </c>
      <c r="H19" s="157">
        <v>1034</v>
      </c>
      <c r="I19" s="157">
        <v>1042</v>
      </c>
      <c r="J19" s="218">
        <v>1042</v>
      </c>
      <c r="K19" s="248"/>
      <c r="L19" s="248"/>
      <c r="M19" s="249"/>
      <c r="N19" s="218">
        <v>1042</v>
      </c>
      <c r="O19" s="221"/>
      <c r="P19" s="75"/>
    </row>
    <row r="20" spans="1:15" s="74" customFormat="1" ht="30" customHeight="1">
      <c r="A20" s="87">
        <v>13</v>
      </c>
      <c r="B20" s="88" t="s">
        <v>456</v>
      </c>
      <c r="C20" s="89">
        <v>155</v>
      </c>
      <c r="D20" s="90">
        <v>35523</v>
      </c>
      <c r="E20" s="173" t="s">
        <v>1033</v>
      </c>
      <c r="F20" s="173" t="s">
        <v>726</v>
      </c>
      <c r="G20" s="157">
        <v>944</v>
      </c>
      <c r="H20" s="157">
        <v>1028</v>
      </c>
      <c r="I20" s="157">
        <v>947</v>
      </c>
      <c r="J20" s="218">
        <v>1028</v>
      </c>
      <c r="K20" s="248"/>
      <c r="L20" s="248"/>
      <c r="M20" s="249"/>
      <c r="N20" s="218">
        <v>1028</v>
      </c>
      <c r="O20" s="221"/>
    </row>
    <row r="21" spans="1:15" s="74" customFormat="1" ht="30" customHeight="1">
      <c r="A21" s="87">
        <v>14</v>
      </c>
      <c r="B21" s="88" t="s">
        <v>455</v>
      </c>
      <c r="C21" s="89">
        <v>234</v>
      </c>
      <c r="D21" s="90">
        <v>35431</v>
      </c>
      <c r="E21" s="173" t="s">
        <v>1041</v>
      </c>
      <c r="F21" s="173" t="s">
        <v>819</v>
      </c>
      <c r="G21" s="157">
        <v>870</v>
      </c>
      <c r="H21" s="157" t="s">
        <v>1118</v>
      </c>
      <c r="I21" s="157" t="s">
        <v>1118</v>
      </c>
      <c r="J21" s="218">
        <v>870</v>
      </c>
      <c r="K21" s="248"/>
      <c r="L21" s="248"/>
      <c r="M21" s="249"/>
      <c r="N21" s="218">
        <v>870</v>
      </c>
      <c r="O21" s="221"/>
    </row>
    <row r="22" spans="1:15" s="74" customFormat="1" ht="30" customHeight="1">
      <c r="A22" s="87" t="s">
        <v>252</v>
      </c>
      <c r="B22" s="88" t="s">
        <v>454</v>
      </c>
      <c r="C22" s="89">
        <v>255</v>
      </c>
      <c r="D22" s="90">
        <v>35409</v>
      </c>
      <c r="E22" s="173" t="s">
        <v>1042</v>
      </c>
      <c r="F22" s="173" t="s">
        <v>1043</v>
      </c>
      <c r="G22" s="157"/>
      <c r="H22" s="157"/>
      <c r="I22" s="157"/>
      <c r="J22" s="218" t="s">
        <v>829</v>
      </c>
      <c r="K22" s="248"/>
      <c r="L22" s="248"/>
      <c r="M22" s="249"/>
      <c r="N22" s="218" t="s">
        <v>738</v>
      </c>
      <c r="O22" s="221"/>
    </row>
    <row r="23" spans="1:15" s="74" customFormat="1" ht="30" customHeight="1">
      <c r="A23" s="87"/>
      <c r="B23" s="88" t="s">
        <v>468</v>
      </c>
      <c r="C23" s="89" t="s">
        <v>829</v>
      </c>
      <c r="D23" s="90" t="s">
        <v>829</v>
      </c>
      <c r="E23" s="173" t="s">
        <v>829</v>
      </c>
      <c r="F23" s="173" t="s">
        <v>829</v>
      </c>
      <c r="G23" s="157"/>
      <c r="H23" s="157"/>
      <c r="I23" s="157"/>
      <c r="J23" s="218" t="s">
        <v>829</v>
      </c>
      <c r="K23" s="248"/>
      <c r="L23" s="248"/>
      <c r="M23" s="249"/>
      <c r="N23" s="218">
        <v>0</v>
      </c>
      <c r="O23" s="221"/>
    </row>
    <row r="24" spans="1:15" s="74" customFormat="1" ht="30" customHeight="1">
      <c r="A24" s="87"/>
      <c r="B24" s="88" t="s">
        <v>469</v>
      </c>
      <c r="C24" s="89" t="s">
        <v>829</v>
      </c>
      <c r="D24" s="90" t="s">
        <v>829</v>
      </c>
      <c r="E24" s="173" t="s">
        <v>829</v>
      </c>
      <c r="F24" s="173" t="s">
        <v>829</v>
      </c>
      <c r="G24" s="157"/>
      <c r="H24" s="157"/>
      <c r="I24" s="157"/>
      <c r="J24" s="218" t="s">
        <v>829</v>
      </c>
      <c r="K24" s="248"/>
      <c r="L24" s="248"/>
      <c r="M24" s="249"/>
      <c r="N24" s="218">
        <v>0</v>
      </c>
      <c r="O24" s="221"/>
    </row>
    <row r="25" spans="1:15" s="74" customFormat="1" ht="30" customHeight="1">
      <c r="A25" s="87"/>
      <c r="B25" s="88" t="s">
        <v>470</v>
      </c>
      <c r="C25" s="89" t="s">
        <v>829</v>
      </c>
      <c r="D25" s="90" t="s">
        <v>829</v>
      </c>
      <c r="E25" s="173" t="s">
        <v>829</v>
      </c>
      <c r="F25" s="173" t="s">
        <v>829</v>
      </c>
      <c r="G25" s="157"/>
      <c r="H25" s="157"/>
      <c r="I25" s="157"/>
      <c r="J25" s="218" t="s">
        <v>829</v>
      </c>
      <c r="K25" s="248"/>
      <c r="L25" s="248"/>
      <c r="M25" s="249"/>
      <c r="N25" s="218">
        <v>0</v>
      </c>
      <c r="O25" s="221"/>
    </row>
    <row r="26" spans="1:16" s="74" customFormat="1" ht="30" customHeight="1">
      <c r="A26" s="87"/>
      <c r="B26" s="88" t="s">
        <v>471</v>
      </c>
      <c r="C26" s="89" t="s">
        <v>829</v>
      </c>
      <c r="D26" s="90" t="s">
        <v>829</v>
      </c>
      <c r="E26" s="173" t="s">
        <v>829</v>
      </c>
      <c r="F26" s="173" t="s">
        <v>829</v>
      </c>
      <c r="G26" s="157"/>
      <c r="H26" s="157"/>
      <c r="I26" s="157"/>
      <c r="J26" s="218" t="s">
        <v>829</v>
      </c>
      <c r="K26" s="248"/>
      <c r="L26" s="248"/>
      <c r="M26" s="249"/>
      <c r="N26" s="218">
        <v>0</v>
      </c>
      <c r="O26" s="221"/>
      <c r="P26" s="75"/>
    </row>
    <row r="27" spans="1:15" s="74" customFormat="1" ht="30" customHeight="1">
      <c r="A27" s="87"/>
      <c r="B27" s="88" t="s">
        <v>472</v>
      </c>
      <c r="C27" s="89" t="s">
        <v>829</v>
      </c>
      <c r="D27" s="90" t="s">
        <v>829</v>
      </c>
      <c r="E27" s="173" t="s">
        <v>829</v>
      </c>
      <c r="F27" s="173" t="s">
        <v>829</v>
      </c>
      <c r="G27" s="157"/>
      <c r="H27" s="157"/>
      <c r="I27" s="157"/>
      <c r="J27" s="218" t="s">
        <v>829</v>
      </c>
      <c r="K27" s="219"/>
      <c r="L27" s="219"/>
      <c r="M27" s="220"/>
      <c r="N27" s="218">
        <v>0</v>
      </c>
      <c r="O27" s="221"/>
    </row>
    <row r="28" spans="1:15" s="74" customFormat="1" ht="30" customHeight="1">
      <c r="A28" s="87"/>
      <c r="B28" s="88" t="s">
        <v>473</v>
      </c>
      <c r="C28" s="89" t="s">
        <v>829</v>
      </c>
      <c r="D28" s="90" t="s">
        <v>829</v>
      </c>
      <c r="E28" s="173" t="s">
        <v>829</v>
      </c>
      <c r="F28" s="173" t="s">
        <v>829</v>
      </c>
      <c r="G28" s="157"/>
      <c r="H28" s="157"/>
      <c r="I28" s="157"/>
      <c r="J28" s="218" t="s">
        <v>829</v>
      </c>
      <c r="K28" s="219"/>
      <c r="L28" s="219"/>
      <c r="M28" s="220"/>
      <c r="N28" s="218">
        <v>0</v>
      </c>
      <c r="O28" s="92"/>
    </row>
    <row r="29" spans="1:15" s="74" customFormat="1" ht="30" customHeight="1">
      <c r="A29" s="87"/>
      <c r="B29" s="88" t="s">
        <v>474</v>
      </c>
      <c r="C29" s="89" t="s">
        <v>829</v>
      </c>
      <c r="D29" s="90" t="s">
        <v>829</v>
      </c>
      <c r="E29" s="173" t="s">
        <v>829</v>
      </c>
      <c r="F29" s="173" t="s">
        <v>829</v>
      </c>
      <c r="G29" s="157"/>
      <c r="H29" s="157"/>
      <c r="I29" s="157"/>
      <c r="J29" s="218" t="s">
        <v>829</v>
      </c>
      <c r="K29" s="219"/>
      <c r="L29" s="219"/>
      <c r="M29" s="220"/>
      <c r="N29" s="218">
        <v>0</v>
      </c>
      <c r="O29" s="92"/>
    </row>
    <row r="30" spans="1:15" s="74" customFormat="1" ht="30" customHeight="1">
      <c r="A30" s="87"/>
      <c r="B30" s="88" t="s">
        <v>475</v>
      </c>
      <c r="C30" s="89" t="s">
        <v>829</v>
      </c>
      <c r="D30" s="90" t="s">
        <v>829</v>
      </c>
      <c r="E30" s="173" t="s">
        <v>829</v>
      </c>
      <c r="F30" s="173" t="s">
        <v>829</v>
      </c>
      <c r="G30" s="157"/>
      <c r="H30" s="157"/>
      <c r="I30" s="157"/>
      <c r="J30" s="218" t="s">
        <v>829</v>
      </c>
      <c r="K30" s="219"/>
      <c r="L30" s="219"/>
      <c r="M30" s="220"/>
      <c r="N30" s="218">
        <v>0</v>
      </c>
      <c r="O30" s="92"/>
    </row>
    <row r="31" spans="1:15" s="74" customFormat="1" ht="30" customHeight="1">
      <c r="A31" s="87"/>
      <c r="B31" s="88" t="s">
        <v>476</v>
      </c>
      <c r="C31" s="89" t="s">
        <v>829</v>
      </c>
      <c r="D31" s="90" t="s">
        <v>829</v>
      </c>
      <c r="E31" s="173" t="s">
        <v>829</v>
      </c>
      <c r="F31" s="173" t="s">
        <v>829</v>
      </c>
      <c r="G31" s="157"/>
      <c r="H31" s="157"/>
      <c r="I31" s="157"/>
      <c r="J31" s="218" t="s">
        <v>829</v>
      </c>
      <c r="K31" s="219"/>
      <c r="L31" s="219"/>
      <c r="M31" s="220"/>
      <c r="N31" s="218">
        <v>0</v>
      </c>
      <c r="O31" s="92"/>
    </row>
    <row r="32" spans="1:15" s="74" customFormat="1" ht="30" customHeight="1">
      <c r="A32" s="87"/>
      <c r="B32" s="88" t="s">
        <v>477</v>
      </c>
      <c r="C32" s="89" t="s">
        <v>829</v>
      </c>
      <c r="D32" s="90" t="s">
        <v>829</v>
      </c>
      <c r="E32" s="173" t="s">
        <v>829</v>
      </c>
      <c r="F32" s="173" t="s">
        <v>829</v>
      </c>
      <c r="G32" s="157"/>
      <c r="H32" s="157"/>
      <c r="I32" s="157"/>
      <c r="J32" s="218" t="s">
        <v>829</v>
      </c>
      <c r="K32" s="219"/>
      <c r="L32" s="219"/>
      <c r="M32" s="220"/>
      <c r="N32" s="218">
        <v>0</v>
      </c>
      <c r="O32" s="92"/>
    </row>
    <row r="33" spans="1:16" s="74" customFormat="1" ht="30" customHeight="1">
      <c r="A33" s="87"/>
      <c r="B33" s="88" t="s">
        <v>478</v>
      </c>
      <c r="C33" s="89" t="s">
        <v>829</v>
      </c>
      <c r="D33" s="90" t="s">
        <v>829</v>
      </c>
      <c r="E33" s="173" t="s">
        <v>829</v>
      </c>
      <c r="F33" s="173" t="s">
        <v>829</v>
      </c>
      <c r="G33" s="157"/>
      <c r="H33" s="157"/>
      <c r="I33" s="157"/>
      <c r="J33" s="218" t="s">
        <v>829</v>
      </c>
      <c r="K33" s="219"/>
      <c r="L33" s="219"/>
      <c r="M33" s="220"/>
      <c r="N33" s="218">
        <v>0</v>
      </c>
      <c r="O33" s="92"/>
      <c r="P33" s="75"/>
    </row>
    <row r="34" spans="1:15" s="74" customFormat="1" ht="30" customHeight="1">
      <c r="A34" s="87"/>
      <c r="B34" s="88" t="s">
        <v>479</v>
      </c>
      <c r="C34" s="89" t="s">
        <v>829</v>
      </c>
      <c r="D34" s="90" t="s">
        <v>829</v>
      </c>
      <c r="E34" s="173" t="s">
        <v>829</v>
      </c>
      <c r="F34" s="173" t="s">
        <v>829</v>
      </c>
      <c r="G34" s="157"/>
      <c r="H34" s="157"/>
      <c r="I34" s="157"/>
      <c r="J34" s="218" t="s">
        <v>829</v>
      </c>
      <c r="K34" s="219"/>
      <c r="L34" s="219"/>
      <c r="M34" s="220"/>
      <c r="N34" s="218">
        <v>0</v>
      </c>
      <c r="O34" s="92"/>
    </row>
    <row r="35" spans="1:15" s="74" customFormat="1" ht="30" customHeight="1">
      <c r="A35" s="87"/>
      <c r="B35" s="88" t="s">
        <v>480</v>
      </c>
      <c r="C35" s="89" t="s">
        <v>829</v>
      </c>
      <c r="D35" s="90" t="s">
        <v>829</v>
      </c>
      <c r="E35" s="173" t="s">
        <v>829</v>
      </c>
      <c r="F35" s="173" t="s">
        <v>829</v>
      </c>
      <c r="G35" s="157"/>
      <c r="H35" s="157"/>
      <c r="I35" s="157"/>
      <c r="J35" s="218" t="s">
        <v>829</v>
      </c>
      <c r="K35" s="219"/>
      <c r="L35" s="219"/>
      <c r="M35" s="220"/>
      <c r="N35" s="218">
        <v>0</v>
      </c>
      <c r="O35" s="92"/>
    </row>
    <row r="36" spans="1:15" s="74" customFormat="1" ht="30" customHeight="1">
      <c r="A36" s="87"/>
      <c r="B36" s="88" t="s">
        <v>481</v>
      </c>
      <c r="C36" s="89" t="s">
        <v>829</v>
      </c>
      <c r="D36" s="90" t="s">
        <v>829</v>
      </c>
      <c r="E36" s="173" t="s">
        <v>829</v>
      </c>
      <c r="F36" s="173" t="s">
        <v>829</v>
      </c>
      <c r="G36" s="157"/>
      <c r="H36" s="157"/>
      <c r="I36" s="157"/>
      <c r="J36" s="218" t="s">
        <v>829</v>
      </c>
      <c r="K36" s="219"/>
      <c r="L36" s="219"/>
      <c r="M36" s="220"/>
      <c r="N36" s="218">
        <v>0</v>
      </c>
      <c r="O36" s="92"/>
    </row>
    <row r="37" spans="1:15" s="74" customFormat="1" ht="30" customHeight="1">
      <c r="A37" s="87"/>
      <c r="B37" s="88" t="s">
        <v>482</v>
      </c>
      <c r="C37" s="89" t="s">
        <v>829</v>
      </c>
      <c r="D37" s="90" t="s">
        <v>829</v>
      </c>
      <c r="E37" s="173" t="s">
        <v>829</v>
      </c>
      <c r="F37" s="173" t="s">
        <v>829</v>
      </c>
      <c r="G37" s="157"/>
      <c r="H37" s="157"/>
      <c r="I37" s="157"/>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2" dxfId="0" operator="equal">
      <formula>0</formula>
    </cfRule>
  </conditionalFormatting>
  <conditionalFormatting sqref="O8:O27">
    <cfRule type="containsErrors" priority="1" dxfId="0">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E10" sqref="E10"/>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1.281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703</v>
      </c>
      <c r="E3" s="375"/>
      <c r="F3" s="216" t="s">
        <v>137</v>
      </c>
      <c r="G3" s="376">
        <v>4600</v>
      </c>
      <c r="H3" s="376"/>
      <c r="I3" s="387" t="s">
        <v>142</v>
      </c>
      <c r="J3" s="387"/>
      <c r="K3" s="388" t="s">
        <v>732</v>
      </c>
      <c r="L3" s="388"/>
      <c r="M3" s="388"/>
      <c r="N3" s="388"/>
      <c r="O3" s="388"/>
    </row>
    <row r="4" spans="1:15" s="3" customFormat="1" ht="17.25" customHeight="1">
      <c r="A4" s="380" t="s">
        <v>144</v>
      </c>
      <c r="B4" s="380"/>
      <c r="C4" s="380"/>
      <c r="D4" s="386" t="s">
        <v>698</v>
      </c>
      <c r="E4" s="386"/>
      <c r="F4" s="133" t="s">
        <v>211</v>
      </c>
      <c r="G4" s="134" t="s">
        <v>720</v>
      </c>
      <c r="H4" s="85"/>
      <c r="I4" s="380" t="s">
        <v>141</v>
      </c>
      <c r="J4" s="380"/>
      <c r="K4" s="381" t="s">
        <v>736</v>
      </c>
      <c r="L4" s="381"/>
      <c r="M4" s="381"/>
      <c r="N4" s="381"/>
      <c r="O4" s="381"/>
    </row>
    <row r="5" spans="1:15" ht="13.5" customHeight="1">
      <c r="A5" s="4"/>
      <c r="B5" s="4"/>
      <c r="C5" s="4"/>
      <c r="D5" s="8"/>
      <c r="E5" s="5"/>
      <c r="F5" s="6"/>
      <c r="G5" s="7"/>
      <c r="H5" s="7"/>
      <c r="I5" s="7"/>
      <c r="J5" s="7"/>
      <c r="K5" s="7"/>
      <c r="L5" s="7"/>
      <c r="M5" s="385">
        <v>42126.68479571759</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2.25" customHeight="1">
      <c r="A8" s="87">
        <v>1</v>
      </c>
      <c r="B8" s="88" t="s">
        <v>484</v>
      </c>
      <c r="C8" s="89">
        <v>261</v>
      </c>
      <c r="D8" s="90">
        <v>35080</v>
      </c>
      <c r="E8" s="173" t="s">
        <v>1053</v>
      </c>
      <c r="F8" s="173" t="s">
        <v>762</v>
      </c>
      <c r="G8" s="91">
        <v>5662</v>
      </c>
      <c r="H8" s="91">
        <v>5761</v>
      </c>
      <c r="I8" s="91">
        <v>5724</v>
      </c>
      <c r="J8" s="218">
        <v>5761</v>
      </c>
      <c r="K8" s="248">
        <v>6015</v>
      </c>
      <c r="L8" s="248" t="s">
        <v>1118</v>
      </c>
      <c r="M8" s="249">
        <v>5919</v>
      </c>
      <c r="N8" s="218">
        <v>6015</v>
      </c>
      <c r="O8" s="92"/>
    </row>
    <row r="9" spans="1:15" s="74" customFormat="1" ht="32.25" customHeight="1">
      <c r="A9" s="87">
        <v>2</v>
      </c>
      <c r="B9" s="88" t="s">
        <v>492</v>
      </c>
      <c r="C9" s="89">
        <v>187</v>
      </c>
      <c r="D9" s="90">
        <v>35200</v>
      </c>
      <c r="E9" s="173" t="s">
        <v>1049</v>
      </c>
      <c r="F9" s="173" t="s">
        <v>726</v>
      </c>
      <c r="G9" s="91">
        <v>5813</v>
      </c>
      <c r="H9" s="91">
        <v>5942</v>
      </c>
      <c r="I9" s="91">
        <v>5932</v>
      </c>
      <c r="J9" s="218">
        <v>5942</v>
      </c>
      <c r="K9" s="248" t="s">
        <v>1118</v>
      </c>
      <c r="L9" s="248" t="s">
        <v>1118</v>
      </c>
      <c r="M9" s="249">
        <v>5782</v>
      </c>
      <c r="N9" s="218">
        <v>5942</v>
      </c>
      <c r="O9" s="92"/>
    </row>
    <row r="10" spans="1:15" s="74" customFormat="1" ht="32.25" customHeight="1">
      <c r="A10" s="87">
        <v>3</v>
      </c>
      <c r="B10" s="88" t="s">
        <v>491</v>
      </c>
      <c r="C10" s="89">
        <v>96</v>
      </c>
      <c r="D10" s="90">
        <v>35431</v>
      </c>
      <c r="E10" s="173" t="s">
        <v>1047</v>
      </c>
      <c r="F10" s="173" t="s">
        <v>779</v>
      </c>
      <c r="G10" s="91">
        <v>5103</v>
      </c>
      <c r="H10" s="91">
        <v>5191</v>
      </c>
      <c r="I10" s="91">
        <v>5436</v>
      </c>
      <c r="J10" s="218">
        <v>5436</v>
      </c>
      <c r="K10" s="248">
        <v>4877</v>
      </c>
      <c r="L10" s="248">
        <v>5144</v>
      </c>
      <c r="M10" s="249">
        <v>5430</v>
      </c>
      <c r="N10" s="218">
        <v>5436</v>
      </c>
      <c r="O10" s="92"/>
    </row>
    <row r="11" spans="1:15" s="74" customFormat="1" ht="32.25" customHeight="1">
      <c r="A11" s="87">
        <v>4</v>
      </c>
      <c r="B11" s="88" t="s">
        <v>489</v>
      </c>
      <c r="C11" s="89">
        <v>109</v>
      </c>
      <c r="D11" s="90">
        <v>36161</v>
      </c>
      <c r="E11" s="173" t="s">
        <v>1048</v>
      </c>
      <c r="F11" s="173" t="s">
        <v>779</v>
      </c>
      <c r="G11" s="91">
        <v>5095</v>
      </c>
      <c r="H11" s="91">
        <v>4986</v>
      </c>
      <c r="I11" s="91">
        <v>4986</v>
      </c>
      <c r="J11" s="218">
        <v>5095</v>
      </c>
      <c r="K11" s="248">
        <v>4679</v>
      </c>
      <c r="L11" s="248" t="s">
        <v>1118</v>
      </c>
      <c r="M11" s="249">
        <v>5071</v>
      </c>
      <c r="N11" s="218">
        <v>5095</v>
      </c>
      <c r="O11" s="92"/>
    </row>
    <row r="12" spans="1:16" s="74" customFormat="1" ht="32.25" customHeight="1" thickBot="1">
      <c r="A12" s="260">
        <v>5</v>
      </c>
      <c r="B12" s="261" t="s">
        <v>490</v>
      </c>
      <c r="C12" s="262">
        <v>225</v>
      </c>
      <c r="D12" s="263">
        <v>35762</v>
      </c>
      <c r="E12" s="264" t="s">
        <v>1050</v>
      </c>
      <c r="F12" s="264" t="s">
        <v>819</v>
      </c>
      <c r="G12" s="282">
        <v>4564</v>
      </c>
      <c r="H12" s="282">
        <v>4382</v>
      </c>
      <c r="I12" s="282" t="s">
        <v>1118</v>
      </c>
      <c r="J12" s="266">
        <v>4564</v>
      </c>
      <c r="K12" s="267">
        <v>4496</v>
      </c>
      <c r="L12" s="267" t="s">
        <v>1118</v>
      </c>
      <c r="M12" s="268">
        <v>4692</v>
      </c>
      <c r="N12" s="266">
        <v>4692</v>
      </c>
      <c r="O12" s="269"/>
      <c r="P12" s="75"/>
    </row>
    <row r="13" spans="1:15" s="74" customFormat="1" ht="32.25" customHeight="1" thickTop="1">
      <c r="A13" s="250">
        <v>6</v>
      </c>
      <c r="B13" s="251" t="s">
        <v>483</v>
      </c>
      <c r="C13" s="252">
        <v>88</v>
      </c>
      <c r="D13" s="253">
        <v>35431</v>
      </c>
      <c r="E13" s="254" t="s">
        <v>1046</v>
      </c>
      <c r="F13" s="254" t="s">
        <v>749</v>
      </c>
      <c r="G13" s="270">
        <v>3940</v>
      </c>
      <c r="H13" s="270" t="s">
        <v>1118</v>
      </c>
      <c r="I13" s="270" t="s">
        <v>1118</v>
      </c>
      <c r="J13" s="256">
        <v>3940</v>
      </c>
      <c r="K13" s="257" t="s">
        <v>1118</v>
      </c>
      <c r="L13" s="257" t="s">
        <v>1118</v>
      </c>
      <c r="M13" s="258" t="s">
        <v>1118</v>
      </c>
      <c r="N13" s="256">
        <v>3940</v>
      </c>
      <c r="O13" s="259"/>
    </row>
    <row r="14" spans="1:15" s="74" customFormat="1" ht="32.25" customHeight="1">
      <c r="A14" s="87">
        <v>7</v>
      </c>
      <c r="B14" s="88" t="s">
        <v>488</v>
      </c>
      <c r="C14" s="89">
        <v>175</v>
      </c>
      <c r="D14" s="90">
        <v>35150</v>
      </c>
      <c r="E14" s="173" t="s">
        <v>1123</v>
      </c>
      <c r="F14" s="173" t="s">
        <v>726</v>
      </c>
      <c r="G14" s="91">
        <v>3479</v>
      </c>
      <c r="H14" s="91">
        <v>3585</v>
      </c>
      <c r="I14" s="91">
        <v>3593</v>
      </c>
      <c r="J14" s="218">
        <v>3593</v>
      </c>
      <c r="K14" s="248">
        <v>3763</v>
      </c>
      <c r="L14" s="248">
        <v>3701</v>
      </c>
      <c r="M14" s="249">
        <v>3793</v>
      </c>
      <c r="N14" s="218">
        <v>3793</v>
      </c>
      <c r="O14" s="92"/>
    </row>
    <row r="15" spans="1:15" s="74" customFormat="1" ht="32.25" customHeight="1">
      <c r="A15" s="87">
        <v>8</v>
      </c>
      <c r="B15" s="88" t="s">
        <v>485</v>
      </c>
      <c r="C15" s="89">
        <v>228</v>
      </c>
      <c r="D15" s="90">
        <v>35672</v>
      </c>
      <c r="E15" s="173" t="s">
        <v>1051</v>
      </c>
      <c r="F15" s="173" t="s">
        <v>819</v>
      </c>
      <c r="G15" s="91">
        <v>3423</v>
      </c>
      <c r="H15" s="91" t="s">
        <v>1118</v>
      </c>
      <c r="I15" s="91" t="s">
        <v>1118</v>
      </c>
      <c r="J15" s="218">
        <v>3423</v>
      </c>
      <c r="K15" s="248">
        <v>2050</v>
      </c>
      <c r="L15" s="248" t="s">
        <v>1118</v>
      </c>
      <c r="M15" s="249">
        <v>753</v>
      </c>
      <c r="N15" s="218">
        <v>3423</v>
      </c>
      <c r="O15" s="92"/>
    </row>
    <row r="16" spans="1:15" s="74" customFormat="1" ht="32.25" customHeight="1">
      <c r="A16" s="87">
        <v>9</v>
      </c>
      <c r="B16" s="88" t="s">
        <v>487</v>
      </c>
      <c r="C16" s="89">
        <v>230</v>
      </c>
      <c r="D16" s="90">
        <v>35183</v>
      </c>
      <c r="E16" s="173" t="s">
        <v>1052</v>
      </c>
      <c r="F16" s="173" t="s">
        <v>819</v>
      </c>
      <c r="G16" s="91">
        <v>3347</v>
      </c>
      <c r="H16" s="91">
        <v>3178</v>
      </c>
      <c r="I16" s="91">
        <v>3162</v>
      </c>
      <c r="J16" s="218">
        <v>3347</v>
      </c>
      <c r="K16" s="248"/>
      <c r="L16" s="248"/>
      <c r="M16" s="249"/>
      <c r="N16" s="218">
        <v>3347</v>
      </c>
      <c r="O16" s="92"/>
    </row>
    <row r="17" spans="1:15" s="74" customFormat="1" ht="32.25" customHeight="1">
      <c r="A17" s="87">
        <v>10</v>
      </c>
      <c r="B17" s="88" t="s">
        <v>486</v>
      </c>
      <c r="C17" s="89">
        <v>235</v>
      </c>
      <c r="D17" s="90">
        <v>35431</v>
      </c>
      <c r="E17" s="173" t="s">
        <v>1124</v>
      </c>
      <c r="F17" s="173" t="s">
        <v>819</v>
      </c>
      <c r="G17" s="91" t="s">
        <v>1118</v>
      </c>
      <c r="H17" s="91" t="s">
        <v>1118</v>
      </c>
      <c r="I17" s="91">
        <v>2557</v>
      </c>
      <c r="J17" s="218">
        <v>2557</v>
      </c>
      <c r="K17" s="248"/>
      <c r="L17" s="248"/>
      <c r="M17" s="249"/>
      <c r="N17" s="218">
        <v>2557</v>
      </c>
      <c r="O17" s="92"/>
    </row>
    <row r="18" spans="1:15" s="74" customFormat="1" ht="32.25" customHeight="1">
      <c r="A18" s="87"/>
      <c r="B18" s="88" t="s">
        <v>493</v>
      </c>
      <c r="C18" s="89" t="s">
        <v>829</v>
      </c>
      <c r="D18" s="90" t="s">
        <v>829</v>
      </c>
      <c r="E18" s="173" t="s">
        <v>829</v>
      </c>
      <c r="F18" s="173" t="s">
        <v>829</v>
      </c>
      <c r="G18" s="91"/>
      <c r="H18" s="91"/>
      <c r="I18" s="91"/>
      <c r="J18" s="218" t="s">
        <v>829</v>
      </c>
      <c r="K18" s="219"/>
      <c r="L18" s="219"/>
      <c r="M18" s="220"/>
      <c r="N18" s="218">
        <v>0</v>
      </c>
      <c r="O18" s="92"/>
    </row>
    <row r="19" spans="1:16" s="74" customFormat="1" ht="32.25" customHeight="1">
      <c r="A19" s="87"/>
      <c r="B19" s="88" t="s">
        <v>494</v>
      </c>
      <c r="C19" s="89" t="s">
        <v>829</v>
      </c>
      <c r="D19" s="90" t="s">
        <v>829</v>
      </c>
      <c r="E19" s="173" t="s">
        <v>829</v>
      </c>
      <c r="F19" s="173" t="s">
        <v>829</v>
      </c>
      <c r="G19" s="91"/>
      <c r="H19" s="91"/>
      <c r="I19" s="91"/>
      <c r="J19" s="218" t="s">
        <v>829</v>
      </c>
      <c r="K19" s="219"/>
      <c r="L19" s="219"/>
      <c r="M19" s="220"/>
      <c r="N19" s="218">
        <v>0</v>
      </c>
      <c r="O19" s="92"/>
      <c r="P19" s="75"/>
    </row>
    <row r="20" spans="1:15" s="74" customFormat="1" ht="32.25" customHeight="1">
      <c r="A20" s="87"/>
      <c r="B20" s="88" t="s">
        <v>495</v>
      </c>
      <c r="C20" s="89" t="s">
        <v>829</v>
      </c>
      <c r="D20" s="90" t="s">
        <v>829</v>
      </c>
      <c r="E20" s="173" t="s">
        <v>829</v>
      </c>
      <c r="F20" s="173" t="s">
        <v>829</v>
      </c>
      <c r="G20" s="91"/>
      <c r="H20" s="91"/>
      <c r="I20" s="91"/>
      <c r="J20" s="218" t="s">
        <v>829</v>
      </c>
      <c r="K20" s="219"/>
      <c r="L20" s="219"/>
      <c r="M20" s="220"/>
      <c r="N20" s="218">
        <v>0</v>
      </c>
      <c r="O20" s="92"/>
    </row>
    <row r="21" spans="1:15" s="74" customFormat="1" ht="32.25" customHeight="1">
      <c r="A21" s="87"/>
      <c r="B21" s="88" t="s">
        <v>496</v>
      </c>
      <c r="C21" s="89" t="s">
        <v>829</v>
      </c>
      <c r="D21" s="90" t="s">
        <v>829</v>
      </c>
      <c r="E21" s="173" t="s">
        <v>829</v>
      </c>
      <c r="F21" s="173" t="s">
        <v>829</v>
      </c>
      <c r="G21" s="91"/>
      <c r="H21" s="91"/>
      <c r="I21" s="91"/>
      <c r="J21" s="218" t="s">
        <v>829</v>
      </c>
      <c r="K21" s="219"/>
      <c r="L21" s="219"/>
      <c r="M21" s="220"/>
      <c r="N21" s="218">
        <v>0</v>
      </c>
      <c r="O21" s="92"/>
    </row>
    <row r="22" spans="1:15" s="74" customFormat="1" ht="32.25" customHeight="1">
      <c r="A22" s="87"/>
      <c r="B22" s="88" t="s">
        <v>497</v>
      </c>
      <c r="C22" s="89" t="s">
        <v>829</v>
      </c>
      <c r="D22" s="90" t="s">
        <v>829</v>
      </c>
      <c r="E22" s="173" t="s">
        <v>829</v>
      </c>
      <c r="F22" s="173" t="s">
        <v>829</v>
      </c>
      <c r="G22" s="91"/>
      <c r="H22" s="91"/>
      <c r="I22" s="91"/>
      <c r="J22" s="218" t="s">
        <v>829</v>
      </c>
      <c r="K22" s="219"/>
      <c r="L22" s="219"/>
      <c r="M22" s="220"/>
      <c r="N22" s="218">
        <v>0</v>
      </c>
      <c r="O22" s="92"/>
    </row>
    <row r="23" spans="1:15" s="74" customFormat="1" ht="32.25" customHeight="1">
      <c r="A23" s="87"/>
      <c r="B23" s="88" t="s">
        <v>498</v>
      </c>
      <c r="C23" s="89" t="s">
        <v>829</v>
      </c>
      <c r="D23" s="90" t="s">
        <v>829</v>
      </c>
      <c r="E23" s="173" t="s">
        <v>829</v>
      </c>
      <c r="F23" s="173" t="s">
        <v>829</v>
      </c>
      <c r="G23" s="91"/>
      <c r="H23" s="91"/>
      <c r="I23" s="91"/>
      <c r="J23" s="218" t="s">
        <v>829</v>
      </c>
      <c r="K23" s="219"/>
      <c r="L23" s="219"/>
      <c r="M23" s="220"/>
      <c r="N23" s="218">
        <v>0</v>
      </c>
      <c r="O23" s="92"/>
    </row>
    <row r="24" spans="1:15" s="74" customFormat="1" ht="32.25" customHeight="1">
      <c r="A24" s="87"/>
      <c r="B24" s="88" t="s">
        <v>499</v>
      </c>
      <c r="C24" s="89" t="s">
        <v>829</v>
      </c>
      <c r="D24" s="90" t="s">
        <v>829</v>
      </c>
      <c r="E24" s="173" t="s">
        <v>829</v>
      </c>
      <c r="F24" s="173" t="s">
        <v>829</v>
      </c>
      <c r="G24" s="91"/>
      <c r="H24" s="91"/>
      <c r="I24" s="91"/>
      <c r="J24" s="218" t="s">
        <v>829</v>
      </c>
      <c r="K24" s="219"/>
      <c r="L24" s="219"/>
      <c r="M24" s="220"/>
      <c r="N24" s="218">
        <v>0</v>
      </c>
      <c r="O24" s="92"/>
    </row>
    <row r="25" spans="1:15" s="74" customFormat="1" ht="32.25" customHeight="1">
      <c r="A25" s="87"/>
      <c r="B25" s="88" t="s">
        <v>500</v>
      </c>
      <c r="C25" s="89" t="s">
        <v>829</v>
      </c>
      <c r="D25" s="90" t="s">
        <v>829</v>
      </c>
      <c r="E25" s="173" t="s">
        <v>829</v>
      </c>
      <c r="F25" s="173" t="s">
        <v>829</v>
      </c>
      <c r="G25" s="91"/>
      <c r="H25" s="91"/>
      <c r="I25" s="91"/>
      <c r="J25" s="218" t="s">
        <v>829</v>
      </c>
      <c r="K25" s="219"/>
      <c r="L25" s="219"/>
      <c r="M25" s="220"/>
      <c r="N25" s="218">
        <v>0</v>
      </c>
      <c r="O25" s="92"/>
    </row>
    <row r="26" spans="1:16" s="74" customFormat="1" ht="32.25" customHeight="1">
      <c r="A26" s="87"/>
      <c r="B26" s="88" t="s">
        <v>501</v>
      </c>
      <c r="C26" s="89" t="s">
        <v>829</v>
      </c>
      <c r="D26" s="90" t="s">
        <v>829</v>
      </c>
      <c r="E26" s="173" t="s">
        <v>829</v>
      </c>
      <c r="F26" s="173" t="s">
        <v>829</v>
      </c>
      <c r="G26" s="91"/>
      <c r="H26" s="91"/>
      <c r="I26" s="91"/>
      <c r="J26" s="218" t="s">
        <v>829</v>
      </c>
      <c r="K26" s="219"/>
      <c r="L26" s="219"/>
      <c r="M26" s="220"/>
      <c r="N26" s="218">
        <v>0</v>
      </c>
      <c r="O26" s="92"/>
      <c r="P26" s="75"/>
    </row>
    <row r="27" spans="1:15" s="74" customFormat="1" ht="32.25" customHeight="1">
      <c r="A27" s="87"/>
      <c r="B27" s="88" t="s">
        <v>502</v>
      </c>
      <c r="C27" s="89" t="s">
        <v>829</v>
      </c>
      <c r="D27" s="90" t="s">
        <v>829</v>
      </c>
      <c r="E27" s="173" t="s">
        <v>829</v>
      </c>
      <c r="F27" s="173" t="s">
        <v>829</v>
      </c>
      <c r="G27" s="91"/>
      <c r="H27" s="91"/>
      <c r="I27" s="91"/>
      <c r="J27" s="218" t="s">
        <v>829</v>
      </c>
      <c r="K27" s="219"/>
      <c r="L27" s="219"/>
      <c r="M27" s="220"/>
      <c r="N27" s="218">
        <v>0</v>
      </c>
      <c r="O27" s="92"/>
    </row>
    <row r="28" spans="1:15" s="74" customFormat="1" ht="32.25" customHeight="1">
      <c r="A28" s="87"/>
      <c r="B28" s="88" t="s">
        <v>503</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504</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505</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506</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507</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508</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509</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510</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511</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512</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22.xml><?xml version="1.0" encoding="utf-8"?>
<worksheet xmlns="http://schemas.openxmlformats.org/spreadsheetml/2006/main" xmlns:r="http://schemas.openxmlformats.org/officeDocument/2006/relationships">
  <sheetPr>
    <tabColor rgb="FFFF0000"/>
  </sheetPr>
  <dimension ref="A1:P39"/>
  <sheetViews>
    <sheetView view="pageBreakPreview" zoomScale="106" zoomScaleSheetLayoutView="106" zoomScalePageLayoutView="0" workbookViewId="0" topLeftCell="A1">
      <selection activeCell="Q9" sqref="Q9"/>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3.85156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704</v>
      </c>
      <c r="E3" s="375"/>
      <c r="F3" s="216" t="s">
        <v>137</v>
      </c>
      <c r="G3" s="376">
        <v>4200</v>
      </c>
      <c r="H3" s="376"/>
      <c r="I3" s="387" t="s">
        <v>142</v>
      </c>
      <c r="J3" s="387"/>
      <c r="K3" s="388" t="s">
        <v>733</v>
      </c>
      <c r="L3" s="388"/>
      <c r="M3" s="388"/>
      <c r="N3" s="388"/>
      <c r="O3" s="388"/>
    </row>
    <row r="4" spans="1:15" s="3" customFormat="1" ht="17.25" customHeight="1">
      <c r="A4" s="380" t="s">
        <v>144</v>
      </c>
      <c r="B4" s="380"/>
      <c r="C4" s="380"/>
      <c r="D4" s="386" t="s">
        <v>698</v>
      </c>
      <c r="E4" s="386"/>
      <c r="F4" s="133" t="s">
        <v>211</v>
      </c>
      <c r="G4" s="134" t="s">
        <v>721</v>
      </c>
      <c r="H4" s="85"/>
      <c r="I4" s="380" t="s">
        <v>141</v>
      </c>
      <c r="J4" s="380"/>
      <c r="K4" s="381" t="s">
        <v>1117</v>
      </c>
      <c r="L4" s="381"/>
      <c r="M4" s="381"/>
      <c r="N4" s="381"/>
      <c r="O4" s="381"/>
    </row>
    <row r="5" spans="1:15" ht="13.5" customHeight="1">
      <c r="A5" s="4"/>
      <c r="B5" s="4"/>
      <c r="C5" s="4"/>
      <c r="D5" s="8"/>
      <c r="E5" s="5"/>
      <c r="F5" s="6"/>
      <c r="G5" s="7"/>
      <c r="H5" s="7"/>
      <c r="I5" s="7"/>
      <c r="J5" s="7"/>
      <c r="K5" s="7"/>
      <c r="L5" s="7"/>
      <c r="M5" s="385">
        <v>42127.68691435185</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2.25" customHeight="1">
      <c r="A8" s="87">
        <v>1</v>
      </c>
      <c r="B8" s="88" t="s">
        <v>526</v>
      </c>
      <c r="C8" s="89">
        <v>97</v>
      </c>
      <c r="D8" s="90">
        <v>35230</v>
      </c>
      <c r="E8" s="173" t="s">
        <v>1055</v>
      </c>
      <c r="F8" s="173" t="s">
        <v>779</v>
      </c>
      <c r="G8" s="91">
        <v>5614</v>
      </c>
      <c r="H8" s="91">
        <v>5987</v>
      </c>
      <c r="I8" s="91">
        <v>5562</v>
      </c>
      <c r="J8" s="218">
        <v>5987</v>
      </c>
      <c r="K8" s="248">
        <v>5719</v>
      </c>
      <c r="L8" s="248" t="s">
        <v>252</v>
      </c>
      <c r="M8" s="249" t="s">
        <v>1118</v>
      </c>
      <c r="N8" s="218">
        <v>5987</v>
      </c>
      <c r="O8" s="92"/>
    </row>
    <row r="9" spans="1:15" s="74" customFormat="1" ht="32.25" customHeight="1">
      <c r="A9" s="87">
        <v>2</v>
      </c>
      <c r="B9" s="88" t="s">
        <v>525</v>
      </c>
      <c r="C9" s="89">
        <v>129</v>
      </c>
      <c r="D9" s="90">
        <v>35190</v>
      </c>
      <c r="E9" s="173" t="s">
        <v>1057</v>
      </c>
      <c r="F9" s="173" t="s">
        <v>1058</v>
      </c>
      <c r="G9" s="91">
        <v>5422</v>
      </c>
      <c r="H9" s="91">
        <v>5648</v>
      </c>
      <c r="I9" s="91">
        <v>5822</v>
      </c>
      <c r="J9" s="218">
        <v>5822</v>
      </c>
      <c r="K9" s="248">
        <v>5475</v>
      </c>
      <c r="L9" s="248" t="s">
        <v>1118</v>
      </c>
      <c r="M9" s="249" t="s">
        <v>1118</v>
      </c>
      <c r="N9" s="218">
        <v>5822</v>
      </c>
      <c r="O9" s="92"/>
    </row>
    <row r="10" spans="1:15" s="74" customFormat="1" ht="32.25" customHeight="1">
      <c r="A10" s="87">
        <v>3</v>
      </c>
      <c r="B10" s="88" t="s">
        <v>524</v>
      </c>
      <c r="C10" s="89">
        <v>130</v>
      </c>
      <c r="D10" s="90">
        <v>35160</v>
      </c>
      <c r="E10" s="173" t="s">
        <v>1059</v>
      </c>
      <c r="F10" s="173" t="s">
        <v>1058</v>
      </c>
      <c r="G10" s="91">
        <v>5132</v>
      </c>
      <c r="H10" s="91">
        <v>5107</v>
      </c>
      <c r="I10" s="91">
        <v>4982</v>
      </c>
      <c r="J10" s="218">
        <v>5132</v>
      </c>
      <c r="K10" s="248">
        <v>5492</v>
      </c>
      <c r="L10" s="248">
        <v>5040</v>
      </c>
      <c r="M10" s="249" t="s">
        <v>1118</v>
      </c>
      <c r="N10" s="218">
        <v>5492</v>
      </c>
      <c r="O10" s="92"/>
    </row>
    <row r="11" spans="1:15" s="74" customFormat="1" ht="32.25" customHeight="1">
      <c r="A11" s="87">
        <v>4</v>
      </c>
      <c r="B11" s="88" t="s">
        <v>523</v>
      </c>
      <c r="C11" s="89">
        <v>273</v>
      </c>
      <c r="D11" s="90">
        <v>35621</v>
      </c>
      <c r="E11" s="173" t="s">
        <v>1067</v>
      </c>
      <c r="F11" s="173" t="s">
        <v>801</v>
      </c>
      <c r="G11" s="91">
        <v>4857</v>
      </c>
      <c r="H11" s="91">
        <v>4669</v>
      </c>
      <c r="I11" s="91">
        <v>5429</v>
      </c>
      <c r="J11" s="218">
        <v>5429</v>
      </c>
      <c r="K11" s="248" t="s">
        <v>1118</v>
      </c>
      <c r="L11" s="248" t="s">
        <v>1118</v>
      </c>
      <c r="M11" s="249">
        <v>5437</v>
      </c>
      <c r="N11" s="218">
        <v>5437</v>
      </c>
      <c r="O11" s="92"/>
    </row>
    <row r="12" spans="1:16" s="74" customFormat="1" ht="32.25" customHeight="1">
      <c r="A12" s="87">
        <v>5</v>
      </c>
      <c r="B12" s="88" t="s">
        <v>522</v>
      </c>
      <c r="C12" s="89">
        <v>188</v>
      </c>
      <c r="D12" s="90">
        <v>35604</v>
      </c>
      <c r="E12" s="173" t="s">
        <v>1062</v>
      </c>
      <c r="F12" s="173" t="s">
        <v>726</v>
      </c>
      <c r="G12" s="91">
        <v>4524</v>
      </c>
      <c r="H12" s="91" t="s">
        <v>1118</v>
      </c>
      <c r="I12" s="91" t="s">
        <v>1118</v>
      </c>
      <c r="J12" s="218">
        <v>4524</v>
      </c>
      <c r="K12" s="248" t="s">
        <v>1118</v>
      </c>
      <c r="L12" s="248">
        <v>4337</v>
      </c>
      <c r="M12" s="249">
        <v>4401</v>
      </c>
      <c r="N12" s="218">
        <v>4524</v>
      </c>
      <c r="O12" s="92"/>
      <c r="P12" s="75"/>
    </row>
    <row r="13" spans="1:15" s="74" customFormat="1" ht="32.25" customHeight="1">
      <c r="A13" s="87">
        <v>6</v>
      </c>
      <c r="B13" s="88" t="s">
        <v>519</v>
      </c>
      <c r="C13" s="89">
        <v>232</v>
      </c>
      <c r="D13" s="90">
        <v>35479</v>
      </c>
      <c r="E13" s="173" t="s">
        <v>1065</v>
      </c>
      <c r="F13" s="173" t="s">
        <v>819</v>
      </c>
      <c r="G13" s="91">
        <v>4066</v>
      </c>
      <c r="H13" s="91">
        <v>4151</v>
      </c>
      <c r="I13" s="91">
        <v>4394</v>
      </c>
      <c r="J13" s="218">
        <v>4394</v>
      </c>
      <c r="K13" s="248" t="s">
        <v>1118</v>
      </c>
      <c r="L13" s="248">
        <v>4314</v>
      </c>
      <c r="M13" s="249">
        <v>4056</v>
      </c>
      <c r="N13" s="218">
        <v>4394</v>
      </c>
      <c r="O13" s="92"/>
    </row>
    <row r="14" spans="1:15" s="74" customFormat="1" ht="32.25" customHeight="1" thickBot="1">
      <c r="A14" s="260">
        <v>7</v>
      </c>
      <c r="B14" s="261" t="s">
        <v>513</v>
      </c>
      <c r="C14" s="262">
        <v>90</v>
      </c>
      <c r="D14" s="263">
        <v>35725</v>
      </c>
      <c r="E14" s="264" t="s">
        <v>1054</v>
      </c>
      <c r="F14" s="264" t="s">
        <v>749</v>
      </c>
      <c r="G14" s="282">
        <v>3638</v>
      </c>
      <c r="H14" s="282">
        <v>3890</v>
      </c>
      <c r="I14" s="282">
        <v>4120</v>
      </c>
      <c r="J14" s="266">
        <v>4120</v>
      </c>
      <c r="K14" s="267">
        <v>3758</v>
      </c>
      <c r="L14" s="267">
        <v>4335</v>
      </c>
      <c r="M14" s="268">
        <v>4264</v>
      </c>
      <c r="N14" s="266">
        <v>4335</v>
      </c>
      <c r="O14" s="269"/>
    </row>
    <row r="15" spans="1:15" s="74" customFormat="1" ht="32.25" customHeight="1" thickTop="1">
      <c r="A15" s="250">
        <v>8</v>
      </c>
      <c r="B15" s="251" t="s">
        <v>518</v>
      </c>
      <c r="C15" s="252">
        <v>233</v>
      </c>
      <c r="D15" s="253">
        <v>35224</v>
      </c>
      <c r="E15" s="254" t="s">
        <v>1066</v>
      </c>
      <c r="F15" s="254" t="s">
        <v>819</v>
      </c>
      <c r="G15" s="270">
        <v>3683</v>
      </c>
      <c r="H15" s="270">
        <v>4071</v>
      </c>
      <c r="I15" s="270" t="s">
        <v>1118</v>
      </c>
      <c r="J15" s="256">
        <v>4071</v>
      </c>
      <c r="K15" s="257"/>
      <c r="L15" s="257"/>
      <c r="M15" s="258"/>
      <c r="N15" s="256">
        <v>4071</v>
      </c>
      <c r="O15" s="259"/>
    </row>
    <row r="16" spans="1:15" s="74" customFormat="1" ht="32.25" customHeight="1">
      <c r="A16" s="87">
        <v>9</v>
      </c>
      <c r="B16" s="88" t="s">
        <v>520</v>
      </c>
      <c r="C16" s="89">
        <v>204</v>
      </c>
      <c r="D16" s="90">
        <v>35234</v>
      </c>
      <c r="E16" s="173" t="s">
        <v>1037</v>
      </c>
      <c r="F16" s="173" t="s">
        <v>758</v>
      </c>
      <c r="G16" s="91">
        <v>3783</v>
      </c>
      <c r="H16" s="91">
        <v>3549</v>
      </c>
      <c r="I16" s="91">
        <v>4002</v>
      </c>
      <c r="J16" s="218">
        <v>4002</v>
      </c>
      <c r="K16" s="248"/>
      <c r="L16" s="248"/>
      <c r="M16" s="249"/>
      <c r="N16" s="218">
        <v>4002</v>
      </c>
      <c r="O16" s="92"/>
    </row>
    <row r="17" spans="1:15" s="74" customFormat="1" ht="32.25" customHeight="1">
      <c r="A17" s="87">
        <v>10</v>
      </c>
      <c r="B17" s="88" t="s">
        <v>521</v>
      </c>
      <c r="C17" s="89">
        <v>202</v>
      </c>
      <c r="D17" s="90">
        <v>35065</v>
      </c>
      <c r="E17" s="173" t="s">
        <v>1036</v>
      </c>
      <c r="F17" s="173" t="s">
        <v>758</v>
      </c>
      <c r="G17" s="91">
        <v>3776</v>
      </c>
      <c r="H17" s="91">
        <v>3531</v>
      </c>
      <c r="I17" s="91">
        <v>3720</v>
      </c>
      <c r="J17" s="218">
        <v>3776</v>
      </c>
      <c r="K17" s="248"/>
      <c r="L17" s="248"/>
      <c r="M17" s="249"/>
      <c r="N17" s="218">
        <v>3776</v>
      </c>
      <c r="O17" s="92"/>
    </row>
    <row r="18" spans="1:15" s="74" customFormat="1" ht="32.25" customHeight="1">
      <c r="A18" s="87">
        <v>11</v>
      </c>
      <c r="B18" s="88" t="s">
        <v>516</v>
      </c>
      <c r="C18" s="89">
        <v>178</v>
      </c>
      <c r="D18" s="90">
        <v>35433</v>
      </c>
      <c r="E18" s="173" t="s">
        <v>1061</v>
      </c>
      <c r="F18" s="173" t="s">
        <v>726</v>
      </c>
      <c r="G18" s="91">
        <v>3325</v>
      </c>
      <c r="H18" s="91">
        <v>3666</v>
      </c>
      <c r="I18" s="91">
        <v>3292</v>
      </c>
      <c r="J18" s="218">
        <v>3666</v>
      </c>
      <c r="K18" s="248"/>
      <c r="L18" s="248"/>
      <c r="M18" s="249"/>
      <c r="N18" s="218">
        <v>3666</v>
      </c>
      <c r="O18" s="92"/>
    </row>
    <row r="19" spans="1:16" s="74" customFormat="1" ht="32.25" customHeight="1">
      <c r="A19" s="87">
        <v>12</v>
      </c>
      <c r="B19" s="88" t="s">
        <v>515</v>
      </c>
      <c r="C19" s="89">
        <v>155</v>
      </c>
      <c r="D19" s="90">
        <v>35523</v>
      </c>
      <c r="E19" s="173" t="s">
        <v>1033</v>
      </c>
      <c r="F19" s="173" t="s">
        <v>726</v>
      </c>
      <c r="G19" s="91" t="s">
        <v>1118</v>
      </c>
      <c r="H19" s="91">
        <v>3017</v>
      </c>
      <c r="I19" s="91">
        <v>3162</v>
      </c>
      <c r="J19" s="218">
        <v>3162</v>
      </c>
      <c r="K19" s="248"/>
      <c r="L19" s="248"/>
      <c r="M19" s="249"/>
      <c r="N19" s="218">
        <v>3162</v>
      </c>
      <c r="O19" s="92"/>
      <c r="P19" s="75"/>
    </row>
    <row r="20" spans="1:15" s="74" customFormat="1" ht="32.25" customHeight="1">
      <c r="A20" s="87">
        <v>13</v>
      </c>
      <c r="B20" s="88" t="s">
        <v>514</v>
      </c>
      <c r="C20" s="89">
        <v>177</v>
      </c>
      <c r="D20" s="90">
        <v>35657</v>
      </c>
      <c r="E20" s="173" t="s">
        <v>1060</v>
      </c>
      <c r="F20" s="173" t="s">
        <v>726</v>
      </c>
      <c r="G20" s="91" t="s">
        <v>1118</v>
      </c>
      <c r="H20" s="91">
        <v>3107</v>
      </c>
      <c r="I20" s="91" t="s">
        <v>1118</v>
      </c>
      <c r="J20" s="218">
        <v>3107</v>
      </c>
      <c r="K20" s="248"/>
      <c r="L20" s="248"/>
      <c r="M20" s="249"/>
      <c r="N20" s="218">
        <v>3107</v>
      </c>
      <c r="O20" s="92"/>
    </row>
    <row r="21" spans="1:15" s="74" customFormat="1" ht="32.25" customHeight="1">
      <c r="A21" s="87" t="s">
        <v>252</v>
      </c>
      <c r="B21" s="88" t="s">
        <v>517</v>
      </c>
      <c r="C21" s="89">
        <v>215</v>
      </c>
      <c r="D21" s="90">
        <v>35148</v>
      </c>
      <c r="E21" s="173" t="s">
        <v>1063</v>
      </c>
      <c r="F21" s="173" t="s">
        <v>897</v>
      </c>
      <c r="G21" s="91" t="s">
        <v>1118</v>
      </c>
      <c r="H21" s="91" t="s">
        <v>1118</v>
      </c>
      <c r="I21" s="91" t="s">
        <v>1118</v>
      </c>
      <c r="J21" s="218" t="s">
        <v>829</v>
      </c>
      <c r="K21" s="248"/>
      <c r="L21" s="248"/>
      <c r="M21" s="249"/>
      <c r="N21" s="218" t="s">
        <v>739</v>
      </c>
      <c r="O21" s="92"/>
    </row>
    <row r="22" spans="1:15" s="74" customFormat="1" ht="32.25" customHeight="1">
      <c r="A22" s="87"/>
      <c r="B22" s="88" t="s">
        <v>527</v>
      </c>
      <c r="C22" s="89" t="s">
        <v>829</v>
      </c>
      <c r="D22" s="90" t="s">
        <v>829</v>
      </c>
      <c r="E22" s="173" t="s">
        <v>829</v>
      </c>
      <c r="F22" s="173" t="s">
        <v>829</v>
      </c>
      <c r="G22" s="91"/>
      <c r="H22" s="91"/>
      <c r="I22" s="91"/>
      <c r="J22" s="218" t="s">
        <v>829</v>
      </c>
      <c r="K22" s="219"/>
      <c r="L22" s="219"/>
      <c r="M22" s="220"/>
      <c r="N22" s="218">
        <v>0</v>
      </c>
      <c r="O22" s="92"/>
    </row>
    <row r="23" spans="1:15" s="74" customFormat="1" ht="32.25" customHeight="1">
      <c r="A23" s="87"/>
      <c r="B23" s="88" t="s">
        <v>528</v>
      </c>
      <c r="C23" s="89" t="s">
        <v>829</v>
      </c>
      <c r="D23" s="90" t="s">
        <v>829</v>
      </c>
      <c r="E23" s="173" t="s">
        <v>829</v>
      </c>
      <c r="F23" s="173" t="s">
        <v>829</v>
      </c>
      <c r="G23" s="91"/>
      <c r="H23" s="91"/>
      <c r="I23" s="91"/>
      <c r="J23" s="218" t="s">
        <v>829</v>
      </c>
      <c r="K23" s="219"/>
      <c r="L23" s="219"/>
      <c r="M23" s="220"/>
      <c r="N23" s="218">
        <v>0</v>
      </c>
      <c r="O23" s="92"/>
    </row>
    <row r="24" spans="1:15" s="74" customFormat="1" ht="32.25" customHeight="1">
      <c r="A24" s="87"/>
      <c r="B24" s="88" t="s">
        <v>529</v>
      </c>
      <c r="C24" s="89" t="s">
        <v>829</v>
      </c>
      <c r="D24" s="90" t="s">
        <v>829</v>
      </c>
      <c r="E24" s="173" t="s">
        <v>829</v>
      </c>
      <c r="F24" s="173" t="s">
        <v>829</v>
      </c>
      <c r="G24" s="91"/>
      <c r="H24" s="91"/>
      <c r="I24" s="91"/>
      <c r="J24" s="218" t="s">
        <v>829</v>
      </c>
      <c r="K24" s="219"/>
      <c r="L24" s="219"/>
      <c r="M24" s="220"/>
      <c r="N24" s="218">
        <v>0</v>
      </c>
      <c r="O24" s="92"/>
    </row>
    <row r="25" spans="1:15" s="74" customFormat="1" ht="32.25" customHeight="1">
      <c r="A25" s="87"/>
      <c r="B25" s="88" t="s">
        <v>530</v>
      </c>
      <c r="C25" s="89" t="s">
        <v>829</v>
      </c>
      <c r="D25" s="90" t="s">
        <v>829</v>
      </c>
      <c r="E25" s="173" t="s">
        <v>829</v>
      </c>
      <c r="F25" s="173" t="s">
        <v>829</v>
      </c>
      <c r="G25" s="91"/>
      <c r="H25" s="91"/>
      <c r="I25" s="91"/>
      <c r="J25" s="218" t="s">
        <v>829</v>
      </c>
      <c r="K25" s="219"/>
      <c r="L25" s="219"/>
      <c r="M25" s="220"/>
      <c r="N25" s="218">
        <v>0</v>
      </c>
      <c r="O25" s="92"/>
    </row>
    <row r="26" spans="1:16" s="74" customFormat="1" ht="32.25" customHeight="1">
      <c r="A26" s="87"/>
      <c r="B26" s="88" t="s">
        <v>531</v>
      </c>
      <c r="C26" s="89" t="s">
        <v>829</v>
      </c>
      <c r="D26" s="90" t="s">
        <v>829</v>
      </c>
      <c r="E26" s="173" t="s">
        <v>829</v>
      </c>
      <c r="F26" s="173" t="s">
        <v>829</v>
      </c>
      <c r="G26" s="91"/>
      <c r="H26" s="91"/>
      <c r="I26" s="91"/>
      <c r="J26" s="218" t="s">
        <v>829</v>
      </c>
      <c r="K26" s="219"/>
      <c r="L26" s="219"/>
      <c r="M26" s="220"/>
      <c r="N26" s="218">
        <v>0</v>
      </c>
      <c r="O26" s="92"/>
      <c r="P26" s="75"/>
    </row>
    <row r="27" spans="1:15" s="74" customFormat="1" ht="32.25" customHeight="1">
      <c r="A27" s="87"/>
      <c r="B27" s="88" t="s">
        <v>532</v>
      </c>
      <c r="C27" s="89" t="s">
        <v>829</v>
      </c>
      <c r="D27" s="90" t="s">
        <v>829</v>
      </c>
      <c r="E27" s="173" t="s">
        <v>829</v>
      </c>
      <c r="F27" s="173" t="s">
        <v>829</v>
      </c>
      <c r="G27" s="91"/>
      <c r="H27" s="91"/>
      <c r="I27" s="91"/>
      <c r="J27" s="218" t="s">
        <v>829</v>
      </c>
      <c r="K27" s="219"/>
      <c r="L27" s="219"/>
      <c r="M27" s="220"/>
      <c r="N27" s="218">
        <v>0</v>
      </c>
      <c r="O27" s="92"/>
    </row>
    <row r="28" spans="1:15" s="74" customFormat="1" ht="32.25" customHeight="1">
      <c r="A28" s="87"/>
      <c r="B28" s="88" t="s">
        <v>533</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534</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535</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536</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537</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538</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539</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540</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541</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542</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P39"/>
  <sheetViews>
    <sheetView view="pageBreakPreview" zoomScaleSheetLayoutView="100" zoomScalePageLayoutView="0" workbookViewId="0" topLeftCell="A1">
      <selection activeCell="I9" sqref="I9"/>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6.57421875" style="2" customWidth="1"/>
    <col min="7" max="13" width="10.00390625" style="2" customWidth="1"/>
    <col min="14" max="14" width="10.00390625" style="83" customWidth="1"/>
    <col min="15" max="15" width="10.0039062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705</v>
      </c>
      <c r="E3" s="375"/>
      <c r="F3" s="216" t="s">
        <v>137</v>
      </c>
      <c r="G3" s="376">
        <v>3600</v>
      </c>
      <c r="H3" s="376"/>
      <c r="I3" s="387" t="s">
        <v>142</v>
      </c>
      <c r="J3" s="387"/>
      <c r="K3" s="388" t="s">
        <v>712</v>
      </c>
      <c r="L3" s="388"/>
      <c r="M3" s="388"/>
      <c r="N3" s="388"/>
      <c r="O3" s="388"/>
    </row>
    <row r="4" spans="1:15" s="3" customFormat="1" ht="17.25" customHeight="1">
      <c r="A4" s="380" t="s">
        <v>144</v>
      </c>
      <c r="B4" s="380"/>
      <c r="C4" s="380"/>
      <c r="D4" s="386" t="s">
        <v>698</v>
      </c>
      <c r="E4" s="386"/>
      <c r="F4" s="133" t="s">
        <v>211</v>
      </c>
      <c r="G4" s="134" t="s">
        <v>722</v>
      </c>
      <c r="H4" s="85"/>
      <c r="I4" s="380" t="s">
        <v>141</v>
      </c>
      <c r="J4" s="380"/>
      <c r="K4" s="381" t="s">
        <v>1114</v>
      </c>
      <c r="L4" s="381"/>
      <c r="M4" s="381"/>
      <c r="N4" s="381"/>
      <c r="O4" s="381"/>
    </row>
    <row r="5" spans="1:15" ht="13.5" customHeight="1">
      <c r="A5" s="4"/>
      <c r="B5" s="4"/>
      <c r="C5" s="4"/>
      <c r="D5" s="8"/>
      <c r="E5" s="5"/>
      <c r="F5" s="6"/>
      <c r="G5" s="7"/>
      <c r="H5" s="7"/>
      <c r="I5" s="7"/>
      <c r="J5" s="7"/>
      <c r="K5" s="7"/>
      <c r="L5" s="7"/>
      <c r="M5" s="385">
        <v>42127.68691435185</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40.5" customHeight="1">
      <c r="A8" s="87">
        <v>1</v>
      </c>
      <c r="B8" s="88" t="s">
        <v>549</v>
      </c>
      <c r="C8" s="89">
        <v>100</v>
      </c>
      <c r="D8" s="90">
        <v>35204</v>
      </c>
      <c r="E8" s="173" t="s">
        <v>1069</v>
      </c>
      <c r="F8" s="173" t="s">
        <v>779</v>
      </c>
      <c r="G8" s="91">
        <v>4452</v>
      </c>
      <c r="H8" s="91">
        <v>4596</v>
      </c>
      <c r="I8" s="91">
        <v>4520</v>
      </c>
      <c r="J8" s="218">
        <v>4596</v>
      </c>
      <c r="K8" s="248">
        <v>4361</v>
      </c>
      <c r="L8" s="248">
        <v>4290</v>
      </c>
      <c r="M8" s="249">
        <v>4285</v>
      </c>
      <c r="N8" s="218">
        <v>4596</v>
      </c>
      <c r="O8" s="92"/>
    </row>
    <row r="9" spans="1:15" s="74" customFormat="1" ht="40.5" customHeight="1">
      <c r="A9" s="87">
        <v>2</v>
      </c>
      <c r="B9" s="88" t="s">
        <v>550</v>
      </c>
      <c r="C9" s="89">
        <v>92</v>
      </c>
      <c r="D9" s="90">
        <v>35767</v>
      </c>
      <c r="E9" s="173" t="s">
        <v>1031</v>
      </c>
      <c r="F9" s="173" t="s">
        <v>779</v>
      </c>
      <c r="G9" s="91" t="s">
        <v>1118</v>
      </c>
      <c r="H9" s="91">
        <v>3410</v>
      </c>
      <c r="I9" s="91">
        <v>4333</v>
      </c>
      <c r="J9" s="218">
        <v>4333</v>
      </c>
      <c r="K9" s="248">
        <v>4191</v>
      </c>
      <c r="L9" s="248">
        <v>4390</v>
      </c>
      <c r="M9" s="249">
        <v>4317</v>
      </c>
      <c r="N9" s="218">
        <v>4390</v>
      </c>
      <c r="O9" s="92"/>
    </row>
    <row r="10" spans="1:15" s="74" customFormat="1" ht="40.5" customHeight="1">
      <c r="A10" s="87">
        <v>3</v>
      </c>
      <c r="B10" s="88" t="s">
        <v>551</v>
      </c>
      <c r="C10" s="89">
        <v>240</v>
      </c>
      <c r="D10" s="90">
        <v>35065</v>
      </c>
      <c r="E10" s="173" t="s">
        <v>1072</v>
      </c>
      <c r="F10" s="173" t="s">
        <v>821</v>
      </c>
      <c r="G10" s="91">
        <v>4346</v>
      </c>
      <c r="H10" s="91" t="s">
        <v>1118</v>
      </c>
      <c r="I10" s="91">
        <v>4165</v>
      </c>
      <c r="J10" s="218">
        <v>4346</v>
      </c>
      <c r="K10" s="248">
        <v>4187</v>
      </c>
      <c r="L10" s="248">
        <v>3986</v>
      </c>
      <c r="M10" s="249" t="s">
        <v>1118</v>
      </c>
      <c r="N10" s="218">
        <v>4346</v>
      </c>
      <c r="O10" s="92"/>
    </row>
    <row r="11" spans="1:15" s="74" customFormat="1" ht="40.5" customHeight="1">
      <c r="A11" s="87">
        <v>4</v>
      </c>
      <c r="B11" s="88" t="s">
        <v>547</v>
      </c>
      <c r="C11" s="89">
        <v>113</v>
      </c>
      <c r="D11" s="90">
        <v>35626</v>
      </c>
      <c r="E11" s="173" t="s">
        <v>1070</v>
      </c>
      <c r="F11" s="173" t="s">
        <v>779</v>
      </c>
      <c r="G11" s="91">
        <v>3865</v>
      </c>
      <c r="H11" s="91" t="s">
        <v>1118</v>
      </c>
      <c r="I11" s="91">
        <v>4115</v>
      </c>
      <c r="J11" s="218">
        <v>4115</v>
      </c>
      <c r="K11" s="248">
        <v>4152</v>
      </c>
      <c r="L11" s="248">
        <v>4162</v>
      </c>
      <c r="M11" s="249">
        <v>4265</v>
      </c>
      <c r="N11" s="218">
        <v>4265</v>
      </c>
      <c r="O11" s="92"/>
    </row>
    <row r="12" spans="1:16" s="74" customFormat="1" ht="40.5" customHeight="1">
      <c r="A12" s="87">
        <v>5</v>
      </c>
      <c r="B12" s="88" t="s">
        <v>548</v>
      </c>
      <c r="C12" s="89">
        <v>98</v>
      </c>
      <c r="D12" s="90">
        <v>35679</v>
      </c>
      <c r="E12" s="173" t="s">
        <v>1068</v>
      </c>
      <c r="F12" s="173" t="s">
        <v>779</v>
      </c>
      <c r="G12" s="91">
        <v>4078</v>
      </c>
      <c r="H12" s="91" t="s">
        <v>1118</v>
      </c>
      <c r="I12" s="91">
        <v>4133</v>
      </c>
      <c r="J12" s="218">
        <v>4133</v>
      </c>
      <c r="K12" s="248" t="s">
        <v>1118</v>
      </c>
      <c r="L12" s="248">
        <v>4030</v>
      </c>
      <c r="M12" s="249">
        <v>3999</v>
      </c>
      <c r="N12" s="218">
        <v>4133</v>
      </c>
      <c r="O12" s="92"/>
      <c r="P12" s="75"/>
    </row>
    <row r="13" spans="1:15" s="74" customFormat="1" ht="40.5" customHeight="1">
      <c r="A13" s="87">
        <v>6</v>
      </c>
      <c r="B13" s="88" t="s">
        <v>543</v>
      </c>
      <c r="C13" s="89">
        <v>229</v>
      </c>
      <c r="D13" s="90">
        <v>35641</v>
      </c>
      <c r="E13" s="173" t="s">
        <v>1039</v>
      </c>
      <c r="F13" s="173" t="s">
        <v>819</v>
      </c>
      <c r="G13" s="91">
        <v>3320</v>
      </c>
      <c r="H13" s="91" t="s">
        <v>1118</v>
      </c>
      <c r="I13" s="91">
        <v>3666</v>
      </c>
      <c r="J13" s="218">
        <v>3666</v>
      </c>
      <c r="K13" s="248">
        <v>2591</v>
      </c>
      <c r="L13" s="248" t="s">
        <v>1118</v>
      </c>
      <c r="M13" s="249">
        <v>3862</v>
      </c>
      <c r="N13" s="218">
        <v>3862</v>
      </c>
      <c r="O13" s="92"/>
    </row>
    <row r="14" spans="1:15" s="74" customFormat="1" ht="40.5" customHeight="1" thickBot="1">
      <c r="A14" s="260">
        <v>7</v>
      </c>
      <c r="B14" s="261" t="s">
        <v>545</v>
      </c>
      <c r="C14" s="262">
        <v>272</v>
      </c>
      <c r="D14" s="263">
        <v>35431</v>
      </c>
      <c r="E14" s="264" t="s">
        <v>1073</v>
      </c>
      <c r="F14" s="264" t="s">
        <v>801</v>
      </c>
      <c r="G14" s="282">
        <v>3600</v>
      </c>
      <c r="H14" s="282">
        <v>3453</v>
      </c>
      <c r="I14" s="282">
        <v>3622</v>
      </c>
      <c r="J14" s="266">
        <v>3622</v>
      </c>
      <c r="K14" s="267">
        <v>3761</v>
      </c>
      <c r="L14" s="267">
        <v>3615</v>
      </c>
      <c r="M14" s="268">
        <v>3755</v>
      </c>
      <c r="N14" s="266">
        <v>3761</v>
      </c>
      <c r="O14" s="269"/>
    </row>
    <row r="15" spans="1:15" s="74" customFormat="1" ht="40.5" customHeight="1" thickTop="1">
      <c r="A15" s="250">
        <v>8</v>
      </c>
      <c r="B15" s="251" t="s">
        <v>546</v>
      </c>
      <c r="C15" s="252">
        <v>179</v>
      </c>
      <c r="D15" s="253">
        <v>35274</v>
      </c>
      <c r="E15" s="254" t="s">
        <v>1071</v>
      </c>
      <c r="F15" s="254" t="s">
        <v>726</v>
      </c>
      <c r="G15" s="270" t="s">
        <v>1118</v>
      </c>
      <c r="H15" s="270">
        <v>3077</v>
      </c>
      <c r="I15" s="270" t="s">
        <v>1118</v>
      </c>
      <c r="J15" s="256">
        <v>3077</v>
      </c>
      <c r="K15" s="257">
        <v>2882</v>
      </c>
      <c r="L15" s="257" t="s">
        <v>1118</v>
      </c>
      <c r="M15" s="258">
        <v>2905</v>
      </c>
      <c r="N15" s="256">
        <v>3077</v>
      </c>
      <c r="O15" s="259"/>
    </row>
    <row r="16" spans="1:15" s="74" customFormat="1" ht="40.5" customHeight="1">
      <c r="A16" s="87" t="s">
        <v>1119</v>
      </c>
      <c r="B16" s="88" t="s">
        <v>544</v>
      </c>
      <c r="C16" s="89">
        <v>234</v>
      </c>
      <c r="D16" s="90">
        <v>35431</v>
      </c>
      <c r="E16" s="173" t="s">
        <v>1041</v>
      </c>
      <c r="F16" s="173" t="s">
        <v>819</v>
      </c>
      <c r="G16" s="91" t="s">
        <v>1118</v>
      </c>
      <c r="H16" s="91" t="s">
        <v>1118</v>
      </c>
      <c r="I16" s="91" t="s">
        <v>1118</v>
      </c>
      <c r="J16" s="218" t="s">
        <v>829</v>
      </c>
      <c r="K16" s="248"/>
      <c r="L16" s="248"/>
      <c r="M16" s="249"/>
      <c r="N16" s="218" t="s">
        <v>739</v>
      </c>
      <c r="O16" s="92"/>
    </row>
    <row r="17" spans="1:15" s="74" customFormat="1" ht="40.5" customHeight="1">
      <c r="A17" s="87"/>
      <c r="B17" s="88" t="s">
        <v>552</v>
      </c>
      <c r="C17" s="89" t="s">
        <v>829</v>
      </c>
      <c r="D17" s="90" t="s">
        <v>829</v>
      </c>
      <c r="E17" s="173" t="s">
        <v>829</v>
      </c>
      <c r="F17" s="173" t="s">
        <v>829</v>
      </c>
      <c r="G17" s="91"/>
      <c r="H17" s="91"/>
      <c r="I17" s="91"/>
      <c r="J17" s="218" t="s">
        <v>829</v>
      </c>
      <c r="K17" s="248"/>
      <c r="L17" s="248"/>
      <c r="M17" s="249"/>
      <c r="N17" s="218">
        <v>0</v>
      </c>
      <c r="O17" s="92"/>
    </row>
    <row r="18" spans="1:15" s="74" customFormat="1" ht="40.5" customHeight="1">
      <c r="A18" s="87"/>
      <c r="B18" s="88" t="s">
        <v>553</v>
      </c>
      <c r="C18" s="89" t="s">
        <v>829</v>
      </c>
      <c r="D18" s="90" t="s">
        <v>829</v>
      </c>
      <c r="E18" s="173" t="s">
        <v>829</v>
      </c>
      <c r="F18" s="173" t="s">
        <v>829</v>
      </c>
      <c r="G18" s="91"/>
      <c r="H18" s="91"/>
      <c r="I18" s="91"/>
      <c r="J18" s="218" t="s">
        <v>829</v>
      </c>
      <c r="K18" s="248"/>
      <c r="L18" s="248"/>
      <c r="M18" s="249"/>
      <c r="N18" s="218">
        <v>0</v>
      </c>
      <c r="O18" s="92"/>
    </row>
    <row r="19" spans="1:16" s="74" customFormat="1" ht="40.5" customHeight="1">
      <c r="A19" s="87"/>
      <c r="B19" s="88" t="s">
        <v>554</v>
      </c>
      <c r="C19" s="89" t="s">
        <v>829</v>
      </c>
      <c r="D19" s="90" t="s">
        <v>829</v>
      </c>
      <c r="E19" s="173" t="s">
        <v>829</v>
      </c>
      <c r="F19" s="173" t="s">
        <v>829</v>
      </c>
      <c r="G19" s="91"/>
      <c r="H19" s="91"/>
      <c r="I19" s="91"/>
      <c r="J19" s="218" t="s">
        <v>829</v>
      </c>
      <c r="K19" s="219"/>
      <c r="L19" s="219"/>
      <c r="M19" s="220"/>
      <c r="N19" s="218">
        <v>0</v>
      </c>
      <c r="O19" s="92"/>
      <c r="P19" s="75"/>
    </row>
    <row r="20" spans="1:15" s="74" customFormat="1" ht="40.5" customHeight="1">
      <c r="A20" s="87"/>
      <c r="B20" s="88" t="s">
        <v>555</v>
      </c>
      <c r="C20" s="89" t="s">
        <v>829</v>
      </c>
      <c r="D20" s="90" t="s">
        <v>829</v>
      </c>
      <c r="E20" s="173" t="s">
        <v>829</v>
      </c>
      <c r="F20" s="173" t="s">
        <v>829</v>
      </c>
      <c r="G20" s="91"/>
      <c r="H20" s="91"/>
      <c r="I20" s="91"/>
      <c r="J20" s="218" t="s">
        <v>829</v>
      </c>
      <c r="K20" s="219"/>
      <c r="L20" s="219"/>
      <c r="M20" s="220"/>
      <c r="N20" s="218">
        <v>0</v>
      </c>
      <c r="O20" s="92"/>
    </row>
    <row r="21" spans="1:15" s="74" customFormat="1" ht="40.5" customHeight="1">
      <c r="A21" s="87"/>
      <c r="B21" s="88" t="s">
        <v>556</v>
      </c>
      <c r="C21" s="89" t="s">
        <v>829</v>
      </c>
      <c r="D21" s="90" t="s">
        <v>829</v>
      </c>
      <c r="E21" s="173" t="s">
        <v>829</v>
      </c>
      <c r="F21" s="173" t="s">
        <v>829</v>
      </c>
      <c r="G21" s="91"/>
      <c r="H21" s="91"/>
      <c r="I21" s="91"/>
      <c r="J21" s="218" t="s">
        <v>829</v>
      </c>
      <c r="K21" s="219"/>
      <c r="L21" s="219"/>
      <c r="M21" s="220"/>
      <c r="N21" s="218">
        <v>0</v>
      </c>
      <c r="O21" s="92"/>
    </row>
    <row r="22" spans="1:15" s="74" customFormat="1" ht="40.5" customHeight="1">
      <c r="A22" s="87"/>
      <c r="B22" s="88" t="s">
        <v>557</v>
      </c>
      <c r="C22" s="89" t="s">
        <v>829</v>
      </c>
      <c r="D22" s="90" t="s">
        <v>829</v>
      </c>
      <c r="E22" s="173" t="s">
        <v>829</v>
      </c>
      <c r="F22" s="173" t="s">
        <v>829</v>
      </c>
      <c r="G22" s="91"/>
      <c r="H22" s="91"/>
      <c r="I22" s="91"/>
      <c r="J22" s="218" t="s">
        <v>829</v>
      </c>
      <c r="K22" s="219"/>
      <c r="L22" s="219"/>
      <c r="M22" s="220"/>
      <c r="N22" s="218">
        <v>0</v>
      </c>
      <c r="O22" s="92"/>
    </row>
    <row r="23" spans="1:15" s="74" customFormat="1" ht="40.5" customHeight="1">
      <c r="A23" s="87"/>
      <c r="B23" s="88" t="s">
        <v>558</v>
      </c>
      <c r="C23" s="89" t="s">
        <v>829</v>
      </c>
      <c r="D23" s="90" t="s">
        <v>829</v>
      </c>
      <c r="E23" s="173" t="s">
        <v>829</v>
      </c>
      <c r="F23" s="173" t="s">
        <v>829</v>
      </c>
      <c r="G23" s="91"/>
      <c r="H23" s="91"/>
      <c r="I23" s="91"/>
      <c r="J23" s="218" t="s">
        <v>829</v>
      </c>
      <c r="K23" s="219"/>
      <c r="L23" s="219"/>
      <c r="M23" s="220"/>
      <c r="N23" s="218">
        <v>0</v>
      </c>
      <c r="O23" s="92"/>
    </row>
    <row r="24" spans="1:15" s="74" customFormat="1" ht="40.5" customHeight="1">
      <c r="A24" s="87"/>
      <c r="B24" s="88" t="s">
        <v>559</v>
      </c>
      <c r="C24" s="89" t="s">
        <v>829</v>
      </c>
      <c r="D24" s="90" t="s">
        <v>829</v>
      </c>
      <c r="E24" s="173" t="s">
        <v>829</v>
      </c>
      <c r="F24" s="173" t="s">
        <v>829</v>
      </c>
      <c r="G24" s="91"/>
      <c r="H24" s="91"/>
      <c r="I24" s="91"/>
      <c r="J24" s="218" t="s">
        <v>829</v>
      </c>
      <c r="K24" s="219"/>
      <c r="L24" s="219"/>
      <c r="M24" s="220"/>
      <c r="N24" s="218">
        <v>0</v>
      </c>
      <c r="O24" s="92"/>
    </row>
    <row r="25" spans="1:15" s="74" customFormat="1" ht="40.5" customHeight="1">
      <c r="A25" s="87"/>
      <c r="B25" s="88" t="s">
        <v>560</v>
      </c>
      <c r="C25" s="89" t="s">
        <v>829</v>
      </c>
      <c r="D25" s="90" t="s">
        <v>829</v>
      </c>
      <c r="E25" s="173" t="s">
        <v>829</v>
      </c>
      <c r="F25" s="173" t="s">
        <v>829</v>
      </c>
      <c r="G25" s="91"/>
      <c r="H25" s="91"/>
      <c r="I25" s="91"/>
      <c r="J25" s="218" t="s">
        <v>829</v>
      </c>
      <c r="K25" s="219"/>
      <c r="L25" s="219"/>
      <c r="M25" s="220"/>
      <c r="N25" s="218">
        <v>0</v>
      </c>
      <c r="O25" s="92"/>
    </row>
    <row r="26" spans="1:16" s="74" customFormat="1" ht="40.5" customHeight="1">
      <c r="A26" s="87"/>
      <c r="B26" s="88" t="s">
        <v>561</v>
      </c>
      <c r="C26" s="89" t="s">
        <v>829</v>
      </c>
      <c r="D26" s="90" t="s">
        <v>829</v>
      </c>
      <c r="E26" s="173" t="s">
        <v>829</v>
      </c>
      <c r="F26" s="173" t="s">
        <v>829</v>
      </c>
      <c r="G26" s="91"/>
      <c r="H26" s="91"/>
      <c r="I26" s="91"/>
      <c r="J26" s="218" t="s">
        <v>829</v>
      </c>
      <c r="K26" s="219"/>
      <c r="L26" s="219"/>
      <c r="M26" s="220"/>
      <c r="N26" s="218">
        <v>0</v>
      </c>
      <c r="O26" s="92"/>
      <c r="P26" s="75"/>
    </row>
    <row r="27" spans="1:15" s="74" customFormat="1" ht="40.5" customHeight="1">
      <c r="A27" s="87"/>
      <c r="B27" s="88" t="s">
        <v>562</v>
      </c>
      <c r="C27" s="89" t="s">
        <v>829</v>
      </c>
      <c r="D27" s="90" t="s">
        <v>829</v>
      </c>
      <c r="E27" s="173" t="s">
        <v>829</v>
      </c>
      <c r="F27" s="173" t="s">
        <v>829</v>
      </c>
      <c r="G27" s="91"/>
      <c r="H27" s="91"/>
      <c r="I27" s="91"/>
      <c r="J27" s="218" t="s">
        <v>829</v>
      </c>
      <c r="K27" s="219"/>
      <c r="L27" s="219"/>
      <c r="M27" s="220"/>
      <c r="N27" s="218">
        <v>0</v>
      </c>
      <c r="O27" s="92"/>
    </row>
    <row r="28" spans="1:15" s="74" customFormat="1" ht="40.5" customHeight="1">
      <c r="A28" s="87"/>
      <c r="B28" s="88" t="s">
        <v>563</v>
      </c>
      <c r="C28" s="89" t="s">
        <v>829</v>
      </c>
      <c r="D28" s="90" t="s">
        <v>829</v>
      </c>
      <c r="E28" s="173" t="s">
        <v>829</v>
      </c>
      <c r="F28" s="173" t="s">
        <v>829</v>
      </c>
      <c r="G28" s="91"/>
      <c r="H28" s="91"/>
      <c r="I28" s="91"/>
      <c r="J28" s="218" t="s">
        <v>829</v>
      </c>
      <c r="K28" s="219"/>
      <c r="L28" s="219"/>
      <c r="M28" s="220"/>
      <c r="N28" s="218">
        <v>0</v>
      </c>
      <c r="O28" s="92"/>
    </row>
    <row r="29" spans="1:15" s="74" customFormat="1" ht="40.5" customHeight="1">
      <c r="A29" s="87"/>
      <c r="B29" s="88" t="s">
        <v>564</v>
      </c>
      <c r="C29" s="89" t="s">
        <v>829</v>
      </c>
      <c r="D29" s="90" t="s">
        <v>829</v>
      </c>
      <c r="E29" s="173" t="s">
        <v>829</v>
      </c>
      <c r="F29" s="173" t="s">
        <v>829</v>
      </c>
      <c r="G29" s="91"/>
      <c r="H29" s="91"/>
      <c r="I29" s="91"/>
      <c r="J29" s="218" t="s">
        <v>829</v>
      </c>
      <c r="K29" s="219"/>
      <c r="L29" s="219"/>
      <c r="M29" s="220"/>
      <c r="N29" s="218">
        <v>0</v>
      </c>
      <c r="O29" s="92"/>
    </row>
    <row r="30" spans="1:15" s="74" customFormat="1" ht="40.5" customHeight="1">
      <c r="A30" s="87"/>
      <c r="B30" s="88" t="s">
        <v>565</v>
      </c>
      <c r="C30" s="89" t="s">
        <v>829</v>
      </c>
      <c r="D30" s="90" t="s">
        <v>829</v>
      </c>
      <c r="E30" s="173" t="s">
        <v>829</v>
      </c>
      <c r="F30" s="173" t="s">
        <v>829</v>
      </c>
      <c r="G30" s="91"/>
      <c r="H30" s="91"/>
      <c r="I30" s="91"/>
      <c r="J30" s="218" t="s">
        <v>829</v>
      </c>
      <c r="K30" s="219"/>
      <c r="L30" s="219"/>
      <c r="M30" s="220"/>
      <c r="N30" s="218">
        <v>0</v>
      </c>
      <c r="O30" s="92"/>
    </row>
    <row r="31" spans="1:15" s="74" customFormat="1" ht="40.5" customHeight="1">
      <c r="A31" s="87"/>
      <c r="B31" s="88" t="s">
        <v>566</v>
      </c>
      <c r="C31" s="89" t="s">
        <v>829</v>
      </c>
      <c r="D31" s="90" t="s">
        <v>829</v>
      </c>
      <c r="E31" s="173" t="s">
        <v>829</v>
      </c>
      <c r="F31" s="173" t="s">
        <v>829</v>
      </c>
      <c r="G31" s="91"/>
      <c r="H31" s="91"/>
      <c r="I31" s="91"/>
      <c r="J31" s="218" t="s">
        <v>829</v>
      </c>
      <c r="K31" s="219"/>
      <c r="L31" s="219"/>
      <c r="M31" s="220"/>
      <c r="N31" s="218">
        <v>0</v>
      </c>
      <c r="O31" s="92"/>
    </row>
    <row r="32" spans="1:15" s="74" customFormat="1" ht="40.5" customHeight="1">
      <c r="A32" s="87"/>
      <c r="B32" s="88" t="s">
        <v>567</v>
      </c>
      <c r="C32" s="89" t="s">
        <v>829</v>
      </c>
      <c r="D32" s="90" t="s">
        <v>829</v>
      </c>
      <c r="E32" s="173" t="s">
        <v>829</v>
      </c>
      <c r="F32" s="173" t="s">
        <v>829</v>
      </c>
      <c r="G32" s="91"/>
      <c r="H32" s="91"/>
      <c r="I32" s="91"/>
      <c r="J32" s="218" t="s">
        <v>829</v>
      </c>
      <c r="K32" s="219"/>
      <c r="L32" s="219"/>
      <c r="M32" s="220"/>
      <c r="N32" s="218">
        <v>0</v>
      </c>
      <c r="O32" s="92"/>
    </row>
    <row r="33" spans="1:16" s="74" customFormat="1" ht="40.5" customHeight="1">
      <c r="A33" s="87"/>
      <c r="B33" s="88" t="s">
        <v>568</v>
      </c>
      <c r="C33" s="89" t="s">
        <v>829</v>
      </c>
      <c r="D33" s="90" t="s">
        <v>829</v>
      </c>
      <c r="E33" s="173" t="s">
        <v>829</v>
      </c>
      <c r="F33" s="173" t="s">
        <v>829</v>
      </c>
      <c r="G33" s="91"/>
      <c r="H33" s="91"/>
      <c r="I33" s="91"/>
      <c r="J33" s="218" t="s">
        <v>829</v>
      </c>
      <c r="K33" s="219"/>
      <c r="L33" s="219"/>
      <c r="M33" s="220"/>
      <c r="N33" s="218">
        <v>0</v>
      </c>
      <c r="O33" s="92"/>
      <c r="P33" s="75"/>
    </row>
    <row r="34" spans="1:15" s="74" customFormat="1" ht="40.5" customHeight="1">
      <c r="A34" s="87"/>
      <c r="B34" s="88" t="s">
        <v>569</v>
      </c>
      <c r="C34" s="89" t="s">
        <v>829</v>
      </c>
      <c r="D34" s="90" t="s">
        <v>829</v>
      </c>
      <c r="E34" s="173" t="s">
        <v>829</v>
      </c>
      <c r="F34" s="173" t="s">
        <v>829</v>
      </c>
      <c r="G34" s="91"/>
      <c r="H34" s="91"/>
      <c r="I34" s="91"/>
      <c r="J34" s="218" t="s">
        <v>829</v>
      </c>
      <c r="K34" s="219"/>
      <c r="L34" s="219"/>
      <c r="M34" s="220"/>
      <c r="N34" s="218">
        <v>0</v>
      </c>
      <c r="O34" s="92"/>
    </row>
    <row r="35" spans="1:15" s="74" customFormat="1" ht="40.5" customHeight="1">
      <c r="A35" s="87"/>
      <c r="B35" s="88" t="s">
        <v>570</v>
      </c>
      <c r="C35" s="89" t="s">
        <v>829</v>
      </c>
      <c r="D35" s="90" t="s">
        <v>829</v>
      </c>
      <c r="E35" s="173" t="s">
        <v>829</v>
      </c>
      <c r="F35" s="173" t="s">
        <v>829</v>
      </c>
      <c r="G35" s="91"/>
      <c r="H35" s="91"/>
      <c r="I35" s="91"/>
      <c r="J35" s="218" t="s">
        <v>829</v>
      </c>
      <c r="K35" s="219"/>
      <c r="L35" s="219"/>
      <c r="M35" s="220"/>
      <c r="N35" s="218">
        <v>0</v>
      </c>
      <c r="O35" s="92"/>
    </row>
    <row r="36" spans="1:15" s="74" customFormat="1" ht="40.5" customHeight="1">
      <c r="A36" s="87"/>
      <c r="B36" s="88" t="s">
        <v>571</v>
      </c>
      <c r="C36" s="89" t="s">
        <v>829</v>
      </c>
      <c r="D36" s="90" t="s">
        <v>829</v>
      </c>
      <c r="E36" s="173" t="s">
        <v>829</v>
      </c>
      <c r="F36" s="173" t="s">
        <v>829</v>
      </c>
      <c r="G36" s="91"/>
      <c r="H36" s="91"/>
      <c r="I36" s="91"/>
      <c r="J36" s="218" t="s">
        <v>829</v>
      </c>
      <c r="K36" s="219"/>
      <c r="L36" s="219"/>
      <c r="M36" s="220"/>
      <c r="N36" s="218">
        <v>0</v>
      </c>
      <c r="O36" s="92"/>
    </row>
    <row r="37" spans="1:15" s="74" customFormat="1" ht="40.5" customHeight="1">
      <c r="A37" s="87"/>
      <c r="B37" s="88" t="s">
        <v>572</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5" r:id="rId2"/>
  <drawing r:id="rId1"/>
</worksheet>
</file>

<file path=xl/worksheets/sheet24.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K8" sqref="K8"/>
    </sheetView>
  </sheetViews>
  <sheetFormatPr defaultColWidth="9.140625" defaultRowHeight="12.75"/>
  <cols>
    <col min="1" max="1" width="6.00390625" style="81" customWidth="1"/>
    <col min="2" max="2" width="16.421875" style="81" hidden="1" customWidth="1"/>
    <col min="3" max="3" width="7.00390625" style="81" customWidth="1"/>
    <col min="4" max="4" width="14.8515625" style="82" customWidth="1"/>
    <col min="5" max="5" width="25.8515625" style="81" customWidth="1"/>
    <col min="6" max="6" width="26.8515625" style="2" customWidth="1"/>
    <col min="7" max="13" width="9.00390625" style="2" customWidth="1"/>
    <col min="14" max="14" width="9.00390625" style="83" customWidth="1"/>
    <col min="15" max="15" width="9.0039062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706</v>
      </c>
      <c r="E3" s="375"/>
      <c r="F3" s="216" t="s">
        <v>137</v>
      </c>
      <c r="G3" s="376">
        <v>1320</v>
      </c>
      <c r="H3" s="376"/>
      <c r="I3" s="387" t="s">
        <v>142</v>
      </c>
      <c r="J3" s="387"/>
      <c r="K3" s="388" t="s">
        <v>713</v>
      </c>
      <c r="L3" s="388"/>
      <c r="M3" s="388"/>
      <c r="N3" s="388"/>
      <c r="O3" s="388"/>
    </row>
    <row r="4" spans="1:15" s="3" customFormat="1" ht="17.25" customHeight="1">
      <c r="A4" s="380" t="s">
        <v>144</v>
      </c>
      <c r="B4" s="380"/>
      <c r="C4" s="380"/>
      <c r="D4" s="386" t="s">
        <v>699</v>
      </c>
      <c r="E4" s="386"/>
      <c r="F4" s="133" t="s">
        <v>211</v>
      </c>
      <c r="G4" s="134" t="s">
        <v>724</v>
      </c>
      <c r="H4" s="85"/>
      <c r="I4" s="380" t="s">
        <v>141</v>
      </c>
      <c r="J4" s="380"/>
      <c r="K4" s="381" t="s">
        <v>1107</v>
      </c>
      <c r="L4" s="381"/>
      <c r="M4" s="381"/>
      <c r="N4" s="381"/>
      <c r="O4" s="381"/>
    </row>
    <row r="5" spans="1:15" ht="13.5" customHeight="1">
      <c r="A5" s="4"/>
      <c r="B5" s="4"/>
      <c r="C5" s="4"/>
      <c r="D5" s="8"/>
      <c r="E5" s="5"/>
      <c r="F5" s="6"/>
      <c r="G5" s="7"/>
      <c r="H5" s="7"/>
      <c r="I5" s="7"/>
      <c r="J5" s="7"/>
      <c r="K5" s="7"/>
      <c r="L5" s="7"/>
      <c r="M5" s="385">
        <v>42126.720732407404</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6" customHeight="1">
      <c r="A8" s="87">
        <v>1</v>
      </c>
      <c r="B8" s="88" t="s">
        <v>579</v>
      </c>
      <c r="C8" s="89">
        <v>310</v>
      </c>
      <c r="D8" s="90">
        <v>34840</v>
      </c>
      <c r="E8" s="173" t="s">
        <v>1078</v>
      </c>
      <c r="F8" s="173" t="s">
        <v>775</v>
      </c>
      <c r="G8" s="157">
        <v>1429</v>
      </c>
      <c r="H8" s="157">
        <v>1393</v>
      </c>
      <c r="I8" s="157" t="s">
        <v>1118</v>
      </c>
      <c r="J8" s="218">
        <v>1429</v>
      </c>
      <c r="K8" s="248">
        <v>1421</v>
      </c>
      <c r="L8" s="248" t="s">
        <v>1118</v>
      </c>
      <c r="M8" s="249" t="s">
        <v>1118</v>
      </c>
      <c r="N8" s="218">
        <v>1429</v>
      </c>
      <c r="O8" s="92"/>
    </row>
    <row r="9" spans="1:15" s="74" customFormat="1" ht="36" customHeight="1" thickBot="1">
      <c r="A9" s="260">
        <v>2</v>
      </c>
      <c r="B9" s="261" t="s">
        <v>580</v>
      </c>
      <c r="C9" s="262">
        <v>316</v>
      </c>
      <c r="D9" s="263">
        <v>31792</v>
      </c>
      <c r="E9" s="264" t="s">
        <v>1079</v>
      </c>
      <c r="F9" s="264" t="s">
        <v>779</v>
      </c>
      <c r="G9" s="265">
        <v>1370</v>
      </c>
      <c r="H9" s="265">
        <v>1395</v>
      </c>
      <c r="I9" s="265">
        <v>1385</v>
      </c>
      <c r="J9" s="266">
        <v>1395</v>
      </c>
      <c r="K9" s="267" t="s">
        <v>1118</v>
      </c>
      <c r="L9" s="267" t="s">
        <v>1118</v>
      </c>
      <c r="M9" s="268">
        <v>1375</v>
      </c>
      <c r="N9" s="266">
        <v>1395</v>
      </c>
      <c r="O9" s="269"/>
    </row>
    <row r="10" spans="1:15" s="74" customFormat="1" ht="36" customHeight="1" thickTop="1">
      <c r="A10" s="250">
        <v>3</v>
      </c>
      <c r="B10" s="251" t="s">
        <v>577</v>
      </c>
      <c r="C10" s="252">
        <v>283</v>
      </c>
      <c r="D10" s="253">
        <v>34731</v>
      </c>
      <c r="E10" s="254" t="s">
        <v>1077</v>
      </c>
      <c r="F10" s="254" t="s">
        <v>801</v>
      </c>
      <c r="G10" s="255">
        <v>1020</v>
      </c>
      <c r="H10" s="255">
        <v>968</v>
      </c>
      <c r="I10" s="255">
        <v>1049</v>
      </c>
      <c r="J10" s="256">
        <v>1049</v>
      </c>
      <c r="K10" s="257">
        <v>1044</v>
      </c>
      <c r="L10" s="257">
        <v>1046</v>
      </c>
      <c r="M10" s="258">
        <v>1043</v>
      </c>
      <c r="N10" s="256">
        <v>1049</v>
      </c>
      <c r="O10" s="259"/>
    </row>
    <row r="11" spans="1:15" s="74" customFormat="1" ht="36" customHeight="1">
      <c r="A11" s="87">
        <v>4</v>
      </c>
      <c r="B11" s="88" t="s">
        <v>576</v>
      </c>
      <c r="C11" s="89">
        <v>254</v>
      </c>
      <c r="D11" s="90">
        <v>33415</v>
      </c>
      <c r="E11" s="173" t="s">
        <v>1076</v>
      </c>
      <c r="F11" s="173" t="s">
        <v>1043</v>
      </c>
      <c r="G11" s="157">
        <v>854</v>
      </c>
      <c r="H11" s="157" t="s">
        <v>1118</v>
      </c>
      <c r="I11" s="157">
        <v>844</v>
      </c>
      <c r="J11" s="218">
        <v>854</v>
      </c>
      <c r="K11" s="248" t="s">
        <v>1118</v>
      </c>
      <c r="L11" s="248">
        <v>867</v>
      </c>
      <c r="M11" s="249" t="s">
        <v>1118</v>
      </c>
      <c r="N11" s="218">
        <v>867</v>
      </c>
      <c r="O11" s="92"/>
    </row>
    <row r="12" spans="1:16" s="74" customFormat="1" ht="36" customHeight="1">
      <c r="A12" s="87">
        <v>5</v>
      </c>
      <c r="B12" s="88" t="s">
        <v>575</v>
      </c>
      <c r="C12" s="89">
        <v>253</v>
      </c>
      <c r="D12" s="90">
        <v>34603</v>
      </c>
      <c r="E12" s="173" t="s">
        <v>1075</v>
      </c>
      <c r="F12" s="173" t="s">
        <v>1043</v>
      </c>
      <c r="G12" s="157">
        <v>684</v>
      </c>
      <c r="H12" s="157">
        <v>763</v>
      </c>
      <c r="I12" s="157">
        <v>777</v>
      </c>
      <c r="J12" s="218">
        <v>777</v>
      </c>
      <c r="K12" s="248">
        <v>782</v>
      </c>
      <c r="L12" s="248">
        <v>781</v>
      </c>
      <c r="M12" s="249">
        <v>782</v>
      </c>
      <c r="N12" s="218">
        <v>782</v>
      </c>
      <c r="O12" s="92"/>
      <c r="P12" s="75"/>
    </row>
    <row r="13" spans="1:15" s="74" customFormat="1" ht="36" customHeight="1">
      <c r="A13" s="87" t="s">
        <v>252</v>
      </c>
      <c r="B13" s="88" t="s">
        <v>578</v>
      </c>
      <c r="C13" s="89">
        <v>149</v>
      </c>
      <c r="D13" s="90">
        <v>34934</v>
      </c>
      <c r="E13" s="173" t="s">
        <v>1074</v>
      </c>
      <c r="F13" s="173" t="s">
        <v>726</v>
      </c>
      <c r="G13" s="157" t="s">
        <v>1118</v>
      </c>
      <c r="H13" s="157" t="s">
        <v>1118</v>
      </c>
      <c r="I13" s="157" t="s">
        <v>252</v>
      </c>
      <c r="J13" s="218" t="s">
        <v>829</v>
      </c>
      <c r="K13" s="248" t="s">
        <v>252</v>
      </c>
      <c r="L13" s="248" t="s">
        <v>252</v>
      </c>
      <c r="M13" s="249" t="s">
        <v>252</v>
      </c>
      <c r="N13" s="218" t="s">
        <v>739</v>
      </c>
      <c r="O13" s="92"/>
    </row>
    <row r="14" spans="1:15" s="74" customFormat="1" ht="36" customHeight="1">
      <c r="A14" s="87"/>
      <c r="B14" s="88" t="s">
        <v>581</v>
      </c>
      <c r="C14" s="89" t="s">
        <v>829</v>
      </c>
      <c r="D14" s="90" t="s">
        <v>829</v>
      </c>
      <c r="E14" s="173" t="s">
        <v>829</v>
      </c>
      <c r="F14" s="173" t="s">
        <v>829</v>
      </c>
      <c r="G14" s="157"/>
      <c r="H14" s="157"/>
      <c r="I14" s="157"/>
      <c r="J14" s="218" t="s">
        <v>829</v>
      </c>
      <c r="K14" s="219"/>
      <c r="L14" s="219"/>
      <c r="M14" s="220"/>
      <c r="N14" s="218">
        <v>0</v>
      </c>
      <c r="O14" s="92"/>
    </row>
    <row r="15" spans="1:15" s="74" customFormat="1" ht="36" customHeight="1">
      <c r="A15" s="87"/>
      <c r="B15" s="88" t="s">
        <v>582</v>
      </c>
      <c r="C15" s="89" t="s">
        <v>829</v>
      </c>
      <c r="D15" s="90" t="s">
        <v>829</v>
      </c>
      <c r="E15" s="173" t="s">
        <v>829</v>
      </c>
      <c r="F15" s="173" t="s">
        <v>829</v>
      </c>
      <c r="G15" s="157"/>
      <c r="H15" s="157"/>
      <c r="I15" s="157"/>
      <c r="J15" s="218" t="s">
        <v>829</v>
      </c>
      <c r="K15" s="219"/>
      <c r="L15" s="219"/>
      <c r="M15" s="220"/>
      <c r="N15" s="218">
        <v>0</v>
      </c>
      <c r="O15" s="92"/>
    </row>
    <row r="16" spans="1:15" s="74" customFormat="1" ht="36" customHeight="1">
      <c r="A16" s="87"/>
      <c r="B16" s="88" t="s">
        <v>583</v>
      </c>
      <c r="C16" s="89" t="s">
        <v>829</v>
      </c>
      <c r="D16" s="90" t="s">
        <v>829</v>
      </c>
      <c r="E16" s="173" t="s">
        <v>829</v>
      </c>
      <c r="F16" s="173" t="s">
        <v>829</v>
      </c>
      <c r="G16" s="157"/>
      <c r="H16" s="157"/>
      <c r="I16" s="157"/>
      <c r="J16" s="218" t="s">
        <v>829</v>
      </c>
      <c r="K16" s="219"/>
      <c r="L16" s="219"/>
      <c r="M16" s="220"/>
      <c r="N16" s="218">
        <v>0</v>
      </c>
      <c r="O16" s="92"/>
    </row>
    <row r="17" spans="1:15" s="74" customFormat="1" ht="36" customHeight="1">
      <c r="A17" s="87"/>
      <c r="B17" s="88" t="s">
        <v>584</v>
      </c>
      <c r="C17" s="89" t="s">
        <v>829</v>
      </c>
      <c r="D17" s="90" t="s">
        <v>829</v>
      </c>
      <c r="E17" s="173" t="s">
        <v>829</v>
      </c>
      <c r="F17" s="173" t="s">
        <v>829</v>
      </c>
      <c r="G17" s="157"/>
      <c r="H17" s="157"/>
      <c r="I17" s="157"/>
      <c r="J17" s="218" t="s">
        <v>829</v>
      </c>
      <c r="K17" s="219"/>
      <c r="L17" s="219"/>
      <c r="M17" s="220"/>
      <c r="N17" s="218">
        <v>0</v>
      </c>
      <c r="O17" s="92"/>
    </row>
    <row r="18" spans="1:15" s="74" customFormat="1" ht="36" customHeight="1">
      <c r="A18" s="87"/>
      <c r="B18" s="88" t="s">
        <v>585</v>
      </c>
      <c r="C18" s="89" t="s">
        <v>829</v>
      </c>
      <c r="D18" s="90" t="s">
        <v>829</v>
      </c>
      <c r="E18" s="173" t="s">
        <v>829</v>
      </c>
      <c r="F18" s="173" t="s">
        <v>829</v>
      </c>
      <c r="G18" s="157"/>
      <c r="H18" s="157"/>
      <c r="I18" s="157"/>
      <c r="J18" s="218" t="s">
        <v>829</v>
      </c>
      <c r="K18" s="219"/>
      <c r="L18" s="219"/>
      <c r="M18" s="220"/>
      <c r="N18" s="218">
        <v>0</v>
      </c>
      <c r="O18" s="92"/>
    </row>
    <row r="19" spans="1:16" s="74" customFormat="1" ht="36" customHeight="1">
      <c r="A19" s="87"/>
      <c r="B19" s="88" t="s">
        <v>586</v>
      </c>
      <c r="C19" s="89" t="s">
        <v>829</v>
      </c>
      <c r="D19" s="90" t="s">
        <v>829</v>
      </c>
      <c r="E19" s="173" t="s">
        <v>829</v>
      </c>
      <c r="F19" s="173" t="s">
        <v>829</v>
      </c>
      <c r="G19" s="157"/>
      <c r="H19" s="157"/>
      <c r="I19" s="157"/>
      <c r="J19" s="218" t="s">
        <v>829</v>
      </c>
      <c r="K19" s="219"/>
      <c r="L19" s="219"/>
      <c r="M19" s="220"/>
      <c r="N19" s="218">
        <v>0</v>
      </c>
      <c r="O19" s="92"/>
      <c r="P19" s="75"/>
    </row>
    <row r="20" spans="1:15" s="74" customFormat="1" ht="36" customHeight="1">
      <c r="A20" s="87"/>
      <c r="B20" s="88" t="s">
        <v>587</v>
      </c>
      <c r="C20" s="89" t="s">
        <v>829</v>
      </c>
      <c r="D20" s="90" t="s">
        <v>829</v>
      </c>
      <c r="E20" s="173" t="s">
        <v>829</v>
      </c>
      <c r="F20" s="173" t="s">
        <v>829</v>
      </c>
      <c r="G20" s="157"/>
      <c r="H20" s="157"/>
      <c r="I20" s="157"/>
      <c r="J20" s="218" t="s">
        <v>829</v>
      </c>
      <c r="K20" s="219"/>
      <c r="L20" s="219"/>
      <c r="M20" s="220"/>
      <c r="N20" s="218">
        <v>0</v>
      </c>
      <c r="O20" s="92"/>
    </row>
    <row r="21" spans="1:15" s="74" customFormat="1" ht="36" customHeight="1">
      <c r="A21" s="87"/>
      <c r="B21" s="88" t="s">
        <v>588</v>
      </c>
      <c r="C21" s="89" t="s">
        <v>829</v>
      </c>
      <c r="D21" s="90" t="s">
        <v>829</v>
      </c>
      <c r="E21" s="173" t="s">
        <v>829</v>
      </c>
      <c r="F21" s="173" t="s">
        <v>829</v>
      </c>
      <c r="G21" s="157"/>
      <c r="H21" s="157"/>
      <c r="I21" s="157"/>
      <c r="J21" s="218" t="s">
        <v>829</v>
      </c>
      <c r="K21" s="219"/>
      <c r="L21" s="219"/>
      <c r="M21" s="220"/>
      <c r="N21" s="218">
        <v>0</v>
      </c>
      <c r="O21" s="92"/>
    </row>
    <row r="22" spans="1:15" s="74" customFormat="1" ht="36" customHeight="1">
      <c r="A22" s="87"/>
      <c r="B22" s="88" t="s">
        <v>589</v>
      </c>
      <c r="C22" s="89" t="s">
        <v>829</v>
      </c>
      <c r="D22" s="90" t="s">
        <v>829</v>
      </c>
      <c r="E22" s="173" t="s">
        <v>829</v>
      </c>
      <c r="F22" s="173" t="s">
        <v>829</v>
      </c>
      <c r="G22" s="157"/>
      <c r="H22" s="157"/>
      <c r="I22" s="157"/>
      <c r="J22" s="218" t="s">
        <v>829</v>
      </c>
      <c r="K22" s="219"/>
      <c r="L22" s="219"/>
      <c r="M22" s="220"/>
      <c r="N22" s="218">
        <v>0</v>
      </c>
      <c r="O22" s="92"/>
    </row>
    <row r="23" spans="1:15" s="74" customFormat="1" ht="36" customHeight="1">
      <c r="A23" s="87"/>
      <c r="B23" s="88" t="s">
        <v>590</v>
      </c>
      <c r="C23" s="89" t="s">
        <v>829</v>
      </c>
      <c r="D23" s="90" t="s">
        <v>829</v>
      </c>
      <c r="E23" s="173" t="s">
        <v>829</v>
      </c>
      <c r="F23" s="173" t="s">
        <v>829</v>
      </c>
      <c r="G23" s="157"/>
      <c r="H23" s="157"/>
      <c r="I23" s="157"/>
      <c r="J23" s="218" t="s">
        <v>829</v>
      </c>
      <c r="K23" s="219"/>
      <c r="L23" s="219"/>
      <c r="M23" s="220"/>
      <c r="N23" s="218">
        <v>0</v>
      </c>
      <c r="O23" s="92"/>
    </row>
    <row r="24" spans="1:15" s="74" customFormat="1" ht="36" customHeight="1">
      <c r="A24" s="87"/>
      <c r="B24" s="88" t="s">
        <v>591</v>
      </c>
      <c r="C24" s="89" t="s">
        <v>829</v>
      </c>
      <c r="D24" s="90" t="s">
        <v>829</v>
      </c>
      <c r="E24" s="173" t="s">
        <v>829</v>
      </c>
      <c r="F24" s="173" t="s">
        <v>829</v>
      </c>
      <c r="G24" s="157"/>
      <c r="H24" s="157"/>
      <c r="I24" s="157"/>
      <c r="J24" s="218" t="s">
        <v>829</v>
      </c>
      <c r="K24" s="219"/>
      <c r="L24" s="219"/>
      <c r="M24" s="220"/>
      <c r="N24" s="218">
        <v>0</v>
      </c>
      <c r="O24" s="92"/>
    </row>
    <row r="25" spans="1:15" s="74" customFormat="1" ht="36" customHeight="1">
      <c r="A25" s="87"/>
      <c r="B25" s="88" t="s">
        <v>592</v>
      </c>
      <c r="C25" s="89" t="s">
        <v>829</v>
      </c>
      <c r="D25" s="90" t="s">
        <v>829</v>
      </c>
      <c r="E25" s="173" t="s">
        <v>829</v>
      </c>
      <c r="F25" s="173" t="s">
        <v>829</v>
      </c>
      <c r="G25" s="157"/>
      <c r="H25" s="157"/>
      <c r="I25" s="157"/>
      <c r="J25" s="218" t="s">
        <v>829</v>
      </c>
      <c r="K25" s="219"/>
      <c r="L25" s="219"/>
      <c r="M25" s="220"/>
      <c r="N25" s="218">
        <v>0</v>
      </c>
      <c r="O25" s="92"/>
    </row>
    <row r="26" spans="1:16" s="74" customFormat="1" ht="36" customHeight="1">
      <c r="A26" s="87"/>
      <c r="B26" s="88" t="s">
        <v>593</v>
      </c>
      <c r="C26" s="89" t="s">
        <v>829</v>
      </c>
      <c r="D26" s="90" t="s">
        <v>829</v>
      </c>
      <c r="E26" s="173" t="s">
        <v>829</v>
      </c>
      <c r="F26" s="173" t="s">
        <v>829</v>
      </c>
      <c r="G26" s="157"/>
      <c r="H26" s="157"/>
      <c r="I26" s="157"/>
      <c r="J26" s="218" t="s">
        <v>829</v>
      </c>
      <c r="K26" s="219"/>
      <c r="L26" s="219"/>
      <c r="M26" s="220"/>
      <c r="N26" s="218">
        <v>0</v>
      </c>
      <c r="O26" s="92"/>
      <c r="P26" s="75"/>
    </row>
    <row r="27" spans="1:15" s="74" customFormat="1" ht="36" customHeight="1">
      <c r="A27" s="87"/>
      <c r="B27" s="88" t="s">
        <v>594</v>
      </c>
      <c r="C27" s="89" t="s">
        <v>829</v>
      </c>
      <c r="D27" s="90" t="s">
        <v>829</v>
      </c>
      <c r="E27" s="173" t="s">
        <v>829</v>
      </c>
      <c r="F27" s="173" t="s">
        <v>829</v>
      </c>
      <c r="G27" s="157"/>
      <c r="H27" s="157"/>
      <c r="I27" s="157"/>
      <c r="J27" s="218" t="s">
        <v>829</v>
      </c>
      <c r="K27" s="219"/>
      <c r="L27" s="219"/>
      <c r="M27" s="220"/>
      <c r="N27" s="218">
        <v>0</v>
      </c>
      <c r="O27" s="92"/>
    </row>
    <row r="28" spans="1:15" s="74" customFormat="1" ht="36" customHeight="1">
      <c r="A28" s="87"/>
      <c r="B28" s="88" t="s">
        <v>595</v>
      </c>
      <c r="C28" s="89" t="s">
        <v>829</v>
      </c>
      <c r="D28" s="90" t="s">
        <v>829</v>
      </c>
      <c r="E28" s="173" t="s">
        <v>829</v>
      </c>
      <c r="F28" s="173" t="s">
        <v>829</v>
      </c>
      <c r="G28" s="157"/>
      <c r="H28" s="157"/>
      <c r="I28" s="157"/>
      <c r="J28" s="218" t="s">
        <v>829</v>
      </c>
      <c r="K28" s="219"/>
      <c r="L28" s="219"/>
      <c r="M28" s="220"/>
      <c r="N28" s="218">
        <v>0</v>
      </c>
      <c r="O28" s="92"/>
    </row>
    <row r="29" spans="1:15" s="74" customFormat="1" ht="36" customHeight="1">
      <c r="A29" s="87"/>
      <c r="B29" s="88" t="s">
        <v>596</v>
      </c>
      <c r="C29" s="89" t="s">
        <v>829</v>
      </c>
      <c r="D29" s="90" t="s">
        <v>829</v>
      </c>
      <c r="E29" s="173" t="s">
        <v>829</v>
      </c>
      <c r="F29" s="173" t="s">
        <v>829</v>
      </c>
      <c r="G29" s="157"/>
      <c r="H29" s="157"/>
      <c r="I29" s="157"/>
      <c r="J29" s="218" t="s">
        <v>829</v>
      </c>
      <c r="K29" s="219"/>
      <c r="L29" s="219"/>
      <c r="M29" s="220"/>
      <c r="N29" s="218">
        <v>0</v>
      </c>
      <c r="O29" s="92"/>
    </row>
    <row r="30" spans="1:15" s="74" customFormat="1" ht="36" customHeight="1">
      <c r="A30" s="87"/>
      <c r="B30" s="88" t="s">
        <v>597</v>
      </c>
      <c r="C30" s="89" t="s">
        <v>829</v>
      </c>
      <c r="D30" s="90" t="s">
        <v>829</v>
      </c>
      <c r="E30" s="173" t="s">
        <v>829</v>
      </c>
      <c r="F30" s="173" t="s">
        <v>829</v>
      </c>
      <c r="G30" s="157"/>
      <c r="H30" s="157"/>
      <c r="I30" s="157"/>
      <c r="J30" s="218" t="s">
        <v>829</v>
      </c>
      <c r="K30" s="219"/>
      <c r="L30" s="219"/>
      <c r="M30" s="220"/>
      <c r="N30" s="218">
        <v>0</v>
      </c>
      <c r="O30" s="92"/>
    </row>
    <row r="31" spans="1:15" s="74" customFormat="1" ht="36" customHeight="1">
      <c r="A31" s="87"/>
      <c r="B31" s="88" t="s">
        <v>598</v>
      </c>
      <c r="C31" s="89" t="s">
        <v>829</v>
      </c>
      <c r="D31" s="90" t="s">
        <v>829</v>
      </c>
      <c r="E31" s="173" t="s">
        <v>829</v>
      </c>
      <c r="F31" s="173" t="s">
        <v>829</v>
      </c>
      <c r="G31" s="157"/>
      <c r="H31" s="157"/>
      <c r="I31" s="157"/>
      <c r="J31" s="218" t="s">
        <v>829</v>
      </c>
      <c r="K31" s="219"/>
      <c r="L31" s="219"/>
      <c r="M31" s="220"/>
      <c r="N31" s="218">
        <v>0</v>
      </c>
      <c r="O31" s="92"/>
    </row>
    <row r="32" spans="1:15" s="74" customFormat="1" ht="36" customHeight="1">
      <c r="A32" s="87"/>
      <c r="B32" s="88" t="s">
        <v>599</v>
      </c>
      <c r="C32" s="89" t="s">
        <v>829</v>
      </c>
      <c r="D32" s="90" t="s">
        <v>829</v>
      </c>
      <c r="E32" s="173" t="s">
        <v>829</v>
      </c>
      <c r="F32" s="173" t="s">
        <v>829</v>
      </c>
      <c r="G32" s="157"/>
      <c r="H32" s="157"/>
      <c r="I32" s="157"/>
      <c r="J32" s="218" t="s">
        <v>829</v>
      </c>
      <c r="K32" s="219"/>
      <c r="L32" s="219"/>
      <c r="M32" s="220"/>
      <c r="N32" s="218">
        <v>0</v>
      </c>
      <c r="O32" s="92"/>
    </row>
    <row r="33" spans="1:16" s="74" customFormat="1" ht="36" customHeight="1">
      <c r="A33" s="87"/>
      <c r="B33" s="88" t="s">
        <v>600</v>
      </c>
      <c r="C33" s="89" t="s">
        <v>829</v>
      </c>
      <c r="D33" s="90" t="s">
        <v>829</v>
      </c>
      <c r="E33" s="173" t="s">
        <v>829</v>
      </c>
      <c r="F33" s="173" t="s">
        <v>829</v>
      </c>
      <c r="G33" s="157"/>
      <c r="H33" s="157"/>
      <c r="I33" s="157"/>
      <c r="J33" s="218" t="s">
        <v>829</v>
      </c>
      <c r="K33" s="219"/>
      <c r="L33" s="219"/>
      <c r="M33" s="220"/>
      <c r="N33" s="218">
        <v>0</v>
      </c>
      <c r="O33" s="92"/>
      <c r="P33" s="75"/>
    </row>
    <row r="34" spans="1:15" s="74" customFormat="1" ht="36" customHeight="1">
      <c r="A34" s="87"/>
      <c r="B34" s="88" t="s">
        <v>601</v>
      </c>
      <c r="C34" s="89" t="s">
        <v>829</v>
      </c>
      <c r="D34" s="90" t="s">
        <v>829</v>
      </c>
      <c r="E34" s="173" t="s">
        <v>829</v>
      </c>
      <c r="F34" s="173" t="s">
        <v>829</v>
      </c>
      <c r="G34" s="157"/>
      <c r="H34" s="157"/>
      <c r="I34" s="157"/>
      <c r="J34" s="218" t="s">
        <v>829</v>
      </c>
      <c r="K34" s="219"/>
      <c r="L34" s="219"/>
      <c r="M34" s="220"/>
      <c r="N34" s="218">
        <v>0</v>
      </c>
      <c r="O34" s="92"/>
    </row>
    <row r="35" spans="1:15" s="74" customFormat="1" ht="36" customHeight="1">
      <c r="A35" s="87"/>
      <c r="B35" s="88" t="s">
        <v>602</v>
      </c>
      <c r="C35" s="89" t="s">
        <v>829</v>
      </c>
      <c r="D35" s="90" t="s">
        <v>829</v>
      </c>
      <c r="E35" s="173" t="s">
        <v>829</v>
      </c>
      <c r="F35" s="173" t="s">
        <v>829</v>
      </c>
      <c r="G35" s="157"/>
      <c r="H35" s="157"/>
      <c r="I35" s="157"/>
      <c r="J35" s="218" t="s">
        <v>829</v>
      </c>
      <c r="K35" s="219"/>
      <c r="L35" s="219"/>
      <c r="M35" s="220"/>
      <c r="N35" s="218">
        <v>0</v>
      </c>
      <c r="O35" s="92"/>
    </row>
    <row r="36" spans="1:15" s="74" customFormat="1" ht="36" customHeight="1">
      <c r="A36" s="87"/>
      <c r="B36" s="88" t="s">
        <v>603</v>
      </c>
      <c r="C36" s="89" t="s">
        <v>829</v>
      </c>
      <c r="D36" s="90" t="s">
        <v>829</v>
      </c>
      <c r="E36" s="173" t="s">
        <v>829</v>
      </c>
      <c r="F36" s="173" t="s">
        <v>829</v>
      </c>
      <c r="G36" s="157"/>
      <c r="H36" s="157"/>
      <c r="I36" s="157"/>
      <c r="J36" s="218" t="s">
        <v>829</v>
      </c>
      <c r="K36" s="219"/>
      <c r="L36" s="219"/>
      <c r="M36" s="220"/>
      <c r="N36" s="218">
        <v>0</v>
      </c>
      <c r="O36" s="92"/>
    </row>
    <row r="37" spans="1:15" s="74" customFormat="1" ht="36" customHeight="1">
      <c r="A37" s="87"/>
      <c r="B37" s="88" t="s">
        <v>604</v>
      </c>
      <c r="C37" s="89" t="s">
        <v>829</v>
      </c>
      <c r="D37" s="90" t="s">
        <v>829</v>
      </c>
      <c r="E37" s="173" t="s">
        <v>829</v>
      </c>
      <c r="F37" s="173" t="s">
        <v>829</v>
      </c>
      <c r="G37" s="157"/>
      <c r="H37" s="157"/>
      <c r="I37" s="157"/>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25.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F9" sqref="F9"/>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1.28125" style="2" customWidth="1"/>
    <col min="7" max="13" width="9.140625" style="2" customWidth="1"/>
    <col min="14" max="14" width="9.140625" style="83" customWidth="1"/>
    <col min="15" max="15" width="9.14062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707</v>
      </c>
      <c r="E3" s="375"/>
      <c r="F3" s="216" t="s">
        <v>137</v>
      </c>
      <c r="G3" s="376">
        <v>4200</v>
      </c>
      <c r="H3" s="376"/>
      <c r="I3" s="387" t="s">
        <v>142</v>
      </c>
      <c r="J3" s="387"/>
      <c r="K3" s="388" t="s">
        <v>714</v>
      </c>
      <c r="L3" s="388"/>
      <c r="M3" s="388"/>
      <c r="N3" s="388"/>
      <c r="O3" s="388"/>
    </row>
    <row r="4" spans="1:15" s="3" customFormat="1" ht="17.25" customHeight="1">
      <c r="A4" s="380" t="s">
        <v>144</v>
      </c>
      <c r="B4" s="380"/>
      <c r="C4" s="380"/>
      <c r="D4" s="386" t="s">
        <v>699</v>
      </c>
      <c r="E4" s="386"/>
      <c r="F4" s="133" t="s">
        <v>211</v>
      </c>
      <c r="G4" s="134" t="s">
        <v>724</v>
      </c>
      <c r="H4" s="85"/>
      <c r="I4" s="380" t="s">
        <v>141</v>
      </c>
      <c r="J4" s="380"/>
      <c r="K4" s="381" t="s">
        <v>1108</v>
      </c>
      <c r="L4" s="381"/>
      <c r="M4" s="381"/>
      <c r="N4" s="381"/>
      <c r="O4" s="381"/>
    </row>
    <row r="5" spans="1:15" ht="13.5" customHeight="1">
      <c r="A5" s="4"/>
      <c r="B5" s="4"/>
      <c r="C5" s="4"/>
      <c r="D5" s="8"/>
      <c r="E5" s="5"/>
      <c r="F5" s="6"/>
      <c r="G5" s="7"/>
      <c r="H5" s="7"/>
      <c r="I5" s="7"/>
      <c r="J5" s="7"/>
      <c r="K5" s="7"/>
      <c r="L5" s="7"/>
      <c r="M5" s="385">
        <v>42127.73592708333</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7.5" customHeight="1">
      <c r="A8" s="87">
        <v>1</v>
      </c>
      <c r="B8" s="88" t="s">
        <v>612</v>
      </c>
      <c r="C8" s="89">
        <v>102</v>
      </c>
      <c r="D8" s="90">
        <v>34378</v>
      </c>
      <c r="E8" s="173" t="s">
        <v>1083</v>
      </c>
      <c r="F8" s="173" t="s">
        <v>779</v>
      </c>
      <c r="G8" s="91">
        <v>6613</v>
      </c>
      <c r="H8" s="91">
        <v>6847</v>
      </c>
      <c r="I8" s="91">
        <v>6752</v>
      </c>
      <c r="J8" s="218">
        <v>6847</v>
      </c>
      <c r="K8" s="248">
        <v>6754</v>
      </c>
      <c r="L8" s="248" t="s">
        <v>1118</v>
      </c>
      <c r="M8" s="249" t="s">
        <v>1118</v>
      </c>
      <c r="N8" s="218">
        <v>6847</v>
      </c>
      <c r="O8" s="92"/>
    </row>
    <row r="9" spans="1:15" s="74" customFormat="1" ht="37.5" customHeight="1">
      <c r="A9" s="87">
        <v>2</v>
      </c>
      <c r="B9" s="88" t="s">
        <v>611</v>
      </c>
      <c r="C9" s="89">
        <v>148</v>
      </c>
      <c r="D9" s="90">
        <v>34921</v>
      </c>
      <c r="E9" s="173" t="s">
        <v>1088</v>
      </c>
      <c r="F9" s="173" t="s">
        <v>726</v>
      </c>
      <c r="G9" s="91">
        <v>5683</v>
      </c>
      <c r="H9" s="91">
        <v>6241</v>
      </c>
      <c r="I9" s="91">
        <v>6167</v>
      </c>
      <c r="J9" s="218">
        <v>6241</v>
      </c>
      <c r="K9" s="248">
        <v>6154</v>
      </c>
      <c r="L9" s="248">
        <v>6019</v>
      </c>
      <c r="M9" s="249" t="s">
        <v>1118</v>
      </c>
      <c r="N9" s="218">
        <v>6241</v>
      </c>
      <c r="O9" s="92"/>
    </row>
    <row r="10" spans="1:15" s="74" customFormat="1" ht="37.5" customHeight="1">
      <c r="A10" s="87">
        <v>3</v>
      </c>
      <c r="B10" s="88" t="s">
        <v>609</v>
      </c>
      <c r="C10" s="89">
        <v>95</v>
      </c>
      <c r="D10" s="90">
        <v>34700</v>
      </c>
      <c r="E10" s="173" t="s">
        <v>1082</v>
      </c>
      <c r="F10" s="173" t="s">
        <v>779</v>
      </c>
      <c r="G10" s="91">
        <v>5191</v>
      </c>
      <c r="H10" s="91" t="s">
        <v>1118</v>
      </c>
      <c r="I10" s="91">
        <v>5427</v>
      </c>
      <c r="J10" s="218">
        <v>5427</v>
      </c>
      <c r="K10" s="248">
        <v>5288</v>
      </c>
      <c r="L10" s="248">
        <v>5474</v>
      </c>
      <c r="M10" s="249" t="s">
        <v>1118</v>
      </c>
      <c r="N10" s="218">
        <v>5474</v>
      </c>
      <c r="O10" s="92"/>
    </row>
    <row r="11" spans="1:15" s="74" customFormat="1" ht="37.5" customHeight="1">
      <c r="A11" s="87">
        <v>4</v>
      </c>
      <c r="B11" s="88" t="s">
        <v>605</v>
      </c>
      <c r="C11" s="89">
        <v>264</v>
      </c>
      <c r="D11" s="90">
        <v>33368</v>
      </c>
      <c r="E11" s="173" t="s">
        <v>1089</v>
      </c>
      <c r="F11" s="173" t="s">
        <v>762</v>
      </c>
      <c r="G11" s="91" t="s">
        <v>1118</v>
      </c>
      <c r="H11" s="91">
        <v>4935</v>
      </c>
      <c r="I11" s="91" t="s">
        <v>1118</v>
      </c>
      <c r="J11" s="218">
        <v>4935</v>
      </c>
      <c r="K11" s="248" t="s">
        <v>1118</v>
      </c>
      <c r="L11" s="248" t="s">
        <v>1118</v>
      </c>
      <c r="M11" s="249">
        <v>4917</v>
      </c>
      <c r="N11" s="218">
        <v>4935</v>
      </c>
      <c r="O11" s="92"/>
    </row>
    <row r="12" spans="1:16" s="74" customFormat="1" ht="37.5" customHeight="1">
      <c r="A12" s="87">
        <v>5</v>
      </c>
      <c r="B12" s="88" t="s">
        <v>610</v>
      </c>
      <c r="C12" s="89">
        <v>131</v>
      </c>
      <c r="D12" s="90">
        <v>34279</v>
      </c>
      <c r="E12" s="173" t="s">
        <v>1087</v>
      </c>
      <c r="F12" s="173" t="s">
        <v>1058</v>
      </c>
      <c r="G12" s="91" t="s">
        <v>1118</v>
      </c>
      <c r="H12" s="91">
        <v>4355</v>
      </c>
      <c r="I12" s="91" t="s">
        <v>1118</v>
      </c>
      <c r="J12" s="218">
        <v>4355</v>
      </c>
      <c r="K12" s="248" t="s">
        <v>1118</v>
      </c>
      <c r="L12" s="248">
        <v>4500</v>
      </c>
      <c r="M12" s="249">
        <v>4414</v>
      </c>
      <c r="N12" s="218">
        <v>4500</v>
      </c>
      <c r="O12" s="92"/>
      <c r="P12" s="75"/>
    </row>
    <row r="13" spans="1:15" s="74" customFormat="1" ht="37.5" customHeight="1" thickBot="1">
      <c r="A13" s="260">
        <v>6</v>
      </c>
      <c r="B13" s="261" t="s">
        <v>607</v>
      </c>
      <c r="C13" s="262">
        <v>103</v>
      </c>
      <c r="D13" s="263">
        <v>34700</v>
      </c>
      <c r="E13" s="264" t="s">
        <v>1084</v>
      </c>
      <c r="F13" s="264" t="s">
        <v>779</v>
      </c>
      <c r="G13" s="282">
        <v>3846</v>
      </c>
      <c r="H13" s="282">
        <v>4124</v>
      </c>
      <c r="I13" s="282" t="s">
        <v>1118</v>
      </c>
      <c r="J13" s="266">
        <v>4124</v>
      </c>
      <c r="K13" s="267" t="s">
        <v>1118</v>
      </c>
      <c r="L13" s="267" t="s">
        <v>1118</v>
      </c>
      <c r="M13" s="268">
        <v>4301</v>
      </c>
      <c r="N13" s="266">
        <v>4301</v>
      </c>
      <c r="O13" s="269"/>
    </row>
    <row r="14" spans="1:15" s="74" customFormat="1" ht="37.5" customHeight="1" thickTop="1">
      <c r="A14" s="250">
        <v>7</v>
      </c>
      <c r="B14" s="251" t="s">
        <v>608</v>
      </c>
      <c r="C14" s="252">
        <v>106</v>
      </c>
      <c r="D14" s="253">
        <v>34750</v>
      </c>
      <c r="E14" s="254" t="s">
        <v>1085</v>
      </c>
      <c r="F14" s="254" t="s">
        <v>779</v>
      </c>
      <c r="G14" s="270">
        <v>3179</v>
      </c>
      <c r="H14" s="270" t="s">
        <v>1118</v>
      </c>
      <c r="I14" s="270" t="s">
        <v>1118</v>
      </c>
      <c r="J14" s="256">
        <v>3179</v>
      </c>
      <c r="K14" s="257">
        <v>3276</v>
      </c>
      <c r="L14" s="257">
        <v>3239</v>
      </c>
      <c r="M14" s="258" t="s">
        <v>1118</v>
      </c>
      <c r="N14" s="256">
        <v>3276</v>
      </c>
      <c r="O14" s="259"/>
    </row>
    <row r="15" spans="1:15" s="74" customFormat="1" ht="37.5" customHeight="1">
      <c r="A15" s="87">
        <v>8</v>
      </c>
      <c r="B15" s="88" t="s">
        <v>606</v>
      </c>
      <c r="C15" s="89">
        <v>121</v>
      </c>
      <c r="D15" s="90">
        <v>34574</v>
      </c>
      <c r="E15" s="173" t="s">
        <v>1086</v>
      </c>
      <c r="F15" s="173" t="s">
        <v>779</v>
      </c>
      <c r="G15" s="91" t="s">
        <v>1118</v>
      </c>
      <c r="H15" s="91" t="s">
        <v>1118</v>
      </c>
      <c r="I15" s="91">
        <v>3207</v>
      </c>
      <c r="J15" s="218">
        <v>3207</v>
      </c>
      <c r="K15" s="248" t="s">
        <v>1118</v>
      </c>
      <c r="L15" s="248" t="s">
        <v>1118</v>
      </c>
      <c r="M15" s="249" t="s">
        <v>1118</v>
      </c>
      <c r="N15" s="218">
        <v>3207</v>
      </c>
      <c r="O15" s="92"/>
    </row>
    <row r="16" spans="1:15" s="74" customFormat="1" ht="37.5" customHeight="1">
      <c r="A16" s="87"/>
      <c r="B16" s="88" t="s">
        <v>613</v>
      </c>
      <c r="C16" s="89" t="s">
        <v>829</v>
      </c>
      <c r="D16" s="90" t="s">
        <v>829</v>
      </c>
      <c r="E16" s="173" t="s">
        <v>829</v>
      </c>
      <c r="F16" s="173" t="s">
        <v>829</v>
      </c>
      <c r="G16" s="91"/>
      <c r="H16" s="91"/>
      <c r="I16" s="91"/>
      <c r="J16" s="218" t="s">
        <v>829</v>
      </c>
      <c r="K16" s="248"/>
      <c r="L16" s="248"/>
      <c r="M16" s="249"/>
      <c r="N16" s="218">
        <v>0</v>
      </c>
      <c r="O16" s="92"/>
    </row>
    <row r="17" spans="1:15" s="74" customFormat="1" ht="37.5" customHeight="1">
      <c r="A17" s="87"/>
      <c r="B17" s="88" t="s">
        <v>614</v>
      </c>
      <c r="C17" s="89" t="s">
        <v>829</v>
      </c>
      <c r="D17" s="90" t="s">
        <v>829</v>
      </c>
      <c r="E17" s="173" t="s">
        <v>829</v>
      </c>
      <c r="F17" s="173" t="s">
        <v>829</v>
      </c>
      <c r="G17" s="91"/>
      <c r="H17" s="91"/>
      <c r="I17" s="91"/>
      <c r="J17" s="218" t="s">
        <v>829</v>
      </c>
      <c r="K17" s="248"/>
      <c r="L17" s="248"/>
      <c r="M17" s="249"/>
      <c r="N17" s="218">
        <v>0</v>
      </c>
      <c r="O17" s="92"/>
    </row>
    <row r="18" spans="1:15" s="74" customFormat="1" ht="37.5" customHeight="1">
      <c r="A18" s="87"/>
      <c r="B18" s="88" t="s">
        <v>615</v>
      </c>
      <c r="C18" s="89" t="s">
        <v>829</v>
      </c>
      <c r="D18" s="90" t="s">
        <v>829</v>
      </c>
      <c r="E18" s="173" t="s">
        <v>829</v>
      </c>
      <c r="F18" s="173" t="s">
        <v>829</v>
      </c>
      <c r="G18" s="91"/>
      <c r="H18" s="91"/>
      <c r="I18" s="91"/>
      <c r="J18" s="218" t="s">
        <v>829</v>
      </c>
      <c r="K18" s="248"/>
      <c r="L18" s="248"/>
      <c r="M18" s="249"/>
      <c r="N18" s="218">
        <v>0</v>
      </c>
      <c r="O18" s="92"/>
    </row>
    <row r="19" spans="1:16" s="74" customFormat="1" ht="37.5" customHeight="1">
      <c r="A19" s="87"/>
      <c r="B19" s="88" t="s">
        <v>616</v>
      </c>
      <c r="C19" s="89" t="s">
        <v>829</v>
      </c>
      <c r="D19" s="90" t="s">
        <v>829</v>
      </c>
      <c r="E19" s="173" t="s">
        <v>829</v>
      </c>
      <c r="F19" s="173" t="s">
        <v>829</v>
      </c>
      <c r="G19" s="91"/>
      <c r="H19" s="91"/>
      <c r="I19" s="91"/>
      <c r="J19" s="218" t="s">
        <v>829</v>
      </c>
      <c r="K19" s="248"/>
      <c r="L19" s="248"/>
      <c r="M19" s="249"/>
      <c r="N19" s="218">
        <v>0</v>
      </c>
      <c r="O19" s="92"/>
      <c r="P19" s="75"/>
    </row>
    <row r="20" spans="1:15" s="74" customFormat="1" ht="37.5" customHeight="1">
      <c r="A20" s="87"/>
      <c r="B20" s="88" t="s">
        <v>617</v>
      </c>
      <c r="C20" s="89" t="s">
        <v>829</v>
      </c>
      <c r="D20" s="90" t="s">
        <v>829</v>
      </c>
      <c r="E20" s="173" t="s">
        <v>829</v>
      </c>
      <c r="F20" s="173" t="s">
        <v>829</v>
      </c>
      <c r="G20" s="91"/>
      <c r="H20" s="91"/>
      <c r="I20" s="91"/>
      <c r="J20" s="218" t="s">
        <v>829</v>
      </c>
      <c r="K20" s="248"/>
      <c r="L20" s="248"/>
      <c r="M20" s="249"/>
      <c r="N20" s="218">
        <v>0</v>
      </c>
      <c r="O20" s="92"/>
    </row>
    <row r="21" spans="1:15" s="74" customFormat="1" ht="37.5" customHeight="1">
      <c r="A21" s="87"/>
      <c r="B21" s="88" t="s">
        <v>618</v>
      </c>
      <c r="C21" s="89" t="s">
        <v>829</v>
      </c>
      <c r="D21" s="90" t="s">
        <v>829</v>
      </c>
      <c r="E21" s="173" t="s">
        <v>829</v>
      </c>
      <c r="F21" s="173" t="s">
        <v>829</v>
      </c>
      <c r="G21" s="91"/>
      <c r="H21" s="91"/>
      <c r="I21" s="91"/>
      <c r="J21" s="218" t="s">
        <v>829</v>
      </c>
      <c r="K21" s="248"/>
      <c r="L21" s="248"/>
      <c r="M21" s="249"/>
      <c r="N21" s="218">
        <v>0</v>
      </c>
      <c r="O21" s="92"/>
    </row>
    <row r="22" spans="1:15" s="74" customFormat="1" ht="37.5" customHeight="1">
      <c r="A22" s="87"/>
      <c r="B22" s="88" t="s">
        <v>619</v>
      </c>
      <c r="C22" s="89" t="s">
        <v>829</v>
      </c>
      <c r="D22" s="90" t="s">
        <v>829</v>
      </c>
      <c r="E22" s="173" t="s">
        <v>829</v>
      </c>
      <c r="F22" s="173" t="s">
        <v>829</v>
      </c>
      <c r="G22" s="91"/>
      <c r="H22" s="91"/>
      <c r="I22" s="91"/>
      <c r="J22" s="218" t="s">
        <v>829</v>
      </c>
      <c r="K22" s="248"/>
      <c r="L22" s="248"/>
      <c r="M22" s="249"/>
      <c r="N22" s="218">
        <v>0</v>
      </c>
      <c r="O22" s="92"/>
    </row>
    <row r="23" spans="1:15" s="74" customFormat="1" ht="37.5" customHeight="1">
      <c r="A23" s="87"/>
      <c r="B23" s="88" t="s">
        <v>620</v>
      </c>
      <c r="C23" s="89" t="s">
        <v>829</v>
      </c>
      <c r="D23" s="90" t="s">
        <v>829</v>
      </c>
      <c r="E23" s="173" t="s">
        <v>829</v>
      </c>
      <c r="F23" s="173" t="s">
        <v>829</v>
      </c>
      <c r="G23" s="91"/>
      <c r="H23" s="91"/>
      <c r="I23" s="91"/>
      <c r="J23" s="218" t="s">
        <v>829</v>
      </c>
      <c r="K23" s="248"/>
      <c r="L23" s="248"/>
      <c r="M23" s="249"/>
      <c r="N23" s="218">
        <v>0</v>
      </c>
      <c r="O23" s="92"/>
    </row>
    <row r="24" spans="1:15" s="74" customFormat="1" ht="37.5" customHeight="1">
      <c r="A24" s="87"/>
      <c r="B24" s="88" t="s">
        <v>621</v>
      </c>
      <c r="C24" s="89" t="s">
        <v>829</v>
      </c>
      <c r="D24" s="90" t="s">
        <v>829</v>
      </c>
      <c r="E24" s="173" t="s">
        <v>829</v>
      </c>
      <c r="F24" s="173" t="s">
        <v>829</v>
      </c>
      <c r="G24" s="91"/>
      <c r="H24" s="91"/>
      <c r="I24" s="91"/>
      <c r="J24" s="218" t="s">
        <v>829</v>
      </c>
      <c r="K24" s="248"/>
      <c r="L24" s="248"/>
      <c r="M24" s="249"/>
      <c r="N24" s="218">
        <v>0</v>
      </c>
      <c r="O24" s="92"/>
    </row>
    <row r="25" spans="1:15" s="74" customFormat="1" ht="37.5" customHeight="1">
      <c r="A25" s="87"/>
      <c r="B25" s="88" t="s">
        <v>622</v>
      </c>
      <c r="C25" s="89" t="s">
        <v>829</v>
      </c>
      <c r="D25" s="90" t="s">
        <v>829</v>
      </c>
      <c r="E25" s="173" t="s">
        <v>829</v>
      </c>
      <c r="F25" s="173" t="s">
        <v>829</v>
      </c>
      <c r="G25" s="91"/>
      <c r="H25" s="91"/>
      <c r="I25" s="91"/>
      <c r="J25" s="218" t="s">
        <v>829</v>
      </c>
      <c r="K25" s="219"/>
      <c r="L25" s="219"/>
      <c r="M25" s="220"/>
      <c r="N25" s="218">
        <v>0</v>
      </c>
      <c r="O25" s="92"/>
    </row>
    <row r="26" spans="1:16" s="74" customFormat="1" ht="37.5" customHeight="1">
      <c r="A26" s="87"/>
      <c r="B26" s="88" t="s">
        <v>623</v>
      </c>
      <c r="C26" s="89" t="s">
        <v>829</v>
      </c>
      <c r="D26" s="90" t="s">
        <v>829</v>
      </c>
      <c r="E26" s="173" t="s">
        <v>829</v>
      </c>
      <c r="F26" s="173" t="s">
        <v>829</v>
      </c>
      <c r="G26" s="91"/>
      <c r="H26" s="91"/>
      <c r="I26" s="91"/>
      <c r="J26" s="218" t="s">
        <v>829</v>
      </c>
      <c r="K26" s="219"/>
      <c r="L26" s="219"/>
      <c r="M26" s="220"/>
      <c r="N26" s="218">
        <v>0</v>
      </c>
      <c r="O26" s="92"/>
      <c r="P26" s="75"/>
    </row>
    <row r="27" spans="1:15" s="74" customFormat="1" ht="37.5" customHeight="1">
      <c r="A27" s="87"/>
      <c r="B27" s="88" t="s">
        <v>624</v>
      </c>
      <c r="C27" s="89" t="s">
        <v>829</v>
      </c>
      <c r="D27" s="90" t="s">
        <v>829</v>
      </c>
      <c r="E27" s="173" t="s">
        <v>829</v>
      </c>
      <c r="F27" s="173" t="s">
        <v>829</v>
      </c>
      <c r="G27" s="91"/>
      <c r="H27" s="91"/>
      <c r="I27" s="91"/>
      <c r="J27" s="218" t="s">
        <v>829</v>
      </c>
      <c r="K27" s="219"/>
      <c r="L27" s="219"/>
      <c r="M27" s="220"/>
      <c r="N27" s="218">
        <v>0</v>
      </c>
      <c r="O27" s="92"/>
    </row>
    <row r="28" spans="1:15" s="74" customFormat="1" ht="37.5" customHeight="1">
      <c r="A28" s="87"/>
      <c r="B28" s="88" t="s">
        <v>625</v>
      </c>
      <c r="C28" s="89" t="s">
        <v>829</v>
      </c>
      <c r="D28" s="90" t="s">
        <v>829</v>
      </c>
      <c r="E28" s="173" t="s">
        <v>829</v>
      </c>
      <c r="F28" s="173" t="s">
        <v>829</v>
      </c>
      <c r="G28" s="91"/>
      <c r="H28" s="91"/>
      <c r="I28" s="91"/>
      <c r="J28" s="218" t="s">
        <v>829</v>
      </c>
      <c r="K28" s="219"/>
      <c r="L28" s="219"/>
      <c r="M28" s="220"/>
      <c r="N28" s="218">
        <v>0</v>
      </c>
      <c r="O28" s="92"/>
    </row>
    <row r="29" spans="1:15" s="74" customFormat="1" ht="37.5" customHeight="1">
      <c r="A29" s="87"/>
      <c r="B29" s="88" t="s">
        <v>626</v>
      </c>
      <c r="C29" s="89" t="s">
        <v>829</v>
      </c>
      <c r="D29" s="90" t="s">
        <v>829</v>
      </c>
      <c r="E29" s="173" t="s">
        <v>829</v>
      </c>
      <c r="F29" s="173" t="s">
        <v>829</v>
      </c>
      <c r="G29" s="91"/>
      <c r="H29" s="91"/>
      <c r="I29" s="91"/>
      <c r="J29" s="218" t="s">
        <v>829</v>
      </c>
      <c r="K29" s="219"/>
      <c r="L29" s="219"/>
      <c r="M29" s="220"/>
      <c r="N29" s="218">
        <v>0</v>
      </c>
      <c r="O29" s="92"/>
    </row>
    <row r="30" spans="1:15" s="74" customFormat="1" ht="37.5" customHeight="1">
      <c r="A30" s="87"/>
      <c r="B30" s="88" t="s">
        <v>627</v>
      </c>
      <c r="C30" s="89" t="s">
        <v>829</v>
      </c>
      <c r="D30" s="90" t="s">
        <v>829</v>
      </c>
      <c r="E30" s="173" t="s">
        <v>829</v>
      </c>
      <c r="F30" s="173" t="s">
        <v>829</v>
      </c>
      <c r="G30" s="91"/>
      <c r="H30" s="91"/>
      <c r="I30" s="91"/>
      <c r="J30" s="218" t="s">
        <v>829</v>
      </c>
      <c r="K30" s="219"/>
      <c r="L30" s="219"/>
      <c r="M30" s="220"/>
      <c r="N30" s="218">
        <v>0</v>
      </c>
      <c r="O30" s="92"/>
    </row>
    <row r="31" spans="1:15" s="74" customFormat="1" ht="37.5" customHeight="1">
      <c r="A31" s="87"/>
      <c r="B31" s="88" t="s">
        <v>628</v>
      </c>
      <c r="C31" s="89" t="s">
        <v>829</v>
      </c>
      <c r="D31" s="90" t="s">
        <v>829</v>
      </c>
      <c r="E31" s="173" t="s">
        <v>829</v>
      </c>
      <c r="F31" s="173" t="s">
        <v>829</v>
      </c>
      <c r="G31" s="91"/>
      <c r="H31" s="91"/>
      <c r="I31" s="91"/>
      <c r="J31" s="218" t="s">
        <v>829</v>
      </c>
      <c r="K31" s="219"/>
      <c r="L31" s="219"/>
      <c r="M31" s="220"/>
      <c r="N31" s="218">
        <v>0</v>
      </c>
      <c r="O31" s="92"/>
    </row>
    <row r="32" spans="1:15" s="74" customFormat="1" ht="37.5" customHeight="1">
      <c r="A32" s="87"/>
      <c r="B32" s="88" t="s">
        <v>629</v>
      </c>
      <c r="C32" s="89" t="s">
        <v>829</v>
      </c>
      <c r="D32" s="90" t="s">
        <v>829</v>
      </c>
      <c r="E32" s="173" t="s">
        <v>829</v>
      </c>
      <c r="F32" s="173" t="s">
        <v>829</v>
      </c>
      <c r="G32" s="91"/>
      <c r="H32" s="91"/>
      <c r="I32" s="91"/>
      <c r="J32" s="218" t="s">
        <v>829</v>
      </c>
      <c r="K32" s="219"/>
      <c r="L32" s="219"/>
      <c r="M32" s="220"/>
      <c r="N32" s="218">
        <v>0</v>
      </c>
      <c r="O32" s="92"/>
    </row>
    <row r="33" spans="1:16" s="74" customFormat="1" ht="37.5" customHeight="1">
      <c r="A33" s="87"/>
      <c r="B33" s="88" t="s">
        <v>630</v>
      </c>
      <c r="C33" s="89" t="s">
        <v>829</v>
      </c>
      <c r="D33" s="90" t="s">
        <v>829</v>
      </c>
      <c r="E33" s="173" t="s">
        <v>829</v>
      </c>
      <c r="F33" s="173" t="s">
        <v>829</v>
      </c>
      <c r="G33" s="91"/>
      <c r="H33" s="91"/>
      <c r="I33" s="91"/>
      <c r="J33" s="218" t="s">
        <v>829</v>
      </c>
      <c r="K33" s="219"/>
      <c r="L33" s="219"/>
      <c r="M33" s="220"/>
      <c r="N33" s="218">
        <v>0</v>
      </c>
      <c r="O33" s="92"/>
      <c r="P33" s="75"/>
    </row>
    <row r="34" spans="1:15" s="74" customFormat="1" ht="37.5" customHeight="1">
      <c r="A34" s="87"/>
      <c r="B34" s="88" t="s">
        <v>631</v>
      </c>
      <c r="C34" s="89" t="s">
        <v>829</v>
      </c>
      <c r="D34" s="90" t="s">
        <v>829</v>
      </c>
      <c r="E34" s="173" t="s">
        <v>829</v>
      </c>
      <c r="F34" s="173" t="s">
        <v>829</v>
      </c>
      <c r="G34" s="91"/>
      <c r="H34" s="91"/>
      <c r="I34" s="91"/>
      <c r="J34" s="218" t="s">
        <v>829</v>
      </c>
      <c r="K34" s="219"/>
      <c r="L34" s="219"/>
      <c r="M34" s="220"/>
      <c r="N34" s="218">
        <v>0</v>
      </c>
      <c r="O34" s="92"/>
    </row>
    <row r="35" spans="1:15" s="74" customFormat="1" ht="37.5" customHeight="1">
      <c r="A35" s="87"/>
      <c r="B35" s="88" t="s">
        <v>632</v>
      </c>
      <c r="C35" s="89" t="s">
        <v>829</v>
      </c>
      <c r="D35" s="90" t="s">
        <v>829</v>
      </c>
      <c r="E35" s="173" t="s">
        <v>829</v>
      </c>
      <c r="F35" s="173" t="s">
        <v>829</v>
      </c>
      <c r="G35" s="91"/>
      <c r="H35" s="91"/>
      <c r="I35" s="91"/>
      <c r="J35" s="218" t="s">
        <v>829</v>
      </c>
      <c r="K35" s="219"/>
      <c r="L35" s="219"/>
      <c r="M35" s="220"/>
      <c r="N35" s="218">
        <v>0</v>
      </c>
      <c r="O35" s="92"/>
    </row>
    <row r="36" spans="1:15" s="74" customFormat="1" ht="37.5" customHeight="1">
      <c r="A36" s="87"/>
      <c r="B36" s="88" t="s">
        <v>633</v>
      </c>
      <c r="C36" s="89" t="s">
        <v>829</v>
      </c>
      <c r="D36" s="90" t="s">
        <v>829</v>
      </c>
      <c r="E36" s="173" t="s">
        <v>829</v>
      </c>
      <c r="F36" s="173" t="s">
        <v>829</v>
      </c>
      <c r="G36" s="91"/>
      <c r="H36" s="91"/>
      <c r="I36" s="91"/>
      <c r="J36" s="218" t="s">
        <v>829</v>
      </c>
      <c r="K36" s="219"/>
      <c r="L36" s="219"/>
      <c r="M36" s="220"/>
      <c r="N36" s="218">
        <v>0</v>
      </c>
      <c r="O36" s="92"/>
    </row>
    <row r="37" spans="1:15" s="74" customFormat="1" ht="37.5" customHeight="1">
      <c r="A37" s="87"/>
      <c r="B37" s="88" t="s">
        <v>634</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9" r:id="rId2"/>
  <drawing r:id="rId1"/>
</worksheet>
</file>

<file path=xl/worksheets/sheet26.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F15" sqref="F15"/>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3.851562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704</v>
      </c>
      <c r="E3" s="375"/>
      <c r="F3" s="216" t="s">
        <v>137</v>
      </c>
      <c r="G3" s="376">
        <v>4400</v>
      </c>
      <c r="H3" s="376"/>
      <c r="I3" s="387" t="s">
        <v>142</v>
      </c>
      <c r="J3" s="387"/>
      <c r="K3" s="388" t="s">
        <v>715</v>
      </c>
      <c r="L3" s="388"/>
      <c r="M3" s="388"/>
      <c r="N3" s="388"/>
      <c r="O3" s="388"/>
    </row>
    <row r="4" spans="1:15" s="3" customFormat="1" ht="17.25" customHeight="1">
      <c r="A4" s="380" t="s">
        <v>144</v>
      </c>
      <c r="B4" s="380"/>
      <c r="C4" s="380"/>
      <c r="D4" s="386" t="s">
        <v>699</v>
      </c>
      <c r="E4" s="386"/>
      <c r="F4" s="133" t="s">
        <v>211</v>
      </c>
      <c r="G4" s="134" t="s">
        <v>721</v>
      </c>
      <c r="H4" s="85"/>
      <c r="I4" s="380" t="s">
        <v>141</v>
      </c>
      <c r="J4" s="380"/>
      <c r="K4" s="381" t="s">
        <v>1116</v>
      </c>
      <c r="L4" s="381"/>
      <c r="M4" s="381"/>
      <c r="N4" s="381"/>
      <c r="O4" s="381"/>
    </row>
    <row r="5" spans="1:15" ht="13.5" customHeight="1">
      <c r="A5" s="4"/>
      <c r="B5" s="4"/>
      <c r="C5" s="4"/>
      <c r="D5" s="8"/>
      <c r="E5" s="5"/>
      <c r="F5" s="6"/>
      <c r="G5" s="7"/>
      <c r="H5" s="7"/>
      <c r="I5" s="7"/>
      <c r="J5" s="7"/>
      <c r="K5" s="7"/>
      <c r="L5" s="7"/>
      <c r="M5" s="385">
        <v>42127.73592708333</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2.25" customHeight="1">
      <c r="A8" s="87">
        <v>1</v>
      </c>
      <c r="B8" s="88" t="s">
        <v>641</v>
      </c>
      <c r="C8" s="89">
        <v>256</v>
      </c>
      <c r="D8" s="90">
        <v>32207</v>
      </c>
      <c r="E8" s="173" t="s">
        <v>1093</v>
      </c>
      <c r="F8" s="173" t="s">
        <v>1094</v>
      </c>
      <c r="G8" s="91">
        <v>5767</v>
      </c>
      <c r="H8" s="91">
        <v>5939</v>
      </c>
      <c r="I8" s="91">
        <v>6042</v>
      </c>
      <c r="J8" s="218">
        <v>6042</v>
      </c>
      <c r="K8" s="248" t="s">
        <v>252</v>
      </c>
      <c r="L8" s="248" t="s">
        <v>252</v>
      </c>
      <c r="M8" s="249" t="s">
        <v>252</v>
      </c>
      <c r="N8" s="218">
        <v>6042</v>
      </c>
      <c r="O8" s="92"/>
    </row>
    <row r="9" spans="1:15" s="74" customFormat="1" ht="32.25" customHeight="1">
      <c r="A9" s="87">
        <v>2</v>
      </c>
      <c r="B9" s="88" t="s">
        <v>639</v>
      </c>
      <c r="C9" s="89">
        <v>304</v>
      </c>
      <c r="D9" s="90">
        <v>34857</v>
      </c>
      <c r="E9" s="173" t="s">
        <v>1096</v>
      </c>
      <c r="F9" s="173" t="s">
        <v>773</v>
      </c>
      <c r="G9" s="91">
        <v>5529</v>
      </c>
      <c r="H9" s="91">
        <v>5524</v>
      </c>
      <c r="I9" s="91">
        <v>5653</v>
      </c>
      <c r="J9" s="218">
        <v>5653</v>
      </c>
      <c r="K9" s="248">
        <v>5599</v>
      </c>
      <c r="L9" s="248" t="s">
        <v>1118</v>
      </c>
      <c r="M9" s="249">
        <v>5476</v>
      </c>
      <c r="N9" s="218">
        <v>5653</v>
      </c>
      <c r="O9" s="92"/>
    </row>
    <row r="10" spans="1:15" s="74" customFormat="1" ht="32.25" customHeight="1">
      <c r="A10" s="87">
        <v>3</v>
      </c>
      <c r="B10" s="88" t="s">
        <v>636</v>
      </c>
      <c r="C10" s="89">
        <v>217</v>
      </c>
      <c r="D10" s="90">
        <v>34415</v>
      </c>
      <c r="E10" s="173" t="s">
        <v>1064</v>
      </c>
      <c r="F10" s="173" t="s">
        <v>897</v>
      </c>
      <c r="G10" s="91">
        <v>4554</v>
      </c>
      <c r="H10" s="91">
        <v>4744</v>
      </c>
      <c r="I10" s="91">
        <v>4486</v>
      </c>
      <c r="J10" s="218">
        <v>4744</v>
      </c>
      <c r="K10" s="248">
        <v>4361</v>
      </c>
      <c r="L10" s="248">
        <v>4711</v>
      </c>
      <c r="M10" s="249">
        <v>5020</v>
      </c>
      <c r="N10" s="218">
        <v>5020</v>
      </c>
      <c r="O10" s="92"/>
    </row>
    <row r="11" spans="1:15" s="74" customFormat="1" ht="32.25" customHeight="1" thickBot="1">
      <c r="A11" s="260">
        <v>4</v>
      </c>
      <c r="B11" s="261" t="s">
        <v>637</v>
      </c>
      <c r="C11" s="262">
        <v>105</v>
      </c>
      <c r="D11" s="263">
        <v>34396</v>
      </c>
      <c r="E11" s="264" t="s">
        <v>1091</v>
      </c>
      <c r="F11" s="264" t="s">
        <v>779</v>
      </c>
      <c r="G11" s="282">
        <v>4816</v>
      </c>
      <c r="H11" s="282">
        <v>4552</v>
      </c>
      <c r="I11" s="282" t="s">
        <v>1118</v>
      </c>
      <c r="J11" s="266">
        <v>4816</v>
      </c>
      <c r="K11" s="267">
        <v>4465</v>
      </c>
      <c r="L11" s="267">
        <v>4692</v>
      </c>
      <c r="M11" s="268">
        <v>3395</v>
      </c>
      <c r="N11" s="266">
        <v>4816</v>
      </c>
      <c r="O11" s="269"/>
    </row>
    <row r="12" spans="1:16" s="74" customFormat="1" ht="32.25" customHeight="1" thickTop="1">
      <c r="A12" s="250">
        <v>5</v>
      </c>
      <c r="B12" s="251" t="s">
        <v>635</v>
      </c>
      <c r="C12" s="252">
        <v>252</v>
      </c>
      <c r="D12" s="253">
        <v>34335</v>
      </c>
      <c r="E12" s="254" t="s">
        <v>1092</v>
      </c>
      <c r="F12" s="254" t="s">
        <v>1043</v>
      </c>
      <c r="G12" s="270">
        <v>2180</v>
      </c>
      <c r="H12" s="270">
        <v>1927</v>
      </c>
      <c r="I12" s="270">
        <v>2266</v>
      </c>
      <c r="J12" s="256">
        <v>2266</v>
      </c>
      <c r="K12" s="257">
        <v>2115</v>
      </c>
      <c r="L12" s="257">
        <v>2020</v>
      </c>
      <c r="M12" s="258">
        <v>2085</v>
      </c>
      <c r="N12" s="256">
        <v>2266</v>
      </c>
      <c r="O12" s="259"/>
      <c r="P12" s="75"/>
    </row>
    <row r="13" spans="1:15" s="74" customFormat="1" ht="32.25" customHeight="1">
      <c r="A13" s="87" t="s">
        <v>252</v>
      </c>
      <c r="B13" s="88" t="s">
        <v>638</v>
      </c>
      <c r="C13" s="89">
        <v>284</v>
      </c>
      <c r="D13" s="90">
        <v>33983</v>
      </c>
      <c r="E13" s="173" t="s">
        <v>1095</v>
      </c>
      <c r="F13" s="173" t="s">
        <v>801</v>
      </c>
      <c r="G13" s="91"/>
      <c r="H13" s="91"/>
      <c r="I13" s="91"/>
      <c r="J13" s="218" t="s">
        <v>829</v>
      </c>
      <c r="K13" s="248"/>
      <c r="L13" s="248"/>
      <c r="M13" s="249"/>
      <c r="N13" s="218" t="s">
        <v>738</v>
      </c>
      <c r="O13" s="92"/>
    </row>
    <row r="14" spans="1:15" s="74" customFormat="1" ht="32.25" customHeight="1">
      <c r="A14" s="87" t="s">
        <v>252</v>
      </c>
      <c r="B14" s="88" t="s">
        <v>640</v>
      </c>
      <c r="C14" s="89">
        <v>114</v>
      </c>
      <c r="D14" s="90">
        <v>34755</v>
      </c>
      <c r="E14" s="173" t="s">
        <v>1056</v>
      </c>
      <c r="F14" s="173" t="s">
        <v>779</v>
      </c>
      <c r="G14" s="91"/>
      <c r="H14" s="91"/>
      <c r="I14" s="91"/>
      <c r="J14" s="218" t="s">
        <v>829</v>
      </c>
      <c r="K14" s="248"/>
      <c r="L14" s="248"/>
      <c r="M14" s="249"/>
      <c r="N14" s="218" t="s">
        <v>738</v>
      </c>
      <c r="O14" s="92"/>
    </row>
    <row r="15" spans="1:15" s="74" customFormat="1" ht="32.25" customHeight="1">
      <c r="A15" s="87"/>
      <c r="B15" s="88" t="s">
        <v>642</v>
      </c>
      <c r="C15" s="89" t="s">
        <v>829</v>
      </c>
      <c r="D15" s="90" t="s">
        <v>829</v>
      </c>
      <c r="E15" s="173" t="s">
        <v>829</v>
      </c>
      <c r="F15" s="173" t="s">
        <v>829</v>
      </c>
      <c r="G15" s="91"/>
      <c r="H15" s="91"/>
      <c r="I15" s="91"/>
      <c r="J15" s="218" t="s">
        <v>829</v>
      </c>
      <c r="K15" s="248"/>
      <c r="L15" s="248"/>
      <c r="M15" s="249"/>
      <c r="N15" s="218">
        <v>0</v>
      </c>
      <c r="O15" s="92"/>
    </row>
    <row r="16" spans="1:15" s="74" customFormat="1" ht="32.25" customHeight="1">
      <c r="A16" s="87"/>
      <c r="B16" s="88" t="s">
        <v>643</v>
      </c>
      <c r="C16" s="89" t="s">
        <v>829</v>
      </c>
      <c r="D16" s="90" t="s">
        <v>829</v>
      </c>
      <c r="E16" s="173" t="s">
        <v>829</v>
      </c>
      <c r="F16" s="173" t="s">
        <v>829</v>
      </c>
      <c r="G16" s="91"/>
      <c r="H16" s="91"/>
      <c r="I16" s="91"/>
      <c r="J16" s="218" t="s">
        <v>829</v>
      </c>
      <c r="K16" s="248"/>
      <c r="L16" s="248"/>
      <c r="M16" s="249"/>
      <c r="N16" s="218">
        <v>0</v>
      </c>
      <c r="O16" s="92"/>
    </row>
    <row r="17" spans="1:15" s="74" customFormat="1" ht="32.25" customHeight="1">
      <c r="A17" s="87"/>
      <c r="B17" s="88" t="s">
        <v>644</v>
      </c>
      <c r="C17" s="89" t="s">
        <v>829</v>
      </c>
      <c r="D17" s="90" t="s">
        <v>829</v>
      </c>
      <c r="E17" s="173" t="s">
        <v>829</v>
      </c>
      <c r="F17" s="173" t="s">
        <v>829</v>
      </c>
      <c r="G17" s="91"/>
      <c r="H17" s="91"/>
      <c r="I17" s="91"/>
      <c r="J17" s="218" t="s">
        <v>829</v>
      </c>
      <c r="K17" s="219"/>
      <c r="L17" s="219"/>
      <c r="M17" s="220"/>
      <c r="N17" s="218">
        <v>0</v>
      </c>
      <c r="O17" s="92"/>
    </row>
    <row r="18" spans="1:15" s="74" customFormat="1" ht="32.25" customHeight="1">
      <c r="A18" s="87"/>
      <c r="B18" s="88" t="s">
        <v>645</v>
      </c>
      <c r="C18" s="89" t="s">
        <v>829</v>
      </c>
      <c r="D18" s="90" t="s">
        <v>829</v>
      </c>
      <c r="E18" s="173" t="s">
        <v>829</v>
      </c>
      <c r="F18" s="173" t="s">
        <v>829</v>
      </c>
      <c r="G18" s="91"/>
      <c r="H18" s="91"/>
      <c r="I18" s="91"/>
      <c r="J18" s="218" t="s">
        <v>829</v>
      </c>
      <c r="K18" s="219"/>
      <c r="L18" s="219"/>
      <c r="M18" s="220"/>
      <c r="N18" s="218">
        <v>0</v>
      </c>
      <c r="O18" s="92"/>
    </row>
    <row r="19" spans="1:16" s="74" customFormat="1" ht="32.25" customHeight="1">
      <c r="A19" s="87"/>
      <c r="B19" s="88" t="s">
        <v>646</v>
      </c>
      <c r="C19" s="89" t="s">
        <v>829</v>
      </c>
      <c r="D19" s="90" t="s">
        <v>829</v>
      </c>
      <c r="E19" s="173" t="s">
        <v>829</v>
      </c>
      <c r="F19" s="173" t="s">
        <v>829</v>
      </c>
      <c r="G19" s="91"/>
      <c r="H19" s="91"/>
      <c r="I19" s="91"/>
      <c r="J19" s="218" t="s">
        <v>829</v>
      </c>
      <c r="K19" s="219"/>
      <c r="L19" s="219"/>
      <c r="M19" s="220"/>
      <c r="N19" s="218">
        <v>0</v>
      </c>
      <c r="O19" s="92"/>
      <c r="P19" s="75"/>
    </row>
    <row r="20" spans="1:15" s="74" customFormat="1" ht="32.25" customHeight="1">
      <c r="A20" s="87"/>
      <c r="B20" s="88" t="s">
        <v>647</v>
      </c>
      <c r="C20" s="89" t="s">
        <v>829</v>
      </c>
      <c r="D20" s="90" t="s">
        <v>829</v>
      </c>
      <c r="E20" s="173" t="s">
        <v>829</v>
      </c>
      <c r="F20" s="173" t="s">
        <v>829</v>
      </c>
      <c r="G20" s="91"/>
      <c r="H20" s="91"/>
      <c r="I20" s="91"/>
      <c r="J20" s="218" t="s">
        <v>829</v>
      </c>
      <c r="K20" s="219"/>
      <c r="L20" s="219"/>
      <c r="M20" s="220"/>
      <c r="N20" s="218">
        <v>0</v>
      </c>
      <c r="O20" s="92"/>
    </row>
    <row r="21" spans="1:15" s="74" customFormat="1" ht="32.25" customHeight="1">
      <c r="A21" s="87"/>
      <c r="B21" s="88" t="s">
        <v>648</v>
      </c>
      <c r="C21" s="89" t="s">
        <v>829</v>
      </c>
      <c r="D21" s="90" t="s">
        <v>829</v>
      </c>
      <c r="E21" s="173" t="s">
        <v>829</v>
      </c>
      <c r="F21" s="173" t="s">
        <v>829</v>
      </c>
      <c r="G21" s="91"/>
      <c r="H21" s="91"/>
      <c r="I21" s="91"/>
      <c r="J21" s="218" t="s">
        <v>829</v>
      </c>
      <c r="K21" s="219"/>
      <c r="L21" s="219"/>
      <c r="M21" s="220"/>
      <c r="N21" s="218">
        <v>0</v>
      </c>
      <c r="O21" s="92"/>
    </row>
    <row r="22" spans="1:15" s="74" customFormat="1" ht="32.25" customHeight="1">
      <c r="A22" s="87"/>
      <c r="B22" s="88" t="s">
        <v>649</v>
      </c>
      <c r="C22" s="89" t="s">
        <v>829</v>
      </c>
      <c r="D22" s="90" t="s">
        <v>829</v>
      </c>
      <c r="E22" s="173" t="s">
        <v>829</v>
      </c>
      <c r="F22" s="173" t="s">
        <v>829</v>
      </c>
      <c r="G22" s="91"/>
      <c r="H22" s="91"/>
      <c r="I22" s="91"/>
      <c r="J22" s="218" t="s">
        <v>829</v>
      </c>
      <c r="K22" s="219"/>
      <c r="L22" s="219"/>
      <c r="M22" s="220"/>
      <c r="N22" s="218">
        <v>0</v>
      </c>
      <c r="O22" s="92"/>
    </row>
    <row r="23" spans="1:15" s="74" customFormat="1" ht="32.25" customHeight="1">
      <c r="A23" s="87"/>
      <c r="B23" s="88" t="s">
        <v>650</v>
      </c>
      <c r="C23" s="89" t="s">
        <v>829</v>
      </c>
      <c r="D23" s="90" t="s">
        <v>829</v>
      </c>
      <c r="E23" s="173" t="s">
        <v>829</v>
      </c>
      <c r="F23" s="173" t="s">
        <v>829</v>
      </c>
      <c r="G23" s="91"/>
      <c r="H23" s="91"/>
      <c r="I23" s="91"/>
      <c r="J23" s="218" t="s">
        <v>829</v>
      </c>
      <c r="K23" s="219"/>
      <c r="L23" s="219"/>
      <c r="M23" s="220"/>
      <c r="N23" s="218">
        <v>0</v>
      </c>
      <c r="O23" s="92"/>
    </row>
    <row r="24" spans="1:15" s="74" customFormat="1" ht="32.25" customHeight="1">
      <c r="A24" s="87"/>
      <c r="B24" s="88" t="s">
        <v>651</v>
      </c>
      <c r="C24" s="89" t="s">
        <v>829</v>
      </c>
      <c r="D24" s="90" t="s">
        <v>829</v>
      </c>
      <c r="E24" s="173" t="s">
        <v>829</v>
      </c>
      <c r="F24" s="173" t="s">
        <v>829</v>
      </c>
      <c r="G24" s="91"/>
      <c r="H24" s="91"/>
      <c r="I24" s="91"/>
      <c r="J24" s="218" t="s">
        <v>829</v>
      </c>
      <c r="K24" s="219"/>
      <c r="L24" s="219"/>
      <c r="M24" s="220"/>
      <c r="N24" s="218">
        <v>0</v>
      </c>
      <c r="O24" s="92"/>
    </row>
    <row r="25" spans="1:15" s="74" customFormat="1" ht="32.25" customHeight="1">
      <c r="A25" s="87"/>
      <c r="B25" s="88" t="s">
        <v>652</v>
      </c>
      <c r="C25" s="89" t="s">
        <v>829</v>
      </c>
      <c r="D25" s="90" t="s">
        <v>829</v>
      </c>
      <c r="E25" s="173" t="s">
        <v>829</v>
      </c>
      <c r="F25" s="173" t="s">
        <v>829</v>
      </c>
      <c r="G25" s="91"/>
      <c r="H25" s="91"/>
      <c r="I25" s="91"/>
      <c r="J25" s="218" t="s">
        <v>829</v>
      </c>
      <c r="K25" s="219"/>
      <c r="L25" s="219"/>
      <c r="M25" s="220"/>
      <c r="N25" s="218">
        <v>0</v>
      </c>
      <c r="O25" s="92"/>
    </row>
    <row r="26" spans="1:16" s="74" customFormat="1" ht="32.25" customHeight="1">
      <c r="A26" s="87"/>
      <c r="B26" s="88" t="s">
        <v>653</v>
      </c>
      <c r="C26" s="89" t="s">
        <v>829</v>
      </c>
      <c r="D26" s="90" t="s">
        <v>829</v>
      </c>
      <c r="E26" s="173" t="s">
        <v>829</v>
      </c>
      <c r="F26" s="173" t="s">
        <v>829</v>
      </c>
      <c r="G26" s="91"/>
      <c r="H26" s="91"/>
      <c r="I26" s="91"/>
      <c r="J26" s="218" t="s">
        <v>829</v>
      </c>
      <c r="K26" s="219"/>
      <c r="L26" s="219"/>
      <c r="M26" s="220"/>
      <c r="N26" s="218">
        <v>0</v>
      </c>
      <c r="O26" s="92"/>
      <c r="P26" s="75"/>
    </row>
    <row r="27" spans="1:15" s="74" customFormat="1" ht="32.25" customHeight="1">
      <c r="A27" s="87"/>
      <c r="B27" s="88" t="s">
        <v>654</v>
      </c>
      <c r="C27" s="89" t="s">
        <v>829</v>
      </c>
      <c r="D27" s="90" t="s">
        <v>829</v>
      </c>
      <c r="E27" s="173" t="s">
        <v>829</v>
      </c>
      <c r="F27" s="173" t="s">
        <v>829</v>
      </c>
      <c r="G27" s="91"/>
      <c r="H27" s="91"/>
      <c r="I27" s="91"/>
      <c r="J27" s="218" t="s">
        <v>829</v>
      </c>
      <c r="K27" s="219"/>
      <c r="L27" s="219"/>
      <c r="M27" s="220"/>
      <c r="N27" s="218">
        <v>0</v>
      </c>
      <c r="O27" s="92"/>
    </row>
    <row r="28" spans="1:15" s="74" customFormat="1" ht="32.25" customHeight="1">
      <c r="A28" s="87"/>
      <c r="B28" s="88" t="s">
        <v>655</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656</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657</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658</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659</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660</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661</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662</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663</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664</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2" r:id="rId2"/>
  <drawing r:id="rId1"/>
</worksheet>
</file>

<file path=xl/worksheets/sheet27.xml><?xml version="1.0" encoding="utf-8"?>
<worksheet xmlns="http://schemas.openxmlformats.org/spreadsheetml/2006/main" xmlns:r="http://schemas.openxmlformats.org/officeDocument/2006/relationships">
  <sheetPr>
    <tabColor rgb="FF00B050"/>
  </sheetPr>
  <dimension ref="A1:P39"/>
  <sheetViews>
    <sheetView view="pageBreakPreview" zoomScale="106" zoomScaleSheetLayoutView="106" zoomScalePageLayoutView="0" workbookViewId="0" topLeftCell="A1">
      <selection activeCell="Q7" sqref="Q7"/>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36.57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708</v>
      </c>
      <c r="E3" s="375"/>
      <c r="F3" s="216" t="s">
        <v>137</v>
      </c>
      <c r="G3" s="376">
        <v>3800</v>
      </c>
      <c r="H3" s="376"/>
      <c r="I3" s="387" t="s">
        <v>142</v>
      </c>
      <c r="J3" s="387"/>
      <c r="K3" s="388" t="s">
        <v>716</v>
      </c>
      <c r="L3" s="388"/>
      <c r="M3" s="388"/>
      <c r="N3" s="388"/>
      <c r="O3" s="388"/>
    </row>
    <row r="4" spans="1:15" s="3" customFormat="1" ht="17.25" customHeight="1">
      <c r="A4" s="380" t="s">
        <v>144</v>
      </c>
      <c r="B4" s="380"/>
      <c r="C4" s="380"/>
      <c r="D4" s="386" t="s">
        <v>699</v>
      </c>
      <c r="E4" s="386"/>
      <c r="F4" s="133" t="s">
        <v>211</v>
      </c>
      <c r="G4" s="134" t="s">
        <v>723</v>
      </c>
      <c r="H4" s="85"/>
      <c r="I4" s="380" t="s">
        <v>141</v>
      </c>
      <c r="J4" s="380"/>
      <c r="K4" s="381" t="s">
        <v>1115</v>
      </c>
      <c r="L4" s="381"/>
      <c r="M4" s="381"/>
      <c r="N4" s="381"/>
      <c r="O4" s="381"/>
    </row>
    <row r="5" spans="1:15" ht="13.5" customHeight="1">
      <c r="A5" s="4"/>
      <c r="B5" s="4"/>
      <c r="C5" s="4"/>
      <c r="D5" s="8"/>
      <c r="E5" s="5"/>
      <c r="F5" s="6"/>
      <c r="G5" s="7"/>
      <c r="H5" s="7"/>
      <c r="I5" s="7"/>
      <c r="J5" s="7"/>
      <c r="K5" s="7"/>
      <c r="L5" s="7"/>
      <c r="M5" s="385">
        <v>42127.73592708333</v>
      </c>
      <c r="N5" s="385"/>
      <c r="O5" s="385"/>
    </row>
    <row r="6" spans="1:15" ht="15.75">
      <c r="A6" s="382" t="s">
        <v>6</v>
      </c>
      <c r="B6" s="382"/>
      <c r="C6" s="383" t="s">
        <v>112</v>
      </c>
      <c r="D6" s="383" t="s">
        <v>145</v>
      </c>
      <c r="E6" s="382" t="s">
        <v>7</v>
      </c>
      <c r="F6" s="382" t="s">
        <v>21</v>
      </c>
      <c r="G6" s="384" t="s">
        <v>452</v>
      </c>
      <c r="H6" s="384"/>
      <c r="I6" s="384"/>
      <c r="J6" s="384"/>
      <c r="K6" s="384"/>
      <c r="L6" s="384"/>
      <c r="M6" s="384"/>
      <c r="N6" s="377" t="s">
        <v>8</v>
      </c>
      <c r="O6" s="377" t="s">
        <v>285</v>
      </c>
    </row>
    <row r="7" spans="1:15" ht="31.5">
      <c r="A7" s="382"/>
      <c r="B7" s="382"/>
      <c r="C7" s="383"/>
      <c r="D7" s="383"/>
      <c r="E7" s="382"/>
      <c r="F7" s="382"/>
      <c r="G7" s="215">
        <v>1</v>
      </c>
      <c r="H7" s="215">
        <v>2</v>
      </c>
      <c r="I7" s="215">
        <v>3</v>
      </c>
      <c r="J7" s="215" t="s">
        <v>140</v>
      </c>
      <c r="K7" s="215">
        <v>4</v>
      </c>
      <c r="L7" s="215">
        <v>5</v>
      </c>
      <c r="M7" s="215">
        <v>6</v>
      </c>
      <c r="N7" s="377"/>
      <c r="O7" s="377"/>
    </row>
    <row r="8" spans="1:15" s="74" customFormat="1" ht="35.25" customHeight="1">
      <c r="A8" s="87">
        <v>1</v>
      </c>
      <c r="B8" s="88" t="s">
        <v>675</v>
      </c>
      <c r="C8" s="89">
        <v>227</v>
      </c>
      <c r="D8" s="90">
        <v>27948</v>
      </c>
      <c r="E8" s="173" t="s">
        <v>1101</v>
      </c>
      <c r="F8" s="173" t="s">
        <v>819</v>
      </c>
      <c r="G8" s="91">
        <v>5570</v>
      </c>
      <c r="H8" s="91" t="s">
        <v>1118</v>
      </c>
      <c r="I8" s="91">
        <v>5742</v>
      </c>
      <c r="J8" s="218">
        <v>5742</v>
      </c>
      <c r="K8" s="248" t="s">
        <v>1118</v>
      </c>
      <c r="L8" s="248" t="s">
        <v>252</v>
      </c>
      <c r="M8" s="249" t="s">
        <v>252</v>
      </c>
      <c r="N8" s="218">
        <v>5742</v>
      </c>
      <c r="O8" s="92"/>
    </row>
    <row r="9" spans="1:15" s="74" customFormat="1" ht="35.25" customHeight="1">
      <c r="A9" s="87">
        <v>2</v>
      </c>
      <c r="B9" s="88" t="s">
        <v>674</v>
      </c>
      <c r="C9" s="89">
        <v>110</v>
      </c>
      <c r="D9" s="90">
        <v>32107</v>
      </c>
      <c r="E9" s="173" t="s">
        <v>1100</v>
      </c>
      <c r="F9" s="173" t="s">
        <v>779</v>
      </c>
      <c r="G9" s="91" t="s">
        <v>1118</v>
      </c>
      <c r="H9" s="91" t="s">
        <v>1118</v>
      </c>
      <c r="I9" s="91">
        <v>4886</v>
      </c>
      <c r="J9" s="218">
        <v>4886</v>
      </c>
      <c r="K9" s="248">
        <v>5395</v>
      </c>
      <c r="L9" s="248">
        <v>5497</v>
      </c>
      <c r="M9" s="249" t="s">
        <v>1118</v>
      </c>
      <c r="N9" s="218">
        <v>5497</v>
      </c>
      <c r="O9" s="92"/>
    </row>
    <row r="10" spans="1:15" s="74" customFormat="1" ht="35.25" customHeight="1">
      <c r="A10" s="87">
        <v>3</v>
      </c>
      <c r="B10" s="88" t="s">
        <v>673</v>
      </c>
      <c r="C10" s="89">
        <v>149</v>
      </c>
      <c r="D10" s="90">
        <v>34934</v>
      </c>
      <c r="E10" s="173" t="s">
        <v>1074</v>
      </c>
      <c r="F10" s="173" t="s">
        <v>726</v>
      </c>
      <c r="G10" s="91" t="s">
        <v>1118</v>
      </c>
      <c r="H10" s="91">
        <v>4411</v>
      </c>
      <c r="I10" s="91">
        <v>4958</v>
      </c>
      <c r="J10" s="218">
        <v>4958</v>
      </c>
      <c r="K10" s="248">
        <v>5099</v>
      </c>
      <c r="L10" s="248" t="s">
        <v>1118</v>
      </c>
      <c r="M10" s="249" t="s">
        <v>1118</v>
      </c>
      <c r="N10" s="218">
        <v>5099</v>
      </c>
      <c r="O10" s="92"/>
    </row>
    <row r="11" spans="1:15" s="74" customFormat="1" ht="35.25" customHeight="1">
      <c r="A11" s="87">
        <v>4</v>
      </c>
      <c r="B11" s="88" t="s">
        <v>672</v>
      </c>
      <c r="C11" s="89">
        <v>101</v>
      </c>
      <c r="D11" s="90">
        <v>34335</v>
      </c>
      <c r="E11" s="173" t="s">
        <v>1098</v>
      </c>
      <c r="F11" s="173" t="s">
        <v>779</v>
      </c>
      <c r="G11" s="91">
        <v>4480</v>
      </c>
      <c r="H11" s="91">
        <v>4607</v>
      </c>
      <c r="I11" s="91" t="s">
        <v>1118</v>
      </c>
      <c r="J11" s="218">
        <v>4607</v>
      </c>
      <c r="K11" s="248">
        <v>4625</v>
      </c>
      <c r="L11" s="248">
        <v>4605</v>
      </c>
      <c r="M11" s="249">
        <v>4681</v>
      </c>
      <c r="N11" s="218">
        <v>4681</v>
      </c>
      <c r="O11" s="92"/>
    </row>
    <row r="12" spans="1:16" s="74" customFormat="1" ht="35.25" customHeight="1" thickBot="1">
      <c r="A12" s="260">
        <v>5</v>
      </c>
      <c r="B12" s="261" t="s">
        <v>671</v>
      </c>
      <c r="C12" s="262">
        <v>93</v>
      </c>
      <c r="D12" s="263">
        <v>34335</v>
      </c>
      <c r="E12" s="264" t="s">
        <v>1097</v>
      </c>
      <c r="F12" s="264" t="s">
        <v>779</v>
      </c>
      <c r="G12" s="282">
        <v>4196</v>
      </c>
      <c r="H12" s="282">
        <v>4390</v>
      </c>
      <c r="I12" s="282" t="s">
        <v>1118</v>
      </c>
      <c r="J12" s="266">
        <v>4390</v>
      </c>
      <c r="K12" s="267" t="s">
        <v>1118</v>
      </c>
      <c r="L12" s="267" t="s">
        <v>1118</v>
      </c>
      <c r="M12" s="268">
        <v>4397</v>
      </c>
      <c r="N12" s="266">
        <v>4397</v>
      </c>
      <c r="O12" s="269"/>
      <c r="P12" s="75"/>
    </row>
    <row r="13" spans="1:15" s="74" customFormat="1" ht="35.25" customHeight="1" thickTop="1">
      <c r="A13" s="250">
        <v>6</v>
      </c>
      <c r="B13" s="251" t="s">
        <v>670</v>
      </c>
      <c r="C13" s="252">
        <v>131</v>
      </c>
      <c r="D13" s="253">
        <v>34279</v>
      </c>
      <c r="E13" s="254" t="s">
        <v>1087</v>
      </c>
      <c r="F13" s="254" t="s">
        <v>1058</v>
      </c>
      <c r="G13" s="270">
        <v>2627</v>
      </c>
      <c r="H13" s="270">
        <v>3213</v>
      </c>
      <c r="I13" s="270">
        <v>3464</v>
      </c>
      <c r="J13" s="256">
        <v>3464</v>
      </c>
      <c r="K13" s="257">
        <v>3253</v>
      </c>
      <c r="L13" s="257">
        <v>3320</v>
      </c>
      <c r="M13" s="258">
        <v>3341</v>
      </c>
      <c r="N13" s="256">
        <v>3464</v>
      </c>
      <c r="O13" s="259"/>
    </row>
    <row r="14" spans="1:15" s="74" customFormat="1" ht="35.25" customHeight="1">
      <c r="A14" s="87">
        <v>7</v>
      </c>
      <c r="B14" s="88" t="s">
        <v>665</v>
      </c>
      <c r="C14" s="89">
        <v>252</v>
      </c>
      <c r="D14" s="90">
        <v>34335</v>
      </c>
      <c r="E14" s="173" t="s">
        <v>1092</v>
      </c>
      <c r="F14" s="173" t="s">
        <v>1043</v>
      </c>
      <c r="G14" s="91" t="s">
        <v>1118</v>
      </c>
      <c r="H14" s="91" t="s">
        <v>1118</v>
      </c>
      <c r="I14" s="91">
        <v>1229</v>
      </c>
      <c r="J14" s="218">
        <v>1229</v>
      </c>
      <c r="K14" s="248" t="s">
        <v>1118</v>
      </c>
      <c r="L14" s="248">
        <v>1866</v>
      </c>
      <c r="M14" s="249">
        <v>1531</v>
      </c>
      <c r="N14" s="218">
        <v>1866</v>
      </c>
      <c r="O14" s="92"/>
    </row>
    <row r="15" spans="1:15" s="74" customFormat="1" ht="35.25" customHeight="1">
      <c r="A15" s="87" t="s">
        <v>252</v>
      </c>
      <c r="B15" s="88" t="s">
        <v>668</v>
      </c>
      <c r="C15" s="89">
        <v>283</v>
      </c>
      <c r="D15" s="90">
        <v>34731</v>
      </c>
      <c r="E15" s="173" t="s">
        <v>1077</v>
      </c>
      <c r="F15" s="173" t="s">
        <v>801</v>
      </c>
      <c r="G15" s="91" t="s">
        <v>1118</v>
      </c>
      <c r="H15" s="91" t="s">
        <v>1118</v>
      </c>
      <c r="I15" s="91" t="s">
        <v>1118</v>
      </c>
      <c r="J15" s="218" t="s">
        <v>829</v>
      </c>
      <c r="K15" s="248"/>
      <c r="L15" s="248"/>
      <c r="M15" s="249"/>
      <c r="N15" s="218" t="s">
        <v>739</v>
      </c>
      <c r="O15" s="92"/>
    </row>
    <row r="16" spans="1:15" s="74" customFormat="1" ht="35.25" customHeight="1">
      <c r="A16" s="87" t="s">
        <v>252</v>
      </c>
      <c r="B16" s="88" t="s">
        <v>669</v>
      </c>
      <c r="C16" s="89">
        <v>107</v>
      </c>
      <c r="D16" s="90">
        <v>34755</v>
      </c>
      <c r="E16" s="173" t="s">
        <v>1099</v>
      </c>
      <c r="F16" s="173" t="s">
        <v>779</v>
      </c>
      <c r="G16" s="91" t="s">
        <v>1118</v>
      </c>
      <c r="H16" s="91" t="s">
        <v>1118</v>
      </c>
      <c r="I16" s="91" t="s">
        <v>1118</v>
      </c>
      <c r="J16" s="218" t="s">
        <v>829</v>
      </c>
      <c r="K16" s="248"/>
      <c r="L16" s="248"/>
      <c r="M16" s="249"/>
      <c r="N16" s="218" t="s">
        <v>739</v>
      </c>
      <c r="O16" s="92"/>
    </row>
    <row r="17" spans="1:15" s="74" customFormat="1" ht="35.25" customHeight="1">
      <c r="A17" s="87" t="s">
        <v>252</v>
      </c>
      <c r="B17" s="88" t="s">
        <v>666</v>
      </c>
      <c r="C17" s="89">
        <v>253</v>
      </c>
      <c r="D17" s="90">
        <v>34603</v>
      </c>
      <c r="E17" s="173" t="s">
        <v>1075</v>
      </c>
      <c r="F17" s="173" t="s">
        <v>1043</v>
      </c>
      <c r="G17" s="91"/>
      <c r="H17" s="91"/>
      <c r="I17" s="91"/>
      <c r="J17" s="218" t="s">
        <v>829</v>
      </c>
      <c r="K17" s="248"/>
      <c r="L17" s="248"/>
      <c r="M17" s="249"/>
      <c r="N17" s="218" t="s">
        <v>738</v>
      </c>
      <c r="O17" s="92"/>
    </row>
    <row r="18" spans="1:15" s="74" customFormat="1" ht="35.25" customHeight="1">
      <c r="A18" s="87" t="s">
        <v>252</v>
      </c>
      <c r="B18" s="88" t="s">
        <v>667</v>
      </c>
      <c r="C18" s="89">
        <v>254</v>
      </c>
      <c r="D18" s="90">
        <v>33415</v>
      </c>
      <c r="E18" s="173" t="s">
        <v>1076</v>
      </c>
      <c r="F18" s="173" t="s">
        <v>1043</v>
      </c>
      <c r="G18" s="91"/>
      <c r="H18" s="91"/>
      <c r="I18" s="91"/>
      <c r="J18" s="218" t="s">
        <v>829</v>
      </c>
      <c r="K18" s="248"/>
      <c r="L18" s="248"/>
      <c r="M18" s="249"/>
      <c r="N18" s="218" t="s">
        <v>738</v>
      </c>
      <c r="O18" s="92"/>
    </row>
    <row r="19" spans="1:16" s="74" customFormat="1" ht="35.25" customHeight="1">
      <c r="A19" s="87"/>
      <c r="B19" s="88" t="s">
        <v>676</v>
      </c>
      <c r="C19" s="89" t="s">
        <v>829</v>
      </c>
      <c r="D19" s="90" t="s">
        <v>829</v>
      </c>
      <c r="E19" s="173" t="s">
        <v>829</v>
      </c>
      <c r="F19" s="173" t="s">
        <v>829</v>
      </c>
      <c r="G19" s="91"/>
      <c r="H19" s="91"/>
      <c r="I19" s="91"/>
      <c r="J19" s="218" t="s">
        <v>829</v>
      </c>
      <c r="K19" s="219"/>
      <c r="L19" s="219"/>
      <c r="M19" s="220"/>
      <c r="N19" s="218">
        <v>0</v>
      </c>
      <c r="O19" s="92"/>
      <c r="P19" s="75"/>
    </row>
    <row r="20" spans="1:15" s="74" customFormat="1" ht="35.25" customHeight="1">
      <c r="A20" s="87"/>
      <c r="B20" s="88" t="s">
        <v>677</v>
      </c>
      <c r="C20" s="89" t="s">
        <v>829</v>
      </c>
      <c r="D20" s="90" t="s">
        <v>829</v>
      </c>
      <c r="E20" s="173" t="s">
        <v>829</v>
      </c>
      <c r="F20" s="173" t="s">
        <v>829</v>
      </c>
      <c r="G20" s="91"/>
      <c r="H20" s="91"/>
      <c r="I20" s="91"/>
      <c r="J20" s="218" t="s">
        <v>829</v>
      </c>
      <c r="K20" s="219"/>
      <c r="L20" s="219"/>
      <c r="M20" s="220"/>
      <c r="N20" s="218">
        <v>0</v>
      </c>
      <c r="O20" s="92"/>
    </row>
    <row r="21" spans="1:15" s="74" customFormat="1" ht="35.25" customHeight="1">
      <c r="A21" s="87"/>
      <c r="B21" s="88" t="s">
        <v>678</v>
      </c>
      <c r="C21" s="89" t="s">
        <v>829</v>
      </c>
      <c r="D21" s="90" t="s">
        <v>829</v>
      </c>
      <c r="E21" s="173" t="s">
        <v>829</v>
      </c>
      <c r="F21" s="173" t="s">
        <v>829</v>
      </c>
      <c r="G21" s="91"/>
      <c r="H21" s="91"/>
      <c r="I21" s="91"/>
      <c r="J21" s="218" t="s">
        <v>829</v>
      </c>
      <c r="K21" s="219"/>
      <c r="L21" s="219"/>
      <c r="M21" s="220"/>
      <c r="N21" s="218">
        <v>0</v>
      </c>
      <c r="O21" s="92"/>
    </row>
    <row r="22" spans="1:15" s="74" customFormat="1" ht="35.25" customHeight="1">
      <c r="A22" s="87"/>
      <c r="B22" s="88" t="s">
        <v>679</v>
      </c>
      <c r="C22" s="89" t="s">
        <v>829</v>
      </c>
      <c r="D22" s="90" t="s">
        <v>829</v>
      </c>
      <c r="E22" s="173" t="s">
        <v>829</v>
      </c>
      <c r="F22" s="173" t="s">
        <v>829</v>
      </c>
      <c r="G22" s="91"/>
      <c r="H22" s="91"/>
      <c r="I22" s="91"/>
      <c r="J22" s="218" t="s">
        <v>829</v>
      </c>
      <c r="K22" s="219"/>
      <c r="L22" s="219"/>
      <c r="M22" s="220"/>
      <c r="N22" s="218">
        <v>0</v>
      </c>
      <c r="O22" s="92"/>
    </row>
    <row r="23" spans="1:15" s="74" customFormat="1" ht="35.25" customHeight="1">
      <c r="A23" s="87"/>
      <c r="B23" s="88" t="s">
        <v>680</v>
      </c>
      <c r="C23" s="89" t="s">
        <v>829</v>
      </c>
      <c r="D23" s="90" t="s">
        <v>829</v>
      </c>
      <c r="E23" s="173" t="s">
        <v>829</v>
      </c>
      <c r="F23" s="173" t="s">
        <v>829</v>
      </c>
      <c r="G23" s="91"/>
      <c r="H23" s="91"/>
      <c r="I23" s="91"/>
      <c r="J23" s="218" t="s">
        <v>829</v>
      </c>
      <c r="K23" s="219"/>
      <c r="L23" s="219"/>
      <c r="M23" s="220"/>
      <c r="N23" s="218">
        <v>0</v>
      </c>
      <c r="O23" s="92"/>
    </row>
    <row r="24" spans="1:15" s="74" customFormat="1" ht="35.25" customHeight="1">
      <c r="A24" s="87"/>
      <c r="B24" s="88" t="s">
        <v>681</v>
      </c>
      <c r="C24" s="89" t="s">
        <v>829</v>
      </c>
      <c r="D24" s="90" t="s">
        <v>829</v>
      </c>
      <c r="E24" s="173" t="s">
        <v>829</v>
      </c>
      <c r="F24" s="173" t="s">
        <v>829</v>
      </c>
      <c r="G24" s="91"/>
      <c r="H24" s="91"/>
      <c r="I24" s="91"/>
      <c r="J24" s="218" t="s">
        <v>829</v>
      </c>
      <c r="K24" s="219"/>
      <c r="L24" s="219"/>
      <c r="M24" s="220"/>
      <c r="N24" s="218">
        <v>0</v>
      </c>
      <c r="O24" s="92"/>
    </row>
    <row r="25" spans="1:15" s="74" customFormat="1" ht="35.25" customHeight="1">
      <c r="A25" s="87"/>
      <c r="B25" s="88" t="s">
        <v>682</v>
      </c>
      <c r="C25" s="89" t="s">
        <v>829</v>
      </c>
      <c r="D25" s="90" t="s">
        <v>829</v>
      </c>
      <c r="E25" s="173" t="s">
        <v>829</v>
      </c>
      <c r="F25" s="173" t="s">
        <v>829</v>
      </c>
      <c r="G25" s="91"/>
      <c r="H25" s="91"/>
      <c r="I25" s="91"/>
      <c r="J25" s="218" t="s">
        <v>829</v>
      </c>
      <c r="K25" s="219"/>
      <c r="L25" s="219"/>
      <c r="M25" s="220"/>
      <c r="N25" s="218">
        <v>0</v>
      </c>
      <c r="O25" s="92"/>
    </row>
    <row r="26" spans="1:16" s="74" customFormat="1" ht="35.25" customHeight="1">
      <c r="A26" s="87"/>
      <c r="B26" s="88" t="s">
        <v>683</v>
      </c>
      <c r="C26" s="89" t="s">
        <v>829</v>
      </c>
      <c r="D26" s="90" t="s">
        <v>829</v>
      </c>
      <c r="E26" s="173" t="s">
        <v>829</v>
      </c>
      <c r="F26" s="173" t="s">
        <v>829</v>
      </c>
      <c r="G26" s="91"/>
      <c r="H26" s="91"/>
      <c r="I26" s="91"/>
      <c r="J26" s="218" t="s">
        <v>829</v>
      </c>
      <c r="K26" s="219"/>
      <c r="L26" s="219"/>
      <c r="M26" s="220"/>
      <c r="N26" s="218">
        <v>0</v>
      </c>
      <c r="O26" s="92"/>
      <c r="P26" s="75"/>
    </row>
    <row r="27" spans="1:15" s="74" customFormat="1" ht="35.25" customHeight="1">
      <c r="A27" s="87"/>
      <c r="B27" s="88" t="s">
        <v>684</v>
      </c>
      <c r="C27" s="89" t="s">
        <v>829</v>
      </c>
      <c r="D27" s="90" t="s">
        <v>829</v>
      </c>
      <c r="E27" s="173" t="s">
        <v>829</v>
      </c>
      <c r="F27" s="173" t="s">
        <v>829</v>
      </c>
      <c r="G27" s="91"/>
      <c r="H27" s="91"/>
      <c r="I27" s="91"/>
      <c r="J27" s="218" t="s">
        <v>829</v>
      </c>
      <c r="K27" s="219"/>
      <c r="L27" s="219"/>
      <c r="M27" s="220"/>
      <c r="N27" s="218">
        <v>0</v>
      </c>
      <c r="O27" s="92"/>
    </row>
    <row r="28" spans="1:15" s="74" customFormat="1" ht="35.25" customHeight="1">
      <c r="A28" s="87"/>
      <c r="B28" s="88" t="s">
        <v>685</v>
      </c>
      <c r="C28" s="89" t="s">
        <v>829</v>
      </c>
      <c r="D28" s="90" t="s">
        <v>829</v>
      </c>
      <c r="E28" s="173" t="s">
        <v>829</v>
      </c>
      <c r="F28" s="173" t="s">
        <v>829</v>
      </c>
      <c r="G28" s="91"/>
      <c r="H28" s="91"/>
      <c r="I28" s="91"/>
      <c r="J28" s="218" t="s">
        <v>829</v>
      </c>
      <c r="K28" s="219"/>
      <c r="L28" s="219"/>
      <c r="M28" s="220"/>
      <c r="N28" s="218">
        <v>0</v>
      </c>
      <c r="O28" s="92"/>
    </row>
    <row r="29" spans="1:15" s="74" customFormat="1" ht="35.25" customHeight="1">
      <c r="A29" s="87"/>
      <c r="B29" s="88" t="s">
        <v>686</v>
      </c>
      <c r="C29" s="89" t="s">
        <v>829</v>
      </c>
      <c r="D29" s="90" t="s">
        <v>829</v>
      </c>
      <c r="E29" s="173" t="s">
        <v>829</v>
      </c>
      <c r="F29" s="173" t="s">
        <v>829</v>
      </c>
      <c r="G29" s="91"/>
      <c r="H29" s="91"/>
      <c r="I29" s="91"/>
      <c r="J29" s="218" t="s">
        <v>829</v>
      </c>
      <c r="K29" s="219"/>
      <c r="L29" s="219"/>
      <c r="M29" s="220"/>
      <c r="N29" s="218">
        <v>0</v>
      </c>
      <c r="O29" s="92"/>
    </row>
    <row r="30" spans="1:15" s="74" customFormat="1" ht="35.25" customHeight="1">
      <c r="A30" s="87"/>
      <c r="B30" s="88" t="s">
        <v>687</v>
      </c>
      <c r="C30" s="89" t="s">
        <v>829</v>
      </c>
      <c r="D30" s="90" t="s">
        <v>829</v>
      </c>
      <c r="E30" s="173" t="s">
        <v>829</v>
      </c>
      <c r="F30" s="173" t="s">
        <v>829</v>
      </c>
      <c r="G30" s="91"/>
      <c r="H30" s="91"/>
      <c r="I30" s="91"/>
      <c r="J30" s="218" t="s">
        <v>829</v>
      </c>
      <c r="K30" s="219"/>
      <c r="L30" s="219"/>
      <c r="M30" s="220"/>
      <c r="N30" s="218">
        <v>0</v>
      </c>
      <c r="O30" s="92"/>
    </row>
    <row r="31" spans="1:15" s="74" customFormat="1" ht="35.25" customHeight="1">
      <c r="A31" s="87"/>
      <c r="B31" s="88" t="s">
        <v>688</v>
      </c>
      <c r="C31" s="89" t="s">
        <v>829</v>
      </c>
      <c r="D31" s="90" t="s">
        <v>829</v>
      </c>
      <c r="E31" s="173" t="s">
        <v>829</v>
      </c>
      <c r="F31" s="173" t="s">
        <v>829</v>
      </c>
      <c r="G31" s="91"/>
      <c r="H31" s="91"/>
      <c r="I31" s="91"/>
      <c r="J31" s="218" t="s">
        <v>829</v>
      </c>
      <c r="K31" s="219"/>
      <c r="L31" s="219"/>
      <c r="M31" s="220"/>
      <c r="N31" s="218">
        <v>0</v>
      </c>
      <c r="O31" s="92"/>
    </row>
    <row r="32" spans="1:15" s="74" customFormat="1" ht="35.25" customHeight="1">
      <c r="A32" s="87"/>
      <c r="B32" s="88" t="s">
        <v>689</v>
      </c>
      <c r="C32" s="89" t="s">
        <v>829</v>
      </c>
      <c r="D32" s="90" t="s">
        <v>829</v>
      </c>
      <c r="E32" s="173" t="s">
        <v>829</v>
      </c>
      <c r="F32" s="173" t="s">
        <v>829</v>
      </c>
      <c r="G32" s="91"/>
      <c r="H32" s="91"/>
      <c r="I32" s="91"/>
      <c r="J32" s="218" t="s">
        <v>829</v>
      </c>
      <c r="K32" s="219"/>
      <c r="L32" s="219"/>
      <c r="M32" s="220"/>
      <c r="N32" s="218">
        <v>0</v>
      </c>
      <c r="O32" s="92"/>
    </row>
    <row r="33" spans="1:16" s="74" customFormat="1" ht="35.25" customHeight="1">
      <c r="A33" s="87"/>
      <c r="B33" s="88" t="s">
        <v>690</v>
      </c>
      <c r="C33" s="89" t="s">
        <v>829</v>
      </c>
      <c r="D33" s="90" t="s">
        <v>829</v>
      </c>
      <c r="E33" s="173" t="s">
        <v>829</v>
      </c>
      <c r="F33" s="173" t="s">
        <v>829</v>
      </c>
      <c r="G33" s="91"/>
      <c r="H33" s="91"/>
      <c r="I33" s="91"/>
      <c r="J33" s="218" t="s">
        <v>829</v>
      </c>
      <c r="K33" s="219"/>
      <c r="L33" s="219"/>
      <c r="M33" s="220"/>
      <c r="N33" s="218">
        <v>0</v>
      </c>
      <c r="O33" s="92"/>
      <c r="P33" s="75"/>
    </row>
    <row r="34" spans="1:15" s="74" customFormat="1" ht="35.25" customHeight="1">
      <c r="A34" s="87"/>
      <c r="B34" s="88" t="s">
        <v>691</v>
      </c>
      <c r="C34" s="89" t="s">
        <v>829</v>
      </c>
      <c r="D34" s="90" t="s">
        <v>829</v>
      </c>
      <c r="E34" s="173" t="s">
        <v>829</v>
      </c>
      <c r="F34" s="173" t="s">
        <v>829</v>
      </c>
      <c r="G34" s="91"/>
      <c r="H34" s="91"/>
      <c r="I34" s="91"/>
      <c r="J34" s="218" t="s">
        <v>829</v>
      </c>
      <c r="K34" s="219"/>
      <c r="L34" s="219"/>
      <c r="M34" s="220"/>
      <c r="N34" s="218">
        <v>0</v>
      </c>
      <c r="O34" s="92"/>
    </row>
    <row r="35" spans="1:15" s="74" customFormat="1" ht="35.25" customHeight="1">
      <c r="A35" s="87"/>
      <c r="B35" s="88" t="s">
        <v>692</v>
      </c>
      <c r="C35" s="89" t="s">
        <v>829</v>
      </c>
      <c r="D35" s="90" t="s">
        <v>829</v>
      </c>
      <c r="E35" s="173" t="s">
        <v>829</v>
      </c>
      <c r="F35" s="173" t="s">
        <v>829</v>
      </c>
      <c r="G35" s="91"/>
      <c r="H35" s="91"/>
      <c r="I35" s="91"/>
      <c r="J35" s="218" t="s">
        <v>829</v>
      </c>
      <c r="K35" s="219"/>
      <c r="L35" s="219"/>
      <c r="M35" s="220"/>
      <c r="N35" s="218">
        <v>0</v>
      </c>
      <c r="O35" s="92"/>
    </row>
    <row r="36" spans="1:15" s="74" customFormat="1" ht="35.25" customHeight="1">
      <c r="A36" s="87"/>
      <c r="B36" s="88" t="s">
        <v>693</v>
      </c>
      <c r="C36" s="89" t="s">
        <v>829</v>
      </c>
      <c r="D36" s="90" t="s">
        <v>829</v>
      </c>
      <c r="E36" s="173" t="s">
        <v>829</v>
      </c>
      <c r="F36" s="173" t="s">
        <v>829</v>
      </c>
      <c r="G36" s="91"/>
      <c r="H36" s="91"/>
      <c r="I36" s="91"/>
      <c r="J36" s="218" t="s">
        <v>829</v>
      </c>
      <c r="K36" s="219"/>
      <c r="L36" s="219"/>
      <c r="M36" s="220"/>
      <c r="N36" s="218">
        <v>0</v>
      </c>
      <c r="O36" s="92"/>
    </row>
    <row r="37" spans="1:15" s="74" customFormat="1" ht="35.25" customHeight="1">
      <c r="A37" s="87"/>
      <c r="B37" s="88" t="s">
        <v>694</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Q375"/>
  <sheetViews>
    <sheetView view="pageBreakPreview" zoomScale="98" zoomScaleSheetLayoutView="98" zoomScalePageLayoutView="0" workbookViewId="0" topLeftCell="A1">
      <pane ySplit="1" topLeftCell="A38" activePane="bottomLeft" state="frozen"/>
      <selection pane="topLeft" activeCell="B31" sqref="B31"/>
      <selection pane="bottomLeft" activeCell="E126" sqref="E126"/>
    </sheetView>
  </sheetViews>
  <sheetFormatPr defaultColWidth="6.140625" defaultRowHeight="12.75"/>
  <cols>
    <col min="1" max="1" width="6.140625" style="123" customWidth="1"/>
    <col min="2" max="2" width="17.7109375" style="127" bestFit="1" customWidth="1"/>
    <col min="3" max="3" width="8.7109375" style="156" customWidth="1"/>
    <col min="4" max="4" width="11.7109375" style="123" customWidth="1"/>
    <col min="5" max="5" width="35.421875" style="120" bestFit="1" customWidth="1"/>
    <col min="6" max="6" width="22.28125" style="123" customWidth="1"/>
    <col min="7" max="7" width="12.421875" style="155" customWidth="1"/>
    <col min="8" max="8" width="8.140625" style="155" customWidth="1"/>
    <col min="9" max="9" width="11.28125" style="128" customWidth="1"/>
    <col min="10" max="10" width="8.57421875" style="129" customWidth="1"/>
    <col min="11" max="11" width="10.421875" style="129" customWidth="1"/>
    <col min="12" max="12" width="8.57421875" style="129" customWidth="1"/>
    <col min="13" max="13" width="10.00390625" style="129" customWidth="1"/>
    <col min="14" max="14" width="8.57421875" style="129" customWidth="1"/>
    <col min="15" max="15" width="10.00390625" style="129" customWidth="1"/>
    <col min="16" max="16" width="8.57421875" style="127" customWidth="1"/>
    <col min="17" max="16384" width="6.140625" style="120" customWidth="1"/>
  </cols>
  <sheetData>
    <row r="1" spans="1:16" ht="44.25" customHeight="1">
      <c r="A1" s="346" t="str">
        <f>'YARIŞMA BİLGİLERİ'!F19</f>
        <v>21.Nurullah İvak Atmalar Şamp. ve Yıldız Kulüpler Atmalar Ligi Final Yarışmaları</v>
      </c>
      <c r="B1" s="346"/>
      <c r="C1" s="346"/>
      <c r="D1" s="346"/>
      <c r="E1" s="347"/>
      <c r="F1" s="347"/>
      <c r="G1" s="347"/>
      <c r="H1" s="347"/>
      <c r="I1" s="347"/>
      <c r="J1" s="346"/>
      <c r="K1" s="346"/>
      <c r="L1" s="346"/>
      <c r="M1" s="346"/>
      <c r="N1" s="346"/>
      <c r="O1" s="346"/>
      <c r="P1" s="346"/>
    </row>
    <row r="2" spans="1:16" ht="44.25" customHeight="1">
      <c r="A2" s="348" t="str">
        <f>'YARIŞMA BİLGİLERİ'!F21</f>
        <v>Erkekler</v>
      </c>
      <c r="B2" s="348"/>
      <c r="C2" s="348"/>
      <c r="D2" s="348"/>
      <c r="E2" s="348"/>
      <c r="F2" s="350" t="s">
        <v>124</v>
      </c>
      <c r="G2" s="350"/>
      <c r="H2" s="162"/>
      <c r="I2" s="349">
        <f ca="1">NOW()</f>
        <v>42127.812417939815</v>
      </c>
      <c r="J2" s="349"/>
      <c r="K2" s="349"/>
      <c r="L2" s="349"/>
      <c r="M2" s="349"/>
      <c r="N2" s="349"/>
      <c r="O2" s="349"/>
      <c r="P2" s="349"/>
    </row>
    <row r="3" spans="1:16" s="123" customFormat="1" ht="99.75" customHeight="1">
      <c r="A3" s="121" t="s">
        <v>22</v>
      </c>
      <c r="B3" s="122" t="s">
        <v>25</v>
      </c>
      <c r="C3" s="122" t="s">
        <v>112</v>
      </c>
      <c r="D3" s="121" t="s">
        <v>20</v>
      </c>
      <c r="E3" s="121" t="s">
        <v>7</v>
      </c>
      <c r="F3" s="121" t="s">
        <v>38</v>
      </c>
      <c r="G3" s="153" t="s">
        <v>213</v>
      </c>
      <c r="H3" s="153" t="s">
        <v>146</v>
      </c>
      <c r="I3" s="149" t="s">
        <v>42</v>
      </c>
      <c r="J3" s="150" t="s">
        <v>247</v>
      </c>
      <c r="K3" s="149" t="s">
        <v>42</v>
      </c>
      <c r="L3" s="217" t="s">
        <v>248</v>
      </c>
      <c r="M3" s="149" t="s">
        <v>42</v>
      </c>
      <c r="N3" s="217" t="s">
        <v>214</v>
      </c>
      <c r="O3" s="149" t="s">
        <v>42</v>
      </c>
      <c r="P3" s="151" t="s">
        <v>212</v>
      </c>
    </row>
    <row r="4" spans="1:16" s="126" customFormat="1" ht="26.25" customHeight="1">
      <c r="A4" s="71">
        <v>1</v>
      </c>
      <c r="B4" s="124" t="str">
        <f>CONCATENATE(G4,"-",H4,"-",P4)</f>
        <v>16YA-GÜLLE-3</v>
      </c>
      <c r="C4" s="124">
        <v>157</v>
      </c>
      <c r="D4" s="199">
        <v>36981</v>
      </c>
      <c r="E4" s="200" t="s">
        <v>754</v>
      </c>
      <c r="F4" s="202" t="s">
        <v>726</v>
      </c>
      <c r="G4" s="154" t="s">
        <v>215</v>
      </c>
      <c r="H4" s="154" t="s">
        <v>79</v>
      </c>
      <c r="I4" s="73">
        <v>930</v>
      </c>
      <c r="J4" s="125"/>
      <c r="K4" s="125"/>
      <c r="L4" s="125"/>
      <c r="M4" s="125"/>
      <c r="N4" s="125"/>
      <c r="O4" s="125"/>
      <c r="P4" s="72">
        <v>3</v>
      </c>
    </row>
    <row r="5" spans="1:16" s="126" customFormat="1" ht="26.25" customHeight="1">
      <c r="A5" s="71">
        <v>2</v>
      </c>
      <c r="B5" s="124" t="str">
        <f aca="true" t="shared" si="0" ref="B5:B25">CONCATENATE(G5,"-",H5,"-",P5)</f>
        <v>16YA-GÜLLE-4</v>
      </c>
      <c r="C5" s="124">
        <v>139</v>
      </c>
      <c r="D5" s="199">
        <v>36617</v>
      </c>
      <c r="E5" s="200" t="s">
        <v>750</v>
      </c>
      <c r="F5" s="202" t="s">
        <v>751</v>
      </c>
      <c r="G5" s="154" t="s">
        <v>215</v>
      </c>
      <c r="H5" s="154" t="s">
        <v>79</v>
      </c>
      <c r="I5" s="73">
        <v>1000</v>
      </c>
      <c r="J5" s="125"/>
      <c r="K5" s="125"/>
      <c r="L5" s="125"/>
      <c r="M5" s="125"/>
      <c r="N5" s="125"/>
      <c r="O5" s="125"/>
      <c r="P5" s="72">
        <v>4</v>
      </c>
    </row>
    <row r="6" spans="1:16" s="126" customFormat="1" ht="26.25" customHeight="1">
      <c r="A6" s="71">
        <v>3</v>
      </c>
      <c r="B6" s="124" t="str">
        <f t="shared" si="0"/>
        <v>16YA-GÜLLE-5</v>
      </c>
      <c r="C6" s="124">
        <v>140</v>
      </c>
      <c r="D6" s="199">
        <v>37061</v>
      </c>
      <c r="E6" s="200" t="s">
        <v>752</v>
      </c>
      <c r="F6" s="202" t="s">
        <v>751</v>
      </c>
      <c r="G6" s="154" t="s">
        <v>215</v>
      </c>
      <c r="H6" s="154" t="s">
        <v>79</v>
      </c>
      <c r="I6" s="73">
        <v>1000</v>
      </c>
      <c r="J6" s="125"/>
      <c r="K6" s="125"/>
      <c r="L6" s="125"/>
      <c r="M6" s="125"/>
      <c r="N6" s="125"/>
      <c r="O6" s="125"/>
      <c r="P6" s="72">
        <v>5</v>
      </c>
    </row>
    <row r="7" spans="1:16" s="126" customFormat="1" ht="26.25" customHeight="1">
      <c r="A7" s="71">
        <v>4</v>
      </c>
      <c r="B7" s="124" t="str">
        <f t="shared" si="0"/>
        <v>16YA-GÜLLE-6</v>
      </c>
      <c r="C7" s="124">
        <v>156</v>
      </c>
      <c r="D7" s="199">
        <v>36543</v>
      </c>
      <c r="E7" s="200" t="s">
        <v>753</v>
      </c>
      <c r="F7" s="202" t="s">
        <v>726</v>
      </c>
      <c r="G7" s="154" t="s">
        <v>215</v>
      </c>
      <c r="H7" s="154" t="s">
        <v>79</v>
      </c>
      <c r="I7" s="73">
        <v>1040</v>
      </c>
      <c r="J7" s="125"/>
      <c r="K7" s="125"/>
      <c r="L7" s="125"/>
      <c r="M7" s="125"/>
      <c r="N7" s="125"/>
      <c r="O7" s="125"/>
      <c r="P7" s="72">
        <v>6</v>
      </c>
    </row>
    <row r="8" spans="1:16" s="126" customFormat="1" ht="26.25" customHeight="1">
      <c r="A8" s="71">
        <v>5</v>
      </c>
      <c r="B8" s="124" t="str">
        <f t="shared" si="0"/>
        <v>16YA-GÜLLE-7</v>
      </c>
      <c r="C8" s="124">
        <v>301</v>
      </c>
      <c r="D8" s="199">
        <v>36526</v>
      </c>
      <c r="E8" s="200" t="s">
        <v>770</v>
      </c>
      <c r="F8" s="202" t="s">
        <v>771</v>
      </c>
      <c r="G8" s="154" t="s">
        <v>215</v>
      </c>
      <c r="H8" s="154" t="s">
        <v>79</v>
      </c>
      <c r="I8" s="73">
        <v>1250</v>
      </c>
      <c r="J8" s="125"/>
      <c r="K8" s="125"/>
      <c r="L8" s="125"/>
      <c r="M8" s="125"/>
      <c r="N8" s="125"/>
      <c r="O8" s="125"/>
      <c r="P8" s="72">
        <v>7</v>
      </c>
    </row>
    <row r="9" spans="1:16" s="126" customFormat="1" ht="26.25" customHeight="1">
      <c r="A9" s="71">
        <v>6</v>
      </c>
      <c r="B9" s="124" t="str">
        <f t="shared" si="0"/>
        <v>16YA-GÜLLE-8</v>
      </c>
      <c r="C9" s="124">
        <v>205</v>
      </c>
      <c r="D9" s="199">
        <v>36577</v>
      </c>
      <c r="E9" s="200" t="s">
        <v>757</v>
      </c>
      <c r="F9" s="202" t="s">
        <v>758</v>
      </c>
      <c r="G9" s="154" t="s">
        <v>215</v>
      </c>
      <c r="H9" s="154" t="s">
        <v>79</v>
      </c>
      <c r="I9" s="73">
        <v>1254</v>
      </c>
      <c r="J9" s="125"/>
      <c r="K9" s="125"/>
      <c r="L9" s="125"/>
      <c r="M9" s="125"/>
      <c r="N9" s="125"/>
      <c r="O9" s="125"/>
      <c r="P9" s="72">
        <v>8</v>
      </c>
    </row>
    <row r="10" spans="1:16" s="126" customFormat="1" ht="26.25" customHeight="1">
      <c r="A10" s="71">
        <v>7</v>
      </c>
      <c r="B10" s="124" t="str">
        <f t="shared" si="0"/>
        <v>16YA-GÜLLE-9</v>
      </c>
      <c r="C10" s="124">
        <v>288</v>
      </c>
      <c r="D10" s="199">
        <v>36539</v>
      </c>
      <c r="E10" s="200" t="s">
        <v>768</v>
      </c>
      <c r="F10" s="202" t="s">
        <v>766</v>
      </c>
      <c r="G10" s="154" t="s">
        <v>215</v>
      </c>
      <c r="H10" s="154" t="s">
        <v>79</v>
      </c>
      <c r="I10" s="73">
        <v>1300</v>
      </c>
      <c r="J10" s="125"/>
      <c r="K10" s="125"/>
      <c r="L10" s="125"/>
      <c r="M10" s="125"/>
      <c r="N10" s="125"/>
      <c r="O10" s="125"/>
      <c r="P10" s="72">
        <v>9</v>
      </c>
    </row>
    <row r="11" spans="1:16" s="126" customFormat="1" ht="26.25" customHeight="1">
      <c r="A11" s="71">
        <v>8</v>
      </c>
      <c r="B11" s="124" t="str">
        <f t="shared" si="0"/>
        <v>16YA-GÜLLE-10</v>
      </c>
      <c r="C11" s="124">
        <v>290</v>
      </c>
      <c r="D11" s="199">
        <v>36531</v>
      </c>
      <c r="E11" s="200" t="s">
        <v>769</v>
      </c>
      <c r="F11" s="202" t="s">
        <v>766</v>
      </c>
      <c r="G11" s="154" t="s">
        <v>215</v>
      </c>
      <c r="H11" s="154" t="s">
        <v>79</v>
      </c>
      <c r="I11" s="73">
        <v>1300</v>
      </c>
      <c r="J11" s="125"/>
      <c r="K11" s="125"/>
      <c r="L11" s="125"/>
      <c r="M11" s="125"/>
      <c r="N11" s="125"/>
      <c r="O11" s="125"/>
      <c r="P11" s="72">
        <v>10</v>
      </c>
    </row>
    <row r="12" spans="1:16" s="126" customFormat="1" ht="26.25" customHeight="1">
      <c r="A12" s="71">
        <v>9</v>
      </c>
      <c r="B12" s="124" t="str">
        <f t="shared" si="0"/>
        <v>16YA-GÜLLE-11</v>
      </c>
      <c r="C12" s="124">
        <v>197</v>
      </c>
      <c r="D12" s="199">
        <v>36826</v>
      </c>
      <c r="E12" s="200" t="s">
        <v>755</v>
      </c>
      <c r="F12" s="202" t="s">
        <v>756</v>
      </c>
      <c r="G12" s="154" t="s">
        <v>215</v>
      </c>
      <c r="H12" s="154" t="s">
        <v>79</v>
      </c>
      <c r="I12" s="73">
        <v>1450</v>
      </c>
      <c r="J12" s="125"/>
      <c r="K12" s="125"/>
      <c r="L12" s="125"/>
      <c r="M12" s="125"/>
      <c r="N12" s="125"/>
      <c r="O12" s="125"/>
      <c r="P12" s="72">
        <v>11</v>
      </c>
    </row>
    <row r="13" spans="1:16" s="126" customFormat="1" ht="26.25" customHeight="1">
      <c r="A13" s="71">
        <v>10</v>
      </c>
      <c r="B13" s="124" t="str">
        <f t="shared" si="0"/>
        <v>16YA-GÜLLE-12</v>
      </c>
      <c r="C13" s="124">
        <v>268</v>
      </c>
      <c r="D13" s="199">
        <v>36617</v>
      </c>
      <c r="E13" s="200" t="s">
        <v>763</v>
      </c>
      <c r="F13" s="202" t="s">
        <v>764</v>
      </c>
      <c r="G13" s="154" t="s">
        <v>215</v>
      </c>
      <c r="H13" s="154" t="s">
        <v>79</v>
      </c>
      <c r="I13" s="73">
        <v>1452</v>
      </c>
      <c r="J13" s="125"/>
      <c r="K13" s="125"/>
      <c r="L13" s="125"/>
      <c r="M13" s="125"/>
      <c r="N13" s="125"/>
      <c r="O13" s="125"/>
      <c r="P13" s="72">
        <v>12</v>
      </c>
    </row>
    <row r="14" spans="1:16" s="126" customFormat="1" ht="26.25" customHeight="1">
      <c r="A14" s="71">
        <v>11</v>
      </c>
      <c r="B14" s="124" t="str">
        <f t="shared" si="0"/>
        <v>16YA-GÜLLE-13</v>
      </c>
      <c r="C14" s="124">
        <v>309</v>
      </c>
      <c r="D14" s="199">
        <v>37132</v>
      </c>
      <c r="E14" s="200" t="s">
        <v>774</v>
      </c>
      <c r="F14" s="202" t="s">
        <v>775</v>
      </c>
      <c r="G14" s="154" t="s">
        <v>215</v>
      </c>
      <c r="H14" s="154" t="s">
        <v>79</v>
      </c>
      <c r="I14" s="73">
        <v>1460</v>
      </c>
      <c r="J14" s="125"/>
      <c r="K14" s="125"/>
      <c r="L14" s="125"/>
      <c r="M14" s="125"/>
      <c r="N14" s="125"/>
      <c r="O14" s="125"/>
      <c r="P14" s="72">
        <v>13</v>
      </c>
    </row>
    <row r="15" spans="1:16" s="126" customFormat="1" ht="26.25" customHeight="1">
      <c r="A15" s="71">
        <v>12</v>
      </c>
      <c r="B15" s="124" t="str">
        <f t="shared" si="0"/>
        <v>16YA-GÜLLE-14</v>
      </c>
      <c r="C15" s="124">
        <v>306</v>
      </c>
      <c r="D15" s="199">
        <v>36610</v>
      </c>
      <c r="E15" s="200" t="s">
        <v>772</v>
      </c>
      <c r="F15" s="202" t="s">
        <v>773</v>
      </c>
      <c r="G15" s="154" t="s">
        <v>215</v>
      </c>
      <c r="H15" s="154" t="s">
        <v>79</v>
      </c>
      <c r="I15" s="73">
        <v>1481</v>
      </c>
      <c r="J15" s="125"/>
      <c r="K15" s="125"/>
      <c r="L15" s="125"/>
      <c r="M15" s="125"/>
      <c r="N15" s="125"/>
      <c r="O15" s="125"/>
      <c r="P15" s="72">
        <v>14</v>
      </c>
    </row>
    <row r="16" spans="1:16" s="126" customFormat="1" ht="26.25" customHeight="1">
      <c r="A16" s="71">
        <v>13</v>
      </c>
      <c r="B16" s="124" t="str">
        <f t="shared" si="0"/>
        <v>16YA-GÜLLE-15</v>
      </c>
      <c r="C16" s="124">
        <v>287</v>
      </c>
      <c r="D16" s="199">
        <v>36537</v>
      </c>
      <c r="E16" s="200" t="s">
        <v>767</v>
      </c>
      <c r="F16" s="202" t="s">
        <v>766</v>
      </c>
      <c r="G16" s="154" t="s">
        <v>215</v>
      </c>
      <c r="H16" s="154" t="s">
        <v>79</v>
      </c>
      <c r="I16" s="73">
        <v>1500</v>
      </c>
      <c r="J16" s="125"/>
      <c r="K16" s="125"/>
      <c r="L16" s="125"/>
      <c r="M16" s="125"/>
      <c r="N16" s="125"/>
      <c r="O16" s="125"/>
      <c r="P16" s="72">
        <v>15</v>
      </c>
    </row>
    <row r="17" spans="1:16" s="126" customFormat="1" ht="26.25" customHeight="1">
      <c r="A17" s="71">
        <v>14</v>
      </c>
      <c r="B17" s="124" t="str">
        <f t="shared" si="0"/>
        <v>16YA-GÜLLE-17</v>
      </c>
      <c r="C17" s="124">
        <v>286</v>
      </c>
      <c r="D17" s="199">
        <v>36588</v>
      </c>
      <c r="E17" s="200" t="s">
        <v>765</v>
      </c>
      <c r="F17" s="202" t="s">
        <v>766</v>
      </c>
      <c r="G17" s="154" t="s">
        <v>215</v>
      </c>
      <c r="H17" s="154" t="s">
        <v>79</v>
      </c>
      <c r="I17" s="73">
        <v>1700</v>
      </c>
      <c r="J17" s="125"/>
      <c r="K17" s="125"/>
      <c r="L17" s="125"/>
      <c r="M17" s="125"/>
      <c r="N17" s="125"/>
      <c r="O17" s="125"/>
      <c r="P17" s="72">
        <v>17</v>
      </c>
    </row>
    <row r="18" spans="1:16" s="126" customFormat="1" ht="26.25" customHeight="1">
      <c r="A18" s="71">
        <v>15</v>
      </c>
      <c r="B18" s="124" t="str">
        <f t="shared" si="0"/>
        <v>16YA-GÜLLE-1</v>
      </c>
      <c r="C18" s="124">
        <v>82</v>
      </c>
      <c r="D18" s="199">
        <v>36714</v>
      </c>
      <c r="E18" s="200" t="s">
        <v>748</v>
      </c>
      <c r="F18" s="202" t="s">
        <v>749</v>
      </c>
      <c r="G18" s="154" t="s">
        <v>215</v>
      </c>
      <c r="H18" s="154" t="s">
        <v>79</v>
      </c>
      <c r="I18" s="73" t="s">
        <v>776</v>
      </c>
      <c r="J18" s="125"/>
      <c r="K18" s="125"/>
      <c r="L18" s="125"/>
      <c r="M18" s="125"/>
      <c r="N18" s="125"/>
      <c r="O18" s="125"/>
      <c r="P18" s="72">
        <v>1</v>
      </c>
    </row>
    <row r="19" spans="1:16" s="126" customFormat="1" ht="26.25" customHeight="1">
      <c r="A19" s="71">
        <v>16</v>
      </c>
      <c r="B19" s="124" t="str">
        <f t="shared" si="0"/>
        <v>16YA-GÜLLE-2</v>
      </c>
      <c r="C19" s="124">
        <v>262</v>
      </c>
      <c r="D19" s="199">
        <v>36616</v>
      </c>
      <c r="E19" s="200" t="s">
        <v>761</v>
      </c>
      <c r="F19" s="202" t="s">
        <v>762</v>
      </c>
      <c r="G19" s="154" t="s">
        <v>215</v>
      </c>
      <c r="H19" s="154" t="s">
        <v>79</v>
      </c>
      <c r="I19" s="73" t="s">
        <v>776</v>
      </c>
      <c r="J19" s="125"/>
      <c r="K19" s="125"/>
      <c r="L19" s="125"/>
      <c r="M19" s="125"/>
      <c r="N19" s="125"/>
      <c r="O19" s="125"/>
      <c r="P19" s="72">
        <v>2</v>
      </c>
    </row>
    <row r="20" spans="1:16" s="126" customFormat="1" ht="26.25" customHeight="1">
      <c r="A20" s="71">
        <v>17</v>
      </c>
      <c r="B20" s="124" t="str">
        <f t="shared" si="0"/>
        <v>16YA-GÜLLE-16</v>
      </c>
      <c r="C20" s="124">
        <v>208</v>
      </c>
      <c r="D20" s="199">
        <v>36557</v>
      </c>
      <c r="E20" s="200" t="s">
        <v>759</v>
      </c>
      <c r="F20" s="202" t="s">
        <v>760</v>
      </c>
      <c r="G20" s="154" t="s">
        <v>215</v>
      </c>
      <c r="H20" s="154" t="s">
        <v>79</v>
      </c>
      <c r="I20" s="73" t="s">
        <v>777</v>
      </c>
      <c r="J20" s="125"/>
      <c r="K20" s="125"/>
      <c r="L20" s="125"/>
      <c r="M20" s="125"/>
      <c r="N20" s="125"/>
      <c r="O20" s="125"/>
      <c r="P20" s="72">
        <v>16</v>
      </c>
    </row>
    <row r="21" spans="1:16" s="126" customFormat="1" ht="26.25" customHeight="1">
      <c r="A21" s="71">
        <v>18</v>
      </c>
      <c r="B21" s="124" t="str">
        <f t="shared" si="0"/>
        <v>16YA--</v>
      </c>
      <c r="C21" s="124"/>
      <c r="D21" s="199"/>
      <c r="E21" s="200"/>
      <c r="F21" s="202"/>
      <c r="G21" s="154" t="s">
        <v>215</v>
      </c>
      <c r="H21" s="154"/>
      <c r="I21" s="73"/>
      <c r="J21" s="125"/>
      <c r="K21" s="125"/>
      <c r="L21" s="125"/>
      <c r="M21" s="125"/>
      <c r="N21" s="125"/>
      <c r="O21" s="125"/>
      <c r="P21" s="72"/>
    </row>
    <row r="22" spans="1:16" s="126" customFormat="1" ht="26.25" customHeight="1">
      <c r="A22" s="71">
        <v>19</v>
      </c>
      <c r="B22" s="124" t="str">
        <f t="shared" si="0"/>
        <v>16YA--</v>
      </c>
      <c r="C22" s="124"/>
      <c r="D22" s="199"/>
      <c r="E22" s="200"/>
      <c r="F22" s="202"/>
      <c r="G22" s="154" t="s">
        <v>215</v>
      </c>
      <c r="H22" s="154"/>
      <c r="I22" s="73"/>
      <c r="J22" s="125"/>
      <c r="K22" s="125"/>
      <c r="L22" s="125"/>
      <c r="M22" s="125"/>
      <c r="N22" s="125"/>
      <c r="O22" s="125"/>
      <c r="P22" s="72"/>
    </row>
    <row r="23" spans="1:16" s="126" customFormat="1" ht="26.25" customHeight="1">
      <c r="A23" s="71">
        <v>26</v>
      </c>
      <c r="B23" s="124" t="str">
        <f t="shared" si="0"/>
        <v>--</v>
      </c>
      <c r="C23" s="124"/>
      <c r="D23" s="199"/>
      <c r="E23" s="200"/>
      <c r="F23" s="202"/>
      <c r="G23" s="154"/>
      <c r="H23" s="154"/>
      <c r="I23" s="73"/>
      <c r="J23" s="125"/>
      <c r="K23" s="125"/>
      <c r="L23" s="125"/>
      <c r="M23" s="125"/>
      <c r="N23" s="125"/>
      <c r="O23" s="125"/>
      <c r="P23" s="72"/>
    </row>
    <row r="24" spans="1:16" s="126" customFormat="1" ht="26.25" customHeight="1">
      <c r="A24" s="71">
        <v>27</v>
      </c>
      <c r="B24" s="124" t="str">
        <f t="shared" si="0"/>
        <v>--</v>
      </c>
      <c r="C24" s="124"/>
      <c r="D24" s="199"/>
      <c r="E24" s="200"/>
      <c r="F24" s="202"/>
      <c r="G24" s="154"/>
      <c r="H24" s="154"/>
      <c r="I24" s="73"/>
      <c r="J24" s="125"/>
      <c r="K24" s="125"/>
      <c r="L24" s="125"/>
      <c r="M24" s="125"/>
      <c r="N24" s="125"/>
      <c r="O24" s="125"/>
      <c r="P24" s="72"/>
    </row>
    <row r="25" spans="1:16" s="126" customFormat="1" ht="26.25" customHeight="1">
      <c r="A25" s="71">
        <v>28</v>
      </c>
      <c r="B25" s="124" t="str">
        <f t="shared" si="0"/>
        <v>--</v>
      </c>
      <c r="C25" s="124"/>
      <c r="D25" s="199"/>
      <c r="E25" s="200"/>
      <c r="F25" s="202"/>
      <c r="G25" s="154"/>
      <c r="H25" s="154"/>
      <c r="I25" s="73"/>
      <c r="J25" s="125"/>
      <c r="K25" s="125"/>
      <c r="L25" s="125"/>
      <c r="M25" s="125"/>
      <c r="N25" s="125"/>
      <c r="O25" s="125"/>
      <c r="P25" s="72"/>
    </row>
    <row r="26" spans="1:16" s="126" customFormat="1" ht="26.25" customHeight="1">
      <c r="A26" s="71">
        <v>29</v>
      </c>
      <c r="B26" s="124" t="str">
        <f>CONCATENATE(G26,"-",J26,"-",P26)</f>
        <v>16YA-ÇEKİÇ-3</v>
      </c>
      <c r="C26" s="124">
        <v>117</v>
      </c>
      <c r="D26" s="199">
        <v>36526</v>
      </c>
      <c r="E26" s="200" t="s">
        <v>778</v>
      </c>
      <c r="F26" s="202" t="s">
        <v>779</v>
      </c>
      <c r="G26" s="154" t="s">
        <v>215</v>
      </c>
      <c r="H26" s="154"/>
      <c r="I26" s="73"/>
      <c r="J26" s="125" t="s">
        <v>283</v>
      </c>
      <c r="K26" s="125" t="s">
        <v>782</v>
      </c>
      <c r="L26" s="125"/>
      <c r="M26" s="125"/>
      <c r="N26" s="125"/>
      <c r="O26" s="125"/>
      <c r="P26" s="72">
        <v>3</v>
      </c>
    </row>
    <row r="27" spans="1:16" s="126" customFormat="1" ht="26.25" customHeight="1">
      <c r="A27" s="71">
        <v>30</v>
      </c>
      <c r="B27" s="124" t="str">
        <f>CONCATENATE(G27,"-",J27,"-",P27)</f>
        <v>16YA-ÇEKİÇ-2</v>
      </c>
      <c r="C27" s="124">
        <v>206</v>
      </c>
      <c r="D27" s="199">
        <v>36601</v>
      </c>
      <c r="E27" s="200" t="s">
        <v>780</v>
      </c>
      <c r="F27" s="202" t="s">
        <v>758</v>
      </c>
      <c r="G27" s="154" t="s">
        <v>215</v>
      </c>
      <c r="H27" s="154"/>
      <c r="I27" s="73"/>
      <c r="J27" s="125" t="s">
        <v>283</v>
      </c>
      <c r="K27" s="125" t="s">
        <v>783</v>
      </c>
      <c r="L27" s="125"/>
      <c r="M27" s="125"/>
      <c r="N27" s="125"/>
      <c r="O27" s="125"/>
      <c r="P27" s="72">
        <v>2</v>
      </c>
    </row>
    <row r="28" spans="1:16" s="126" customFormat="1" ht="26.25" customHeight="1">
      <c r="A28" s="71">
        <v>31</v>
      </c>
      <c r="B28" s="124" t="str">
        <f>CONCATENATE(G28,"-",J28,"-",P28)</f>
        <v>16YA-ÇEKİÇ-1</v>
      </c>
      <c r="C28" s="124">
        <v>267</v>
      </c>
      <c r="D28" s="199">
        <v>36609</v>
      </c>
      <c r="E28" s="200" t="s">
        <v>781</v>
      </c>
      <c r="F28" s="202" t="s">
        <v>762</v>
      </c>
      <c r="G28" s="154" t="s">
        <v>215</v>
      </c>
      <c r="H28" s="154"/>
      <c r="I28" s="73"/>
      <c r="J28" s="125" t="s">
        <v>283</v>
      </c>
      <c r="K28" s="125" t="s">
        <v>776</v>
      </c>
      <c r="L28" s="125"/>
      <c r="M28" s="125"/>
      <c r="N28" s="125"/>
      <c r="O28" s="125"/>
      <c r="P28" s="72">
        <v>1</v>
      </c>
    </row>
    <row r="29" spans="1:16" s="126" customFormat="1" ht="26.25" customHeight="1">
      <c r="A29" s="71">
        <v>32</v>
      </c>
      <c r="B29" s="124" t="str">
        <f>CONCATENATE(G29,"-",J29,"-",P29)</f>
        <v>16YA--</v>
      </c>
      <c r="C29" s="124"/>
      <c r="D29" s="199"/>
      <c r="E29" s="200"/>
      <c r="F29" s="202"/>
      <c r="G29" s="154" t="s">
        <v>215</v>
      </c>
      <c r="H29" s="154"/>
      <c r="I29" s="73"/>
      <c r="J29" s="125"/>
      <c r="K29" s="125"/>
      <c r="L29" s="125"/>
      <c r="M29" s="125"/>
      <c r="N29" s="125"/>
      <c r="O29" s="125"/>
      <c r="P29" s="72"/>
    </row>
    <row r="30" spans="1:16" s="126" customFormat="1" ht="26.25" customHeight="1">
      <c r="A30" s="71">
        <v>33</v>
      </c>
      <c r="B30" s="124" t="str">
        <f>CONCATENATE(G30,"-",J30,"-",P30)</f>
        <v>16YA--</v>
      </c>
      <c r="C30" s="124"/>
      <c r="D30" s="199"/>
      <c r="E30" s="200"/>
      <c r="F30" s="202"/>
      <c r="G30" s="154" t="s">
        <v>215</v>
      </c>
      <c r="H30" s="154"/>
      <c r="I30" s="73"/>
      <c r="J30" s="125"/>
      <c r="K30" s="125"/>
      <c r="L30" s="125"/>
      <c r="M30" s="125"/>
      <c r="N30" s="125"/>
      <c r="O30" s="125"/>
      <c r="P30" s="72"/>
    </row>
    <row r="31" spans="1:16" s="126" customFormat="1" ht="26.25" customHeight="1">
      <c r="A31" s="71">
        <v>54</v>
      </c>
      <c r="B31" s="124" t="str">
        <f>CONCATENATE(G31,"-",J31,"-",K31)</f>
        <v>--</v>
      </c>
      <c r="C31" s="124"/>
      <c r="D31" s="199"/>
      <c r="E31" s="200"/>
      <c r="F31" s="202"/>
      <c r="G31" s="154"/>
      <c r="H31" s="154"/>
      <c r="I31" s="73"/>
      <c r="J31" s="125"/>
      <c r="K31" s="125"/>
      <c r="L31" s="125"/>
      <c r="M31" s="125"/>
      <c r="N31" s="125"/>
      <c r="O31" s="125"/>
      <c r="P31" s="72"/>
    </row>
    <row r="32" spans="1:16" s="126" customFormat="1" ht="26.25" customHeight="1">
      <c r="A32" s="71">
        <v>55</v>
      </c>
      <c r="B32" s="124" t="str">
        <f>CONCATENATE(G32,"-",J32,"-",K32)</f>
        <v>--</v>
      </c>
      <c r="C32" s="124"/>
      <c r="D32" s="199"/>
      <c r="E32" s="200"/>
      <c r="F32" s="202"/>
      <c r="G32" s="154"/>
      <c r="H32" s="154"/>
      <c r="I32" s="73"/>
      <c r="J32" s="125"/>
      <c r="K32" s="125"/>
      <c r="L32" s="125"/>
      <c r="M32" s="125"/>
      <c r="N32" s="125"/>
      <c r="O32" s="125"/>
      <c r="P32" s="72"/>
    </row>
    <row r="33" spans="1:16" s="126" customFormat="1" ht="26.25" customHeight="1">
      <c r="A33" s="71">
        <v>56</v>
      </c>
      <c r="B33" s="124" t="str">
        <f>CONCATENATE(G33,"-",J33,"-",K33)</f>
        <v>--</v>
      </c>
      <c r="C33" s="124"/>
      <c r="D33" s="199"/>
      <c r="E33" s="200"/>
      <c r="F33" s="202"/>
      <c r="G33" s="154"/>
      <c r="H33" s="154"/>
      <c r="I33" s="73"/>
      <c r="J33" s="125"/>
      <c r="K33" s="125"/>
      <c r="L33" s="125"/>
      <c r="M33" s="125"/>
      <c r="N33" s="125"/>
      <c r="O33" s="125"/>
      <c r="P33" s="72"/>
    </row>
    <row r="34" spans="1:16" s="126" customFormat="1" ht="26.25" customHeight="1">
      <c r="A34" s="71">
        <v>57</v>
      </c>
      <c r="B34" s="124" t="str">
        <f>CONCATENATE(G34,"-",L34,"-",P34)</f>
        <v>16YA-CİRİT-A-1</v>
      </c>
      <c r="C34" s="124">
        <v>83</v>
      </c>
      <c r="D34" s="199">
        <v>36865</v>
      </c>
      <c r="E34" s="200" t="s">
        <v>784</v>
      </c>
      <c r="F34" s="202" t="s">
        <v>749</v>
      </c>
      <c r="G34" s="154" t="s">
        <v>215</v>
      </c>
      <c r="H34" s="154"/>
      <c r="I34" s="73"/>
      <c r="J34" s="125"/>
      <c r="K34" s="125"/>
      <c r="L34" s="125" t="s">
        <v>809</v>
      </c>
      <c r="M34" s="125" t="s">
        <v>776</v>
      </c>
      <c r="N34" s="125"/>
      <c r="O34" s="125"/>
      <c r="P34" s="72">
        <v>1</v>
      </c>
    </row>
    <row r="35" spans="1:16" s="126" customFormat="1" ht="26.25" customHeight="1">
      <c r="A35" s="71">
        <v>58</v>
      </c>
      <c r="B35" s="124" t="str">
        <f aca="true" t="shared" si="1" ref="B35:B60">CONCATENATE(G35,"-",L35,"-",P35)</f>
        <v>16YA-CİRİT-A-2</v>
      </c>
      <c r="C35" s="124">
        <v>86</v>
      </c>
      <c r="D35" s="199">
        <v>36526</v>
      </c>
      <c r="E35" s="200" t="s">
        <v>785</v>
      </c>
      <c r="F35" s="202" t="s">
        <v>749</v>
      </c>
      <c r="G35" s="154" t="s">
        <v>215</v>
      </c>
      <c r="H35" s="154"/>
      <c r="I35" s="73"/>
      <c r="J35" s="125"/>
      <c r="K35" s="125"/>
      <c r="L35" s="125" t="s">
        <v>809</v>
      </c>
      <c r="M35" s="125" t="s">
        <v>776</v>
      </c>
      <c r="N35" s="125"/>
      <c r="O35" s="125"/>
      <c r="P35" s="72">
        <v>2</v>
      </c>
    </row>
    <row r="36" spans="1:16" s="126" customFormat="1" ht="26.25" customHeight="1">
      <c r="A36" s="71">
        <v>59</v>
      </c>
      <c r="B36" s="124" t="str">
        <f t="shared" si="1"/>
        <v>16YA-CİRİT-A-3</v>
      </c>
      <c r="C36" s="124">
        <v>279</v>
      </c>
      <c r="D36" s="199">
        <v>37514</v>
      </c>
      <c r="E36" s="200" t="s">
        <v>804</v>
      </c>
      <c r="F36" s="202" t="s">
        <v>801</v>
      </c>
      <c r="G36" s="154" t="s">
        <v>215</v>
      </c>
      <c r="H36" s="154"/>
      <c r="I36" s="73"/>
      <c r="J36" s="125"/>
      <c r="K36" s="125"/>
      <c r="L36" s="125" t="s">
        <v>809</v>
      </c>
      <c r="M36" s="125">
        <v>3000</v>
      </c>
      <c r="N36" s="125"/>
      <c r="O36" s="125"/>
      <c r="P36" s="72">
        <v>3</v>
      </c>
    </row>
    <row r="37" spans="1:16" s="126" customFormat="1" ht="26.25" customHeight="1">
      <c r="A37" s="71">
        <v>60</v>
      </c>
      <c r="B37" s="124" t="str">
        <f t="shared" si="1"/>
        <v>16YA-CİRİT-A-4</v>
      </c>
      <c r="C37" s="124">
        <v>158</v>
      </c>
      <c r="D37" s="199">
        <v>36986</v>
      </c>
      <c r="E37" s="200" t="s">
        <v>790</v>
      </c>
      <c r="F37" s="202" t="s">
        <v>726</v>
      </c>
      <c r="G37" s="154" t="s">
        <v>215</v>
      </c>
      <c r="H37" s="154"/>
      <c r="I37" s="73"/>
      <c r="J37" s="125"/>
      <c r="K37" s="125"/>
      <c r="L37" s="125" t="s">
        <v>809</v>
      </c>
      <c r="M37" s="125">
        <v>3280</v>
      </c>
      <c r="N37" s="125"/>
      <c r="O37" s="125"/>
      <c r="P37" s="72">
        <v>4</v>
      </c>
    </row>
    <row r="38" spans="1:16" s="126" customFormat="1" ht="26.25" customHeight="1">
      <c r="A38" s="71">
        <v>61</v>
      </c>
      <c r="B38" s="124" t="str">
        <f t="shared" si="1"/>
        <v>16YA-CİRİT-A-5</v>
      </c>
      <c r="C38" s="124">
        <v>194</v>
      </c>
      <c r="D38" s="199">
        <v>36784</v>
      </c>
      <c r="E38" s="200" t="s">
        <v>796</v>
      </c>
      <c r="F38" s="202" t="s">
        <v>726</v>
      </c>
      <c r="G38" s="154" t="s">
        <v>215</v>
      </c>
      <c r="H38" s="154"/>
      <c r="I38" s="73"/>
      <c r="J38" s="125"/>
      <c r="K38" s="125"/>
      <c r="L38" s="125" t="s">
        <v>809</v>
      </c>
      <c r="M38" s="125">
        <v>3300</v>
      </c>
      <c r="N38" s="125"/>
      <c r="O38" s="125"/>
      <c r="P38" s="72">
        <v>5</v>
      </c>
    </row>
    <row r="39" spans="1:16" s="126" customFormat="1" ht="26.25" customHeight="1">
      <c r="A39" s="71">
        <v>62</v>
      </c>
      <c r="B39" s="124" t="str">
        <f t="shared" si="1"/>
        <v>16YA-CİRİT-A-6</v>
      </c>
      <c r="C39" s="124">
        <v>192</v>
      </c>
      <c r="D39" s="199">
        <v>36862</v>
      </c>
      <c r="E39" s="200" t="s">
        <v>794</v>
      </c>
      <c r="F39" s="202" t="s">
        <v>726</v>
      </c>
      <c r="G39" s="154" t="s">
        <v>215</v>
      </c>
      <c r="H39" s="154"/>
      <c r="I39" s="73"/>
      <c r="J39" s="125"/>
      <c r="K39" s="125"/>
      <c r="L39" s="125" t="s">
        <v>809</v>
      </c>
      <c r="M39" s="125">
        <v>3400</v>
      </c>
      <c r="N39" s="125"/>
      <c r="O39" s="125"/>
      <c r="P39" s="72">
        <v>6</v>
      </c>
    </row>
    <row r="40" spans="1:16" s="126" customFormat="1" ht="26.25" customHeight="1">
      <c r="A40" s="71">
        <v>63</v>
      </c>
      <c r="B40" s="124" t="str">
        <f t="shared" si="1"/>
        <v>16YA-CİRİT-A-7</v>
      </c>
      <c r="C40" s="124">
        <v>193</v>
      </c>
      <c r="D40" s="199">
        <v>36860</v>
      </c>
      <c r="E40" s="200" t="s">
        <v>795</v>
      </c>
      <c r="F40" s="202" t="s">
        <v>726</v>
      </c>
      <c r="G40" s="154" t="s">
        <v>215</v>
      </c>
      <c r="H40" s="154"/>
      <c r="I40" s="73"/>
      <c r="J40" s="125"/>
      <c r="K40" s="125"/>
      <c r="L40" s="125" t="s">
        <v>809</v>
      </c>
      <c r="M40" s="125">
        <v>3400</v>
      </c>
      <c r="N40" s="125"/>
      <c r="O40" s="125"/>
      <c r="P40" s="72">
        <v>7</v>
      </c>
    </row>
    <row r="41" spans="1:16" s="126" customFormat="1" ht="26.25" customHeight="1">
      <c r="A41" s="71">
        <v>64</v>
      </c>
      <c r="B41" s="124" t="str">
        <f t="shared" si="1"/>
        <v>16YA-CİRİT-A-8</v>
      </c>
      <c r="C41" s="124">
        <v>191</v>
      </c>
      <c r="D41" s="199">
        <v>36861</v>
      </c>
      <c r="E41" s="200" t="s">
        <v>793</v>
      </c>
      <c r="F41" s="202" t="s">
        <v>726</v>
      </c>
      <c r="G41" s="154" t="s">
        <v>215</v>
      </c>
      <c r="H41" s="154"/>
      <c r="I41" s="73"/>
      <c r="J41" s="125"/>
      <c r="K41" s="125"/>
      <c r="L41" s="125" t="s">
        <v>809</v>
      </c>
      <c r="M41" s="125">
        <v>3500</v>
      </c>
      <c r="N41" s="125"/>
      <c r="O41" s="125"/>
      <c r="P41" s="72">
        <v>8</v>
      </c>
    </row>
    <row r="42" spans="1:16" s="126" customFormat="1" ht="26.25" customHeight="1">
      <c r="A42" s="71">
        <v>65</v>
      </c>
      <c r="B42" s="124" t="str">
        <f t="shared" si="1"/>
        <v>16YA-CİRİT-A-9</v>
      </c>
      <c r="C42" s="124">
        <v>278</v>
      </c>
      <c r="D42" s="199">
        <v>37210</v>
      </c>
      <c r="E42" s="200" t="s">
        <v>803</v>
      </c>
      <c r="F42" s="202" t="s">
        <v>801</v>
      </c>
      <c r="G42" s="154" t="s">
        <v>215</v>
      </c>
      <c r="H42" s="154"/>
      <c r="I42" s="73"/>
      <c r="J42" s="125"/>
      <c r="K42" s="125"/>
      <c r="L42" s="125" t="s">
        <v>809</v>
      </c>
      <c r="M42" s="125">
        <v>3500</v>
      </c>
      <c r="N42" s="125"/>
      <c r="O42" s="125"/>
      <c r="P42" s="72">
        <v>9</v>
      </c>
    </row>
    <row r="43" spans="1:16" s="126" customFormat="1" ht="26.25" customHeight="1">
      <c r="A43" s="71">
        <v>66</v>
      </c>
      <c r="B43" s="124" t="str">
        <f t="shared" si="1"/>
        <v>16YA-CİRİT-A-10</v>
      </c>
      <c r="C43" s="124">
        <v>293</v>
      </c>
      <c r="D43" s="199">
        <v>37082</v>
      </c>
      <c r="E43" s="200" t="s">
        <v>807</v>
      </c>
      <c r="F43" s="202" t="s">
        <v>766</v>
      </c>
      <c r="G43" s="154" t="s">
        <v>215</v>
      </c>
      <c r="H43" s="154"/>
      <c r="I43" s="73"/>
      <c r="J43" s="125"/>
      <c r="K43" s="125"/>
      <c r="L43" s="125" t="s">
        <v>809</v>
      </c>
      <c r="M43" s="125">
        <v>3500</v>
      </c>
      <c r="N43" s="125"/>
      <c r="O43" s="125"/>
      <c r="P43" s="72">
        <v>10</v>
      </c>
    </row>
    <row r="44" spans="1:16" s="126" customFormat="1" ht="26.25" customHeight="1">
      <c r="A44" s="71">
        <v>67</v>
      </c>
      <c r="B44" s="124" t="str">
        <f t="shared" si="1"/>
        <v>16YA-CİRİT-A-11</v>
      </c>
      <c r="C44" s="124">
        <v>124</v>
      </c>
      <c r="D44" s="199">
        <v>36669</v>
      </c>
      <c r="E44" s="200" t="s">
        <v>787</v>
      </c>
      <c r="F44" s="202" t="s">
        <v>788</v>
      </c>
      <c r="G44" s="154" t="s">
        <v>215</v>
      </c>
      <c r="H44" s="154"/>
      <c r="I44" s="73"/>
      <c r="J44" s="125"/>
      <c r="K44" s="125"/>
      <c r="L44" s="125" t="s">
        <v>809</v>
      </c>
      <c r="M44" s="125">
        <v>3756</v>
      </c>
      <c r="N44" s="125"/>
      <c r="O44" s="125"/>
      <c r="P44" s="72">
        <v>11</v>
      </c>
    </row>
    <row r="45" spans="1:16" s="126" customFormat="1" ht="26.25" customHeight="1">
      <c r="A45" s="71">
        <v>68</v>
      </c>
      <c r="B45" s="124" t="str">
        <f t="shared" si="1"/>
        <v>16YA-CİRİT-B-1</v>
      </c>
      <c r="C45" s="124">
        <v>249</v>
      </c>
      <c r="D45" s="199">
        <v>36717</v>
      </c>
      <c r="E45" s="200" t="s">
        <v>797</v>
      </c>
      <c r="F45" s="202" t="s">
        <v>798</v>
      </c>
      <c r="G45" s="154" t="s">
        <v>215</v>
      </c>
      <c r="H45" s="154"/>
      <c r="I45" s="73"/>
      <c r="J45" s="125"/>
      <c r="K45" s="125"/>
      <c r="L45" s="125" t="s">
        <v>810</v>
      </c>
      <c r="M45" s="125">
        <v>3800</v>
      </c>
      <c r="N45" s="125"/>
      <c r="O45" s="125"/>
      <c r="P45" s="72">
        <v>1</v>
      </c>
    </row>
    <row r="46" spans="1:16" s="126" customFormat="1" ht="26.25" customHeight="1">
      <c r="A46" s="71">
        <v>69</v>
      </c>
      <c r="B46" s="124" t="str">
        <f t="shared" si="1"/>
        <v>16YA-CİRİT-B-2</v>
      </c>
      <c r="C46" s="124">
        <v>190</v>
      </c>
      <c r="D46" s="199">
        <v>37086</v>
      </c>
      <c r="E46" s="200" t="s">
        <v>792</v>
      </c>
      <c r="F46" s="202" t="s">
        <v>726</v>
      </c>
      <c r="G46" s="154" t="s">
        <v>215</v>
      </c>
      <c r="H46" s="154"/>
      <c r="I46" s="73"/>
      <c r="J46" s="125"/>
      <c r="K46" s="125"/>
      <c r="L46" s="125" t="s">
        <v>810</v>
      </c>
      <c r="M46" s="125">
        <v>4000</v>
      </c>
      <c r="N46" s="125"/>
      <c r="O46" s="125"/>
      <c r="P46" s="72">
        <v>2</v>
      </c>
    </row>
    <row r="47" spans="1:16" s="126" customFormat="1" ht="26.25" customHeight="1">
      <c r="A47" s="71">
        <v>70</v>
      </c>
      <c r="B47" s="124" t="str">
        <f t="shared" si="1"/>
        <v>16YA-CİRİT-B-3</v>
      </c>
      <c r="C47" s="124">
        <v>277</v>
      </c>
      <c r="D47" s="199">
        <v>36661</v>
      </c>
      <c r="E47" s="200" t="s">
        <v>802</v>
      </c>
      <c r="F47" s="202" t="s">
        <v>801</v>
      </c>
      <c r="G47" s="154" t="s">
        <v>215</v>
      </c>
      <c r="H47" s="154"/>
      <c r="I47" s="73"/>
      <c r="J47" s="125"/>
      <c r="K47" s="125"/>
      <c r="L47" s="125" t="s">
        <v>810</v>
      </c>
      <c r="M47" s="125">
        <v>4000</v>
      </c>
      <c r="N47" s="125"/>
      <c r="O47" s="125"/>
      <c r="P47" s="72">
        <v>3</v>
      </c>
    </row>
    <row r="48" spans="1:16" s="126" customFormat="1" ht="26.25" customHeight="1">
      <c r="A48" s="71">
        <v>71</v>
      </c>
      <c r="B48" s="124" t="str">
        <f t="shared" si="1"/>
        <v>16YA-CİRİT-B-4</v>
      </c>
      <c r="C48" s="124">
        <v>292</v>
      </c>
      <c r="D48" s="199">
        <v>36576</v>
      </c>
      <c r="E48" s="200" t="s">
        <v>806</v>
      </c>
      <c r="F48" s="202" t="s">
        <v>766</v>
      </c>
      <c r="G48" s="154" t="s">
        <v>215</v>
      </c>
      <c r="H48" s="154"/>
      <c r="I48" s="73"/>
      <c r="J48" s="125"/>
      <c r="K48" s="125"/>
      <c r="L48" s="125" t="s">
        <v>810</v>
      </c>
      <c r="M48" s="125">
        <v>4000</v>
      </c>
      <c r="N48" s="125"/>
      <c r="O48" s="125"/>
      <c r="P48" s="72">
        <v>4</v>
      </c>
    </row>
    <row r="49" spans="1:16" s="126" customFormat="1" ht="26.25" customHeight="1">
      <c r="A49" s="71">
        <v>72</v>
      </c>
      <c r="B49" s="124" t="str">
        <f t="shared" si="1"/>
        <v>16YA-CİRİT-B-5</v>
      </c>
      <c r="C49" s="124">
        <v>276</v>
      </c>
      <c r="D49" s="199">
        <v>37026</v>
      </c>
      <c r="E49" s="200" t="s">
        <v>800</v>
      </c>
      <c r="F49" s="202" t="s">
        <v>801</v>
      </c>
      <c r="G49" s="154" t="s">
        <v>215</v>
      </c>
      <c r="H49" s="154"/>
      <c r="I49" s="73"/>
      <c r="J49" s="125"/>
      <c r="K49" s="125"/>
      <c r="L49" s="125" t="s">
        <v>810</v>
      </c>
      <c r="M49" s="125">
        <v>4200</v>
      </c>
      <c r="N49" s="125"/>
      <c r="O49" s="125"/>
      <c r="P49" s="72">
        <v>5</v>
      </c>
    </row>
    <row r="50" spans="1:16" s="126" customFormat="1" ht="26.25" customHeight="1">
      <c r="A50" s="71">
        <v>73</v>
      </c>
      <c r="B50" s="124" t="str">
        <f t="shared" si="1"/>
        <v>16YA-CİRİT-B-6</v>
      </c>
      <c r="C50" s="124">
        <v>53</v>
      </c>
      <c r="D50" s="199">
        <v>36560</v>
      </c>
      <c r="E50" s="200" t="s">
        <v>786</v>
      </c>
      <c r="F50" s="202" t="s">
        <v>779</v>
      </c>
      <c r="G50" s="154" t="s">
        <v>215</v>
      </c>
      <c r="H50" s="154"/>
      <c r="I50" s="73"/>
      <c r="J50" s="125"/>
      <c r="K50" s="125"/>
      <c r="L50" s="125" t="s">
        <v>810</v>
      </c>
      <c r="M50" s="125">
        <v>4308</v>
      </c>
      <c r="N50" s="125"/>
      <c r="O50" s="125"/>
      <c r="P50" s="72">
        <v>6</v>
      </c>
    </row>
    <row r="51" spans="1:16" s="126" customFormat="1" ht="26.25" customHeight="1">
      <c r="A51" s="71">
        <v>74</v>
      </c>
      <c r="B51" s="124" t="str">
        <f t="shared" si="1"/>
        <v>16YA-CİRİT-B-7</v>
      </c>
      <c r="C51" s="124">
        <v>189</v>
      </c>
      <c r="D51" s="199">
        <v>36864</v>
      </c>
      <c r="E51" s="200" t="s">
        <v>791</v>
      </c>
      <c r="F51" s="202" t="s">
        <v>726</v>
      </c>
      <c r="G51" s="154" t="s">
        <v>215</v>
      </c>
      <c r="H51" s="154"/>
      <c r="I51" s="73"/>
      <c r="J51" s="125"/>
      <c r="K51" s="125"/>
      <c r="L51" s="125" t="s">
        <v>810</v>
      </c>
      <c r="M51" s="125">
        <v>4350</v>
      </c>
      <c r="N51" s="125"/>
      <c r="O51" s="125"/>
      <c r="P51" s="72">
        <v>7</v>
      </c>
    </row>
    <row r="52" spans="1:16" s="126" customFormat="1" ht="26.25" customHeight="1">
      <c r="A52" s="71">
        <v>75</v>
      </c>
      <c r="B52" s="124" t="str">
        <f t="shared" si="1"/>
        <v>16YA-CİRİT-B-8</v>
      </c>
      <c r="C52" s="124">
        <v>289</v>
      </c>
      <c r="D52" s="199">
        <v>36526</v>
      </c>
      <c r="E52" s="200" t="s">
        <v>805</v>
      </c>
      <c r="F52" s="202" t="s">
        <v>766</v>
      </c>
      <c r="G52" s="154" t="s">
        <v>215</v>
      </c>
      <c r="H52" s="154"/>
      <c r="I52" s="73"/>
      <c r="J52" s="125"/>
      <c r="K52" s="125"/>
      <c r="L52" s="125" t="s">
        <v>810</v>
      </c>
      <c r="M52" s="125">
        <v>4423</v>
      </c>
      <c r="N52" s="125"/>
      <c r="O52" s="125"/>
      <c r="P52" s="72">
        <v>8</v>
      </c>
    </row>
    <row r="53" spans="1:16" s="126" customFormat="1" ht="26.25" customHeight="1">
      <c r="A53" s="71">
        <v>76</v>
      </c>
      <c r="B53" s="124" t="str">
        <f t="shared" si="1"/>
        <v>16YA-CİRİT-B-10</v>
      </c>
      <c r="C53" s="124">
        <v>125</v>
      </c>
      <c r="D53" s="199">
        <v>36526</v>
      </c>
      <c r="E53" s="200" t="s">
        <v>789</v>
      </c>
      <c r="F53" s="202" t="s">
        <v>788</v>
      </c>
      <c r="G53" s="154" t="s">
        <v>215</v>
      </c>
      <c r="H53" s="154"/>
      <c r="I53" s="73"/>
      <c r="J53" s="125"/>
      <c r="K53" s="125"/>
      <c r="L53" s="125" t="s">
        <v>810</v>
      </c>
      <c r="M53" s="125">
        <v>4551</v>
      </c>
      <c r="N53" s="125"/>
      <c r="O53" s="125"/>
      <c r="P53" s="72">
        <v>10</v>
      </c>
    </row>
    <row r="54" spans="1:16" s="126" customFormat="1" ht="26.25" customHeight="1">
      <c r="A54" s="71">
        <v>77</v>
      </c>
      <c r="B54" s="124" t="str">
        <f t="shared" si="1"/>
        <v>16YA-CİRİT-B-11</v>
      </c>
      <c r="C54" s="124">
        <v>269</v>
      </c>
      <c r="D54" s="199">
        <v>36771</v>
      </c>
      <c r="E54" s="200" t="s">
        <v>799</v>
      </c>
      <c r="F54" s="202" t="s">
        <v>764</v>
      </c>
      <c r="G54" s="154" t="s">
        <v>215</v>
      </c>
      <c r="H54" s="154"/>
      <c r="I54" s="73"/>
      <c r="J54" s="125"/>
      <c r="K54" s="125"/>
      <c r="L54" s="125" t="s">
        <v>810</v>
      </c>
      <c r="M54" s="125">
        <v>4750</v>
      </c>
      <c r="N54" s="125"/>
      <c r="O54" s="125"/>
      <c r="P54" s="72">
        <v>11</v>
      </c>
    </row>
    <row r="55" spans="1:16" s="126" customFormat="1" ht="26.25" customHeight="1">
      <c r="A55" s="71">
        <v>78</v>
      </c>
      <c r="B55" s="124" t="str">
        <f t="shared" si="1"/>
        <v>16YA-CİRİT-B-9</v>
      </c>
      <c r="C55" s="124">
        <v>208</v>
      </c>
      <c r="D55" s="199">
        <v>36557</v>
      </c>
      <c r="E55" s="200" t="s">
        <v>759</v>
      </c>
      <c r="F55" s="202" t="s">
        <v>760</v>
      </c>
      <c r="G55" s="154" t="s">
        <v>215</v>
      </c>
      <c r="H55" s="154"/>
      <c r="I55" s="73"/>
      <c r="J55" s="125"/>
      <c r="K55" s="125"/>
      <c r="L55" s="125" t="s">
        <v>810</v>
      </c>
      <c r="M55" s="125" t="s">
        <v>808</v>
      </c>
      <c r="N55" s="125"/>
      <c r="O55" s="125"/>
      <c r="P55" s="72">
        <v>9</v>
      </c>
    </row>
    <row r="56" spans="1:16" s="126" customFormat="1" ht="26.25" customHeight="1">
      <c r="A56" s="71">
        <v>79</v>
      </c>
      <c r="B56" s="124" t="str">
        <f t="shared" si="1"/>
        <v>16YA--</v>
      </c>
      <c r="C56" s="124"/>
      <c r="D56" s="199"/>
      <c r="E56" s="200"/>
      <c r="F56" s="202"/>
      <c r="G56" s="154" t="s">
        <v>215</v>
      </c>
      <c r="H56" s="154"/>
      <c r="I56" s="73"/>
      <c r="J56" s="125"/>
      <c r="K56" s="125"/>
      <c r="L56" s="125"/>
      <c r="M56" s="125"/>
      <c r="N56" s="125"/>
      <c r="O56" s="125"/>
      <c r="P56" s="72"/>
    </row>
    <row r="57" spans="1:16" s="126" customFormat="1" ht="26.25" customHeight="1">
      <c r="A57" s="71">
        <v>80</v>
      </c>
      <c r="B57" s="124" t="str">
        <f t="shared" si="1"/>
        <v>16YA--</v>
      </c>
      <c r="C57" s="124"/>
      <c r="D57" s="199"/>
      <c r="E57" s="200"/>
      <c r="F57" s="202"/>
      <c r="G57" s="154" t="s">
        <v>215</v>
      </c>
      <c r="H57" s="154"/>
      <c r="I57" s="73"/>
      <c r="J57" s="125"/>
      <c r="K57" s="125"/>
      <c r="L57" s="125"/>
      <c r="M57" s="125"/>
      <c r="N57" s="125"/>
      <c r="O57" s="125"/>
      <c r="P57" s="72"/>
    </row>
    <row r="58" spans="1:16" s="126" customFormat="1" ht="26.25" customHeight="1">
      <c r="A58" s="71">
        <v>82</v>
      </c>
      <c r="B58" s="124" t="str">
        <f t="shared" si="1"/>
        <v>--</v>
      </c>
      <c r="C58" s="124"/>
      <c r="D58" s="199"/>
      <c r="E58" s="200"/>
      <c r="F58" s="202"/>
      <c r="G58" s="154"/>
      <c r="H58" s="154"/>
      <c r="I58" s="73"/>
      <c r="J58" s="125"/>
      <c r="K58" s="125"/>
      <c r="L58" s="125"/>
      <c r="M58" s="125"/>
      <c r="N58" s="125"/>
      <c r="O58" s="125"/>
      <c r="P58" s="72"/>
    </row>
    <row r="59" spans="1:16" s="126" customFormat="1" ht="26.25" customHeight="1">
      <c r="A59" s="71">
        <v>83</v>
      </c>
      <c r="B59" s="124" t="str">
        <f t="shared" si="1"/>
        <v>--</v>
      </c>
      <c r="C59" s="124"/>
      <c r="D59" s="199"/>
      <c r="E59" s="200"/>
      <c r="F59" s="202"/>
      <c r="G59" s="154"/>
      <c r="H59" s="154"/>
      <c r="I59" s="73"/>
      <c r="J59" s="125"/>
      <c r="K59" s="125"/>
      <c r="L59" s="125"/>
      <c r="M59" s="125"/>
      <c r="N59" s="125"/>
      <c r="O59" s="125"/>
      <c r="P59" s="72"/>
    </row>
    <row r="60" spans="1:16" s="126" customFormat="1" ht="26.25" customHeight="1">
      <c r="A60" s="71">
        <v>84</v>
      </c>
      <c r="B60" s="124" t="str">
        <f t="shared" si="1"/>
        <v>--</v>
      </c>
      <c r="C60" s="124"/>
      <c r="D60" s="199"/>
      <c r="E60" s="200"/>
      <c r="F60" s="202"/>
      <c r="G60" s="154"/>
      <c r="H60" s="154"/>
      <c r="I60" s="73"/>
      <c r="J60" s="125"/>
      <c r="K60" s="125"/>
      <c r="L60" s="125"/>
      <c r="M60" s="125"/>
      <c r="N60" s="125"/>
      <c r="O60" s="125"/>
      <c r="P60" s="72"/>
    </row>
    <row r="61" spans="1:16" s="126" customFormat="1" ht="26.25" customHeight="1">
      <c r="A61" s="71">
        <v>85</v>
      </c>
      <c r="B61" s="124" t="str">
        <f>CONCATENATE(G61,"-",N61,"-",P61)</f>
        <v>16YA-DİSK-4</v>
      </c>
      <c r="C61" s="124">
        <v>126</v>
      </c>
      <c r="D61" s="199">
        <v>37161</v>
      </c>
      <c r="E61" s="200" t="s">
        <v>815</v>
      </c>
      <c r="F61" s="202" t="s">
        <v>816</v>
      </c>
      <c r="G61" s="154" t="s">
        <v>215</v>
      </c>
      <c r="H61" s="154"/>
      <c r="I61" s="73"/>
      <c r="J61" s="125"/>
      <c r="K61" s="125"/>
      <c r="L61" s="125"/>
      <c r="M61" s="125"/>
      <c r="N61" s="125" t="s">
        <v>284</v>
      </c>
      <c r="O61" s="125">
        <v>2480</v>
      </c>
      <c r="P61" s="72">
        <v>4</v>
      </c>
    </row>
    <row r="62" spans="1:16" s="126" customFormat="1" ht="26.25" customHeight="1">
      <c r="A62" s="71">
        <v>86</v>
      </c>
      <c r="B62" s="124" t="str">
        <f aca="true" t="shared" si="2" ref="B62:B81">CONCATENATE(G62,"-",N62,"-",P62)</f>
        <v>16YA-DİSK-5</v>
      </c>
      <c r="C62" s="124">
        <v>285</v>
      </c>
      <c r="D62" s="199">
        <v>36763</v>
      </c>
      <c r="E62" s="200" t="s">
        <v>823</v>
      </c>
      <c r="F62" s="202" t="s">
        <v>824</v>
      </c>
      <c r="G62" s="154" t="s">
        <v>215</v>
      </c>
      <c r="H62" s="154"/>
      <c r="I62" s="73"/>
      <c r="J62" s="125"/>
      <c r="K62" s="125"/>
      <c r="L62" s="125"/>
      <c r="M62" s="125"/>
      <c r="N62" s="125" t="s">
        <v>284</v>
      </c>
      <c r="O62" s="125">
        <v>2685</v>
      </c>
      <c r="P62" s="72">
        <v>5</v>
      </c>
    </row>
    <row r="63" spans="1:16" s="126" customFormat="1" ht="26.25" customHeight="1">
      <c r="A63" s="71">
        <v>87</v>
      </c>
      <c r="B63" s="124" t="str">
        <f t="shared" si="2"/>
        <v>16YA-DİSK-6</v>
      </c>
      <c r="C63" s="124">
        <v>124</v>
      </c>
      <c r="D63" s="199">
        <v>36669</v>
      </c>
      <c r="E63" s="200" t="s">
        <v>787</v>
      </c>
      <c r="F63" s="202" t="s">
        <v>788</v>
      </c>
      <c r="G63" s="154" t="s">
        <v>215</v>
      </c>
      <c r="H63" s="154"/>
      <c r="I63" s="73"/>
      <c r="J63" s="125"/>
      <c r="K63" s="125"/>
      <c r="L63" s="125"/>
      <c r="M63" s="125"/>
      <c r="N63" s="125" t="s">
        <v>284</v>
      </c>
      <c r="O63" s="125">
        <v>2750</v>
      </c>
      <c r="P63" s="72">
        <v>6</v>
      </c>
    </row>
    <row r="64" spans="1:16" s="126" customFormat="1" ht="26.25" customHeight="1">
      <c r="A64" s="71">
        <v>88</v>
      </c>
      <c r="B64" s="124" t="str">
        <f t="shared" si="2"/>
        <v>16YA-DİSK-7</v>
      </c>
      <c r="C64" s="124">
        <v>157</v>
      </c>
      <c r="D64" s="199">
        <v>36981</v>
      </c>
      <c r="E64" s="200" t="s">
        <v>754</v>
      </c>
      <c r="F64" s="202" t="s">
        <v>726</v>
      </c>
      <c r="G64" s="154" t="s">
        <v>215</v>
      </c>
      <c r="H64" s="154"/>
      <c r="I64" s="73"/>
      <c r="J64" s="125"/>
      <c r="K64" s="125"/>
      <c r="L64" s="125"/>
      <c r="M64" s="125"/>
      <c r="N64" s="125" t="s">
        <v>284</v>
      </c>
      <c r="O64" s="125">
        <v>2800</v>
      </c>
      <c r="P64" s="72">
        <v>7</v>
      </c>
    </row>
    <row r="65" spans="1:16" s="126" customFormat="1" ht="26.25" customHeight="1">
      <c r="A65" s="71">
        <v>89</v>
      </c>
      <c r="B65" s="124" t="str">
        <f t="shared" si="2"/>
        <v>16YA-DİSK-8</v>
      </c>
      <c r="C65" s="124">
        <v>158</v>
      </c>
      <c r="D65" s="199">
        <v>36986</v>
      </c>
      <c r="E65" s="200" t="s">
        <v>790</v>
      </c>
      <c r="F65" s="202" t="s">
        <v>726</v>
      </c>
      <c r="G65" s="154" t="s">
        <v>215</v>
      </c>
      <c r="H65" s="154"/>
      <c r="I65" s="73"/>
      <c r="J65" s="125"/>
      <c r="K65" s="125"/>
      <c r="L65" s="125"/>
      <c r="M65" s="125"/>
      <c r="N65" s="125" t="s">
        <v>284</v>
      </c>
      <c r="O65" s="125">
        <v>3120</v>
      </c>
      <c r="P65" s="72">
        <v>8</v>
      </c>
    </row>
    <row r="66" spans="1:16" s="126" customFormat="1" ht="26.25" customHeight="1">
      <c r="A66" s="71">
        <v>90</v>
      </c>
      <c r="B66" s="124" t="str">
        <f t="shared" si="2"/>
        <v>16YA-DİSK-9</v>
      </c>
      <c r="C66" s="124">
        <v>269</v>
      </c>
      <c r="D66" s="199">
        <v>36771</v>
      </c>
      <c r="E66" s="200" t="s">
        <v>799</v>
      </c>
      <c r="F66" s="202" t="s">
        <v>764</v>
      </c>
      <c r="G66" s="154" t="s">
        <v>215</v>
      </c>
      <c r="H66" s="154"/>
      <c r="I66" s="73"/>
      <c r="J66" s="125"/>
      <c r="K66" s="125"/>
      <c r="L66" s="125"/>
      <c r="M66" s="125"/>
      <c r="N66" s="125" t="s">
        <v>284</v>
      </c>
      <c r="O66" s="125">
        <v>3210</v>
      </c>
      <c r="P66" s="72">
        <v>9</v>
      </c>
    </row>
    <row r="67" spans="1:16" s="126" customFormat="1" ht="26.25" customHeight="1">
      <c r="A67" s="71">
        <v>91</v>
      </c>
      <c r="B67" s="124" t="str">
        <f t="shared" si="2"/>
        <v>16YA-DİSK-10</v>
      </c>
      <c r="C67" s="124">
        <v>226</v>
      </c>
      <c r="D67" s="199">
        <v>37283</v>
      </c>
      <c r="E67" s="200" t="s">
        <v>818</v>
      </c>
      <c r="F67" s="202" t="s">
        <v>819</v>
      </c>
      <c r="G67" s="154" t="s">
        <v>215</v>
      </c>
      <c r="H67" s="154"/>
      <c r="I67" s="73"/>
      <c r="J67" s="125"/>
      <c r="K67" s="125"/>
      <c r="L67" s="125"/>
      <c r="M67" s="125"/>
      <c r="N67" s="125" t="s">
        <v>284</v>
      </c>
      <c r="O67" s="125">
        <v>3214</v>
      </c>
      <c r="P67" s="72">
        <v>10</v>
      </c>
    </row>
    <row r="68" spans="1:16" s="126" customFormat="1" ht="26.25" customHeight="1">
      <c r="A68" s="71">
        <v>92</v>
      </c>
      <c r="B68" s="124" t="str">
        <f t="shared" si="2"/>
        <v>16YA-DİSK-11</v>
      </c>
      <c r="C68" s="124">
        <v>242</v>
      </c>
      <c r="D68" s="199">
        <v>36656</v>
      </c>
      <c r="E68" s="200" t="s">
        <v>820</v>
      </c>
      <c r="F68" s="202" t="s">
        <v>821</v>
      </c>
      <c r="G68" s="154" t="s">
        <v>215</v>
      </c>
      <c r="H68" s="154"/>
      <c r="I68" s="73"/>
      <c r="J68" s="125"/>
      <c r="K68" s="125"/>
      <c r="L68" s="125"/>
      <c r="M68" s="125"/>
      <c r="N68" s="125" t="s">
        <v>284</v>
      </c>
      <c r="O68" s="125">
        <v>3300</v>
      </c>
      <c r="P68" s="72">
        <v>11</v>
      </c>
    </row>
    <row r="69" spans="1:16" s="126" customFormat="1" ht="26.25" customHeight="1">
      <c r="A69" s="71">
        <v>93</v>
      </c>
      <c r="B69" s="124" t="str">
        <f t="shared" si="2"/>
        <v>16YA-DİSK-12</v>
      </c>
      <c r="C69" s="124">
        <v>156</v>
      </c>
      <c r="D69" s="199">
        <v>36543</v>
      </c>
      <c r="E69" s="200" t="s">
        <v>753</v>
      </c>
      <c r="F69" s="202" t="s">
        <v>726</v>
      </c>
      <c r="G69" s="154" t="s">
        <v>215</v>
      </c>
      <c r="H69" s="154"/>
      <c r="I69" s="73"/>
      <c r="J69" s="125"/>
      <c r="K69" s="125"/>
      <c r="L69" s="125"/>
      <c r="M69" s="125"/>
      <c r="N69" s="125" t="s">
        <v>284</v>
      </c>
      <c r="O69" s="125">
        <v>3820</v>
      </c>
      <c r="P69" s="72">
        <v>12</v>
      </c>
    </row>
    <row r="70" spans="1:16" s="126" customFormat="1" ht="26.25" customHeight="1">
      <c r="A70" s="71">
        <v>94</v>
      </c>
      <c r="B70" s="124" t="str">
        <f t="shared" si="2"/>
        <v>16YA-DİSK-13</v>
      </c>
      <c r="C70" s="124">
        <v>116</v>
      </c>
      <c r="D70" s="199">
        <v>36610</v>
      </c>
      <c r="E70" s="200" t="s">
        <v>814</v>
      </c>
      <c r="F70" s="202" t="s">
        <v>779</v>
      </c>
      <c r="G70" s="154" t="s">
        <v>215</v>
      </c>
      <c r="H70" s="154"/>
      <c r="I70" s="73"/>
      <c r="J70" s="125"/>
      <c r="K70" s="125"/>
      <c r="L70" s="125"/>
      <c r="M70" s="125"/>
      <c r="N70" s="125" t="s">
        <v>284</v>
      </c>
      <c r="O70" s="125">
        <v>3999</v>
      </c>
      <c r="P70" s="72">
        <v>13</v>
      </c>
    </row>
    <row r="71" spans="1:16" s="175" customFormat="1" ht="26.25" customHeight="1">
      <c r="A71" s="71">
        <v>95</v>
      </c>
      <c r="B71" s="124" t="str">
        <f t="shared" si="2"/>
        <v>16YA-DİSK-14</v>
      </c>
      <c r="C71" s="124">
        <v>306</v>
      </c>
      <c r="D71" s="199">
        <v>36610</v>
      </c>
      <c r="E71" s="200" t="s">
        <v>772</v>
      </c>
      <c r="F71" s="202" t="s">
        <v>773</v>
      </c>
      <c r="G71" s="154" t="s">
        <v>215</v>
      </c>
      <c r="H71" s="154"/>
      <c r="I71" s="73"/>
      <c r="J71" s="125"/>
      <c r="K71" s="125"/>
      <c r="L71" s="125"/>
      <c r="M71" s="125"/>
      <c r="N71" s="125" t="s">
        <v>284</v>
      </c>
      <c r="O71" s="125">
        <v>4600</v>
      </c>
      <c r="P71" s="72">
        <v>14</v>
      </c>
    </row>
    <row r="72" spans="1:16" s="126" customFormat="1" ht="26.25" customHeight="1">
      <c r="A72" s="71">
        <v>96</v>
      </c>
      <c r="B72" s="124" t="str">
        <f t="shared" si="2"/>
        <v>16YA-DİSK-15</v>
      </c>
      <c r="C72" s="124">
        <v>112</v>
      </c>
      <c r="D72" s="199">
        <v>36610</v>
      </c>
      <c r="E72" s="200" t="s">
        <v>813</v>
      </c>
      <c r="F72" s="202" t="s">
        <v>779</v>
      </c>
      <c r="G72" s="154" t="s">
        <v>215</v>
      </c>
      <c r="H72" s="154"/>
      <c r="I72" s="73"/>
      <c r="J72" s="125"/>
      <c r="K72" s="125"/>
      <c r="L72" s="125"/>
      <c r="M72" s="125"/>
      <c r="N72" s="125" t="s">
        <v>284</v>
      </c>
      <c r="O72" s="125">
        <v>4988</v>
      </c>
      <c r="P72" s="72">
        <v>15</v>
      </c>
    </row>
    <row r="73" spans="1:16" s="126" customFormat="1" ht="26.25" customHeight="1">
      <c r="A73" s="71">
        <v>97</v>
      </c>
      <c r="B73" s="124" t="str">
        <f t="shared" si="2"/>
        <v>16YA-DİSK-17</v>
      </c>
      <c r="C73" s="124">
        <v>205</v>
      </c>
      <c r="D73" s="199">
        <v>36577</v>
      </c>
      <c r="E73" s="200" t="s">
        <v>757</v>
      </c>
      <c r="F73" s="202" t="s">
        <v>758</v>
      </c>
      <c r="G73" s="154" t="s">
        <v>215</v>
      </c>
      <c r="H73" s="154"/>
      <c r="I73" s="73"/>
      <c r="J73" s="125"/>
      <c r="K73" s="125"/>
      <c r="L73" s="125"/>
      <c r="M73" s="125"/>
      <c r="N73" s="125" t="s">
        <v>284</v>
      </c>
      <c r="O73" s="125">
        <v>5224</v>
      </c>
      <c r="P73" s="72">
        <v>17</v>
      </c>
    </row>
    <row r="74" spans="1:16" s="126" customFormat="1" ht="26.25" customHeight="1">
      <c r="A74" s="71">
        <v>98</v>
      </c>
      <c r="B74" s="124" t="str">
        <f t="shared" si="2"/>
        <v>16YA-DİSK-1</v>
      </c>
      <c r="C74" s="124">
        <v>84</v>
      </c>
      <c r="D74" s="199">
        <v>36598</v>
      </c>
      <c r="E74" s="200" t="s">
        <v>811</v>
      </c>
      <c r="F74" s="202" t="s">
        <v>749</v>
      </c>
      <c r="G74" s="154" t="s">
        <v>215</v>
      </c>
      <c r="H74" s="154"/>
      <c r="I74" s="73"/>
      <c r="J74" s="125"/>
      <c r="K74" s="125"/>
      <c r="L74" s="125"/>
      <c r="M74" s="125"/>
      <c r="N74" s="125" t="s">
        <v>284</v>
      </c>
      <c r="O74" s="125" t="s">
        <v>252</v>
      </c>
      <c r="P74" s="72">
        <v>1</v>
      </c>
    </row>
    <row r="75" spans="1:16" s="126" customFormat="1" ht="26.25" customHeight="1">
      <c r="A75" s="71">
        <v>99</v>
      </c>
      <c r="B75" s="124" t="str">
        <f t="shared" si="2"/>
        <v>16YA-DİSK-3</v>
      </c>
      <c r="C75" s="124">
        <v>85</v>
      </c>
      <c r="D75" s="199">
        <v>36526</v>
      </c>
      <c r="E75" s="200" t="s">
        <v>812</v>
      </c>
      <c r="F75" s="202" t="s">
        <v>749</v>
      </c>
      <c r="G75" s="154" t="s">
        <v>215</v>
      </c>
      <c r="H75" s="154"/>
      <c r="I75" s="73"/>
      <c r="J75" s="125"/>
      <c r="K75" s="125"/>
      <c r="L75" s="125"/>
      <c r="M75" s="125"/>
      <c r="N75" s="125" t="s">
        <v>284</v>
      </c>
      <c r="O75" s="125" t="s">
        <v>252</v>
      </c>
      <c r="P75" s="72">
        <v>3</v>
      </c>
    </row>
    <row r="76" spans="1:16" s="126" customFormat="1" ht="26.25" customHeight="1">
      <c r="A76" s="71">
        <v>100</v>
      </c>
      <c r="B76" s="124" t="str">
        <f t="shared" si="2"/>
        <v>16YA-DİSK-2</v>
      </c>
      <c r="C76" s="124">
        <v>263</v>
      </c>
      <c r="D76" s="199">
        <v>36560</v>
      </c>
      <c r="E76" s="200" t="s">
        <v>822</v>
      </c>
      <c r="F76" s="202" t="s">
        <v>762</v>
      </c>
      <c r="G76" s="154" t="s">
        <v>215</v>
      </c>
      <c r="H76" s="154"/>
      <c r="I76" s="73"/>
      <c r="J76" s="125"/>
      <c r="K76" s="125"/>
      <c r="L76" s="125"/>
      <c r="M76" s="125"/>
      <c r="N76" s="125" t="s">
        <v>284</v>
      </c>
      <c r="O76" s="125" t="s">
        <v>252</v>
      </c>
      <c r="P76" s="72">
        <v>2</v>
      </c>
    </row>
    <row r="77" spans="1:16" s="126" customFormat="1" ht="26.25" customHeight="1">
      <c r="A77" s="71">
        <v>101</v>
      </c>
      <c r="B77" s="124" t="str">
        <f t="shared" si="2"/>
        <v>16YA-DİSK-16</v>
      </c>
      <c r="C77" s="124">
        <v>209</v>
      </c>
      <c r="D77" s="199">
        <v>36831</v>
      </c>
      <c r="E77" s="200" t="s">
        <v>817</v>
      </c>
      <c r="F77" s="202" t="s">
        <v>760</v>
      </c>
      <c r="G77" s="154" t="s">
        <v>215</v>
      </c>
      <c r="H77" s="154"/>
      <c r="I77" s="73"/>
      <c r="J77" s="125"/>
      <c r="K77" s="125"/>
      <c r="L77" s="125"/>
      <c r="M77" s="125"/>
      <c r="N77" s="125" t="s">
        <v>284</v>
      </c>
      <c r="O77" s="125" t="s">
        <v>825</v>
      </c>
      <c r="P77" s="72">
        <v>16</v>
      </c>
    </row>
    <row r="78" spans="1:16" s="126" customFormat="1" ht="26.25" customHeight="1">
      <c r="A78" s="71">
        <v>102</v>
      </c>
      <c r="B78" s="124" t="str">
        <f t="shared" si="2"/>
        <v>16YA--</v>
      </c>
      <c r="C78" s="124"/>
      <c r="D78" s="199"/>
      <c r="E78" s="200"/>
      <c r="F78" s="202"/>
      <c r="G78" s="154" t="s">
        <v>215</v>
      </c>
      <c r="H78" s="154"/>
      <c r="I78" s="73"/>
      <c r="J78" s="125"/>
      <c r="K78" s="125"/>
      <c r="L78" s="125"/>
      <c r="M78" s="125"/>
      <c r="N78" s="125"/>
      <c r="O78" s="125"/>
      <c r="P78" s="72"/>
    </row>
    <row r="79" spans="1:16" s="126" customFormat="1" ht="26.25" customHeight="1">
      <c r="A79" s="71">
        <v>103</v>
      </c>
      <c r="B79" s="124" t="str">
        <f t="shared" si="2"/>
        <v>16YA--</v>
      </c>
      <c r="C79" s="124"/>
      <c r="D79" s="199"/>
      <c r="E79" s="200"/>
      <c r="F79" s="202"/>
      <c r="G79" s="154" t="s">
        <v>215</v>
      </c>
      <c r="H79" s="154"/>
      <c r="I79" s="73"/>
      <c r="J79" s="125"/>
      <c r="K79" s="125"/>
      <c r="L79" s="125"/>
      <c r="M79" s="125"/>
      <c r="N79" s="125"/>
      <c r="O79" s="125"/>
      <c r="P79" s="72"/>
    </row>
    <row r="80" spans="1:16" s="126" customFormat="1" ht="26.25" customHeight="1">
      <c r="A80" s="71">
        <v>110</v>
      </c>
      <c r="B80" s="124" t="str">
        <f t="shared" si="2"/>
        <v>--</v>
      </c>
      <c r="C80" s="124"/>
      <c r="D80" s="199"/>
      <c r="E80" s="200"/>
      <c r="F80" s="202"/>
      <c r="G80" s="154"/>
      <c r="H80" s="154"/>
      <c r="I80" s="73"/>
      <c r="J80" s="125"/>
      <c r="K80" s="125"/>
      <c r="L80" s="125"/>
      <c r="M80" s="125"/>
      <c r="N80" s="125"/>
      <c r="O80" s="125"/>
      <c r="P80" s="72"/>
    </row>
    <row r="81" spans="1:16" s="126" customFormat="1" ht="26.25" customHeight="1">
      <c r="A81" s="71">
        <v>111</v>
      </c>
      <c r="B81" s="124" t="str">
        <f t="shared" si="2"/>
        <v>--</v>
      </c>
      <c r="C81" s="124"/>
      <c r="D81" s="199"/>
      <c r="E81" s="200"/>
      <c r="F81" s="202"/>
      <c r="G81" s="154"/>
      <c r="H81" s="154"/>
      <c r="I81" s="73"/>
      <c r="J81" s="125"/>
      <c r="K81" s="125"/>
      <c r="L81" s="125"/>
      <c r="M81" s="125"/>
      <c r="N81" s="125"/>
      <c r="O81" s="125"/>
      <c r="P81" s="72"/>
    </row>
    <row r="82" spans="1:16" s="126" customFormat="1" ht="26.25" customHeight="1">
      <c r="A82" s="71">
        <v>112</v>
      </c>
      <c r="B82" s="124" t="str">
        <f>CONCATENATE(G82,"-",H82,"-",P82)</f>
        <v>YILDIZ-GÜLLE-A-10</v>
      </c>
      <c r="C82" s="124">
        <v>171</v>
      </c>
      <c r="D82" s="199">
        <v>36203</v>
      </c>
      <c r="E82" s="200" t="s">
        <v>893</v>
      </c>
      <c r="F82" s="202" t="s">
        <v>726</v>
      </c>
      <c r="G82" s="154" t="s">
        <v>249</v>
      </c>
      <c r="H82" s="154" t="s">
        <v>919</v>
      </c>
      <c r="I82" s="73">
        <v>1100</v>
      </c>
      <c r="J82" s="125"/>
      <c r="K82" s="125"/>
      <c r="L82" s="125"/>
      <c r="M82" s="125"/>
      <c r="N82" s="125"/>
      <c r="O82" s="125"/>
      <c r="P82" s="72">
        <v>10</v>
      </c>
    </row>
    <row r="83" spans="1:16" s="126" customFormat="1" ht="26.25" customHeight="1">
      <c r="A83" s="71">
        <v>113</v>
      </c>
      <c r="B83" s="124" t="str">
        <f aca="true" t="shared" si="3" ref="B83:B105">CONCATENATE(G83,"-",H83,"-",P83)</f>
        <v>YILDIZ-GÜLLE-B-1</v>
      </c>
      <c r="C83" s="124">
        <v>172</v>
      </c>
      <c r="D83" s="199">
        <v>35964</v>
      </c>
      <c r="E83" s="200" t="s">
        <v>894</v>
      </c>
      <c r="F83" s="202" t="s">
        <v>726</v>
      </c>
      <c r="G83" s="154" t="s">
        <v>249</v>
      </c>
      <c r="H83" s="154" t="s">
        <v>920</v>
      </c>
      <c r="I83" s="73">
        <v>1120</v>
      </c>
      <c r="J83" s="125"/>
      <c r="K83" s="125"/>
      <c r="L83" s="125"/>
      <c r="M83" s="125"/>
      <c r="N83" s="125"/>
      <c r="O83" s="125"/>
      <c r="P83" s="72">
        <v>1</v>
      </c>
    </row>
    <row r="84" spans="1:16" s="126" customFormat="1" ht="26.25" customHeight="1">
      <c r="A84" s="71">
        <v>114</v>
      </c>
      <c r="B84" s="124" t="str">
        <f t="shared" si="3"/>
        <v>YILDIZ-GÜLLE-B-2</v>
      </c>
      <c r="C84" s="124">
        <v>237</v>
      </c>
      <c r="D84" s="199">
        <v>35916</v>
      </c>
      <c r="E84" s="200" t="s">
        <v>898</v>
      </c>
      <c r="F84" s="202" t="s">
        <v>819</v>
      </c>
      <c r="G84" s="154" t="s">
        <v>249</v>
      </c>
      <c r="H84" s="154" t="s">
        <v>920</v>
      </c>
      <c r="I84" s="73">
        <v>1120</v>
      </c>
      <c r="J84" s="125"/>
      <c r="K84" s="125"/>
      <c r="L84" s="125"/>
      <c r="M84" s="125"/>
      <c r="N84" s="125"/>
      <c r="O84" s="125"/>
      <c r="P84" s="72">
        <v>2</v>
      </c>
    </row>
    <row r="85" spans="1:16" s="126" customFormat="1" ht="26.25" customHeight="1">
      <c r="A85" s="71">
        <v>115</v>
      </c>
      <c r="B85" s="124" t="str">
        <f t="shared" si="3"/>
        <v>YILDIZ-GÜLLE-B-3</v>
      </c>
      <c r="C85" s="124">
        <v>238</v>
      </c>
      <c r="D85" s="199">
        <v>36161</v>
      </c>
      <c r="E85" s="200" t="s">
        <v>899</v>
      </c>
      <c r="F85" s="202" t="s">
        <v>819</v>
      </c>
      <c r="G85" s="154" t="s">
        <v>249</v>
      </c>
      <c r="H85" s="154" t="s">
        <v>920</v>
      </c>
      <c r="I85" s="73">
        <v>1180</v>
      </c>
      <c r="J85" s="125"/>
      <c r="K85" s="125"/>
      <c r="L85" s="125"/>
      <c r="M85" s="125"/>
      <c r="N85" s="125"/>
      <c r="O85" s="125"/>
      <c r="P85" s="72">
        <v>3</v>
      </c>
    </row>
    <row r="86" spans="1:16" s="126" customFormat="1" ht="26.25" customHeight="1">
      <c r="A86" s="71">
        <v>116</v>
      </c>
      <c r="B86" s="124" t="str">
        <f t="shared" si="3"/>
        <v>YILDIZ-GÜLLE-B-4</v>
      </c>
      <c r="C86" s="124">
        <v>303</v>
      </c>
      <c r="D86" s="199">
        <v>35856</v>
      </c>
      <c r="E86" s="200" t="s">
        <v>902</v>
      </c>
      <c r="F86" s="202" t="s">
        <v>771</v>
      </c>
      <c r="G86" s="154" t="s">
        <v>249</v>
      </c>
      <c r="H86" s="154" t="s">
        <v>920</v>
      </c>
      <c r="I86" s="73">
        <v>1280</v>
      </c>
      <c r="J86" s="125"/>
      <c r="K86" s="125"/>
      <c r="L86" s="125"/>
      <c r="M86" s="125"/>
      <c r="N86" s="125"/>
      <c r="O86" s="125"/>
      <c r="P86" s="72">
        <v>4</v>
      </c>
    </row>
    <row r="87" spans="1:16" s="126" customFormat="1" ht="26.25" customHeight="1">
      <c r="A87" s="71">
        <v>117</v>
      </c>
      <c r="B87" s="124" t="str">
        <f t="shared" si="3"/>
        <v>YILDIZ-GÜLLE-B-5</v>
      </c>
      <c r="C87" s="124">
        <v>203</v>
      </c>
      <c r="D87" s="199">
        <v>36231</v>
      </c>
      <c r="E87" s="200" t="s">
        <v>895</v>
      </c>
      <c r="F87" s="202" t="s">
        <v>758</v>
      </c>
      <c r="G87" s="154" t="s">
        <v>249</v>
      </c>
      <c r="H87" s="154" t="s">
        <v>920</v>
      </c>
      <c r="I87" s="73">
        <v>1290</v>
      </c>
      <c r="J87" s="125"/>
      <c r="K87" s="125"/>
      <c r="L87" s="125"/>
      <c r="M87" s="125"/>
      <c r="N87" s="125"/>
      <c r="O87" s="125"/>
      <c r="P87" s="72">
        <v>5</v>
      </c>
    </row>
    <row r="88" spans="1:16" s="126" customFormat="1" ht="26.25" customHeight="1">
      <c r="A88" s="71">
        <v>118</v>
      </c>
      <c r="B88" s="124" t="str">
        <f t="shared" si="3"/>
        <v>YILDIZ-GÜLLE-B-6</v>
      </c>
      <c r="C88" s="124">
        <v>219</v>
      </c>
      <c r="D88" s="199">
        <v>35979</v>
      </c>
      <c r="E88" s="200" t="s">
        <v>896</v>
      </c>
      <c r="F88" s="202" t="s">
        <v>897</v>
      </c>
      <c r="G88" s="154" t="s">
        <v>249</v>
      </c>
      <c r="H88" s="154" t="s">
        <v>920</v>
      </c>
      <c r="I88" s="73">
        <v>1300</v>
      </c>
      <c r="J88" s="125"/>
      <c r="K88" s="125"/>
      <c r="L88" s="125"/>
      <c r="M88" s="125"/>
      <c r="N88" s="125"/>
      <c r="O88" s="125"/>
      <c r="P88" s="72">
        <v>6</v>
      </c>
    </row>
    <row r="89" spans="1:16" s="126" customFormat="1" ht="26.25" customHeight="1">
      <c r="A89" s="71">
        <v>119</v>
      </c>
      <c r="B89" s="124" t="str">
        <f t="shared" si="3"/>
        <v>YILDIZ-GÜLLE-B-7</v>
      </c>
      <c r="C89" s="124">
        <v>302</v>
      </c>
      <c r="D89" s="199">
        <v>35935</v>
      </c>
      <c r="E89" s="200" t="s">
        <v>901</v>
      </c>
      <c r="F89" s="202" t="s">
        <v>771</v>
      </c>
      <c r="G89" s="154" t="s">
        <v>249</v>
      </c>
      <c r="H89" s="154" t="s">
        <v>920</v>
      </c>
      <c r="I89" s="73">
        <v>1322</v>
      </c>
      <c r="J89" s="125"/>
      <c r="K89" s="125"/>
      <c r="L89" s="125"/>
      <c r="M89" s="125"/>
      <c r="N89" s="125"/>
      <c r="O89" s="125"/>
      <c r="P89" s="72">
        <v>7</v>
      </c>
    </row>
    <row r="90" spans="1:16" s="126" customFormat="1" ht="26.25" customHeight="1">
      <c r="A90" s="71">
        <v>120</v>
      </c>
      <c r="B90" s="124" t="str">
        <f t="shared" si="3"/>
        <v>YILDIZ-GÜLLE-B-8</v>
      </c>
      <c r="C90" s="124">
        <v>311</v>
      </c>
      <c r="D90" s="199">
        <v>35909</v>
      </c>
      <c r="E90" s="200" t="s">
        <v>903</v>
      </c>
      <c r="F90" s="202" t="s">
        <v>775</v>
      </c>
      <c r="G90" s="154" t="s">
        <v>249</v>
      </c>
      <c r="H90" s="154" t="s">
        <v>920</v>
      </c>
      <c r="I90" s="73">
        <v>1400</v>
      </c>
      <c r="J90" s="125"/>
      <c r="K90" s="125"/>
      <c r="L90" s="125"/>
      <c r="M90" s="125"/>
      <c r="N90" s="125"/>
      <c r="O90" s="125"/>
      <c r="P90" s="72">
        <v>8</v>
      </c>
    </row>
    <row r="91" spans="1:16" s="126" customFormat="1" ht="26.25" customHeight="1">
      <c r="A91" s="71">
        <v>121</v>
      </c>
      <c r="B91" s="124" t="str">
        <f t="shared" si="3"/>
        <v>YILDIZ-GÜLLE-B-9</v>
      </c>
      <c r="C91" s="124">
        <v>312</v>
      </c>
      <c r="D91" s="199">
        <v>35960</v>
      </c>
      <c r="E91" s="200" t="s">
        <v>904</v>
      </c>
      <c r="F91" s="202" t="s">
        <v>775</v>
      </c>
      <c r="G91" s="154" t="s">
        <v>249</v>
      </c>
      <c r="H91" s="154" t="s">
        <v>920</v>
      </c>
      <c r="I91" s="73">
        <v>1412</v>
      </c>
      <c r="J91" s="125"/>
      <c r="K91" s="125"/>
      <c r="L91" s="125"/>
      <c r="M91" s="125"/>
      <c r="N91" s="125"/>
      <c r="O91" s="125"/>
      <c r="P91" s="72">
        <v>9</v>
      </c>
    </row>
    <row r="92" spans="1:16" s="126" customFormat="1" ht="26.25" customHeight="1">
      <c r="A92" s="71">
        <v>122</v>
      </c>
      <c r="B92" s="124" t="str">
        <f t="shared" si="3"/>
        <v>YILDIZ-GÜLLE-B-10</v>
      </c>
      <c r="C92" s="124">
        <v>169</v>
      </c>
      <c r="D92" s="199">
        <v>35811</v>
      </c>
      <c r="E92" s="200" t="s">
        <v>892</v>
      </c>
      <c r="F92" s="202" t="s">
        <v>726</v>
      </c>
      <c r="G92" s="154" t="s">
        <v>249</v>
      </c>
      <c r="H92" s="154" t="s">
        <v>920</v>
      </c>
      <c r="I92" s="73">
        <v>1450</v>
      </c>
      <c r="J92" s="125"/>
      <c r="K92" s="125"/>
      <c r="L92" s="125"/>
      <c r="M92" s="125"/>
      <c r="N92" s="125"/>
      <c r="O92" s="125"/>
      <c r="P92" s="72">
        <v>10</v>
      </c>
    </row>
    <row r="93" spans="1:16" s="126" customFormat="1" ht="26.25" customHeight="1">
      <c r="A93" s="71">
        <v>123</v>
      </c>
      <c r="B93" s="124" t="str">
        <f t="shared" si="3"/>
        <v>YILDIZ-GÜLLE-B-11</v>
      </c>
      <c r="C93" s="124">
        <v>141</v>
      </c>
      <c r="D93" s="199">
        <v>35976</v>
      </c>
      <c r="E93" s="200" t="s">
        <v>890</v>
      </c>
      <c r="F93" s="202" t="s">
        <v>726</v>
      </c>
      <c r="G93" s="154" t="s">
        <v>249</v>
      </c>
      <c r="H93" s="154" t="s">
        <v>920</v>
      </c>
      <c r="I93" s="73">
        <v>1790</v>
      </c>
      <c r="J93" s="125"/>
      <c r="K93" s="125"/>
      <c r="L93" s="125"/>
      <c r="M93" s="125"/>
      <c r="N93" s="125"/>
      <c r="O93" s="125"/>
      <c r="P93" s="72">
        <v>11</v>
      </c>
    </row>
    <row r="94" spans="1:16" s="126" customFormat="1" ht="26.25" customHeight="1">
      <c r="A94" s="71">
        <v>124</v>
      </c>
      <c r="B94" s="124" t="str">
        <f t="shared" si="3"/>
        <v>YILDIZ-GÜLLE-A-8</v>
      </c>
      <c r="C94" s="124">
        <v>143</v>
      </c>
      <c r="D94" s="199">
        <v>35831</v>
      </c>
      <c r="E94" s="200" t="s">
        <v>891</v>
      </c>
      <c r="F94" s="202" t="s">
        <v>726</v>
      </c>
      <c r="G94" s="154" t="s">
        <v>249</v>
      </c>
      <c r="H94" s="154" t="s">
        <v>919</v>
      </c>
      <c r="I94" s="73" t="s">
        <v>776</v>
      </c>
      <c r="J94" s="125"/>
      <c r="K94" s="125"/>
      <c r="L94" s="125"/>
      <c r="M94" s="125"/>
      <c r="N94" s="125"/>
      <c r="O94" s="125"/>
      <c r="P94" s="72">
        <v>8</v>
      </c>
    </row>
    <row r="95" spans="1:16" s="126" customFormat="1" ht="26.25" customHeight="1">
      <c r="A95" s="71">
        <v>125</v>
      </c>
      <c r="B95" s="124" t="str">
        <f t="shared" si="3"/>
        <v>YILDIZ-GÜLLE-A-9</v>
      </c>
      <c r="C95" s="124">
        <v>265</v>
      </c>
      <c r="D95" s="199">
        <v>36022</v>
      </c>
      <c r="E95" s="200" t="s">
        <v>1121</v>
      </c>
      <c r="F95" s="202" t="s">
        <v>762</v>
      </c>
      <c r="G95" s="154" t="s">
        <v>249</v>
      </c>
      <c r="H95" s="154" t="s">
        <v>919</v>
      </c>
      <c r="I95" s="73" t="s">
        <v>776</v>
      </c>
      <c r="J95" s="125"/>
      <c r="K95" s="125"/>
      <c r="L95" s="125"/>
      <c r="M95" s="125"/>
      <c r="N95" s="125"/>
      <c r="O95" s="125"/>
      <c r="P95" s="72">
        <v>9</v>
      </c>
    </row>
    <row r="96" spans="1:16" s="126" customFormat="1" ht="26.25" customHeight="1">
      <c r="A96" s="71">
        <v>128</v>
      </c>
      <c r="B96" s="124" t="str">
        <f t="shared" si="3"/>
        <v>YILDIZ-GÜLLE-A-1</v>
      </c>
      <c r="C96" s="124">
        <v>1</v>
      </c>
      <c r="D96" s="199">
        <v>36382</v>
      </c>
      <c r="E96" s="200" t="s">
        <v>905</v>
      </c>
      <c r="F96" s="202" t="s">
        <v>906</v>
      </c>
      <c r="G96" s="154" t="s">
        <v>249</v>
      </c>
      <c r="H96" s="154" t="s">
        <v>919</v>
      </c>
      <c r="I96" s="73"/>
      <c r="J96" s="125"/>
      <c r="K96" s="125"/>
      <c r="L96" s="125"/>
      <c r="M96" s="125"/>
      <c r="N96" s="125"/>
      <c r="O96" s="125"/>
      <c r="P96" s="72">
        <v>1</v>
      </c>
    </row>
    <row r="97" spans="1:16" s="126" customFormat="1" ht="26.25" customHeight="1">
      <c r="A97" s="71">
        <v>131</v>
      </c>
      <c r="B97" s="124" t="str">
        <f t="shared" si="3"/>
        <v>YILDIZ-GÜLLE-A-3</v>
      </c>
      <c r="C97" s="124">
        <v>13</v>
      </c>
      <c r="D97" s="199">
        <v>36161</v>
      </c>
      <c r="E97" s="200" t="s">
        <v>908</v>
      </c>
      <c r="F97" s="202" t="s">
        <v>909</v>
      </c>
      <c r="G97" s="154" t="s">
        <v>249</v>
      </c>
      <c r="H97" s="154" t="s">
        <v>919</v>
      </c>
      <c r="I97" s="73"/>
      <c r="J97" s="125"/>
      <c r="K97" s="125"/>
      <c r="L97" s="125"/>
      <c r="M97" s="125"/>
      <c r="N97" s="125"/>
      <c r="O97" s="125"/>
      <c r="P97" s="72">
        <v>3</v>
      </c>
    </row>
    <row r="98" spans="1:16" s="126" customFormat="1" ht="26.25" customHeight="1">
      <c r="A98" s="71">
        <v>132</v>
      </c>
      <c r="B98" s="124" t="str">
        <f t="shared" si="3"/>
        <v>YILDIZ-GÜLLE-A-4</v>
      </c>
      <c r="C98" s="124">
        <v>17</v>
      </c>
      <c r="D98" s="199">
        <v>36368</v>
      </c>
      <c r="E98" s="200" t="s">
        <v>910</v>
      </c>
      <c r="F98" s="202" t="s">
        <v>911</v>
      </c>
      <c r="G98" s="154" t="s">
        <v>249</v>
      </c>
      <c r="H98" s="154" t="s">
        <v>919</v>
      </c>
      <c r="I98" s="73"/>
      <c r="J98" s="125"/>
      <c r="K98" s="125"/>
      <c r="L98" s="125"/>
      <c r="M98" s="125"/>
      <c r="N98" s="125"/>
      <c r="O98" s="125"/>
      <c r="P98" s="72">
        <v>4</v>
      </c>
    </row>
    <row r="99" spans="1:16" s="126" customFormat="1" ht="26.25" customHeight="1">
      <c r="A99" s="71">
        <v>133</v>
      </c>
      <c r="B99" s="124" t="str">
        <f t="shared" si="3"/>
        <v>YILDIZ-GÜLLE-A-7</v>
      </c>
      <c r="C99" s="124">
        <v>21</v>
      </c>
      <c r="D99" s="199">
        <v>36200</v>
      </c>
      <c r="E99" s="200" t="s">
        <v>912</v>
      </c>
      <c r="F99" s="202" t="s">
        <v>913</v>
      </c>
      <c r="G99" s="154" t="s">
        <v>249</v>
      </c>
      <c r="H99" s="154" t="s">
        <v>919</v>
      </c>
      <c r="I99" s="73"/>
      <c r="J99" s="125"/>
      <c r="K99" s="125"/>
      <c r="L99" s="125"/>
      <c r="M99" s="125"/>
      <c r="N99" s="125"/>
      <c r="O99" s="125"/>
      <c r="P99" s="72">
        <v>7</v>
      </c>
    </row>
    <row r="100" spans="1:16" s="126" customFormat="1" ht="26.25" customHeight="1">
      <c r="A100" s="71">
        <v>134</v>
      </c>
      <c r="B100" s="124" t="str">
        <f t="shared" si="3"/>
        <v>YILDIZ-GÜLLE-A-2</v>
      </c>
      <c r="C100" s="124">
        <v>25</v>
      </c>
      <c r="D100" s="199">
        <v>36476</v>
      </c>
      <c r="E100" s="200" t="s">
        <v>1120</v>
      </c>
      <c r="F100" s="202" t="s">
        <v>914</v>
      </c>
      <c r="G100" s="154" t="s">
        <v>249</v>
      </c>
      <c r="H100" s="154" t="s">
        <v>919</v>
      </c>
      <c r="I100" s="73"/>
      <c r="J100" s="125"/>
      <c r="K100" s="125"/>
      <c r="L100" s="125"/>
      <c r="M100" s="125"/>
      <c r="N100" s="125"/>
      <c r="O100" s="125"/>
      <c r="P100" s="72">
        <v>2</v>
      </c>
    </row>
    <row r="101" spans="1:16" s="126" customFormat="1" ht="26.25" customHeight="1">
      <c r="A101" s="71">
        <v>135</v>
      </c>
      <c r="B101" s="124" t="str">
        <f t="shared" si="3"/>
        <v>YILDIZ-GÜLLE-A-6</v>
      </c>
      <c r="C101" s="124">
        <v>29</v>
      </c>
      <c r="D101" s="199">
        <v>36427</v>
      </c>
      <c r="E101" s="200" t="s">
        <v>915</v>
      </c>
      <c r="F101" s="202" t="s">
        <v>916</v>
      </c>
      <c r="G101" s="154" t="s">
        <v>249</v>
      </c>
      <c r="H101" s="154" t="s">
        <v>919</v>
      </c>
      <c r="I101" s="73"/>
      <c r="J101" s="125"/>
      <c r="K101" s="125"/>
      <c r="L101" s="125"/>
      <c r="M101" s="125"/>
      <c r="N101" s="125"/>
      <c r="O101" s="125"/>
      <c r="P101" s="72">
        <v>6</v>
      </c>
    </row>
    <row r="102" spans="1:16" s="126" customFormat="1" ht="26.25" customHeight="1">
      <c r="A102" s="71">
        <v>136</v>
      </c>
      <c r="B102" s="124" t="str">
        <f t="shared" si="3"/>
        <v>YILDIZ-GÜLLE-A-5</v>
      </c>
      <c r="C102" s="124">
        <v>33</v>
      </c>
      <c r="D102" s="199">
        <v>36202</v>
      </c>
      <c r="E102" s="200" t="s">
        <v>917</v>
      </c>
      <c r="F102" s="202" t="s">
        <v>918</v>
      </c>
      <c r="G102" s="154" t="s">
        <v>249</v>
      </c>
      <c r="H102" s="154" t="s">
        <v>919</v>
      </c>
      <c r="I102" s="73">
        <v>1268</v>
      </c>
      <c r="J102" s="125"/>
      <c r="K102" s="125"/>
      <c r="L102" s="125"/>
      <c r="M102" s="125"/>
      <c r="N102" s="125"/>
      <c r="O102" s="125"/>
      <c r="P102" s="72">
        <v>5</v>
      </c>
    </row>
    <row r="103" spans="1:16" s="126" customFormat="1" ht="26.25" customHeight="1">
      <c r="A103" s="71">
        <v>137</v>
      </c>
      <c r="B103" s="124" t="str">
        <f t="shared" si="3"/>
        <v>--</v>
      </c>
      <c r="C103" s="124"/>
      <c r="D103" s="199"/>
      <c r="E103" s="200"/>
      <c r="F103" s="202"/>
      <c r="G103" s="154"/>
      <c r="H103" s="154"/>
      <c r="I103" s="73"/>
      <c r="J103" s="125"/>
      <c r="K103" s="125"/>
      <c r="L103" s="125"/>
      <c r="M103" s="125"/>
      <c r="N103" s="125"/>
      <c r="O103" s="125"/>
      <c r="P103" s="72"/>
    </row>
    <row r="104" spans="1:16" s="126" customFormat="1" ht="26.25" customHeight="1">
      <c r="A104" s="71">
        <v>138</v>
      </c>
      <c r="B104" s="124" t="str">
        <f t="shared" si="3"/>
        <v>--</v>
      </c>
      <c r="C104" s="124"/>
      <c r="D104" s="199"/>
      <c r="E104" s="200"/>
      <c r="F104" s="202"/>
      <c r="G104" s="154"/>
      <c r="H104" s="154"/>
      <c r="I104" s="73"/>
      <c r="J104" s="125"/>
      <c r="K104" s="125"/>
      <c r="L104" s="125"/>
      <c r="M104" s="125"/>
      <c r="N104" s="125"/>
      <c r="O104" s="125"/>
      <c r="P104" s="72"/>
    </row>
    <row r="105" spans="1:16" s="126" customFormat="1" ht="26.25" customHeight="1">
      <c r="A105" s="71">
        <v>139</v>
      </c>
      <c r="B105" s="124" t="str">
        <f t="shared" si="3"/>
        <v>--</v>
      </c>
      <c r="C105" s="124"/>
      <c r="D105" s="199"/>
      <c r="E105" s="200"/>
      <c r="F105" s="202"/>
      <c r="G105" s="154"/>
      <c r="H105" s="154"/>
      <c r="I105" s="73"/>
      <c r="J105" s="125"/>
      <c r="K105" s="125"/>
      <c r="L105" s="125"/>
      <c r="M105" s="125"/>
      <c r="N105" s="125"/>
      <c r="O105" s="125"/>
      <c r="P105" s="72"/>
    </row>
    <row r="106" spans="1:16" s="126" customFormat="1" ht="26.25" customHeight="1">
      <c r="A106" s="71">
        <v>140</v>
      </c>
      <c r="B106" s="124" t="str">
        <f>CONCATENATE(G106,"-",J106,"-",P106)</f>
        <v>YILDIZ-ÇEKİÇ-10</v>
      </c>
      <c r="C106" s="124">
        <v>170</v>
      </c>
      <c r="D106" s="199">
        <v>35927</v>
      </c>
      <c r="E106" s="200" t="s">
        <v>923</v>
      </c>
      <c r="F106" s="202" t="s">
        <v>726</v>
      </c>
      <c r="G106" s="154" t="s">
        <v>249</v>
      </c>
      <c r="H106" s="154"/>
      <c r="I106" s="73"/>
      <c r="J106" s="125" t="s">
        <v>283</v>
      </c>
      <c r="K106" s="125">
        <v>3500</v>
      </c>
      <c r="L106" s="125"/>
      <c r="M106" s="125"/>
      <c r="N106" s="125"/>
      <c r="O106" s="125"/>
      <c r="P106" s="72">
        <v>10</v>
      </c>
    </row>
    <row r="107" spans="1:16" s="126" customFormat="1" ht="26.25" customHeight="1">
      <c r="A107" s="71">
        <v>141</v>
      </c>
      <c r="B107" s="124" t="str">
        <f aca="true" t="shared" si="4" ref="B107:B125">CONCATENATE(G107,"-",J107,"-",P107)</f>
        <v>YILDIZ-ÇEKİÇ-11</v>
      </c>
      <c r="C107" s="124">
        <v>218</v>
      </c>
      <c r="D107" s="199">
        <v>35839</v>
      </c>
      <c r="E107" s="200" t="s">
        <v>925</v>
      </c>
      <c r="F107" s="202" t="s">
        <v>897</v>
      </c>
      <c r="G107" s="154" t="s">
        <v>249</v>
      </c>
      <c r="H107" s="154"/>
      <c r="I107" s="73"/>
      <c r="J107" s="125" t="s">
        <v>283</v>
      </c>
      <c r="K107" s="125">
        <v>3800</v>
      </c>
      <c r="L107" s="125"/>
      <c r="M107" s="125"/>
      <c r="N107" s="125"/>
      <c r="O107" s="125"/>
      <c r="P107" s="72">
        <v>11</v>
      </c>
    </row>
    <row r="108" spans="1:16" s="175" customFormat="1" ht="26.25" customHeight="1">
      <c r="A108" s="71">
        <v>142</v>
      </c>
      <c r="B108" s="124" t="str">
        <f t="shared" si="4"/>
        <v>YILDIZ-ÇEKİÇ-12</v>
      </c>
      <c r="C108" s="124">
        <v>169</v>
      </c>
      <c r="D108" s="199">
        <v>35811</v>
      </c>
      <c r="E108" s="200" t="s">
        <v>892</v>
      </c>
      <c r="F108" s="202" t="s">
        <v>726</v>
      </c>
      <c r="G108" s="154" t="s">
        <v>249</v>
      </c>
      <c r="H108" s="154"/>
      <c r="I108" s="73"/>
      <c r="J108" s="125" t="s">
        <v>283</v>
      </c>
      <c r="K108" s="125">
        <v>4000</v>
      </c>
      <c r="L108" s="125"/>
      <c r="M108" s="125"/>
      <c r="N108" s="125"/>
      <c r="O108" s="125"/>
      <c r="P108" s="72">
        <v>12</v>
      </c>
    </row>
    <row r="109" spans="1:16" s="175" customFormat="1" ht="26.25" customHeight="1">
      <c r="A109" s="71">
        <v>143</v>
      </c>
      <c r="B109" s="124" t="str">
        <f t="shared" si="4"/>
        <v>YILDIZ-ÇEKİÇ-13</v>
      </c>
      <c r="C109" s="124">
        <v>207</v>
      </c>
      <c r="D109" s="199">
        <v>35966</v>
      </c>
      <c r="E109" s="200" t="s">
        <v>924</v>
      </c>
      <c r="F109" s="202" t="s">
        <v>758</v>
      </c>
      <c r="G109" s="154" t="s">
        <v>249</v>
      </c>
      <c r="H109" s="154"/>
      <c r="I109" s="73"/>
      <c r="J109" s="125" t="s">
        <v>283</v>
      </c>
      <c r="K109" s="125">
        <v>4676</v>
      </c>
      <c r="L109" s="125"/>
      <c r="M109" s="125"/>
      <c r="N109" s="125"/>
      <c r="O109" s="125"/>
      <c r="P109" s="72">
        <v>13</v>
      </c>
    </row>
    <row r="110" spans="1:16" s="126" customFormat="1" ht="26.25" customHeight="1">
      <c r="A110" s="71">
        <v>144</v>
      </c>
      <c r="B110" s="124" t="str">
        <f t="shared" si="4"/>
        <v>YILDIZ-ÇEKİÇ-14</v>
      </c>
      <c r="C110" s="124">
        <v>142</v>
      </c>
      <c r="D110" s="199">
        <v>36303</v>
      </c>
      <c r="E110" s="200" t="s">
        <v>921</v>
      </c>
      <c r="F110" s="202" t="s">
        <v>726</v>
      </c>
      <c r="G110" s="154" t="s">
        <v>249</v>
      </c>
      <c r="H110" s="154"/>
      <c r="I110" s="73"/>
      <c r="J110" s="125" t="s">
        <v>283</v>
      </c>
      <c r="K110" s="125">
        <v>5992</v>
      </c>
      <c r="L110" s="125"/>
      <c r="M110" s="125"/>
      <c r="N110" s="125"/>
      <c r="O110" s="125"/>
      <c r="P110" s="72">
        <v>14</v>
      </c>
    </row>
    <row r="111" spans="1:16" s="126" customFormat="1" ht="26.25" customHeight="1">
      <c r="A111" s="71">
        <v>145</v>
      </c>
      <c r="B111" s="124" t="str">
        <f t="shared" si="4"/>
        <v>YILDIZ-ÇEKİÇ-15</v>
      </c>
      <c r="C111" s="124">
        <v>144</v>
      </c>
      <c r="D111" s="199">
        <v>35934</v>
      </c>
      <c r="E111" s="200" t="s">
        <v>922</v>
      </c>
      <c r="F111" s="202" t="s">
        <v>726</v>
      </c>
      <c r="G111" s="154" t="s">
        <v>249</v>
      </c>
      <c r="H111" s="154"/>
      <c r="I111" s="73"/>
      <c r="J111" s="125" t="s">
        <v>283</v>
      </c>
      <c r="K111" s="125">
        <v>6133</v>
      </c>
      <c r="L111" s="125"/>
      <c r="M111" s="125"/>
      <c r="N111" s="125"/>
      <c r="O111" s="125"/>
      <c r="P111" s="72">
        <v>15</v>
      </c>
    </row>
    <row r="112" spans="1:16" s="126" customFormat="1" ht="26.25" customHeight="1">
      <c r="A112" s="71">
        <v>146</v>
      </c>
      <c r="B112" s="124" t="str">
        <f t="shared" si="4"/>
        <v>YILDIZ-ÇEKİÇ-8</v>
      </c>
      <c r="C112" s="124">
        <v>24</v>
      </c>
      <c r="D112" s="199">
        <v>35798</v>
      </c>
      <c r="E112" s="200" t="s">
        <v>926</v>
      </c>
      <c r="F112" s="202" t="s">
        <v>762</v>
      </c>
      <c r="G112" s="154" t="s">
        <v>249</v>
      </c>
      <c r="H112" s="154"/>
      <c r="I112" s="73"/>
      <c r="J112" s="125" t="s">
        <v>283</v>
      </c>
      <c r="K112" s="125" t="s">
        <v>776</v>
      </c>
      <c r="L112" s="125"/>
      <c r="M112" s="125"/>
      <c r="N112" s="125"/>
      <c r="O112" s="125"/>
      <c r="P112" s="72">
        <v>8</v>
      </c>
    </row>
    <row r="113" spans="1:16" s="126" customFormat="1" ht="26.25" customHeight="1">
      <c r="A113" s="71">
        <v>147</v>
      </c>
      <c r="B113" s="124" t="str">
        <f t="shared" si="4"/>
        <v>YILDIZ-ÇEKİÇ-9</v>
      </c>
      <c r="C113" s="124">
        <v>266</v>
      </c>
      <c r="D113" s="199">
        <v>35852</v>
      </c>
      <c r="E113" s="200" t="s">
        <v>927</v>
      </c>
      <c r="F113" s="202" t="s">
        <v>762</v>
      </c>
      <c r="G113" s="154" t="s">
        <v>249</v>
      </c>
      <c r="H113" s="154"/>
      <c r="I113" s="73"/>
      <c r="J113" s="125" t="s">
        <v>283</v>
      </c>
      <c r="K113" s="125" t="s">
        <v>776</v>
      </c>
      <c r="L113" s="125"/>
      <c r="M113" s="125"/>
      <c r="N113" s="125"/>
      <c r="O113" s="125"/>
      <c r="P113" s="72">
        <v>9</v>
      </c>
    </row>
    <row r="114" spans="1:16" s="126" customFormat="1" ht="26.25" customHeight="1">
      <c r="A114" s="71">
        <v>148</v>
      </c>
      <c r="B114" s="124" t="str">
        <f t="shared" si="4"/>
        <v>YILDIZ-ÇEKİÇ-1</v>
      </c>
      <c r="C114" s="124">
        <v>2</v>
      </c>
      <c r="D114" s="199">
        <v>36229</v>
      </c>
      <c r="E114" s="200" t="s">
        <v>928</v>
      </c>
      <c r="F114" s="202" t="s">
        <v>906</v>
      </c>
      <c r="G114" s="154" t="s">
        <v>249</v>
      </c>
      <c r="H114" s="154"/>
      <c r="I114" s="73"/>
      <c r="J114" s="125" t="s">
        <v>283</v>
      </c>
      <c r="K114" s="125"/>
      <c r="L114" s="125"/>
      <c r="M114" s="125"/>
      <c r="N114" s="125"/>
      <c r="O114" s="125"/>
      <c r="P114" s="72">
        <v>1</v>
      </c>
    </row>
    <row r="115" spans="1:16" s="126" customFormat="1" ht="26.25" customHeight="1">
      <c r="A115" s="71">
        <v>151</v>
      </c>
      <c r="B115" s="124" t="str">
        <f t="shared" si="4"/>
        <v>YILDIZ-ÇEKİÇ-3</v>
      </c>
      <c r="C115" s="124">
        <v>14</v>
      </c>
      <c r="D115" s="199">
        <v>36783</v>
      </c>
      <c r="E115" s="200" t="s">
        <v>1104</v>
      </c>
      <c r="F115" s="202" t="s">
        <v>909</v>
      </c>
      <c r="G115" s="154" t="s">
        <v>249</v>
      </c>
      <c r="H115" s="154"/>
      <c r="I115" s="73"/>
      <c r="J115" s="125" t="s">
        <v>283</v>
      </c>
      <c r="K115" s="125"/>
      <c r="L115" s="125"/>
      <c r="M115" s="125"/>
      <c r="N115" s="125"/>
      <c r="O115" s="125"/>
      <c r="P115" s="72">
        <v>3</v>
      </c>
    </row>
    <row r="116" spans="1:16" s="126" customFormat="1" ht="26.25" customHeight="1">
      <c r="A116" s="71">
        <v>152</v>
      </c>
      <c r="B116" s="124" t="str">
        <f t="shared" si="4"/>
        <v>YILDIZ-ÇEKİÇ-4</v>
      </c>
      <c r="C116" s="124">
        <v>18</v>
      </c>
      <c r="D116" s="199">
        <v>36284</v>
      </c>
      <c r="E116" s="200" t="s">
        <v>930</v>
      </c>
      <c r="F116" s="202" t="s">
        <v>911</v>
      </c>
      <c r="G116" s="154" t="s">
        <v>249</v>
      </c>
      <c r="H116" s="154"/>
      <c r="I116" s="73"/>
      <c r="J116" s="125" t="s">
        <v>283</v>
      </c>
      <c r="K116" s="125"/>
      <c r="L116" s="125"/>
      <c r="M116" s="125"/>
      <c r="N116" s="125"/>
      <c r="O116" s="125"/>
      <c r="P116" s="72">
        <v>4</v>
      </c>
    </row>
    <row r="117" spans="1:16" s="126" customFormat="1" ht="26.25" customHeight="1">
      <c r="A117" s="71">
        <v>153</v>
      </c>
      <c r="B117" s="124" t="str">
        <f t="shared" si="4"/>
        <v>YILDIZ-ÇEKİÇ-7</v>
      </c>
      <c r="C117" s="124">
        <v>22</v>
      </c>
      <c r="D117" s="199">
        <v>37005</v>
      </c>
      <c r="E117" s="200" t="s">
        <v>931</v>
      </c>
      <c r="F117" s="202" t="s">
        <v>913</v>
      </c>
      <c r="G117" s="154" t="s">
        <v>249</v>
      </c>
      <c r="H117" s="154"/>
      <c r="I117" s="73"/>
      <c r="J117" s="125" t="s">
        <v>283</v>
      </c>
      <c r="K117" s="125"/>
      <c r="L117" s="125"/>
      <c r="M117" s="125"/>
      <c r="N117" s="125"/>
      <c r="O117" s="125"/>
      <c r="P117" s="72">
        <v>7</v>
      </c>
    </row>
    <row r="118" spans="1:16" s="126" customFormat="1" ht="26.25" customHeight="1">
      <c r="A118" s="71">
        <v>154</v>
      </c>
      <c r="B118" s="124" t="str">
        <f t="shared" si="4"/>
        <v>YILDIZ-ÇEKİÇ-2</v>
      </c>
      <c r="C118" s="124">
        <v>26</v>
      </c>
      <c r="D118" s="199">
        <v>35962</v>
      </c>
      <c r="E118" s="200" t="s">
        <v>932</v>
      </c>
      <c r="F118" s="202" t="s">
        <v>914</v>
      </c>
      <c r="G118" s="154" t="s">
        <v>249</v>
      </c>
      <c r="H118" s="154"/>
      <c r="I118" s="73"/>
      <c r="J118" s="125" t="s">
        <v>283</v>
      </c>
      <c r="K118" s="125"/>
      <c r="L118" s="125"/>
      <c r="M118" s="125"/>
      <c r="N118" s="125"/>
      <c r="O118" s="125"/>
      <c r="P118" s="72">
        <v>2</v>
      </c>
    </row>
    <row r="119" spans="1:16" s="126" customFormat="1" ht="26.25" customHeight="1">
      <c r="A119" s="71">
        <v>155</v>
      </c>
      <c r="B119" s="124" t="str">
        <f t="shared" si="4"/>
        <v>YILDIZ-ÇEKİÇ-6</v>
      </c>
      <c r="C119" s="124">
        <v>30</v>
      </c>
      <c r="D119" s="199">
        <v>35884</v>
      </c>
      <c r="E119" s="200" t="s">
        <v>933</v>
      </c>
      <c r="F119" s="202" t="s">
        <v>916</v>
      </c>
      <c r="G119" s="154" t="s">
        <v>249</v>
      </c>
      <c r="H119" s="154"/>
      <c r="I119" s="73"/>
      <c r="J119" s="125" t="s">
        <v>283</v>
      </c>
      <c r="K119" s="125"/>
      <c r="L119" s="125"/>
      <c r="M119" s="125"/>
      <c r="N119" s="125"/>
      <c r="O119" s="125"/>
      <c r="P119" s="72">
        <v>6</v>
      </c>
    </row>
    <row r="120" spans="1:16" s="126" customFormat="1" ht="26.25" customHeight="1">
      <c r="A120" s="71">
        <v>156</v>
      </c>
      <c r="B120" s="124" t="str">
        <f t="shared" si="4"/>
        <v>YILDIZ-ÇEKİÇ-5</v>
      </c>
      <c r="C120" s="124">
        <v>34</v>
      </c>
      <c r="D120" s="199">
        <v>36539</v>
      </c>
      <c r="E120" s="200" t="s">
        <v>934</v>
      </c>
      <c r="F120" s="202" t="s">
        <v>918</v>
      </c>
      <c r="G120" s="154" t="s">
        <v>249</v>
      </c>
      <c r="H120" s="154"/>
      <c r="I120" s="73"/>
      <c r="J120" s="125" t="s">
        <v>283</v>
      </c>
      <c r="K120" s="125">
        <v>5858</v>
      </c>
      <c r="L120" s="125"/>
      <c r="M120" s="125"/>
      <c r="N120" s="125"/>
      <c r="O120" s="125"/>
      <c r="P120" s="72">
        <v>5</v>
      </c>
    </row>
    <row r="121" spans="1:16" s="126" customFormat="1" ht="26.25" customHeight="1">
      <c r="A121" s="71">
        <v>157</v>
      </c>
      <c r="B121" s="124" t="str">
        <f t="shared" si="4"/>
        <v>YILDIZ--</v>
      </c>
      <c r="C121" s="124"/>
      <c r="D121" s="199"/>
      <c r="E121" s="200"/>
      <c r="F121" s="202"/>
      <c r="G121" s="154" t="s">
        <v>249</v>
      </c>
      <c r="H121" s="154"/>
      <c r="I121" s="73"/>
      <c r="J121" s="125"/>
      <c r="K121" s="125"/>
      <c r="L121" s="125"/>
      <c r="M121" s="125"/>
      <c r="N121" s="125"/>
      <c r="O121" s="125"/>
      <c r="P121" s="72"/>
    </row>
    <row r="122" spans="1:16" s="126" customFormat="1" ht="26.25" customHeight="1">
      <c r="A122" s="71">
        <v>158</v>
      </c>
      <c r="B122" s="124" t="str">
        <f t="shared" si="4"/>
        <v>YILDIZ--</v>
      </c>
      <c r="C122" s="124"/>
      <c r="D122" s="199"/>
      <c r="E122" s="200"/>
      <c r="F122" s="202"/>
      <c r="G122" s="154" t="s">
        <v>249</v>
      </c>
      <c r="H122" s="154"/>
      <c r="I122" s="73"/>
      <c r="J122" s="125"/>
      <c r="K122" s="125"/>
      <c r="L122" s="125"/>
      <c r="M122" s="125"/>
      <c r="N122" s="125"/>
      <c r="O122" s="125"/>
      <c r="P122" s="72"/>
    </row>
    <row r="123" spans="1:16" s="126" customFormat="1" ht="26.25" customHeight="1">
      <c r="A123" s="71">
        <v>165</v>
      </c>
      <c r="B123" s="124" t="str">
        <f t="shared" si="4"/>
        <v>--</v>
      </c>
      <c r="C123" s="124"/>
      <c r="D123" s="199"/>
      <c r="E123" s="200"/>
      <c r="F123" s="202"/>
      <c r="G123" s="154"/>
      <c r="H123" s="154"/>
      <c r="I123" s="73"/>
      <c r="J123" s="125"/>
      <c r="K123" s="125"/>
      <c r="L123" s="125"/>
      <c r="M123" s="125"/>
      <c r="N123" s="125"/>
      <c r="O123" s="125"/>
      <c r="P123" s="72"/>
    </row>
    <row r="124" spans="1:16" s="126" customFormat="1" ht="26.25" customHeight="1">
      <c r="A124" s="71">
        <v>166</v>
      </c>
      <c r="B124" s="124" t="str">
        <f t="shared" si="4"/>
        <v>--</v>
      </c>
      <c r="C124" s="124"/>
      <c r="D124" s="199"/>
      <c r="E124" s="200"/>
      <c r="F124" s="202"/>
      <c r="G124" s="154"/>
      <c r="H124" s="154"/>
      <c r="I124" s="73"/>
      <c r="J124" s="125"/>
      <c r="K124" s="125"/>
      <c r="L124" s="125"/>
      <c r="M124" s="125"/>
      <c r="N124" s="125"/>
      <c r="O124" s="125"/>
      <c r="P124" s="72"/>
    </row>
    <row r="125" spans="1:16" s="126" customFormat="1" ht="26.25" customHeight="1">
      <c r="A125" s="71">
        <v>167</v>
      </c>
      <c r="B125" s="124" t="str">
        <f t="shared" si="4"/>
        <v>--</v>
      </c>
      <c r="C125" s="124"/>
      <c r="D125" s="199"/>
      <c r="E125" s="200"/>
      <c r="F125" s="202"/>
      <c r="G125" s="154"/>
      <c r="H125" s="154"/>
      <c r="I125" s="73"/>
      <c r="J125" s="125"/>
      <c r="K125" s="125"/>
      <c r="L125" s="125"/>
      <c r="M125" s="125"/>
      <c r="N125" s="125"/>
      <c r="O125" s="125"/>
      <c r="P125" s="72"/>
    </row>
    <row r="126" spans="1:16" s="126" customFormat="1" ht="26.25" customHeight="1">
      <c r="A126" s="71">
        <v>168</v>
      </c>
      <c r="B126" s="124" t="str">
        <f>CONCATENATE(G126,"-",L126,"-",P126)</f>
        <v>YILDIZ-CİRİT-8</v>
      </c>
      <c r="C126" s="124">
        <v>174</v>
      </c>
      <c r="D126" s="199">
        <v>35929</v>
      </c>
      <c r="E126" s="200" t="s">
        <v>937</v>
      </c>
      <c r="F126" s="202" t="s">
        <v>726</v>
      </c>
      <c r="G126" s="154" t="s">
        <v>249</v>
      </c>
      <c r="H126" s="154"/>
      <c r="I126" s="73"/>
      <c r="J126" s="125"/>
      <c r="K126" s="125"/>
      <c r="L126" s="125" t="s">
        <v>287</v>
      </c>
      <c r="M126" s="288" t="s">
        <v>952</v>
      </c>
      <c r="N126" s="125"/>
      <c r="O126" s="125"/>
      <c r="P126" s="72">
        <v>8</v>
      </c>
    </row>
    <row r="127" spans="1:16" s="126" customFormat="1" ht="26.25" customHeight="1">
      <c r="A127" s="71">
        <v>169</v>
      </c>
      <c r="B127" s="124" t="str">
        <f aca="true" t="shared" si="5" ref="B127:B146">CONCATENATE(G127,"-",L127,"-",P127)</f>
        <v>YILDIZ-CİRİT-9</v>
      </c>
      <c r="C127" s="124">
        <v>173</v>
      </c>
      <c r="D127" s="199">
        <v>36516</v>
      </c>
      <c r="E127" s="200" t="s">
        <v>936</v>
      </c>
      <c r="F127" s="202" t="s">
        <v>726</v>
      </c>
      <c r="G127" s="154" t="s">
        <v>249</v>
      </c>
      <c r="H127" s="154"/>
      <c r="I127" s="73"/>
      <c r="J127" s="125"/>
      <c r="K127" s="125"/>
      <c r="L127" s="125" t="s">
        <v>287</v>
      </c>
      <c r="M127" s="288" t="s">
        <v>951</v>
      </c>
      <c r="N127" s="125"/>
      <c r="O127" s="125"/>
      <c r="P127" s="72">
        <v>9</v>
      </c>
    </row>
    <row r="128" spans="1:16" s="126" customFormat="1" ht="26.25" customHeight="1">
      <c r="A128" s="71">
        <v>170</v>
      </c>
      <c r="B128" s="124" t="str">
        <f t="shared" si="5"/>
        <v>YILDIZ-CİRİT-10</v>
      </c>
      <c r="C128" s="124">
        <v>216</v>
      </c>
      <c r="D128" s="199">
        <v>35992</v>
      </c>
      <c r="E128" s="200" t="s">
        <v>939</v>
      </c>
      <c r="F128" s="202" t="s">
        <v>897</v>
      </c>
      <c r="G128" s="154" t="s">
        <v>249</v>
      </c>
      <c r="H128" s="154"/>
      <c r="I128" s="73"/>
      <c r="J128" s="125"/>
      <c r="K128" s="125"/>
      <c r="L128" s="125" t="s">
        <v>287</v>
      </c>
      <c r="M128" s="288" t="s">
        <v>954</v>
      </c>
      <c r="N128" s="125"/>
      <c r="O128" s="125"/>
      <c r="P128" s="72">
        <v>10</v>
      </c>
    </row>
    <row r="129" spans="1:16" s="126" customFormat="1" ht="26.25" customHeight="1">
      <c r="A129" s="71">
        <v>171</v>
      </c>
      <c r="B129" s="124" t="str">
        <f t="shared" si="5"/>
        <v>YILDIZ-CİRİT-11</v>
      </c>
      <c r="C129" s="124">
        <v>291</v>
      </c>
      <c r="D129" s="199">
        <v>36223</v>
      </c>
      <c r="E129" s="200" t="s">
        <v>942</v>
      </c>
      <c r="F129" s="202" t="s">
        <v>766</v>
      </c>
      <c r="G129" s="154" t="s">
        <v>249</v>
      </c>
      <c r="H129" s="154"/>
      <c r="I129" s="73"/>
      <c r="J129" s="125"/>
      <c r="K129" s="125"/>
      <c r="L129" s="125" t="s">
        <v>287</v>
      </c>
      <c r="M129" s="288">
        <v>4105</v>
      </c>
      <c r="N129" s="125"/>
      <c r="O129" s="125"/>
      <c r="P129" s="72">
        <v>11</v>
      </c>
    </row>
    <row r="130" spans="1:16" s="126" customFormat="1" ht="26.25" customHeight="1">
      <c r="A130" s="71">
        <v>172</v>
      </c>
      <c r="B130" s="124" t="str">
        <f t="shared" si="5"/>
        <v>YILDIZ-CİRİT-12</v>
      </c>
      <c r="C130" s="124">
        <v>236</v>
      </c>
      <c r="D130" s="199">
        <v>35961</v>
      </c>
      <c r="E130" s="200" t="s">
        <v>940</v>
      </c>
      <c r="F130" s="202" t="s">
        <v>819</v>
      </c>
      <c r="G130" s="154" t="s">
        <v>249</v>
      </c>
      <c r="H130" s="154"/>
      <c r="I130" s="73"/>
      <c r="J130" s="125"/>
      <c r="K130" s="125"/>
      <c r="L130" s="125" t="s">
        <v>287</v>
      </c>
      <c r="M130" s="288">
        <v>4310</v>
      </c>
      <c r="N130" s="125"/>
      <c r="O130" s="125"/>
      <c r="P130" s="72">
        <v>12</v>
      </c>
    </row>
    <row r="131" spans="1:16" s="126" customFormat="1" ht="26.25" customHeight="1">
      <c r="A131" s="71">
        <v>173</v>
      </c>
      <c r="B131" s="124" t="str">
        <f t="shared" si="5"/>
        <v>YILDIZ-CİRİT-13</v>
      </c>
      <c r="C131" s="124">
        <v>274</v>
      </c>
      <c r="D131" s="199">
        <v>35820</v>
      </c>
      <c r="E131" s="200" t="s">
        <v>941</v>
      </c>
      <c r="F131" s="202" t="s">
        <v>801</v>
      </c>
      <c r="G131" s="154" t="s">
        <v>249</v>
      </c>
      <c r="H131" s="154"/>
      <c r="I131" s="73"/>
      <c r="J131" s="125"/>
      <c r="K131" s="125"/>
      <c r="L131" s="125" t="s">
        <v>287</v>
      </c>
      <c r="M131" s="288" t="s">
        <v>955</v>
      </c>
      <c r="N131" s="125"/>
      <c r="O131" s="125"/>
      <c r="P131" s="72">
        <v>13</v>
      </c>
    </row>
    <row r="132" spans="1:16" s="126" customFormat="1" ht="26.25" customHeight="1">
      <c r="A132" s="71">
        <v>174</v>
      </c>
      <c r="B132" s="124" t="str">
        <f t="shared" si="5"/>
        <v>YILDIZ-CİRİT-14</v>
      </c>
      <c r="C132" s="124">
        <v>201</v>
      </c>
      <c r="D132" s="199">
        <v>36332</v>
      </c>
      <c r="E132" s="200" t="s">
        <v>938</v>
      </c>
      <c r="F132" s="202" t="s">
        <v>758</v>
      </c>
      <c r="G132" s="154" t="s">
        <v>249</v>
      </c>
      <c r="H132" s="154"/>
      <c r="I132" s="73"/>
      <c r="J132" s="125"/>
      <c r="K132" s="125"/>
      <c r="L132" s="125" t="s">
        <v>287</v>
      </c>
      <c r="M132" s="288" t="s">
        <v>953</v>
      </c>
      <c r="N132" s="125"/>
      <c r="O132" s="125"/>
      <c r="P132" s="72">
        <v>14</v>
      </c>
    </row>
    <row r="133" spans="1:16" s="126" customFormat="1" ht="26.25" customHeight="1">
      <c r="A133" s="71">
        <v>175</v>
      </c>
      <c r="B133" s="124" t="str">
        <f t="shared" si="5"/>
        <v>YILDIZ-CİRİT-15</v>
      </c>
      <c r="C133" s="124">
        <v>305</v>
      </c>
      <c r="D133" s="199">
        <v>35999</v>
      </c>
      <c r="E133" s="200" t="s">
        <v>943</v>
      </c>
      <c r="F133" s="202" t="s">
        <v>773</v>
      </c>
      <c r="G133" s="154" t="s">
        <v>249</v>
      </c>
      <c r="H133" s="154"/>
      <c r="I133" s="73"/>
      <c r="J133" s="125"/>
      <c r="K133" s="125"/>
      <c r="L133" s="125" t="s">
        <v>287</v>
      </c>
      <c r="M133" s="288" t="s">
        <v>956</v>
      </c>
      <c r="N133" s="125"/>
      <c r="O133" s="125"/>
      <c r="P133" s="72">
        <v>15</v>
      </c>
    </row>
    <row r="134" spans="1:16" s="126" customFormat="1" ht="26.25" customHeight="1">
      <c r="A134" s="71">
        <v>176</v>
      </c>
      <c r="B134" s="124" t="str">
        <f t="shared" si="5"/>
        <v>YILDIZ-CİRİT-16</v>
      </c>
      <c r="C134" s="124">
        <v>115</v>
      </c>
      <c r="D134" s="199">
        <v>35800</v>
      </c>
      <c r="E134" s="200" t="s">
        <v>935</v>
      </c>
      <c r="F134" s="202" t="s">
        <v>779</v>
      </c>
      <c r="G134" s="154" t="s">
        <v>249</v>
      </c>
      <c r="H134" s="154"/>
      <c r="I134" s="73"/>
      <c r="J134" s="125"/>
      <c r="K134" s="125"/>
      <c r="L134" s="125" t="s">
        <v>287</v>
      </c>
      <c r="M134" s="288">
        <v>6469</v>
      </c>
      <c r="N134" s="125"/>
      <c r="O134" s="125"/>
      <c r="P134" s="72">
        <v>16</v>
      </c>
    </row>
    <row r="135" spans="1:16" s="126" customFormat="1" ht="26.25" customHeight="1">
      <c r="A135" s="71">
        <v>180</v>
      </c>
      <c r="B135" s="124" t="str">
        <f t="shared" si="5"/>
        <v>YILDIZ-CİRİT-1</v>
      </c>
      <c r="C135" s="124">
        <v>3</v>
      </c>
      <c r="D135" s="199">
        <v>36946</v>
      </c>
      <c r="E135" s="200" t="s">
        <v>944</v>
      </c>
      <c r="F135" s="202" t="s">
        <v>906</v>
      </c>
      <c r="G135" s="154" t="s">
        <v>249</v>
      </c>
      <c r="H135" s="154"/>
      <c r="I135" s="73"/>
      <c r="J135" s="125"/>
      <c r="K135" s="125"/>
      <c r="L135" s="125" t="s">
        <v>287</v>
      </c>
      <c r="M135" s="125"/>
      <c r="N135" s="125"/>
      <c r="O135" s="125"/>
      <c r="P135" s="72">
        <v>1</v>
      </c>
    </row>
    <row r="136" spans="1:16" s="126" customFormat="1" ht="26.25" customHeight="1">
      <c r="A136" s="71">
        <v>183</v>
      </c>
      <c r="B136" s="124" t="str">
        <f t="shared" si="5"/>
        <v>YILDIZ-CİRİT-3</v>
      </c>
      <c r="C136" s="124">
        <v>15</v>
      </c>
      <c r="D136" s="199">
        <v>36526</v>
      </c>
      <c r="E136" s="200" t="s">
        <v>945</v>
      </c>
      <c r="F136" s="202" t="s">
        <v>909</v>
      </c>
      <c r="G136" s="154" t="s">
        <v>249</v>
      </c>
      <c r="H136" s="154"/>
      <c r="I136" s="73"/>
      <c r="J136" s="125"/>
      <c r="K136" s="125"/>
      <c r="L136" s="125" t="s">
        <v>287</v>
      </c>
      <c r="M136" s="125"/>
      <c r="N136" s="125"/>
      <c r="O136" s="125"/>
      <c r="P136" s="72">
        <v>3</v>
      </c>
    </row>
    <row r="137" spans="1:16" s="126" customFormat="1" ht="26.25" customHeight="1">
      <c r="A137" s="71">
        <v>184</v>
      </c>
      <c r="B137" s="124" t="str">
        <f t="shared" si="5"/>
        <v>YILDIZ-CİRİT-4</v>
      </c>
      <c r="C137" s="124">
        <v>19</v>
      </c>
      <c r="D137" s="199">
        <v>35946</v>
      </c>
      <c r="E137" s="200" t="s">
        <v>946</v>
      </c>
      <c r="F137" s="202" t="s">
        <v>911</v>
      </c>
      <c r="G137" s="154" t="s">
        <v>249</v>
      </c>
      <c r="H137" s="154"/>
      <c r="I137" s="73"/>
      <c r="J137" s="125"/>
      <c r="K137" s="125"/>
      <c r="L137" s="125" t="s">
        <v>287</v>
      </c>
      <c r="M137" s="125"/>
      <c r="N137" s="125"/>
      <c r="O137" s="125"/>
      <c r="P137" s="72">
        <v>4</v>
      </c>
    </row>
    <row r="138" spans="1:16" s="126" customFormat="1" ht="26.25" customHeight="1">
      <c r="A138" s="71">
        <v>185</v>
      </c>
      <c r="B138" s="124" t="str">
        <f t="shared" si="5"/>
        <v>YILDIZ-CİRİT-7</v>
      </c>
      <c r="C138" s="124">
        <v>23</v>
      </c>
      <c r="D138" s="199">
        <v>36164</v>
      </c>
      <c r="E138" s="200" t="s">
        <v>947</v>
      </c>
      <c r="F138" s="202" t="s">
        <v>913</v>
      </c>
      <c r="G138" s="154" t="s">
        <v>249</v>
      </c>
      <c r="H138" s="154"/>
      <c r="I138" s="73"/>
      <c r="J138" s="125"/>
      <c r="K138" s="125"/>
      <c r="L138" s="125" t="s">
        <v>287</v>
      </c>
      <c r="M138" s="125"/>
      <c r="N138" s="125"/>
      <c r="O138" s="125"/>
      <c r="P138" s="72">
        <v>7</v>
      </c>
    </row>
    <row r="139" spans="1:16" s="126" customFormat="1" ht="26.25" customHeight="1">
      <c r="A139" s="71">
        <v>186</v>
      </c>
      <c r="B139" s="124" t="str">
        <f t="shared" si="5"/>
        <v>YILDIZ-CİRİT-2</v>
      </c>
      <c r="C139" s="124">
        <v>27</v>
      </c>
      <c r="D139" s="199">
        <v>36055</v>
      </c>
      <c r="E139" s="200" t="s">
        <v>1125</v>
      </c>
      <c r="F139" s="202" t="s">
        <v>914</v>
      </c>
      <c r="G139" s="154" t="s">
        <v>249</v>
      </c>
      <c r="H139" s="154"/>
      <c r="I139" s="73"/>
      <c r="J139" s="125"/>
      <c r="K139" s="125"/>
      <c r="L139" s="125" t="s">
        <v>287</v>
      </c>
      <c r="M139" s="125"/>
      <c r="N139" s="125"/>
      <c r="O139" s="125"/>
      <c r="P139" s="72">
        <v>2</v>
      </c>
    </row>
    <row r="140" spans="1:16" s="126" customFormat="1" ht="26.25" customHeight="1">
      <c r="A140" s="71">
        <v>187</v>
      </c>
      <c r="B140" s="124" t="str">
        <f t="shared" si="5"/>
        <v>YILDIZ-CİRİT-6</v>
      </c>
      <c r="C140" s="124">
        <v>31</v>
      </c>
      <c r="D140" s="199">
        <v>35894</v>
      </c>
      <c r="E140" s="200" t="s">
        <v>948</v>
      </c>
      <c r="F140" s="202" t="s">
        <v>916</v>
      </c>
      <c r="G140" s="154" t="s">
        <v>249</v>
      </c>
      <c r="H140" s="154"/>
      <c r="I140" s="73"/>
      <c r="J140" s="125"/>
      <c r="K140" s="125"/>
      <c r="L140" s="125" t="s">
        <v>287</v>
      </c>
      <c r="M140" s="125"/>
      <c r="N140" s="125"/>
      <c r="O140" s="125"/>
      <c r="P140" s="72">
        <v>6</v>
      </c>
    </row>
    <row r="141" spans="1:16" s="126" customFormat="1" ht="26.25" customHeight="1">
      <c r="A141" s="71">
        <v>188</v>
      </c>
      <c r="B141" s="124" t="str">
        <f t="shared" si="5"/>
        <v>YILDIZ-CİRİT-5</v>
      </c>
      <c r="C141" s="124">
        <v>35</v>
      </c>
      <c r="D141" s="199">
        <v>35965</v>
      </c>
      <c r="E141" s="200" t="s">
        <v>949</v>
      </c>
      <c r="F141" s="202" t="s">
        <v>918</v>
      </c>
      <c r="G141" s="154" t="s">
        <v>249</v>
      </c>
      <c r="H141" s="154"/>
      <c r="I141" s="73"/>
      <c r="J141" s="125"/>
      <c r="K141" s="125"/>
      <c r="L141" s="125" t="s">
        <v>287</v>
      </c>
      <c r="M141" s="125" t="s">
        <v>950</v>
      </c>
      <c r="N141" s="125"/>
      <c r="O141" s="125"/>
      <c r="P141" s="72">
        <v>5</v>
      </c>
    </row>
    <row r="142" spans="1:16" s="126" customFormat="1" ht="26.25" customHeight="1">
      <c r="A142" s="71">
        <v>189</v>
      </c>
      <c r="B142" s="124" t="str">
        <f t="shared" si="5"/>
        <v>YILDIZ--</v>
      </c>
      <c r="C142" s="124"/>
      <c r="D142" s="199"/>
      <c r="E142" s="200"/>
      <c r="F142" s="202"/>
      <c r="G142" s="154" t="s">
        <v>249</v>
      </c>
      <c r="H142" s="154"/>
      <c r="I142" s="73"/>
      <c r="J142" s="125"/>
      <c r="K142" s="125"/>
      <c r="L142" s="125"/>
      <c r="M142" s="125"/>
      <c r="N142" s="125"/>
      <c r="O142" s="125"/>
      <c r="P142" s="72"/>
    </row>
    <row r="143" spans="1:16" s="126" customFormat="1" ht="26.25" customHeight="1">
      <c r="A143" s="71">
        <v>190</v>
      </c>
      <c r="B143" s="124" t="str">
        <f t="shared" si="5"/>
        <v>YILDIZ--</v>
      </c>
      <c r="C143" s="124"/>
      <c r="D143" s="199"/>
      <c r="E143" s="200"/>
      <c r="F143" s="202"/>
      <c r="G143" s="154" t="s">
        <v>249</v>
      </c>
      <c r="H143" s="154"/>
      <c r="I143" s="73"/>
      <c r="J143" s="125"/>
      <c r="K143" s="125"/>
      <c r="L143" s="125"/>
      <c r="M143" s="125"/>
      <c r="N143" s="125"/>
      <c r="O143" s="125"/>
      <c r="P143" s="72"/>
    </row>
    <row r="144" spans="1:16" ht="26.25" customHeight="1">
      <c r="A144" s="71">
        <v>193</v>
      </c>
      <c r="B144" s="124" t="str">
        <f t="shared" si="5"/>
        <v>--</v>
      </c>
      <c r="C144" s="124"/>
      <c r="D144" s="199"/>
      <c r="E144" s="200"/>
      <c r="F144" s="202"/>
      <c r="G144" s="154"/>
      <c r="H144" s="154"/>
      <c r="I144" s="73"/>
      <c r="J144" s="125"/>
      <c r="K144" s="125"/>
      <c r="L144" s="125"/>
      <c r="M144" s="125"/>
      <c r="N144" s="125"/>
      <c r="O144" s="125"/>
      <c r="P144" s="72"/>
    </row>
    <row r="145" spans="1:16" ht="26.25" customHeight="1">
      <c r="A145" s="71">
        <v>194</v>
      </c>
      <c r="B145" s="124" t="str">
        <f t="shared" si="5"/>
        <v>--</v>
      </c>
      <c r="C145" s="124"/>
      <c r="D145" s="199"/>
      <c r="E145" s="200"/>
      <c r="F145" s="202"/>
      <c r="G145" s="154"/>
      <c r="H145" s="154"/>
      <c r="I145" s="73"/>
      <c r="J145" s="125"/>
      <c r="K145" s="125"/>
      <c r="L145" s="125"/>
      <c r="M145" s="125"/>
      <c r="N145" s="125"/>
      <c r="O145" s="125"/>
      <c r="P145" s="72"/>
    </row>
    <row r="146" spans="1:16" ht="26.25" customHeight="1">
      <c r="A146" s="71">
        <v>195</v>
      </c>
      <c r="B146" s="124" t="str">
        <f t="shared" si="5"/>
        <v>--</v>
      </c>
      <c r="C146" s="124"/>
      <c r="D146" s="199"/>
      <c r="E146" s="200"/>
      <c r="F146" s="202"/>
      <c r="G146" s="154"/>
      <c r="H146" s="154"/>
      <c r="I146" s="73"/>
      <c r="J146" s="125"/>
      <c r="K146" s="125"/>
      <c r="L146" s="125"/>
      <c r="M146" s="125"/>
      <c r="N146" s="125"/>
      <c r="O146" s="125"/>
      <c r="P146" s="72"/>
    </row>
    <row r="147" spans="1:16" ht="26.25" customHeight="1">
      <c r="A147" s="71">
        <v>196</v>
      </c>
      <c r="B147" s="124" t="str">
        <f>CONCATENATE(G147,"-",N147,"-",P147)</f>
        <v>YILDIZ-DİSK-11</v>
      </c>
      <c r="C147" s="124">
        <v>300</v>
      </c>
      <c r="D147" s="199">
        <v>36144</v>
      </c>
      <c r="E147" s="200" t="s">
        <v>961</v>
      </c>
      <c r="F147" s="202" t="s">
        <v>771</v>
      </c>
      <c r="G147" s="154" t="s">
        <v>249</v>
      </c>
      <c r="H147" s="154"/>
      <c r="I147" s="73"/>
      <c r="J147" s="125"/>
      <c r="K147" s="125"/>
      <c r="L147" s="125"/>
      <c r="M147" s="125"/>
      <c r="N147" s="125" t="s">
        <v>284</v>
      </c>
      <c r="O147" s="125">
        <v>3200</v>
      </c>
      <c r="P147" s="72">
        <v>11</v>
      </c>
    </row>
    <row r="148" spans="1:16" ht="26.25" customHeight="1">
      <c r="A148" s="71">
        <v>197</v>
      </c>
      <c r="B148" s="124" t="str">
        <f aca="true" t="shared" si="6" ref="B148:B168">CONCATENATE(G148,"-",N148,"-",P148)</f>
        <v>YILDIZ-DİSK-12</v>
      </c>
      <c r="C148" s="124">
        <v>237</v>
      </c>
      <c r="D148" s="199">
        <v>35916</v>
      </c>
      <c r="E148" s="200" t="s">
        <v>898</v>
      </c>
      <c r="F148" s="202" t="s">
        <v>819</v>
      </c>
      <c r="G148" s="154" t="s">
        <v>249</v>
      </c>
      <c r="H148" s="154"/>
      <c r="I148" s="73"/>
      <c r="J148" s="125"/>
      <c r="K148" s="125"/>
      <c r="L148" s="125"/>
      <c r="M148" s="125"/>
      <c r="N148" s="125" t="s">
        <v>284</v>
      </c>
      <c r="O148" s="125">
        <v>3240</v>
      </c>
      <c r="P148" s="72">
        <v>12</v>
      </c>
    </row>
    <row r="149" spans="1:16" ht="26.25" customHeight="1">
      <c r="A149" s="71">
        <v>198</v>
      </c>
      <c r="B149" s="124" t="str">
        <f t="shared" si="6"/>
        <v>YILDIZ-DİSK-13</v>
      </c>
      <c r="C149" s="124">
        <v>219</v>
      </c>
      <c r="D149" s="199">
        <v>35979</v>
      </c>
      <c r="E149" s="200" t="s">
        <v>896</v>
      </c>
      <c r="F149" s="202" t="s">
        <v>897</v>
      </c>
      <c r="G149" s="154" t="s">
        <v>249</v>
      </c>
      <c r="H149" s="154"/>
      <c r="I149" s="73"/>
      <c r="J149" s="125"/>
      <c r="K149" s="125"/>
      <c r="L149" s="125"/>
      <c r="M149" s="125"/>
      <c r="N149" s="125" t="s">
        <v>284</v>
      </c>
      <c r="O149" s="125">
        <v>3600</v>
      </c>
      <c r="P149" s="72">
        <v>13</v>
      </c>
    </row>
    <row r="150" spans="1:16" ht="26.25" customHeight="1">
      <c r="A150" s="71">
        <v>199</v>
      </c>
      <c r="B150" s="124" t="str">
        <f t="shared" si="6"/>
        <v>YILDIZ-DİSK-14</v>
      </c>
      <c r="C150" s="124">
        <v>142</v>
      </c>
      <c r="D150" s="199">
        <v>36303</v>
      </c>
      <c r="E150" s="200" t="s">
        <v>921</v>
      </c>
      <c r="F150" s="202" t="s">
        <v>726</v>
      </c>
      <c r="G150" s="154" t="s">
        <v>249</v>
      </c>
      <c r="H150" s="154"/>
      <c r="I150" s="73"/>
      <c r="J150" s="125"/>
      <c r="K150" s="125"/>
      <c r="L150" s="125"/>
      <c r="M150" s="125"/>
      <c r="N150" s="125" t="s">
        <v>284</v>
      </c>
      <c r="O150" s="125">
        <v>3687</v>
      </c>
      <c r="P150" s="72">
        <v>14</v>
      </c>
    </row>
    <row r="151" spans="1:16" ht="26.25" customHeight="1">
      <c r="A151" s="71">
        <v>200</v>
      </c>
      <c r="B151" s="124" t="str">
        <f t="shared" si="6"/>
        <v>YILDIZ-DİSK-15</v>
      </c>
      <c r="C151" s="124">
        <v>94</v>
      </c>
      <c r="D151" s="199">
        <v>36161</v>
      </c>
      <c r="E151" s="200" t="s">
        <v>958</v>
      </c>
      <c r="F151" s="202" t="s">
        <v>779</v>
      </c>
      <c r="G151" s="154" t="s">
        <v>249</v>
      </c>
      <c r="H151" s="154"/>
      <c r="I151" s="73"/>
      <c r="J151" s="125"/>
      <c r="K151" s="125"/>
      <c r="L151" s="125"/>
      <c r="M151" s="125"/>
      <c r="N151" s="125" t="s">
        <v>284</v>
      </c>
      <c r="O151" s="125">
        <v>3750</v>
      </c>
      <c r="P151" s="72">
        <v>15</v>
      </c>
    </row>
    <row r="152" spans="1:16" ht="26.25" customHeight="1">
      <c r="A152" s="71">
        <v>201</v>
      </c>
      <c r="B152" s="124" t="str">
        <f t="shared" si="6"/>
        <v>YILDIZ-DİSK-16</v>
      </c>
      <c r="C152" s="124">
        <v>275</v>
      </c>
      <c r="D152" s="199">
        <v>36027</v>
      </c>
      <c r="E152" s="200" t="s">
        <v>960</v>
      </c>
      <c r="F152" s="202" t="s">
        <v>801</v>
      </c>
      <c r="G152" s="154" t="s">
        <v>249</v>
      </c>
      <c r="H152" s="154"/>
      <c r="I152" s="73"/>
      <c r="J152" s="125"/>
      <c r="K152" s="125"/>
      <c r="L152" s="125"/>
      <c r="M152" s="125"/>
      <c r="N152" s="125" t="s">
        <v>284</v>
      </c>
      <c r="O152" s="125">
        <v>3800</v>
      </c>
      <c r="P152" s="72">
        <v>16</v>
      </c>
    </row>
    <row r="153" spans="1:16" ht="26.25" customHeight="1">
      <c r="A153" s="71">
        <v>202</v>
      </c>
      <c r="B153" s="124" t="str">
        <f t="shared" si="6"/>
        <v>YILDIZ-DİSK-9</v>
      </c>
      <c r="C153" s="124">
        <v>89</v>
      </c>
      <c r="D153" s="199">
        <v>36161</v>
      </c>
      <c r="E153" s="200" t="s">
        <v>957</v>
      </c>
      <c r="F153" s="202" t="s">
        <v>749</v>
      </c>
      <c r="G153" s="154" t="s">
        <v>249</v>
      </c>
      <c r="H153" s="154"/>
      <c r="I153" s="73"/>
      <c r="J153" s="125"/>
      <c r="K153" s="125"/>
      <c r="L153" s="125"/>
      <c r="M153" s="125"/>
      <c r="N153" s="125" t="s">
        <v>284</v>
      </c>
      <c r="O153" s="125" t="s">
        <v>776</v>
      </c>
      <c r="P153" s="72">
        <v>9</v>
      </c>
    </row>
    <row r="154" spans="1:16" ht="26.25" customHeight="1">
      <c r="A154" s="71">
        <v>203</v>
      </c>
      <c r="B154" s="124" t="str">
        <f t="shared" si="6"/>
        <v>YILDIZ-DİSK-8</v>
      </c>
      <c r="C154" s="124">
        <v>141</v>
      </c>
      <c r="D154" s="199">
        <v>35976</v>
      </c>
      <c r="E154" s="200" t="s">
        <v>890</v>
      </c>
      <c r="F154" s="202" t="s">
        <v>726</v>
      </c>
      <c r="G154" s="154" t="s">
        <v>249</v>
      </c>
      <c r="H154" s="154"/>
      <c r="I154" s="73"/>
      <c r="J154" s="125"/>
      <c r="K154" s="125"/>
      <c r="L154" s="125"/>
      <c r="M154" s="125"/>
      <c r="N154" s="125" t="s">
        <v>284</v>
      </c>
      <c r="O154" s="125" t="s">
        <v>776</v>
      </c>
      <c r="P154" s="72">
        <v>8</v>
      </c>
    </row>
    <row r="155" spans="1:16" ht="26.25" customHeight="1">
      <c r="A155" s="71">
        <v>204</v>
      </c>
      <c r="B155" s="124" t="str">
        <f t="shared" si="6"/>
        <v>YILDIZ-DİSK-10</v>
      </c>
      <c r="C155" s="124">
        <v>5</v>
      </c>
      <c r="D155" s="199">
        <v>35831</v>
      </c>
      <c r="E155" s="200" t="s">
        <v>891</v>
      </c>
      <c r="F155" s="202" t="s">
        <v>726</v>
      </c>
      <c r="G155" s="154" t="s">
        <v>249</v>
      </c>
      <c r="H155" s="154"/>
      <c r="I155" s="73"/>
      <c r="J155" s="125"/>
      <c r="K155" s="125"/>
      <c r="L155" s="125"/>
      <c r="M155" s="125"/>
      <c r="N155" s="125" t="s">
        <v>284</v>
      </c>
      <c r="O155" s="125" t="s">
        <v>776</v>
      </c>
      <c r="P155" s="72">
        <v>10</v>
      </c>
    </row>
    <row r="156" spans="1:16" ht="26.25" customHeight="1">
      <c r="A156" s="71">
        <v>205</v>
      </c>
      <c r="B156" s="124" t="str">
        <f t="shared" si="6"/>
        <v>YILDIZ-DİSK-17</v>
      </c>
      <c r="C156" s="124">
        <v>210</v>
      </c>
      <c r="D156" s="199">
        <v>36443</v>
      </c>
      <c r="E156" s="200" t="s">
        <v>959</v>
      </c>
      <c r="F156" s="202" t="s">
        <v>760</v>
      </c>
      <c r="G156" s="154" t="s">
        <v>249</v>
      </c>
      <c r="H156" s="154"/>
      <c r="I156" s="73"/>
      <c r="J156" s="125"/>
      <c r="K156" s="125"/>
      <c r="L156" s="125"/>
      <c r="M156" s="125"/>
      <c r="N156" s="125" t="s">
        <v>284</v>
      </c>
      <c r="O156" s="125" t="s">
        <v>966</v>
      </c>
      <c r="P156" s="72">
        <v>17</v>
      </c>
    </row>
    <row r="157" spans="1:16" ht="26.25" customHeight="1">
      <c r="A157" s="71">
        <v>206</v>
      </c>
      <c r="B157" s="124" t="str">
        <f t="shared" si="6"/>
        <v>YILDIZ-DİSK-1</v>
      </c>
      <c r="C157" s="124">
        <v>4</v>
      </c>
      <c r="D157" s="199">
        <v>35798</v>
      </c>
      <c r="E157" s="200" t="s">
        <v>962</v>
      </c>
      <c r="F157" s="202" t="s">
        <v>906</v>
      </c>
      <c r="G157" s="154" t="s">
        <v>249</v>
      </c>
      <c r="H157" s="154"/>
      <c r="I157" s="73"/>
      <c r="J157" s="125"/>
      <c r="K157" s="125"/>
      <c r="L157" s="125"/>
      <c r="M157" s="125"/>
      <c r="N157" s="125" t="s">
        <v>284</v>
      </c>
      <c r="O157" s="125"/>
      <c r="P157" s="72">
        <v>1</v>
      </c>
    </row>
    <row r="158" spans="1:16" ht="26.25" customHeight="1">
      <c r="A158" s="71">
        <v>209</v>
      </c>
      <c r="B158" s="124" t="str">
        <f t="shared" si="6"/>
        <v>YILDIZ-DİSK-3</v>
      </c>
      <c r="C158" s="124">
        <v>16</v>
      </c>
      <c r="D158" s="199">
        <v>36683</v>
      </c>
      <c r="E158" s="200" t="s">
        <v>929</v>
      </c>
      <c r="F158" s="202" t="s">
        <v>909</v>
      </c>
      <c r="G158" s="154" t="s">
        <v>249</v>
      </c>
      <c r="H158" s="154"/>
      <c r="I158" s="73"/>
      <c r="J158" s="125"/>
      <c r="K158" s="125"/>
      <c r="L158" s="125"/>
      <c r="M158" s="125"/>
      <c r="N158" s="125" t="s">
        <v>284</v>
      </c>
      <c r="O158" s="125"/>
      <c r="P158" s="72">
        <v>3</v>
      </c>
    </row>
    <row r="159" spans="1:16" ht="26.25" customHeight="1">
      <c r="A159" s="71">
        <v>210</v>
      </c>
      <c r="B159" s="124" t="str">
        <f t="shared" si="6"/>
        <v>YILDIZ-DİSK-4</v>
      </c>
      <c r="C159" s="124">
        <v>20</v>
      </c>
      <c r="D159" s="199">
        <v>35859</v>
      </c>
      <c r="E159" s="200" t="s">
        <v>963</v>
      </c>
      <c r="F159" s="202" t="s">
        <v>911</v>
      </c>
      <c r="G159" s="154" t="s">
        <v>249</v>
      </c>
      <c r="H159" s="154"/>
      <c r="I159" s="73"/>
      <c r="J159" s="125"/>
      <c r="K159" s="125"/>
      <c r="L159" s="125"/>
      <c r="M159" s="125"/>
      <c r="N159" s="125" t="s">
        <v>284</v>
      </c>
      <c r="O159" s="125"/>
      <c r="P159" s="72">
        <v>4</v>
      </c>
    </row>
    <row r="160" spans="1:16" ht="26.25" customHeight="1">
      <c r="A160" s="71">
        <v>211</v>
      </c>
      <c r="B160" s="124" t="str">
        <f t="shared" si="6"/>
        <v>YILDIZ-DİSK-7</v>
      </c>
      <c r="C160" s="124">
        <v>24</v>
      </c>
      <c r="D160" s="199">
        <v>35798</v>
      </c>
      <c r="E160" s="200" t="s">
        <v>926</v>
      </c>
      <c r="F160" s="202" t="s">
        <v>913</v>
      </c>
      <c r="G160" s="154" t="s">
        <v>249</v>
      </c>
      <c r="H160" s="154"/>
      <c r="I160" s="73"/>
      <c r="J160" s="125"/>
      <c r="K160" s="125"/>
      <c r="L160" s="125"/>
      <c r="M160" s="125"/>
      <c r="N160" s="125" t="s">
        <v>284</v>
      </c>
      <c r="O160" s="125"/>
      <c r="P160" s="72">
        <v>7</v>
      </c>
    </row>
    <row r="161" spans="1:16" ht="26.25" customHeight="1">
      <c r="A161" s="71">
        <v>212</v>
      </c>
      <c r="B161" s="124" t="str">
        <f t="shared" si="6"/>
        <v>YILDIZ-DİSK-2</v>
      </c>
      <c r="C161" s="124">
        <v>28</v>
      </c>
      <c r="D161" s="199">
        <v>36352</v>
      </c>
      <c r="E161" s="200" t="s">
        <v>900</v>
      </c>
      <c r="F161" s="202" t="s">
        <v>914</v>
      </c>
      <c r="G161" s="154" t="s">
        <v>249</v>
      </c>
      <c r="H161" s="154"/>
      <c r="I161" s="73"/>
      <c r="J161" s="125"/>
      <c r="K161" s="125"/>
      <c r="L161" s="125"/>
      <c r="M161" s="125"/>
      <c r="N161" s="125" t="s">
        <v>284</v>
      </c>
      <c r="O161" s="125"/>
      <c r="P161" s="72">
        <v>2</v>
      </c>
    </row>
    <row r="162" spans="1:16" ht="26.25" customHeight="1">
      <c r="A162" s="71">
        <v>213</v>
      </c>
      <c r="B162" s="124" t="str">
        <f t="shared" si="6"/>
        <v>YILDIZ-DİSK-6</v>
      </c>
      <c r="C162" s="124">
        <v>32</v>
      </c>
      <c r="D162" s="199">
        <v>35875</v>
      </c>
      <c r="E162" s="200" t="s">
        <v>964</v>
      </c>
      <c r="F162" s="202" t="s">
        <v>916</v>
      </c>
      <c r="G162" s="154" t="s">
        <v>249</v>
      </c>
      <c r="H162" s="154"/>
      <c r="I162" s="73"/>
      <c r="J162" s="125"/>
      <c r="K162" s="125"/>
      <c r="L162" s="125"/>
      <c r="M162" s="125"/>
      <c r="N162" s="125" t="s">
        <v>284</v>
      </c>
      <c r="O162" s="125"/>
      <c r="P162" s="72">
        <v>6</v>
      </c>
    </row>
    <row r="163" spans="1:16" ht="26.25" customHeight="1">
      <c r="A163" s="71">
        <v>214</v>
      </c>
      <c r="B163" s="124" t="str">
        <f t="shared" si="6"/>
        <v>YILDIZ-DİSK-5</v>
      </c>
      <c r="C163" s="124">
        <v>36</v>
      </c>
      <c r="D163" s="199">
        <v>35971</v>
      </c>
      <c r="E163" s="200" t="s">
        <v>965</v>
      </c>
      <c r="F163" s="202" t="s">
        <v>918</v>
      </c>
      <c r="G163" s="154" t="s">
        <v>249</v>
      </c>
      <c r="H163" s="154"/>
      <c r="I163" s="73"/>
      <c r="J163" s="125"/>
      <c r="K163" s="125"/>
      <c r="L163" s="125"/>
      <c r="M163" s="125"/>
      <c r="N163" s="125" t="s">
        <v>284</v>
      </c>
      <c r="O163" s="125">
        <v>4617</v>
      </c>
      <c r="P163" s="72">
        <v>5</v>
      </c>
    </row>
    <row r="164" spans="1:16" ht="26.25" customHeight="1">
      <c r="A164" s="71">
        <v>215</v>
      </c>
      <c r="B164" s="124" t="str">
        <f t="shared" si="6"/>
        <v>YILDIZ--</v>
      </c>
      <c r="C164" s="124"/>
      <c r="D164" s="199"/>
      <c r="E164" s="200"/>
      <c r="F164" s="202"/>
      <c r="G164" s="154" t="s">
        <v>249</v>
      </c>
      <c r="H164" s="154"/>
      <c r="I164" s="73"/>
      <c r="J164" s="125"/>
      <c r="K164" s="125"/>
      <c r="L164" s="125"/>
      <c r="M164" s="125"/>
      <c r="N164" s="125"/>
      <c r="O164" s="125"/>
      <c r="P164" s="72"/>
    </row>
    <row r="165" spans="1:16" ht="26.25" customHeight="1">
      <c r="A165" s="71">
        <v>216</v>
      </c>
      <c r="B165" s="124" t="str">
        <f t="shared" si="6"/>
        <v>YILDIZ--</v>
      </c>
      <c r="C165" s="124"/>
      <c r="D165" s="199"/>
      <c r="E165" s="200"/>
      <c r="F165" s="202"/>
      <c r="G165" s="154" t="s">
        <v>249</v>
      </c>
      <c r="H165" s="154"/>
      <c r="I165" s="73"/>
      <c r="J165" s="125"/>
      <c r="K165" s="125"/>
      <c r="L165" s="125"/>
      <c r="M165" s="125"/>
      <c r="N165" s="125"/>
      <c r="O165" s="125"/>
      <c r="P165" s="72"/>
    </row>
    <row r="166" spans="1:16" ht="26.25" customHeight="1">
      <c r="A166" s="71">
        <v>221</v>
      </c>
      <c r="B166" s="124" t="str">
        <f t="shared" si="6"/>
        <v>--</v>
      </c>
      <c r="C166" s="124"/>
      <c r="D166" s="199"/>
      <c r="E166" s="200"/>
      <c r="F166" s="202"/>
      <c r="G166" s="154"/>
      <c r="H166" s="154"/>
      <c r="I166" s="73"/>
      <c r="J166" s="125"/>
      <c r="K166" s="125"/>
      <c r="L166" s="125"/>
      <c r="M166" s="125"/>
      <c r="N166" s="125"/>
      <c r="O166" s="125"/>
      <c r="P166" s="72"/>
    </row>
    <row r="167" spans="1:16" ht="26.25" customHeight="1">
      <c r="A167" s="71">
        <v>222</v>
      </c>
      <c r="B167" s="124" t="str">
        <f t="shared" si="6"/>
        <v>--</v>
      </c>
      <c r="C167" s="124"/>
      <c r="D167" s="199"/>
      <c r="E167" s="200"/>
      <c r="F167" s="202"/>
      <c r="G167" s="154"/>
      <c r="H167" s="154"/>
      <c r="I167" s="73"/>
      <c r="J167" s="125"/>
      <c r="K167" s="125"/>
      <c r="L167" s="125"/>
      <c r="M167" s="125"/>
      <c r="N167" s="125"/>
      <c r="O167" s="125"/>
      <c r="P167" s="72"/>
    </row>
    <row r="168" spans="1:16" ht="26.25" customHeight="1">
      <c r="A168" s="71">
        <v>223</v>
      </c>
      <c r="B168" s="124" t="str">
        <f t="shared" si="6"/>
        <v>--</v>
      </c>
      <c r="C168" s="124"/>
      <c r="D168" s="199"/>
      <c r="E168" s="200"/>
      <c r="F168" s="202"/>
      <c r="G168" s="154"/>
      <c r="H168" s="154"/>
      <c r="I168" s="73"/>
      <c r="J168" s="125"/>
      <c r="K168" s="125"/>
      <c r="L168" s="125"/>
      <c r="M168" s="125"/>
      <c r="N168" s="125"/>
      <c r="O168" s="125"/>
      <c r="P168" s="72"/>
    </row>
    <row r="169" spans="1:16" ht="26.25" customHeight="1">
      <c r="A169" s="71">
        <v>224</v>
      </c>
      <c r="B169" s="124" t="str">
        <f>CONCATENATE(G169,"-",H169,"-",P169)</f>
        <v>GENÇ-GÜLLE-1</v>
      </c>
      <c r="C169" s="124">
        <v>87</v>
      </c>
      <c r="D169" s="199">
        <v>35431</v>
      </c>
      <c r="E169" s="200" t="s">
        <v>1030</v>
      </c>
      <c r="F169" s="202" t="s">
        <v>749</v>
      </c>
      <c r="G169" s="154" t="s">
        <v>250</v>
      </c>
      <c r="H169" s="154" t="s">
        <v>79</v>
      </c>
      <c r="I169" s="73" t="s">
        <v>776</v>
      </c>
      <c r="J169" s="125"/>
      <c r="K169" s="125"/>
      <c r="L169" s="125"/>
      <c r="M169" s="125"/>
      <c r="N169" s="125"/>
      <c r="O169" s="125"/>
      <c r="P169" s="72">
        <v>1</v>
      </c>
    </row>
    <row r="170" spans="1:16" ht="26.25" customHeight="1">
      <c r="A170" s="71">
        <v>225</v>
      </c>
      <c r="B170" s="124" t="str">
        <f aca="true" t="shared" si="7" ref="B170:B188">CONCATENATE(G170,"-",H170,"-",P170)</f>
        <v>GENÇ-GÜLLE-3</v>
      </c>
      <c r="C170" s="124">
        <v>234</v>
      </c>
      <c r="D170" s="199">
        <v>35431</v>
      </c>
      <c r="E170" s="200" t="s">
        <v>1041</v>
      </c>
      <c r="F170" s="202" t="s">
        <v>819</v>
      </c>
      <c r="G170" s="154" t="s">
        <v>250</v>
      </c>
      <c r="H170" s="154" t="s">
        <v>79</v>
      </c>
      <c r="I170" s="73">
        <v>1120</v>
      </c>
      <c r="J170" s="125"/>
      <c r="K170" s="125"/>
      <c r="L170" s="125"/>
      <c r="M170" s="125"/>
      <c r="N170" s="125"/>
      <c r="O170" s="125"/>
      <c r="P170" s="72">
        <v>3</v>
      </c>
    </row>
    <row r="171" spans="1:16" ht="26.25" customHeight="1">
      <c r="A171" s="71">
        <v>226</v>
      </c>
      <c r="B171" s="124" t="str">
        <f t="shared" si="7"/>
        <v>GENÇ-GÜLLE-4</v>
      </c>
      <c r="C171" s="124">
        <v>155</v>
      </c>
      <c r="D171" s="199">
        <v>35523</v>
      </c>
      <c r="E171" s="200" t="s">
        <v>1033</v>
      </c>
      <c r="F171" s="202" t="s">
        <v>726</v>
      </c>
      <c r="G171" s="154" t="s">
        <v>250</v>
      </c>
      <c r="H171" s="154" t="s">
        <v>79</v>
      </c>
      <c r="I171" s="73">
        <v>1130</v>
      </c>
      <c r="J171" s="125"/>
      <c r="K171" s="125"/>
      <c r="L171" s="125"/>
      <c r="M171" s="125"/>
      <c r="N171" s="125"/>
      <c r="O171" s="125"/>
      <c r="P171" s="72">
        <v>4</v>
      </c>
    </row>
    <row r="172" spans="1:16" ht="26.25" customHeight="1">
      <c r="A172" s="71">
        <v>227</v>
      </c>
      <c r="B172" s="124" t="str">
        <f t="shared" si="7"/>
        <v>GENÇ-GÜLLE-5</v>
      </c>
      <c r="C172" s="124">
        <v>202</v>
      </c>
      <c r="D172" s="199">
        <v>35065</v>
      </c>
      <c r="E172" s="200" t="s">
        <v>1036</v>
      </c>
      <c r="F172" s="202" t="s">
        <v>758</v>
      </c>
      <c r="G172" s="154" t="s">
        <v>250</v>
      </c>
      <c r="H172" s="154" t="s">
        <v>79</v>
      </c>
      <c r="I172" s="73">
        <v>1205</v>
      </c>
      <c r="J172" s="125"/>
      <c r="K172" s="125"/>
      <c r="L172" s="125"/>
      <c r="M172" s="125"/>
      <c r="N172" s="125"/>
      <c r="O172" s="125"/>
      <c r="P172" s="72">
        <v>5</v>
      </c>
    </row>
    <row r="173" spans="1:16" ht="26.25" customHeight="1">
      <c r="A173" s="71">
        <v>228</v>
      </c>
      <c r="B173" s="124" t="str">
        <f t="shared" si="7"/>
        <v>GENÇ-GÜLLE-6</v>
      </c>
      <c r="C173" s="124">
        <v>231</v>
      </c>
      <c r="D173" s="199">
        <v>35631</v>
      </c>
      <c r="E173" s="200" t="s">
        <v>1040</v>
      </c>
      <c r="F173" s="202" t="s">
        <v>819</v>
      </c>
      <c r="G173" s="154" t="s">
        <v>250</v>
      </c>
      <c r="H173" s="154" t="s">
        <v>79</v>
      </c>
      <c r="I173" s="73">
        <v>1240</v>
      </c>
      <c r="J173" s="125"/>
      <c r="K173" s="125"/>
      <c r="L173" s="125"/>
      <c r="M173" s="125"/>
      <c r="N173" s="125"/>
      <c r="O173" s="125"/>
      <c r="P173" s="72">
        <v>6</v>
      </c>
    </row>
    <row r="174" spans="1:16" ht="26.25" customHeight="1">
      <c r="A174" s="71">
        <v>229</v>
      </c>
      <c r="B174" s="124" t="str">
        <f t="shared" si="7"/>
        <v>GENÇ-GÜLLE-7</v>
      </c>
      <c r="C174" s="124">
        <v>204</v>
      </c>
      <c r="D174" s="199">
        <v>35234</v>
      </c>
      <c r="E174" s="200" t="s">
        <v>1037</v>
      </c>
      <c r="F174" s="202" t="s">
        <v>758</v>
      </c>
      <c r="G174" s="154" t="s">
        <v>250</v>
      </c>
      <c r="H174" s="154" t="s">
        <v>79</v>
      </c>
      <c r="I174" s="73">
        <v>1278</v>
      </c>
      <c r="J174" s="125"/>
      <c r="K174" s="125"/>
      <c r="L174" s="125"/>
      <c r="M174" s="125"/>
      <c r="N174" s="125"/>
      <c r="O174" s="125"/>
      <c r="P174" s="72">
        <v>7</v>
      </c>
    </row>
    <row r="175" spans="1:16" ht="26.25" customHeight="1">
      <c r="A175" s="71">
        <v>230</v>
      </c>
      <c r="B175" s="124" t="str">
        <f t="shared" si="7"/>
        <v>GENÇ-GÜLLE-8</v>
      </c>
      <c r="C175" s="124">
        <v>104</v>
      </c>
      <c r="D175" s="199">
        <v>35072</v>
      </c>
      <c r="E175" s="200" t="s">
        <v>1032</v>
      </c>
      <c r="F175" s="202" t="s">
        <v>779</v>
      </c>
      <c r="G175" s="154" t="s">
        <v>250</v>
      </c>
      <c r="H175" s="154" t="s">
        <v>79</v>
      </c>
      <c r="I175" s="73">
        <v>1300</v>
      </c>
      <c r="J175" s="125"/>
      <c r="K175" s="125"/>
      <c r="L175" s="125"/>
      <c r="M175" s="125"/>
      <c r="N175" s="125"/>
      <c r="O175" s="125"/>
      <c r="P175" s="72">
        <v>8</v>
      </c>
    </row>
    <row r="176" spans="1:17" s="176" customFormat="1" ht="26.25" customHeight="1">
      <c r="A176" s="71">
        <v>231</v>
      </c>
      <c r="B176" s="124" t="str">
        <f t="shared" si="7"/>
        <v>GENÇ-GÜLLE-9</v>
      </c>
      <c r="C176" s="124">
        <v>214</v>
      </c>
      <c r="D176" s="199">
        <v>35467</v>
      </c>
      <c r="E176" s="200" t="s">
        <v>1038</v>
      </c>
      <c r="F176" s="202" t="s">
        <v>897</v>
      </c>
      <c r="G176" s="154" t="s">
        <v>250</v>
      </c>
      <c r="H176" s="154" t="s">
        <v>79</v>
      </c>
      <c r="I176" s="73">
        <v>1340</v>
      </c>
      <c r="J176" s="125"/>
      <c r="K176" s="125"/>
      <c r="L176" s="125"/>
      <c r="M176" s="125"/>
      <c r="N176" s="125"/>
      <c r="O176" s="125"/>
      <c r="P176" s="72">
        <v>9</v>
      </c>
      <c r="Q176" s="120"/>
    </row>
    <row r="177" spans="1:16" ht="26.25" customHeight="1">
      <c r="A177" s="71">
        <v>232</v>
      </c>
      <c r="B177" s="124" t="str">
        <f t="shared" si="7"/>
        <v>GENÇ-GÜLLE-10</v>
      </c>
      <c r="C177" s="124">
        <v>299</v>
      </c>
      <c r="D177" s="199">
        <v>35180</v>
      </c>
      <c r="E177" s="200" t="s">
        <v>1045</v>
      </c>
      <c r="F177" s="202" t="s">
        <v>771</v>
      </c>
      <c r="G177" s="154" t="s">
        <v>250</v>
      </c>
      <c r="H177" s="154" t="s">
        <v>79</v>
      </c>
      <c r="I177" s="73">
        <v>1350</v>
      </c>
      <c r="J177" s="125"/>
      <c r="K177" s="125"/>
      <c r="L177" s="125"/>
      <c r="M177" s="125"/>
      <c r="N177" s="125"/>
      <c r="O177" s="125"/>
      <c r="P177" s="72">
        <v>10</v>
      </c>
    </row>
    <row r="178" spans="1:16" ht="26.25" customHeight="1">
      <c r="A178" s="71">
        <v>233</v>
      </c>
      <c r="B178" s="124" t="str">
        <f t="shared" si="7"/>
        <v>GENÇ-GÜLLE-11</v>
      </c>
      <c r="C178" s="124">
        <v>198</v>
      </c>
      <c r="D178" s="199">
        <v>35719</v>
      </c>
      <c r="E178" s="200" t="s">
        <v>1035</v>
      </c>
      <c r="F178" s="202" t="s">
        <v>756</v>
      </c>
      <c r="G178" s="154" t="s">
        <v>250</v>
      </c>
      <c r="H178" s="154" t="s">
        <v>79</v>
      </c>
      <c r="I178" s="73">
        <v>1380</v>
      </c>
      <c r="J178" s="125"/>
      <c r="K178" s="125"/>
      <c r="L178" s="125"/>
      <c r="M178" s="125"/>
      <c r="N178" s="125"/>
      <c r="O178" s="125"/>
      <c r="P178" s="72">
        <v>11</v>
      </c>
    </row>
    <row r="179" spans="1:16" ht="26.25" customHeight="1">
      <c r="A179" s="71">
        <v>234</v>
      </c>
      <c r="B179" s="124" t="str">
        <f t="shared" si="7"/>
        <v>GENÇ-GÜLLE-12</v>
      </c>
      <c r="C179" s="124">
        <v>176</v>
      </c>
      <c r="D179" s="199">
        <v>35144</v>
      </c>
      <c r="E179" s="200" t="s">
        <v>1034</v>
      </c>
      <c r="F179" s="202" t="s">
        <v>726</v>
      </c>
      <c r="G179" s="154" t="s">
        <v>250</v>
      </c>
      <c r="H179" s="154" t="s">
        <v>79</v>
      </c>
      <c r="I179" s="73">
        <v>1400</v>
      </c>
      <c r="J179" s="125"/>
      <c r="K179" s="125"/>
      <c r="L179" s="125"/>
      <c r="M179" s="125"/>
      <c r="N179" s="125"/>
      <c r="O179" s="125"/>
      <c r="P179" s="72">
        <v>12</v>
      </c>
    </row>
    <row r="180" spans="1:16" ht="26.25" customHeight="1">
      <c r="A180" s="71">
        <v>235</v>
      </c>
      <c r="B180" s="124" t="str">
        <f t="shared" si="7"/>
        <v>GENÇ-GÜLLE-13</v>
      </c>
      <c r="C180" s="124">
        <v>271</v>
      </c>
      <c r="D180" s="199">
        <v>35148</v>
      </c>
      <c r="E180" s="200" t="s">
        <v>1044</v>
      </c>
      <c r="F180" s="202" t="s">
        <v>801</v>
      </c>
      <c r="G180" s="154" t="s">
        <v>250</v>
      </c>
      <c r="H180" s="154" t="s">
        <v>79</v>
      </c>
      <c r="I180" s="73">
        <v>1450</v>
      </c>
      <c r="J180" s="125"/>
      <c r="K180" s="125"/>
      <c r="L180" s="125"/>
      <c r="M180" s="125"/>
      <c r="N180" s="125"/>
      <c r="O180" s="125"/>
      <c r="P180" s="72">
        <v>13</v>
      </c>
    </row>
    <row r="181" spans="1:16" ht="26.25" customHeight="1">
      <c r="A181" s="71">
        <v>236</v>
      </c>
      <c r="B181" s="124" t="str">
        <f t="shared" si="7"/>
        <v>GENÇ-GÜLLE-14</v>
      </c>
      <c r="C181" s="124">
        <v>229</v>
      </c>
      <c r="D181" s="199">
        <v>35641</v>
      </c>
      <c r="E181" s="200" t="s">
        <v>1039</v>
      </c>
      <c r="F181" s="202" t="s">
        <v>819</v>
      </c>
      <c r="G181" s="154" t="s">
        <v>250</v>
      </c>
      <c r="H181" s="154" t="s">
        <v>79</v>
      </c>
      <c r="I181" s="73">
        <v>1480</v>
      </c>
      <c r="J181" s="125"/>
      <c r="K181" s="125"/>
      <c r="L181" s="125"/>
      <c r="M181" s="125"/>
      <c r="N181" s="125"/>
      <c r="O181" s="125"/>
      <c r="P181" s="72">
        <v>14</v>
      </c>
    </row>
    <row r="182" spans="1:16" ht="26.25" customHeight="1">
      <c r="A182" s="71">
        <v>237</v>
      </c>
      <c r="B182" s="124" t="str">
        <f t="shared" si="7"/>
        <v>GENÇ-GÜLLE-15</v>
      </c>
      <c r="C182" s="124">
        <v>92</v>
      </c>
      <c r="D182" s="199">
        <v>35767</v>
      </c>
      <c r="E182" s="200" t="s">
        <v>1031</v>
      </c>
      <c r="F182" s="202" t="s">
        <v>779</v>
      </c>
      <c r="G182" s="154" t="s">
        <v>250</v>
      </c>
      <c r="H182" s="154" t="s">
        <v>79</v>
      </c>
      <c r="I182" s="73">
        <v>1627</v>
      </c>
      <c r="J182" s="125"/>
      <c r="K182" s="125"/>
      <c r="L182" s="125"/>
      <c r="M182" s="125"/>
      <c r="N182" s="125"/>
      <c r="O182" s="125"/>
      <c r="P182" s="72">
        <v>15</v>
      </c>
    </row>
    <row r="183" spans="1:16" ht="26.25" customHeight="1">
      <c r="A183" s="71">
        <v>238</v>
      </c>
      <c r="B183" s="124" t="str">
        <f t="shared" si="7"/>
        <v>GENÇ-GÜLLE-2</v>
      </c>
      <c r="C183" s="124">
        <v>255</v>
      </c>
      <c r="D183" s="199">
        <v>35409</v>
      </c>
      <c r="E183" s="200" t="s">
        <v>1042</v>
      </c>
      <c r="F183" s="202" t="s">
        <v>1043</v>
      </c>
      <c r="G183" s="154" t="s">
        <v>250</v>
      </c>
      <c r="H183" s="154" t="s">
        <v>79</v>
      </c>
      <c r="I183" s="73" t="s">
        <v>776</v>
      </c>
      <c r="J183" s="125"/>
      <c r="K183" s="125"/>
      <c r="L183" s="125"/>
      <c r="M183" s="125"/>
      <c r="N183" s="125"/>
      <c r="O183" s="125"/>
      <c r="P183" s="72">
        <v>2</v>
      </c>
    </row>
    <row r="184" spans="1:16" ht="26.25" customHeight="1">
      <c r="A184" s="71">
        <v>239</v>
      </c>
      <c r="B184" s="124" t="str">
        <f t="shared" si="7"/>
        <v>GENÇ--</v>
      </c>
      <c r="C184" s="124"/>
      <c r="D184" s="199"/>
      <c r="E184" s="200"/>
      <c r="F184" s="202"/>
      <c r="G184" s="154" t="s">
        <v>250</v>
      </c>
      <c r="H184" s="154"/>
      <c r="I184" s="73"/>
      <c r="J184" s="125"/>
      <c r="K184" s="125"/>
      <c r="L184" s="125"/>
      <c r="M184" s="125"/>
      <c r="N184" s="125"/>
      <c r="O184" s="125"/>
      <c r="P184" s="72"/>
    </row>
    <row r="185" spans="1:16" ht="26.25" customHeight="1">
      <c r="A185" s="71">
        <v>240</v>
      </c>
      <c r="B185" s="124" t="str">
        <f t="shared" si="7"/>
        <v>GENÇ--</v>
      </c>
      <c r="C185" s="124"/>
      <c r="D185" s="199"/>
      <c r="E185" s="200"/>
      <c r="F185" s="202"/>
      <c r="G185" s="154" t="s">
        <v>250</v>
      </c>
      <c r="H185" s="154"/>
      <c r="I185" s="73"/>
      <c r="J185" s="125"/>
      <c r="K185" s="125"/>
      <c r="L185" s="125"/>
      <c r="M185" s="125"/>
      <c r="N185" s="125"/>
      <c r="O185" s="125"/>
      <c r="P185" s="72"/>
    </row>
    <row r="186" spans="1:16" ht="26.25" customHeight="1">
      <c r="A186" s="71">
        <v>249</v>
      </c>
      <c r="B186" s="124" t="str">
        <f t="shared" si="7"/>
        <v>--</v>
      </c>
      <c r="C186" s="124"/>
      <c r="D186" s="199"/>
      <c r="E186" s="200"/>
      <c r="F186" s="202"/>
      <c r="G186" s="154"/>
      <c r="H186" s="154"/>
      <c r="I186" s="73"/>
      <c r="J186" s="125"/>
      <c r="K186" s="125"/>
      <c r="L186" s="125"/>
      <c r="M186" s="125"/>
      <c r="N186" s="125"/>
      <c r="O186" s="125"/>
      <c r="P186" s="72"/>
    </row>
    <row r="187" spans="1:16" ht="26.25" customHeight="1">
      <c r="A187" s="71">
        <v>250</v>
      </c>
      <c r="B187" s="124" t="str">
        <f t="shared" si="7"/>
        <v>--</v>
      </c>
      <c r="C187" s="124"/>
      <c r="D187" s="199"/>
      <c r="E187" s="200"/>
      <c r="F187" s="202"/>
      <c r="G187" s="154"/>
      <c r="H187" s="154"/>
      <c r="I187" s="73"/>
      <c r="J187" s="125"/>
      <c r="K187" s="125"/>
      <c r="L187" s="125"/>
      <c r="M187" s="125"/>
      <c r="N187" s="125"/>
      <c r="O187" s="125"/>
      <c r="P187" s="72"/>
    </row>
    <row r="188" spans="1:16" ht="26.25" customHeight="1">
      <c r="A188" s="71">
        <v>251</v>
      </c>
      <c r="B188" s="124" t="str">
        <f t="shared" si="7"/>
        <v>--</v>
      </c>
      <c r="C188" s="124"/>
      <c r="D188" s="199"/>
      <c r="E188" s="200"/>
      <c r="F188" s="202"/>
      <c r="G188" s="154"/>
      <c r="H188" s="154"/>
      <c r="I188" s="73"/>
      <c r="J188" s="125"/>
      <c r="K188" s="125"/>
      <c r="L188" s="125"/>
      <c r="M188" s="125"/>
      <c r="N188" s="125"/>
      <c r="O188" s="125"/>
      <c r="P188" s="72"/>
    </row>
    <row r="189" spans="1:16" ht="26.25" customHeight="1">
      <c r="A189" s="71">
        <v>252</v>
      </c>
      <c r="B189" s="124" t="str">
        <f>CONCATENATE(G189,"-",J189,"-",P189)</f>
        <v>GENÇ-ÇEKİÇ-3</v>
      </c>
      <c r="C189" s="124">
        <v>228</v>
      </c>
      <c r="D189" s="199">
        <v>35672</v>
      </c>
      <c r="E189" s="200" t="s">
        <v>1051</v>
      </c>
      <c r="F189" s="202" t="s">
        <v>819</v>
      </c>
      <c r="G189" s="154" t="s">
        <v>250</v>
      </c>
      <c r="H189" s="154"/>
      <c r="I189" s="73"/>
      <c r="J189" s="125" t="s">
        <v>283</v>
      </c>
      <c r="K189" s="125">
        <v>3410</v>
      </c>
      <c r="L189" s="125"/>
      <c r="M189" s="125"/>
      <c r="N189" s="125"/>
      <c r="O189" s="125"/>
      <c r="P189" s="72">
        <v>3</v>
      </c>
    </row>
    <row r="190" spans="1:16" ht="26.25" customHeight="1">
      <c r="A190" s="71">
        <v>253</v>
      </c>
      <c r="B190" s="124" t="str">
        <f aca="true" t="shared" si="8" ref="B190:B203">CONCATENATE(G190,"-",J190,"-",P190)</f>
        <v>GENÇ-ÇEKİÇ-4</v>
      </c>
      <c r="C190" s="124">
        <v>235</v>
      </c>
      <c r="D190" s="199">
        <v>35431</v>
      </c>
      <c r="E190" s="200" t="s">
        <v>1124</v>
      </c>
      <c r="F190" s="202" t="s">
        <v>819</v>
      </c>
      <c r="G190" s="154" t="s">
        <v>250</v>
      </c>
      <c r="H190" s="154"/>
      <c r="I190" s="73"/>
      <c r="J190" s="125" t="s">
        <v>283</v>
      </c>
      <c r="K190" s="125">
        <v>3420</v>
      </c>
      <c r="L190" s="125"/>
      <c r="M190" s="125"/>
      <c r="N190" s="125"/>
      <c r="O190" s="125"/>
      <c r="P190" s="72">
        <v>4</v>
      </c>
    </row>
    <row r="191" spans="1:16" ht="26.25" customHeight="1">
      <c r="A191" s="71">
        <v>254</v>
      </c>
      <c r="B191" s="124" t="str">
        <f t="shared" si="8"/>
        <v>GENÇ-ÇEKİÇ-5</v>
      </c>
      <c r="C191" s="124">
        <v>230</v>
      </c>
      <c r="D191" s="199">
        <v>35183</v>
      </c>
      <c r="E191" s="200" t="s">
        <v>1052</v>
      </c>
      <c r="F191" s="202" t="s">
        <v>819</v>
      </c>
      <c r="G191" s="154" t="s">
        <v>250</v>
      </c>
      <c r="H191" s="154"/>
      <c r="I191" s="73"/>
      <c r="J191" s="125" t="s">
        <v>283</v>
      </c>
      <c r="K191" s="125">
        <v>3510</v>
      </c>
      <c r="L191" s="125"/>
      <c r="M191" s="125"/>
      <c r="N191" s="125"/>
      <c r="O191" s="125"/>
      <c r="P191" s="72">
        <v>5</v>
      </c>
    </row>
    <row r="192" spans="1:16" ht="26.25" customHeight="1">
      <c r="A192" s="71">
        <v>255</v>
      </c>
      <c r="B192" s="124" t="str">
        <f t="shared" si="8"/>
        <v>GENÇ-ÇEKİÇ-6</v>
      </c>
      <c r="C192" s="124">
        <v>175</v>
      </c>
      <c r="D192" s="199">
        <v>35150</v>
      </c>
      <c r="E192" s="200" t="s">
        <v>1123</v>
      </c>
      <c r="F192" s="202" t="s">
        <v>726</v>
      </c>
      <c r="G192" s="154" t="s">
        <v>250</v>
      </c>
      <c r="H192" s="154"/>
      <c r="I192" s="73"/>
      <c r="J192" s="125" t="s">
        <v>283</v>
      </c>
      <c r="K192" s="125">
        <v>4600</v>
      </c>
      <c r="L192" s="125"/>
      <c r="M192" s="125"/>
      <c r="N192" s="125"/>
      <c r="O192" s="125"/>
      <c r="P192" s="72">
        <v>6</v>
      </c>
    </row>
    <row r="193" spans="1:16" ht="26.25" customHeight="1">
      <c r="A193" s="71">
        <v>256</v>
      </c>
      <c r="B193" s="124" t="str">
        <f t="shared" si="8"/>
        <v>GENÇ-ÇEKİÇ-7</v>
      </c>
      <c r="C193" s="124">
        <v>109</v>
      </c>
      <c r="D193" s="199">
        <v>36161</v>
      </c>
      <c r="E193" s="200" t="s">
        <v>1048</v>
      </c>
      <c r="F193" s="202" t="s">
        <v>779</v>
      </c>
      <c r="G193" s="154" t="s">
        <v>250</v>
      </c>
      <c r="H193" s="154"/>
      <c r="I193" s="73"/>
      <c r="J193" s="125" t="s">
        <v>283</v>
      </c>
      <c r="K193" s="125">
        <v>4816</v>
      </c>
      <c r="L193" s="125"/>
      <c r="M193" s="125"/>
      <c r="N193" s="125"/>
      <c r="O193" s="125"/>
      <c r="P193" s="72">
        <v>7</v>
      </c>
    </row>
    <row r="194" spans="1:16" ht="26.25" customHeight="1">
      <c r="A194" s="71">
        <v>257</v>
      </c>
      <c r="B194" s="124" t="str">
        <f t="shared" si="8"/>
        <v>GENÇ-ÇEKİÇ-8</v>
      </c>
      <c r="C194" s="124">
        <v>225</v>
      </c>
      <c r="D194" s="199">
        <v>35762</v>
      </c>
      <c r="E194" s="200" t="s">
        <v>1050</v>
      </c>
      <c r="F194" s="202" t="s">
        <v>819</v>
      </c>
      <c r="G194" s="154" t="s">
        <v>250</v>
      </c>
      <c r="H194" s="154"/>
      <c r="I194" s="73"/>
      <c r="J194" s="125" t="s">
        <v>283</v>
      </c>
      <c r="K194" s="125">
        <v>5202</v>
      </c>
      <c r="L194" s="125"/>
      <c r="M194" s="125"/>
      <c r="N194" s="125"/>
      <c r="O194" s="125"/>
      <c r="P194" s="72">
        <v>8</v>
      </c>
    </row>
    <row r="195" spans="1:16" ht="26.25" customHeight="1">
      <c r="A195" s="71">
        <v>258</v>
      </c>
      <c r="B195" s="124" t="str">
        <f t="shared" si="8"/>
        <v>GENÇ-ÇEKİÇ-9</v>
      </c>
      <c r="C195" s="124">
        <v>96</v>
      </c>
      <c r="D195" s="199">
        <v>35431</v>
      </c>
      <c r="E195" s="200" t="s">
        <v>1047</v>
      </c>
      <c r="F195" s="202" t="s">
        <v>779</v>
      </c>
      <c r="G195" s="154" t="s">
        <v>250</v>
      </c>
      <c r="H195" s="154"/>
      <c r="I195" s="73"/>
      <c r="J195" s="125" t="s">
        <v>283</v>
      </c>
      <c r="K195" s="125">
        <v>5350</v>
      </c>
      <c r="L195" s="125"/>
      <c r="M195" s="125"/>
      <c r="N195" s="125"/>
      <c r="O195" s="125"/>
      <c r="P195" s="72">
        <v>9</v>
      </c>
    </row>
    <row r="196" spans="1:16" ht="26.25" customHeight="1">
      <c r="A196" s="71">
        <v>259</v>
      </c>
      <c r="B196" s="124" t="str">
        <f t="shared" si="8"/>
        <v>GENÇ-ÇEKİÇ-10</v>
      </c>
      <c r="C196" s="124">
        <v>187</v>
      </c>
      <c r="D196" s="199">
        <v>35200</v>
      </c>
      <c r="E196" s="200" t="s">
        <v>1049</v>
      </c>
      <c r="F196" s="202" t="s">
        <v>726</v>
      </c>
      <c r="G196" s="154" t="s">
        <v>250</v>
      </c>
      <c r="H196" s="154"/>
      <c r="I196" s="73"/>
      <c r="J196" s="125" t="s">
        <v>283</v>
      </c>
      <c r="K196" s="125">
        <v>5989</v>
      </c>
      <c r="L196" s="125"/>
      <c r="M196" s="125"/>
      <c r="N196" s="125"/>
      <c r="O196" s="125"/>
      <c r="P196" s="72">
        <v>10</v>
      </c>
    </row>
    <row r="197" spans="1:16" ht="26.25" customHeight="1">
      <c r="A197" s="71">
        <v>260</v>
      </c>
      <c r="B197" s="124" t="str">
        <f t="shared" si="8"/>
        <v>GENÇ-ÇEKİÇ-1</v>
      </c>
      <c r="C197" s="124">
        <v>88</v>
      </c>
      <c r="D197" s="199">
        <v>35431</v>
      </c>
      <c r="E197" s="200" t="s">
        <v>1046</v>
      </c>
      <c r="F197" s="202" t="s">
        <v>749</v>
      </c>
      <c r="G197" s="154" t="s">
        <v>250</v>
      </c>
      <c r="H197" s="154"/>
      <c r="I197" s="73"/>
      <c r="J197" s="125" t="s">
        <v>283</v>
      </c>
      <c r="K197" s="125" t="s">
        <v>776</v>
      </c>
      <c r="L197" s="125"/>
      <c r="M197" s="125"/>
      <c r="N197" s="125"/>
      <c r="O197" s="125"/>
      <c r="P197" s="72">
        <v>1</v>
      </c>
    </row>
    <row r="198" spans="1:16" ht="26.25" customHeight="1">
      <c r="A198" s="71">
        <v>261</v>
      </c>
      <c r="B198" s="124" t="str">
        <f t="shared" si="8"/>
        <v>GENÇ-ÇEKİÇ-2</v>
      </c>
      <c r="C198" s="124">
        <v>261</v>
      </c>
      <c r="D198" s="199">
        <v>35080</v>
      </c>
      <c r="E198" s="200" t="s">
        <v>1053</v>
      </c>
      <c r="F198" s="202" t="s">
        <v>762</v>
      </c>
      <c r="G198" s="154" t="s">
        <v>250</v>
      </c>
      <c r="H198" s="154"/>
      <c r="I198" s="73"/>
      <c r="J198" s="125" t="s">
        <v>283</v>
      </c>
      <c r="K198" s="125" t="s">
        <v>776</v>
      </c>
      <c r="L198" s="125"/>
      <c r="M198" s="125"/>
      <c r="N198" s="125"/>
      <c r="O198" s="125"/>
      <c r="P198" s="72">
        <v>2</v>
      </c>
    </row>
    <row r="199" spans="1:16" ht="26.25" customHeight="1">
      <c r="A199" s="71">
        <v>262</v>
      </c>
      <c r="B199" s="124" t="str">
        <f t="shared" si="8"/>
        <v>GENÇ--</v>
      </c>
      <c r="C199" s="124"/>
      <c r="D199" s="199"/>
      <c r="E199" s="200"/>
      <c r="F199" s="202"/>
      <c r="G199" s="154" t="s">
        <v>250</v>
      </c>
      <c r="H199" s="154"/>
      <c r="I199" s="73"/>
      <c r="J199" s="125"/>
      <c r="K199" s="125"/>
      <c r="L199" s="125"/>
      <c r="M199" s="125"/>
      <c r="N199" s="125"/>
      <c r="O199" s="125"/>
      <c r="P199" s="72"/>
    </row>
    <row r="200" spans="1:16" ht="26.25" customHeight="1">
      <c r="A200" s="71">
        <v>263</v>
      </c>
      <c r="B200" s="124" t="str">
        <f t="shared" si="8"/>
        <v>GENÇ--</v>
      </c>
      <c r="C200" s="124"/>
      <c r="D200" s="199"/>
      <c r="E200" s="200"/>
      <c r="F200" s="202"/>
      <c r="G200" s="154" t="s">
        <v>250</v>
      </c>
      <c r="H200" s="154"/>
      <c r="I200" s="73"/>
      <c r="J200" s="125"/>
      <c r="K200" s="125"/>
      <c r="L200" s="125"/>
      <c r="M200" s="125"/>
      <c r="N200" s="125"/>
      <c r="O200" s="125"/>
      <c r="P200" s="72"/>
    </row>
    <row r="201" spans="1:16" ht="26.25" customHeight="1">
      <c r="A201" s="71">
        <v>277</v>
      </c>
      <c r="B201" s="124" t="str">
        <f t="shared" si="8"/>
        <v>--</v>
      </c>
      <c r="C201" s="124"/>
      <c r="D201" s="199"/>
      <c r="E201" s="200"/>
      <c r="F201" s="202"/>
      <c r="G201" s="154"/>
      <c r="H201" s="154"/>
      <c r="I201" s="73"/>
      <c r="J201" s="125"/>
      <c r="K201" s="125"/>
      <c r="L201" s="125"/>
      <c r="M201" s="125"/>
      <c r="N201" s="125"/>
      <c r="O201" s="125"/>
      <c r="P201" s="72"/>
    </row>
    <row r="202" spans="1:16" ht="26.25" customHeight="1">
      <c r="A202" s="71">
        <v>278</v>
      </c>
      <c r="B202" s="124" t="str">
        <f t="shared" si="8"/>
        <v>--</v>
      </c>
      <c r="C202" s="124"/>
      <c r="D202" s="199"/>
      <c r="E202" s="200"/>
      <c r="F202" s="202"/>
      <c r="G202" s="154"/>
      <c r="H202" s="154"/>
      <c r="I202" s="73"/>
      <c r="J202" s="125"/>
      <c r="K202" s="125"/>
      <c r="L202" s="125"/>
      <c r="M202" s="125"/>
      <c r="N202" s="125"/>
      <c r="O202" s="125"/>
      <c r="P202" s="72"/>
    </row>
    <row r="203" spans="1:16" ht="26.25" customHeight="1">
      <c r="A203" s="71">
        <v>279</v>
      </c>
      <c r="B203" s="124" t="str">
        <f t="shared" si="8"/>
        <v>--</v>
      </c>
      <c r="C203" s="124"/>
      <c r="D203" s="199"/>
      <c r="E203" s="200"/>
      <c r="F203" s="202"/>
      <c r="G203" s="154"/>
      <c r="H203" s="154"/>
      <c r="I203" s="73"/>
      <c r="J203" s="125"/>
      <c r="K203" s="125"/>
      <c r="L203" s="125"/>
      <c r="M203" s="125"/>
      <c r="N203" s="125"/>
      <c r="O203" s="125"/>
      <c r="P203" s="72"/>
    </row>
    <row r="204" spans="1:16" ht="26.25" customHeight="1">
      <c r="A204" s="71">
        <v>280</v>
      </c>
      <c r="B204" s="124" t="str">
        <f>CONCATENATE(G204,"-",L204,"-",P204)</f>
        <v>GENÇ-CİRİT-1</v>
      </c>
      <c r="C204" s="124">
        <v>90</v>
      </c>
      <c r="D204" s="199">
        <v>35725</v>
      </c>
      <c r="E204" s="200" t="s">
        <v>1054</v>
      </c>
      <c r="F204" s="202" t="s">
        <v>749</v>
      </c>
      <c r="G204" s="154" t="s">
        <v>250</v>
      </c>
      <c r="H204" s="154"/>
      <c r="I204" s="73"/>
      <c r="J204" s="125"/>
      <c r="K204" s="125"/>
      <c r="L204" s="125" t="s">
        <v>287</v>
      </c>
      <c r="M204" s="125" t="s">
        <v>776</v>
      </c>
      <c r="N204" s="125"/>
      <c r="O204" s="125"/>
      <c r="P204" s="72">
        <v>1</v>
      </c>
    </row>
    <row r="205" spans="1:16" ht="26.25" customHeight="1">
      <c r="A205" s="71">
        <v>281</v>
      </c>
      <c r="B205" s="124" t="str">
        <f aca="true" t="shared" si="9" ref="B205:B222">CONCATENATE(G205,"-",L205,"-",P205)</f>
        <v>GENÇ-CİRİT-2</v>
      </c>
      <c r="C205" s="124">
        <v>177</v>
      </c>
      <c r="D205" s="199">
        <v>35657</v>
      </c>
      <c r="E205" s="200" t="s">
        <v>1060</v>
      </c>
      <c r="F205" s="202" t="s">
        <v>726</v>
      </c>
      <c r="G205" s="154" t="s">
        <v>250</v>
      </c>
      <c r="H205" s="154"/>
      <c r="I205" s="73"/>
      <c r="J205" s="125"/>
      <c r="K205" s="125"/>
      <c r="L205" s="125" t="s">
        <v>287</v>
      </c>
      <c r="M205" s="125">
        <v>3600</v>
      </c>
      <c r="N205" s="125"/>
      <c r="O205" s="125"/>
      <c r="P205" s="72">
        <v>2</v>
      </c>
    </row>
    <row r="206" spans="1:16" ht="26.25" customHeight="1">
      <c r="A206" s="71">
        <v>283</v>
      </c>
      <c r="B206" s="124" t="str">
        <f t="shared" si="9"/>
        <v>GENÇ-CİRİT-3</v>
      </c>
      <c r="C206" s="124">
        <v>155</v>
      </c>
      <c r="D206" s="199">
        <v>35523</v>
      </c>
      <c r="E206" s="200" t="s">
        <v>1033</v>
      </c>
      <c r="F206" s="202" t="s">
        <v>726</v>
      </c>
      <c r="G206" s="154" t="s">
        <v>250</v>
      </c>
      <c r="H206" s="154"/>
      <c r="I206" s="73"/>
      <c r="J206" s="125"/>
      <c r="K206" s="125"/>
      <c r="L206" s="125" t="s">
        <v>287</v>
      </c>
      <c r="M206" s="125">
        <v>3608</v>
      </c>
      <c r="N206" s="125"/>
      <c r="O206" s="125"/>
      <c r="P206" s="72">
        <v>3</v>
      </c>
    </row>
    <row r="207" spans="1:16" ht="26.25" customHeight="1">
      <c r="A207" s="71">
        <v>284</v>
      </c>
      <c r="B207" s="124" t="str">
        <f t="shared" si="9"/>
        <v>GENÇ-CİRİT-4</v>
      </c>
      <c r="C207" s="124">
        <v>178</v>
      </c>
      <c r="D207" s="199">
        <v>35433</v>
      </c>
      <c r="E207" s="200" t="s">
        <v>1061</v>
      </c>
      <c r="F207" s="202" t="s">
        <v>726</v>
      </c>
      <c r="G207" s="154" t="s">
        <v>250</v>
      </c>
      <c r="H207" s="154"/>
      <c r="I207" s="73"/>
      <c r="J207" s="125"/>
      <c r="K207" s="125"/>
      <c r="L207" s="125" t="s">
        <v>287</v>
      </c>
      <c r="M207" s="125">
        <v>3650</v>
      </c>
      <c r="N207" s="125"/>
      <c r="O207" s="125"/>
      <c r="P207" s="72">
        <v>4</v>
      </c>
    </row>
    <row r="208" spans="1:16" ht="26.25" customHeight="1">
      <c r="A208" s="71">
        <v>285</v>
      </c>
      <c r="B208" s="124" t="str">
        <f t="shared" si="9"/>
        <v>GENÇ-CİRİT-5</v>
      </c>
      <c r="C208" s="124">
        <v>215</v>
      </c>
      <c r="D208" s="199">
        <v>35148</v>
      </c>
      <c r="E208" s="200" t="s">
        <v>1063</v>
      </c>
      <c r="F208" s="202" t="s">
        <v>897</v>
      </c>
      <c r="G208" s="154" t="s">
        <v>250</v>
      </c>
      <c r="H208" s="154"/>
      <c r="I208" s="73"/>
      <c r="J208" s="125"/>
      <c r="K208" s="125"/>
      <c r="L208" s="125" t="s">
        <v>287</v>
      </c>
      <c r="M208" s="125">
        <v>4000</v>
      </c>
      <c r="N208" s="125"/>
      <c r="O208" s="125"/>
      <c r="P208" s="72">
        <v>5</v>
      </c>
    </row>
    <row r="209" spans="1:16" ht="26.25" customHeight="1">
      <c r="A209" s="71">
        <v>286</v>
      </c>
      <c r="B209" s="124" t="str">
        <f t="shared" si="9"/>
        <v>GENÇ-CİRİT-6</v>
      </c>
      <c r="C209" s="124">
        <v>233</v>
      </c>
      <c r="D209" s="199">
        <v>35224</v>
      </c>
      <c r="E209" s="200" t="s">
        <v>1066</v>
      </c>
      <c r="F209" s="202" t="s">
        <v>819</v>
      </c>
      <c r="G209" s="154" t="s">
        <v>250</v>
      </c>
      <c r="H209" s="154"/>
      <c r="I209" s="73"/>
      <c r="J209" s="125"/>
      <c r="K209" s="125"/>
      <c r="L209" s="125" t="s">
        <v>287</v>
      </c>
      <c r="M209" s="125">
        <v>4420</v>
      </c>
      <c r="N209" s="125"/>
      <c r="O209" s="125"/>
      <c r="P209" s="72">
        <v>6</v>
      </c>
    </row>
    <row r="210" spans="1:16" ht="26.25" customHeight="1">
      <c r="A210" s="71">
        <v>287</v>
      </c>
      <c r="B210" s="124" t="str">
        <f t="shared" si="9"/>
        <v>GENÇ-CİRİT-7</v>
      </c>
      <c r="C210" s="124">
        <v>232</v>
      </c>
      <c r="D210" s="199">
        <v>35479</v>
      </c>
      <c r="E210" s="200" t="s">
        <v>1065</v>
      </c>
      <c r="F210" s="202" t="s">
        <v>819</v>
      </c>
      <c r="G210" s="154" t="s">
        <v>250</v>
      </c>
      <c r="H210" s="154"/>
      <c r="I210" s="73"/>
      <c r="J210" s="125"/>
      <c r="K210" s="125"/>
      <c r="L210" s="125" t="s">
        <v>287</v>
      </c>
      <c r="M210" s="125">
        <v>4520</v>
      </c>
      <c r="N210" s="125"/>
      <c r="O210" s="125"/>
      <c r="P210" s="72">
        <v>7</v>
      </c>
    </row>
    <row r="211" spans="1:16" ht="26.25" customHeight="1">
      <c r="A211" s="71">
        <v>288</v>
      </c>
      <c r="B211" s="124" t="str">
        <f t="shared" si="9"/>
        <v>GENÇ-CİRİT-8</v>
      </c>
      <c r="C211" s="124">
        <v>204</v>
      </c>
      <c r="D211" s="199">
        <v>35234</v>
      </c>
      <c r="E211" s="200" t="s">
        <v>1037</v>
      </c>
      <c r="F211" s="202" t="s">
        <v>758</v>
      </c>
      <c r="G211" s="154" t="s">
        <v>250</v>
      </c>
      <c r="H211" s="154"/>
      <c r="I211" s="73"/>
      <c r="J211" s="125"/>
      <c r="K211" s="125"/>
      <c r="L211" s="125" t="s">
        <v>287</v>
      </c>
      <c r="M211" s="125">
        <v>4810</v>
      </c>
      <c r="N211" s="125"/>
      <c r="O211" s="125"/>
      <c r="P211" s="72">
        <v>8</v>
      </c>
    </row>
    <row r="212" spans="1:16" ht="26.25" customHeight="1">
      <c r="A212" s="71">
        <v>289</v>
      </c>
      <c r="B212" s="124" t="str">
        <f t="shared" si="9"/>
        <v>GENÇ-CİRİT-9</v>
      </c>
      <c r="C212" s="124">
        <v>202</v>
      </c>
      <c r="D212" s="199">
        <v>35065</v>
      </c>
      <c r="E212" s="200" t="s">
        <v>1036</v>
      </c>
      <c r="F212" s="202" t="s">
        <v>758</v>
      </c>
      <c r="G212" s="154" t="s">
        <v>250</v>
      </c>
      <c r="H212" s="154"/>
      <c r="I212" s="73"/>
      <c r="J212" s="125"/>
      <c r="K212" s="125"/>
      <c r="L212" s="125" t="s">
        <v>287</v>
      </c>
      <c r="M212" s="125">
        <v>4860</v>
      </c>
      <c r="N212" s="125"/>
      <c r="O212" s="125"/>
      <c r="P212" s="72">
        <v>9</v>
      </c>
    </row>
    <row r="213" spans="1:16" ht="26.25" customHeight="1">
      <c r="A213" s="71">
        <v>290</v>
      </c>
      <c r="B213" s="124" t="str">
        <f t="shared" si="9"/>
        <v>GENÇ-CİRİT-10</v>
      </c>
      <c r="C213" s="124">
        <v>188</v>
      </c>
      <c r="D213" s="199">
        <v>35604</v>
      </c>
      <c r="E213" s="200" t="s">
        <v>1062</v>
      </c>
      <c r="F213" s="202" t="s">
        <v>726</v>
      </c>
      <c r="G213" s="154" t="s">
        <v>250</v>
      </c>
      <c r="H213" s="154"/>
      <c r="I213" s="73"/>
      <c r="J213" s="125"/>
      <c r="K213" s="125"/>
      <c r="L213" s="125" t="s">
        <v>287</v>
      </c>
      <c r="M213" s="125">
        <v>5250</v>
      </c>
      <c r="N213" s="125"/>
      <c r="O213" s="125"/>
      <c r="P213" s="72">
        <v>10</v>
      </c>
    </row>
    <row r="214" spans="1:16" ht="26.25" customHeight="1">
      <c r="A214" s="71">
        <v>291</v>
      </c>
      <c r="B214" s="124" t="str">
        <f t="shared" si="9"/>
        <v>GENÇ-CİRİT-11</v>
      </c>
      <c r="C214" s="124">
        <v>273</v>
      </c>
      <c r="D214" s="199">
        <v>35621</v>
      </c>
      <c r="E214" s="200" t="s">
        <v>1067</v>
      </c>
      <c r="F214" s="202" t="s">
        <v>801</v>
      </c>
      <c r="G214" s="154" t="s">
        <v>250</v>
      </c>
      <c r="H214" s="154"/>
      <c r="I214" s="73"/>
      <c r="J214" s="125"/>
      <c r="K214" s="125"/>
      <c r="L214" s="125" t="s">
        <v>287</v>
      </c>
      <c r="M214" s="125">
        <v>5300</v>
      </c>
      <c r="N214" s="125"/>
      <c r="O214" s="125"/>
      <c r="P214" s="72">
        <v>11</v>
      </c>
    </row>
    <row r="215" spans="1:16" ht="26.25" customHeight="1">
      <c r="A215" s="71">
        <v>293</v>
      </c>
      <c r="B215" s="124" t="str">
        <f t="shared" si="9"/>
        <v>GENÇ-CİRİT-12</v>
      </c>
      <c r="C215" s="124">
        <v>130</v>
      </c>
      <c r="D215" s="199">
        <v>35160</v>
      </c>
      <c r="E215" s="200" t="s">
        <v>1059</v>
      </c>
      <c r="F215" s="202" t="s">
        <v>1058</v>
      </c>
      <c r="G215" s="154" t="s">
        <v>250</v>
      </c>
      <c r="H215" s="154"/>
      <c r="I215" s="73"/>
      <c r="J215" s="125"/>
      <c r="K215" s="125"/>
      <c r="L215" s="125" t="s">
        <v>287</v>
      </c>
      <c r="M215" s="125">
        <v>5550</v>
      </c>
      <c r="N215" s="125"/>
      <c r="O215" s="125"/>
      <c r="P215" s="72">
        <v>12</v>
      </c>
    </row>
    <row r="216" spans="1:16" ht="26.25" customHeight="1">
      <c r="A216" s="71">
        <v>294</v>
      </c>
      <c r="B216" s="124" t="str">
        <f t="shared" si="9"/>
        <v>GENÇ-CİRİT-13</v>
      </c>
      <c r="C216" s="124">
        <v>129</v>
      </c>
      <c r="D216" s="199">
        <v>35190</v>
      </c>
      <c r="E216" s="200" t="s">
        <v>1057</v>
      </c>
      <c r="F216" s="202" t="s">
        <v>1058</v>
      </c>
      <c r="G216" s="154" t="s">
        <v>250</v>
      </c>
      <c r="H216" s="154"/>
      <c r="I216" s="73"/>
      <c r="J216" s="125"/>
      <c r="K216" s="125"/>
      <c r="L216" s="125" t="s">
        <v>287</v>
      </c>
      <c r="M216" s="125">
        <v>5950</v>
      </c>
      <c r="N216" s="125"/>
      <c r="O216" s="125"/>
      <c r="P216" s="72">
        <v>13</v>
      </c>
    </row>
    <row r="217" spans="1:16" ht="26.25" customHeight="1">
      <c r="A217" s="71">
        <v>295</v>
      </c>
      <c r="B217" s="124" t="str">
        <f t="shared" si="9"/>
        <v>GENÇ-CİRİT-14</v>
      </c>
      <c r="C217" s="124">
        <v>97</v>
      </c>
      <c r="D217" s="199">
        <v>35230</v>
      </c>
      <c r="E217" s="200" t="s">
        <v>1055</v>
      </c>
      <c r="F217" s="202" t="s">
        <v>779</v>
      </c>
      <c r="G217" s="154" t="s">
        <v>250</v>
      </c>
      <c r="H217" s="154"/>
      <c r="I217" s="73"/>
      <c r="J217" s="125"/>
      <c r="K217" s="125"/>
      <c r="L217" s="125" t="s">
        <v>287</v>
      </c>
      <c r="M217" s="125">
        <v>6146</v>
      </c>
      <c r="N217" s="125"/>
      <c r="O217" s="125"/>
      <c r="P217" s="72">
        <v>14</v>
      </c>
    </row>
    <row r="218" spans="1:16" ht="26.25" customHeight="1">
      <c r="A218" s="71">
        <v>296</v>
      </c>
      <c r="B218" s="124" t="str">
        <f t="shared" si="9"/>
        <v>GENÇ--</v>
      </c>
      <c r="C218" s="124"/>
      <c r="D218" s="199"/>
      <c r="E218" s="200"/>
      <c r="F218" s="202"/>
      <c r="G218" s="154" t="s">
        <v>250</v>
      </c>
      <c r="H218" s="154"/>
      <c r="I218" s="73"/>
      <c r="J218" s="125"/>
      <c r="K218" s="125"/>
      <c r="L218" s="125"/>
      <c r="M218" s="125"/>
      <c r="N218" s="125"/>
      <c r="O218" s="125"/>
      <c r="P218" s="72"/>
    </row>
    <row r="219" spans="1:16" ht="26.25" customHeight="1">
      <c r="A219" s="71">
        <v>297</v>
      </c>
      <c r="B219" s="124" t="str">
        <f t="shared" si="9"/>
        <v>GENÇ--</v>
      </c>
      <c r="C219" s="124"/>
      <c r="D219" s="199"/>
      <c r="E219" s="200"/>
      <c r="F219" s="202"/>
      <c r="G219" s="154" t="s">
        <v>250</v>
      </c>
      <c r="H219" s="154"/>
      <c r="I219" s="73"/>
      <c r="J219" s="125"/>
      <c r="K219" s="125"/>
      <c r="L219" s="125"/>
      <c r="M219" s="125"/>
      <c r="N219" s="125"/>
      <c r="O219" s="125"/>
      <c r="P219" s="72"/>
    </row>
    <row r="220" spans="1:16" ht="26.25" customHeight="1">
      <c r="A220" s="71">
        <v>305</v>
      </c>
      <c r="B220" s="124" t="str">
        <f t="shared" si="9"/>
        <v>--</v>
      </c>
      <c r="C220" s="124"/>
      <c r="D220" s="199"/>
      <c r="E220" s="200"/>
      <c r="F220" s="202"/>
      <c r="G220" s="154"/>
      <c r="H220" s="154"/>
      <c r="I220" s="73"/>
      <c r="J220" s="125"/>
      <c r="K220" s="125"/>
      <c r="L220" s="125"/>
      <c r="M220" s="125"/>
      <c r="N220" s="125"/>
      <c r="O220" s="125"/>
      <c r="P220" s="72"/>
    </row>
    <row r="221" spans="1:16" ht="26.25" customHeight="1">
      <c r="A221" s="71">
        <v>306</v>
      </c>
      <c r="B221" s="124" t="str">
        <f t="shared" si="9"/>
        <v>--</v>
      </c>
      <c r="C221" s="124"/>
      <c r="D221" s="199"/>
      <c r="E221" s="200"/>
      <c r="F221" s="202"/>
      <c r="G221" s="154"/>
      <c r="H221" s="154"/>
      <c r="I221" s="73"/>
      <c r="J221" s="125"/>
      <c r="K221" s="125"/>
      <c r="L221" s="125"/>
      <c r="M221" s="125"/>
      <c r="N221" s="125"/>
      <c r="O221" s="125"/>
      <c r="P221" s="72"/>
    </row>
    <row r="222" spans="1:16" ht="26.25" customHeight="1">
      <c r="A222" s="71">
        <v>307</v>
      </c>
      <c r="B222" s="124" t="str">
        <f t="shared" si="9"/>
        <v>--</v>
      </c>
      <c r="C222" s="124"/>
      <c r="D222" s="199"/>
      <c r="E222" s="200"/>
      <c r="F222" s="202"/>
      <c r="G222" s="154"/>
      <c r="H222" s="154"/>
      <c r="I222" s="73"/>
      <c r="J222" s="125"/>
      <c r="K222" s="125"/>
      <c r="L222" s="125"/>
      <c r="M222" s="125"/>
      <c r="N222" s="125"/>
      <c r="O222" s="125"/>
      <c r="P222" s="72"/>
    </row>
    <row r="223" spans="1:16" ht="26.25" customHeight="1">
      <c r="A223" s="71">
        <v>308</v>
      </c>
      <c r="B223" s="124" t="str">
        <f>CONCATENATE(G223,"-",N223,"-",P223)</f>
        <v>GENÇ-DİSK-2</v>
      </c>
      <c r="C223" s="124">
        <v>234</v>
      </c>
      <c r="D223" s="199">
        <v>35431</v>
      </c>
      <c r="E223" s="200" t="s">
        <v>1041</v>
      </c>
      <c r="F223" s="202" t="s">
        <v>819</v>
      </c>
      <c r="G223" s="154" t="s">
        <v>250</v>
      </c>
      <c r="H223" s="154"/>
      <c r="I223" s="73"/>
      <c r="J223" s="125"/>
      <c r="K223" s="125"/>
      <c r="L223" s="125"/>
      <c r="M223" s="125"/>
      <c r="N223" s="125" t="s">
        <v>284</v>
      </c>
      <c r="O223" s="125">
        <v>3520</v>
      </c>
      <c r="P223" s="72">
        <v>2</v>
      </c>
    </row>
    <row r="224" spans="1:16" ht="26.25" customHeight="1">
      <c r="A224" s="71">
        <v>309</v>
      </c>
      <c r="B224" s="124" t="str">
        <f aca="true" t="shared" si="10" ref="B224:B236">CONCATENATE(G224,"-",N224,"-",P224)</f>
        <v>GENÇ-DİSK-3</v>
      </c>
      <c r="C224" s="124">
        <v>272</v>
      </c>
      <c r="D224" s="199">
        <v>35431</v>
      </c>
      <c r="E224" s="200" t="s">
        <v>1073</v>
      </c>
      <c r="F224" s="202" t="s">
        <v>801</v>
      </c>
      <c r="G224" s="154" t="s">
        <v>250</v>
      </c>
      <c r="H224" s="154"/>
      <c r="I224" s="73"/>
      <c r="J224" s="125"/>
      <c r="K224" s="125"/>
      <c r="L224" s="125"/>
      <c r="M224" s="125"/>
      <c r="N224" s="125" t="s">
        <v>284</v>
      </c>
      <c r="O224" s="125">
        <v>3520</v>
      </c>
      <c r="P224" s="72">
        <v>3</v>
      </c>
    </row>
    <row r="225" spans="1:16" ht="26.25" customHeight="1">
      <c r="A225" s="71">
        <v>310</v>
      </c>
      <c r="B225" s="124" t="str">
        <f t="shared" si="10"/>
        <v>GENÇ-DİSK-4</v>
      </c>
      <c r="C225" s="124">
        <v>179</v>
      </c>
      <c r="D225" s="199">
        <v>35274</v>
      </c>
      <c r="E225" s="200" t="s">
        <v>1071</v>
      </c>
      <c r="F225" s="202" t="s">
        <v>726</v>
      </c>
      <c r="G225" s="154" t="s">
        <v>250</v>
      </c>
      <c r="H225" s="154"/>
      <c r="I225" s="73"/>
      <c r="J225" s="125"/>
      <c r="K225" s="125"/>
      <c r="L225" s="125"/>
      <c r="M225" s="125"/>
      <c r="N225" s="125" t="s">
        <v>284</v>
      </c>
      <c r="O225" s="125">
        <v>3700</v>
      </c>
      <c r="P225" s="72">
        <v>4</v>
      </c>
    </row>
    <row r="226" spans="1:16" ht="26.25" customHeight="1">
      <c r="A226" s="71">
        <v>311</v>
      </c>
      <c r="B226" s="124" t="str">
        <f t="shared" si="10"/>
        <v>GENÇ-DİSK-5</v>
      </c>
      <c r="C226" s="124">
        <v>113</v>
      </c>
      <c r="D226" s="199">
        <v>35626</v>
      </c>
      <c r="E226" s="200" t="s">
        <v>1070</v>
      </c>
      <c r="F226" s="202" t="s">
        <v>779</v>
      </c>
      <c r="G226" s="154" t="s">
        <v>250</v>
      </c>
      <c r="H226" s="154"/>
      <c r="I226" s="73"/>
      <c r="J226" s="125"/>
      <c r="K226" s="125"/>
      <c r="L226" s="125"/>
      <c r="M226" s="125"/>
      <c r="N226" s="125" t="s">
        <v>284</v>
      </c>
      <c r="O226" s="125">
        <v>4096</v>
      </c>
      <c r="P226" s="72">
        <v>5</v>
      </c>
    </row>
    <row r="227" spans="1:16" ht="26.25" customHeight="1">
      <c r="A227" s="71">
        <v>312</v>
      </c>
      <c r="B227" s="124" t="str">
        <f t="shared" si="10"/>
        <v>GENÇ-DİSK-6</v>
      </c>
      <c r="C227" s="124">
        <v>98</v>
      </c>
      <c r="D227" s="199">
        <v>35679</v>
      </c>
      <c r="E227" s="200" t="s">
        <v>1068</v>
      </c>
      <c r="F227" s="202" t="s">
        <v>779</v>
      </c>
      <c r="G227" s="154" t="s">
        <v>250</v>
      </c>
      <c r="H227" s="154"/>
      <c r="I227" s="73"/>
      <c r="J227" s="125"/>
      <c r="K227" s="125"/>
      <c r="L227" s="125"/>
      <c r="M227" s="125"/>
      <c r="N227" s="125" t="s">
        <v>284</v>
      </c>
      <c r="O227" s="125">
        <v>4098</v>
      </c>
      <c r="P227" s="72">
        <v>6</v>
      </c>
    </row>
    <row r="228" spans="1:16" ht="26.25" customHeight="1">
      <c r="A228" s="71">
        <v>313</v>
      </c>
      <c r="B228" s="124" t="str">
        <f t="shared" si="10"/>
        <v>GENÇ-DİSK-7</v>
      </c>
      <c r="C228" s="124">
        <v>100</v>
      </c>
      <c r="D228" s="199">
        <v>35204</v>
      </c>
      <c r="E228" s="200" t="s">
        <v>1069</v>
      </c>
      <c r="F228" s="202" t="s">
        <v>779</v>
      </c>
      <c r="G228" s="154" t="s">
        <v>250</v>
      </c>
      <c r="H228" s="154"/>
      <c r="I228" s="73"/>
      <c r="J228" s="125"/>
      <c r="K228" s="125"/>
      <c r="L228" s="125"/>
      <c r="M228" s="125"/>
      <c r="N228" s="125" t="s">
        <v>284</v>
      </c>
      <c r="O228" s="125">
        <v>4431</v>
      </c>
      <c r="P228" s="72">
        <v>7</v>
      </c>
    </row>
    <row r="229" spans="1:16" ht="26.25" customHeight="1">
      <c r="A229" s="71">
        <v>314</v>
      </c>
      <c r="B229" s="124" t="str">
        <f t="shared" si="10"/>
        <v>GENÇ-DİSK-8</v>
      </c>
      <c r="C229" s="124">
        <v>92</v>
      </c>
      <c r="D229" s="199">
        <v>35767</v>
      </c>
      <c r="E229" s="200" t="s">
        <v>1031</v>
      </c>
      <c r="F229" s="202" t="s">
        <v>779</v>
      </c>
      <c r="G229" s="154" t="s">
        <v>250</v>
      </c>
      <c r="H229" s="154"/>
      <c r="I229" s="73"/>
      <c r="J229" s="125"/>
      <c r="K229" s="125"/>
      <c r="L229" s="125"/>
      <c r="M229" s="125"/>
      <c r="N229" s="125" t="s">
        <v>284</v>
      </c>
      <c r="O229" s="125">
        <v>4500</v>
      </c>
      <c r="P229" s="72">
        <v>8</v>
      </c>
    </row>
    <row r="230" spans="1:16" ht="26.25" customHeight="1">
      <c r="A230" s="71">
        <v>315</v>
      </c>
      <c r="B230" s="124" t="str">
        <f t="shared" si="10"/>
        <v>GENÇ-DİSK-9</v>
      </c>
      <c r="C230" s="124">
        <v>240</v>
      </c>
      <c r="D230" s="199">
        <v>35065</v>
      </c>
      <c r="E230" s="200" t="s">
        <v>1072</v>
      </c>
      <c r="F230" s="202" t="s">
        <v>821</v>
      </c>
      <c r="G230" s="154" t="s">
        <v>250</v>
      </c>
      <c r="H230" s="154"/>
      <c r="I230" s="73"/>
      <c r="J230" s="125"/>
      <c r="K230" s="125"/>
      <c r="L230" s="125"/>
      <c r="M230" s="125"/>
      <c r="N230" s="125" t="s">
        <v>284</v>
      </c>
      <c r="O230" s="125">
        <v>4500</v>
      </c>
      <c r="P230" s="72">
        <v>9</v>
      </c>
    </row>
    <row r="231" spans="1:16" ht="26.25" customHeight="1">
      <c r="A231" s="71">
        <v>316</v>
      </c>
      <c r="B231" s="124" t="str">
        <f t="shared" si="10"/>
        <v>GENÇ-DİSK-1</v>
      </c>
      <c r="C231" s="124">
        <v>229</v>
      </c>
      <c r="D231" s="199">
        <v>35641</v>
      </c>
      <c r="E231" s="200" t="s">
        <v>1039</v>
      </c>
      <c r="F231" s="202" t="s">
        <v>819</v>
      </c>
      <c r="G231" s="154" t="s">
        <v>250</v>
      </c>
      <c r="H231" s="154"/>
      <c r="I231" s="73"/>
      <c r="J231" s="125"/>
      <c r="K231" s="125"/>
      <c r="L231" s="125"/>
      <c r="M231" s="125"/>
      <c r="N231" s="125" t="s">
        <v>284</v>
      </c>
      <c r="O231" s="125" t="s">
        <v>776</v>
      </c>
      <c r="P231" s="72">
        <v>1</v>
      </c>
    </row>
    <row r="232" spans="1:16" ht="26.25" customHeight="1">
      <c r="A232" s="71">
        <v>317</v>
      </c>
      <c r="B232" s="124" t="str">
        <f t="shared" si="10"/>
        <v>GENÇ--</v>
      </c>
      <c r="C232" s="124"/>
      <c r="D232" s="199"/>
      <c r="E232" s="200"/>
      <c r="F232" s="202"/>
      <c r="G232" s="154" t="s">
        <v>250</v>
      </c>
      <c r="H232" s="154"/>
      <c r="I232" s="73"/>
      <c r="J232" s="125"/>
      <c r="K232" s="125"/>
      <c r="L232" s="125"/>
      <c r="M232" s="125"/>
      <c r="N232" s="125"/>
      <c r="O232" s="125"/>
      <c r="P232" s="72"/>
    </row>
    <row r="233" spans="1:16" ht="26.25" customHeight="1">
      <c r="A233" s="71">
        <v>318</v>
      </c>
      <c r="B233" s="124" t="str">
        <f t="shared" si="10"/>
        <v>GENÇ--</v>
      </c>
      <c r="C233" s="124"/>
      <c r="D233" s="199"/>
      <c r="E233" s="200"/>
      <c r="F233" s="202"/>
      <c r="G233" s="154" t="s">
        <v>250</v>
      </c>
      <c r="H233" s="154"/>
      <c r="I233" s="174"/>
      <c r="J233" s="125"/>
      <c r="K233" s="125"/>
      <c r="L233" s="125"/>
      <c r="M233" s="125"/>
      <c r="N233" s="125"/>
      <c r="O233" s="125"/>
      <c r="P233" s="72"/>
    </row>
    <row r="234" spans="1:16" ht="26.25" customHeight="1">
      <c r="A234" s="71">
        <v>333</v>
      </c>
      <c r="B234" s="124" t="str">
        <f t="shared" si="10"/>
        <v>--</v>
      </c>
      <c r="C234" s="124"/>
      <c r="D234" s="199"/>
      <c r="E234" s="200"/>
      <c r="F234" s="202"/>
      <c r="G234" s="154"/>
      <c r="H234" s="154"/>
      <c r="I234" s="174"/>
      <c r="J234" s="125"/>
      <c r="K234" s="125"/>
      <c r="L234" s="125"/>
      <c r="M234" s="125"/>
      <c r="N234" s="125"/>
      <c r="O234" s="125"/>
      <c r="P234" s="72"/>
    </row>
    <row r="235" spans="1:16" ht="26.25" customHeight="1">
      <c r="A235" s="71">
        <v>334</v>
      </c>
      <c r="B235" s="124" t="str">
        <f t="shared" si="10"/>
        <v>--</v>
      </c>
      <c r="C235" s="124"/>
      <c r="D235" s="199"/>
      <c r="E235" s="200"/>
      <c r="F235" s="202"/>
      <c r="G235" s="154"/>
      <c r="H235" s="154"/>
      <c r="I235" s="174"/>
      <c r="J235" s="125"/>
      <c r="K235" s="125"/>
      <c r="L235" s="125"/>
      <c r="M235" s="125"/>
      <c r="N235" s="125"/>
      <c r="O235" s="125"/>
      <c r="P235" s="72"/>
    </row>
    <row r="236" spans="1:16" ht="26.25" customHeight="1">
      <c r="A236" s="71">
        <v>335</v>
      </c>
      <c r="B236" s="124" t="str">
        <f t="shared" si="10"/>
        <v>--</v>
      </c>
      <c r="C236" s="124"/>
      <c r="D236" s="199"/>
      <c r="E236" s="200"/>
      <c r="F236" s="202"/>
      <c r="G236" s="154"/>
      <c r="H236" s="154"/>
      <c r="I236" s="174"/>
      <c r="J236" s="125"/>
      <c r="K236" s="125"/>
      <c r="L236" s="125"/>
      <c r="M236" s="125"/>
      <c r="N236" s="125"/>
      <c r="O236" s="125"/>
      <c r="P236" s="72"/>
    </row>
    <row r="237" spans="1:16" ht="26.25" customHeight="1">
      <c r="A237" s="71">
        <v>448</v>
      </c>
      <c r="B237" s="124" t="str">
        <f>CONCATENATE(G237,"-",H237,"-",P237)</f>
        <v>BÜYÜK-GÜLLE-4</v>
      </c>
      <c r="C237" s="124">
        <v>149</v>
      </c>
      <c r="D237" s="199">
        <v>34934</v>
      </c>
      <c r="E237" s="200" t="s">
        <v>1074</v>
      </c>
      <c r="F237" s="202" t="s">
        <v>726</v>
      </c>
      <c r="G237" s="154" t="s">
        <v>251</v>
      </c>
      <c r="H237" s="154" t="s">
        <v>79</v>
      </c>
      <c r="I237" s="73" t="s">
        <v>1080</v>
      </c>
      <c r="J237" s="125"/>
      <c r="K237" s="125"/>
      <c r="L237" s="125"/>
      <c r="M237" s="125"/>
      <c r="N237" s="125"/>
      <c r="O237" s="125"/>
      <c r="P237" s="72">
        <v>4</v>
      </c>
    </row>
    <row r="238" spans="1:16" ht="26.25" customHeight="1">
      <c r="A238" s="71">
        <v>449</v>
      </c>
      <c r="B238" s="124" t="str">
        <f aca="true" t="shared" si="11" ref="B238:B247">CONCATENATE(G238,"-",H238,"-",P238)</f>
        <v>BÜYÜK-GÜLLE-1</v>
      </c>
      <c r="C238" s="124">
        <v>253</v>
      </c>
      <c r="D238" s="199">
        <v>34603</v>
      </c>
      <c r="E238" s="200" t="s">
        <v>1075</v>
      </c>
      <c r="F238" s="202" t="s">
        <v>1043</v>
      </c>
      <c r="G238" s="154" t="s">
        <v>251</v>
      </c>
      <c r="H238" s="154" t="s">
        <v>79</v>
      </c>
      <c r="I238" s="73" t="s">
        <v>776</v>
      </c>
      <c r="J238" s="125"/>
      <c r="K238" s="125"/>
      <c r="L238" s="125"/>
      <c r="M238" s="125"/>
      <c r="N238" s="125"/>
      <c r="O238" s="125"/>
      <c r="P238" s="72">
        <v>1</v>
      </c>
    </row>
    <row r="239" spans="1:16" ht="26.25" customHeight="1">
      <c r="A239" s="71">
        <v>450</v>
      </c>
      <c r="B239" s="124" t="str">
        <f t="shared" si="11"/>
        <v>BÜYÜK-GÜLLE-2</v>
      </c>
      <c r="C239" s="124">
        <v>254</v>
      </c>
      <c r="D239" s="199">
        <v>33415</v>
      </c>
      <c r="E239" s="200" t="s">
        <v>1076</v>
      </c>
      <c r="F239" s="202" t="s">
        <v>1043</v>
      </c>
      <c r="G239" s="154" t="s">
        <v>251</v>
      </c>
      <c r="H239" s="154" t="s">
        <v>79</v>
      </c>
      <c r="I239" s="73" t="s">
        <v>776</v>
      </c>
      <c r="J239" s="125"/>
      <c r="K239" s="125"/>
      <c r="L239" s="125"/>
      <c r="M239" s="125"/>
      <c r="N239" s="125"/>
      <c r="O239" s="125"/>
      <c r="P239" s="72">
        <v>2</v>
      </c>
    </row>
    <row r="240" spans="1:16" ht="26.25" customHeight="1">
      <c r="A240" s="71">
        <v>451</v>
      </c>
      <c r="B240" s="124" t="str">
        <f t="shared" si="11"/>
        <v>BÜYÜK-GÜLLE-3</v>
      </c>
      <c r="C240" s="124">
        <v>283</v>
      </c>
      <c r="D240" s="199">
        <v>34731</v>
      </c>
      <c r="E240" s="200" t="s">
        <v>1077</v>
      </c>
      <c r="F240" s="202" t="s">
        <v>801</v>
      </c>
      <c r="G240" s="154" t="s">
        <v>251</v>
      </c>
      <c r="H240" s="154" t="s">
        <v>79</v>
      </c>
      <c r="I240" s="73">
        <v>1256</v>
      </c>
      <c r="J240" s="125"/>
      <c r="K240" s="125"/>
      <c r="L240" s="125"/>
      <c r="M240" s="125"/>
      <c r="N240" s="125"/>
      <c r="O240" s="125"/>
      <c r="P240" s="72">
        <v>3</v>
      </c>
    </row>
    <row r="241" spans="1:16" ht="26.25" customHeight="1">
      <c r="A241" s="71">
        <v>452</v>
      </c>
      <c r="B241" s="124" t="str">
        <f t="shared" si="11"/>
        <v>BÜYÜK-GÜLLE-5</v>
      </c>
      <c r="C241" s="124">
        <v>310</v>
      </c>
      <c r="D241" s="199">
        <v>34840</v>
      </c>
      <c r="E241" s="200" t="s">
        <v>1078</v>
      </c>
      <c r="F241" s="202" t="s">
        <v>775</v>
      </c>
      <c r="G241" s="154" t="s">
        <v>251</v>
      </c>
      <c r="H241" s="154" t="s">
        <v>79</v>
      </c>
      <c r="I241" s="73">
        <v>1475</v>
      </c>
      <c r="J241" s="125"/>
      <c r="K241" s="125"/>
      <c r="L241" s="125"/>
      <c r="M241" s="125"/>
      <c r="N241" s="125"/>
      <c r="O241" s="125"/>
      <c r="P241" s="72">
        <v>5</v>
      </c>
    </row>
    <row r="242" spans="1:16" ht="26.25" customHeight="1">
      <c r="A242" s="71">
        <v>453</v>
      </c>
      <c r="B242" s="124" t="str">
        <f t="shared" si="11"/>
        <v>BÜYÜK-GÜLLE-6</v>
      </c>
      <c r="C242" s="124">
        <v>316</v>
      </c>
      <c r="D242" s="199">
        <v>31792</v>
      </c>
      <c r="E242" s="200" t="s">
        <v>1079</v>
      </c>
      <c r="F242" s="202" t="s">
        <v>779</v>
      </c>
      <c r="G242" s="154" t="s">
        <v>251</v>
      </c>
      <c r="H242" s="154" t="s">
        <v>79</v>
      </c>
      <c r="I242" s="73" t="s">
        <v>1081</v>
      </c>
      <c r="J242" s="125"/>
      <c r="K242" s="125"/>
      <c r="L242" s="125"/>
      <c r="M242" s="125"/>
      <c r="N242" s="125"/>
      <c r="O242" s="125"/>
      <c r="P242" s="72">
        <v>6</v>
      </c>
    </row>
    <row r="243" spans="1:16" ht="26.25" customHeight="1">
      <c r="A243" s="71">
        <v>454</v>
      </c>
      <c r="B243" s="124" t="str">
        <f t="shared" si="11"/>
        <v>BÜYÜK-GÜLLE-</v>
      </c>
      <c r="C243" s="124"/>
      <c r="D243" s="199"/>
      <c r="E243" s="200"/>
      <c r="F243" s="202"/>
      <c r="G243" s="154" t="s">
        <v>251</v>
      </c>
      <c r="H243" s="154" t="s">
        <v>79</v>
      </c>
      <c r="I243" s="73"/>
      <c r="J243" s="125"/>
      <c r="K243" s="125"/>
      <c r="L243" s="125"/>
      <c r="M243" s="125"/>
      <c r="N243" s="125"/>
      <c r="O243" s="125"/>
      <c r="P243" s="72"/>
    </row>
    <row r="244" spans="1:16" ht="26.25" customHeight="1">
      <c r="A244" s="71">
        <v>455</v>
      </c>
      <c r="B244" s="124" t="str">
        <f t="shared" si="11"/>
        <v>BÜYÜK-GÜLLE-</v>
      </c>
      <c r="C244" s="124"/>
      <c r="D244" s="199"/>
      <c r="E244" s="200"/>
      <c r="F244" s="202"/>
      <c r="G244" s="154" t="s">
        <v>251</v>
      </c>
      <c r="H244" s="154" t="s">
        <v>79</v>
      </c>
      <c r="I244" s="73"/>
      <c r="J244" s="125"/>
      <c r="K244" s="125"/>
      <c r="L244" s="125"/>
      <c r="M244" s="125"/>
      <c r="N244" s="125"/>
      <c r="O244" s="125"/>
      <c r="P244" s="72"/>
    </row>
    <row r="245" spans="1:16" ht="26.25" customHeight="1">
      <c r="A245" s="71">
        <v>473</v>
      </c>
      <c r="B245" s="124" t="str">
        <f t="shared" si="11"/>
        <v>--</v>
      </c>
      <c r="C245" s="124"/>
      <c r="D245" s="199"/>
      <c r="E245" s="200"/>
      <c r="F245" s="202"/>
      <c r="G245" s="154"/>
      <c r="H245" s="154"/>
      <c r="I245" s="73"/>
      <c r="J245" s="125"/>
      <c r="K245" s="125"/>
      <c r="L245" s="125"/>
      <c r="M245" s="125"/>
      <c r="N245" s="125"/>
      <c r="O245" s="125"/>
      <c r="P245" s="72"/>
    </row>
    <row r="246" spans="1:16" ht="26.25" customHeight="1">
      <c r="A246" s="71">
        <v>474</v>
      </c>
      <c r="B246" s="124" t="str">
        <f t="shared" si="11"/>
        <v>--</v>
      </c>
      <c r="C246" s="124"/>
      <c r="D246" s="199"/>
      <c r="E246" s="200"/>
      <c r="F246" s="202"/>
      <c r="G246" s="154"/>
      <c r="H246" s="154"/>
      <c r="I246" s="73"/>
      <c r="J246" s="125"/>
      <c r="K246" s="125"/>
      <c r="L246" s="125"/>
      <c r="M246" s="125"/>
      <c r="N246" s="125"/>
      <c r="O246" s="125"/>
      <c r="P246" s="72"/>
    </row>
    <row r="247" spans="1:16" ht="26.25" customHeight="1">
      <c r="A247" s="71">
        <v>475</v>
      </c>
      <c r="B247" s="124" t="str">
        <f t="shared" si="11"/>
        <v>--</v>
      </c>
      <c r="C247" s="124"/>
      <c r="D247" s="199"/>
      <c r="E247" s="200"/>
      <c r="F247" s="202"/>
      <c r="G247" s="154"/>
      <c r="H247" s="154"/>
      <c r="I247" s="73"/>
      <c r="J247" s="125"/>
      <c r="K247" s="125"/>
      <c r="L247" s="125"/>
      <c r="M247" s="125"/>
      <c r="N247" s="125"/>
      <c r="O247" s="125"/>
      <c r="P247" s="72"/>
    </row>
    <row r="248" spans="1:16" ht="26.25" customHeight="1">
      <c r="A248" s="71">
        <v>476</v>
      </c>
      <c r="B248" s="124" t="str">
        <f>CONCATENATE(G248,"-",J248,"-",P248)</f>
        <v>BÜYÜK-ÇEKİÇ-2</v>
      </c>
      <c r="C248" s="124">
        <v>121</v>
      </c>
      <c r="D248" s="199">
        <v>34574</v>
      </c>
      <c r="E248" s="200" t="s">
        <v>1086</v>
      </c>
      <c r="F248" s="202" t="s">
        <v>779</v>
      </c>
      <c r="G248" s="154" t="s">
        <v>251</v>
      </c>
      <c r="H248" s="154"/>
      <c r="I248" s="73"/>
      <c r="J248" s="125" t="s">
        <v>283</v>
      </c>
      <c r="K248" s="125">
        <v>3870</v>
      </c>
      <c r="L248" s="125"/>
      <c r="M248" s="125"/>
      <c r="N248" s="125"/>
      <c r="O248" s="125"/>
      <c r="P248" s="72">
        <v>2</v>
      </c>
    </row>
    <row r="249" spans="1:16" ht="26.25" customHeight="1">
      <c r="A249" s="71">
        <v>477</v>
      </c>
      <c r="B249" s="124" t="str">
        <f aca="true" t="shared" si="12" ref="B249:B260">CONCATENATE(G249,"-",J249,"-",P249)</f>
        <v>BÜYÜK-ÇEKİÇ-4</v>
      </c>
      <c r="C249" s="124">
        <v>106</v>
      </c>
      <c r="D249" s="199">
        <v>34750</v>
      </c>
      <c r="E249" s="200" t="s">
        <v>1085</v>
      </c>
      <c r="F249" s="202" t="s">
        <v>779</v>
      </c>
      <c r="G249" s="154" t="s">
        <v>251</v>
      </c>
      <c r="H249" s="154"/>
      <c r="I249" s="73"/>
      <c r="J249" s="125" t="s">
        <v>283</v>
      </c>
      <c r="K249" s="125">
        <v>4000</v>
      </c>
      <c r="L249" s="125"/>
      <c r="M249" s="125"/>
      <c r="N249" s="125"/>
      <c r="O249" s="125"/>
      <c r="P249" s="72">
        <v>4</v>
      </c>
    </row>
    <row r="250" spans="1:16" ht="26.25" customHeight="1">
      <c r="A250" s="71">
        <v>478</v>
      </c>
      <c r="B250" s="124" t="str">
        <f t="shared" si="12"/>
        <v>BÜYÜK-ÇEKİÇ-5</v>
      </c>
      <c r="C250" s="124">
        <v>95</v>
      </c>
      <c r="D250" s="199">
        <v>34700</v>
      </c>
      <c r="E250" s="200" t="s">
        <v>1082</v>
      </c>
      <c r="F250" s="202" t="s">
        <v>779</v>
      </c>
      <c r="G250" s="154" t="s">
        <v>251</v>
      </c>
      <c r="H250" s="154"/>
      <c r="I250" s="73"/>
      <c r="J250" s="125" t="s">
        <v>283</v>
      </c>
      <c r="K250" s="125">
        <v>5050</v>
      </c>
      <c r="L250" s="125"/>
      <c r="M250" s="125"/>
      <c r="N250" s="125"/>
      <c r="O250" s="125"/>
      <c r="P250" s="72">
        <v>5</v>
      </c>
    </row>
    <row r="251" spans="1:16" ht="26.25" customHeight="1">
      <c r="A251" s="71">
        <v>479</v>
      </c>
      <c r="B251" s="124" t="str">
        <f t="shared" si="12"/>
        <v>BÜYÜK-ÇEKİÇ-6</v>
      </c>
      <c r="C251" s="124">
        <v>131</v>
      </c>
      <c r="D251" s="199">
        <v>34279</v>
      </c>
      <c r="E251" s="200" t="s">
        <v>1087</v>
      </c>
      <c r="F251" s="202" t="s">
        <v>1058</v>
      </c>
      <c r="G251" s="154" t="s">
        <v>251</v>
      </c>
      <c r="H251" s="154"/>
      <c r="I251" s="73"/>
      <c r="J251" s="125" t="s">
        <v>283</v>
      </c>
      <c r="K251" s="125">
        <v>5200</v>
      </c>
      <c r="L251" s="125"/>
      <c r="M251" s="125"/>
      <c r="N251" s="125"/>
      <c r="O251" s="125"/>
      <c r="P251" s="72">
        <v>6</v>
      </c>
    </row>
    <row r="252" spans="1:16" ht="26.25" customHeight="1">
      <c r="A252" s="71">
        <v>480</v>
      </c>
      <c r="B252" s="124" t="str">
        <f t="shared" si="12"/>
        <v>BÜYÜK-ÇEKİÇ-7</v>
      </c>
      <c r="C252" s="124">
        <v>148</v>
      </c>
      <c r="D252" s="199">
        <v>34921</v>
      </c>
      <c r="E252" s="200" t="s">
        <v>1088</v>
      </c>
      <c r="F252" s="202" t="s">
        <v>726</v>
      </c>
      <c r="G252" s="154" t="s">
        <v>251</v>
      </c>
      <c r="H252" s="154"/>
      <c r="I252" s="73"/>
      <c r="J252" s="125" t="s">
        <v>283</v>
      </c>
      <c r="K252" s="125">
        <v>6346</v>
      </c>
      <c r="L252" s="125"/>
      <c r="M252" s="125"/>
      <c r="N252" s="125"/>
      <c r="O252" s="125"/>
      <c r="P252" s="72">
        <v>7</v>
      </c>
    </row>
    <row r="253" spans="1:16" ht="26.25" customHeight="1">
      <c r="A253" s="71">
        <v>481</v>
      </c>
      <c r="B253" s="124" t="str">
        <f t="shared" si="12"/>
        <v>BÜYÜK-ÇEKİÇ-8</v>
      </c>
      <c r="C253" s="124">
        <v>102</v>
      </c>
      <c r="D253" s="199">
        <v>34378</v>
      </c>
      <c r="E253" s="200" t="s">
        <v>1083</v>
      </c>
      <c r="F253" s="202" t="s">
        <v>779</v>
      </c>
      <c r="G253" s="154" t="s">
        <v>251</v>
      </c>
      <c r="H253" s="154"/>
      <c r="I253" s="73"/>
      <c r="J253" s="125" t="s">
        <v>283</v>
      </c>
      <c r="K253" s="125">
        <v>7289</v>
      </c>
      <c r="L253" s="125"/>
      <c r="M253" s="125"/>
      <c r="N253" s="125"/>
      <c r="O253" s="125"/>
      <c r="P253" s="72">
        <v>8</v>
      </c>
    </row>
    <row r="254" spans="1:16" ht="26.25" customHeight="1">
      <c r="A254" s="71">
        <v>482</v>
      </c>
      <c r="B254" s="124" t="str">
        <f t="shared" si="12"/>
        <v>BÜYÜK-ÇEKİÇ-1</v>
      </c>
      <c r="C254" s="124">
        <v>264</v>
      </c>
      <c r="D254" s="199">
        <v>33368</v>
      </c>
      <c r="E254" s="200" t="s">
        <v>1089</v>
      </c>
      <c r="F254" s="202" t="s">
        <v>762</v>
      </c>
      <c r="G254" s="154" t="s">
        <v>251</v>
      </c>
      <c r="H254" s="154"/>
      <c r="I254" s="73"/>
      <c r="J254" s="125" t="s">
        <v>283</v>
      </c>
      <c r="K254" s="125" t="s">
        <v>776</v>
      </c>
      <c r="L254" s="125"/>
      <c r="M254" s="125"/>
      <c r="N254" s="125"/>
      <c r="O254" s="125"/>
      <c r="P254" s="72">
        <v>1</v>
      </c>
    </row>
    <row r="255" spans="1:16" ht="26.25" customHeight="1">
      <c r="A255" s="71">
        <v>483</v>
      </c>
      <c r="B255" s="124" t="str">
        <f t="shared" si="12"/>
        <v>BÜYÜK-ÇEKİÇ-3</v>
      </c>
      <c r="C255" s="124">
        <v>103</v>
      </c>
      <c r="D255" s="199">
        <v>34700</v>
      </c>
      <c r="E255" s="200" t="s">
        <v>1084</v>
      </c>
      <c r="F255" s="202" t="s">
        <v>779</v>
      </c>
      <c r="G255" s="154" t="s">
        <v>251</v>
      </c>
      <c r="H255" s="154"/>
      <c r="I255" s="73"/>
      <c r="J255" s="125" t="s">
        <v>283</v>
      </c>
      <c r="K255" s="125" t="s">
        <v>1090</v>
      </c>
      <c r="L255" s="125"/>
      <c r="M255" s="125"/>
      <c r="N255" s="125"/>
      <c r="O255" s="125"/>
      <c r="P255" s="72">
        <v>3</v>
      </c>
    </row>
    <row r="256" spans="1:16" ht="26.25" customHeight="1">
      <c r="A256" s="71">
        <v>484</v>
      </c>
      <c r="B256" s="124" t="str">
        <f t="shared" si="12"/>
        <v>BÜYÜK--</v>
      </c>
      <c r="C256" s="124"/>
      <c r="D256" s="199"/>
      <c r="E256" s="200"/>
      <c r="F256" s="202"/>
      <c r="G256" s="154" t="s">
        <v>251</v>
      </c>
      <c r="H256" s="154"/>
      <c r="I256" s="73"/>
      <c r="J256" s="125"/>
      <c r="K256" s="125"/>
      <c r="L256" s="125"/>
      <c r="M256" s="125"/>
      <c r="N256" s="125"/>
      <c r="O256" s="125"/>
      <c r="P256" s="72"/>
    </row>
    <row r="257" spans="1:16" ht="26.25" customHeight="1">
      <c r="A257" s="71">
        <v>485</v>
      </c>
      <c r="B257" s="124" t="str">
        <f t="shared" si="12"/>
        <v>BÜYÜK--</v>
      </c>
      <c r="C257" s="124"/>
      <c r="D257" s="199"/>
      <c r="E257" s="200"/>
      <c r="F257" s="202"/>
      <c r="G257" s="154" t="s">
        <v>251</v>
      </c>
      <c r="H257" s="154"/>
      <c r="I257" s="73"/>
      <c r="J257" s="125"/>
      <c r="K257" s="125"/>
      <c r="L257" s="125"/>
      <c r="M257" s="125"/>
      <c r="N257" s="125"/>
      <c r="O257" s="125"/>
      <c r="P257" s="72"/>
    </row>
    <row r="258" spans="1:16" ht="26.25" customHeight="1">
      <c r="A258" s="71">
        <v>501</v>
      </c>
      <c r="B258" s="124" t="str">
        <f t="shared" si="12"/>
        <v>--</v>
      </c>
      <c r="C258" s="124"/>
      <c r="D258" s="199"/>
      <c r="E258" s="200"/>
      <c r="F258" s="202"/>
      <c r="G258" s="154"/>
      <c r="H258" s="154"/>
      <c r="I258" s="73"/>
      <c r="J258" s="125"/>
      <c r="K258" s="125"/>
      <c r="L258" s="125"/>
      <c r="M258" s="125"/>
      <c r="N258" s="125"/>
      <c r="O258" s="125"/>
      <c r="P258" s="72"/>
    </row>
    <row r="259" spans="1:16" ht="26.25" customHeight="1">
      <c r="A259" s="71">
        <v>502</v>
      </c>
      <c r="B259" s="124" t="str">
        <f t="shared" si="12"/>
        <v>--</v>
      </c>
      <c r="C259" s="124"/>
      <c r="D259" s="199"/>
      <c r="E259" s="200"/>
      <c r="F259" s="202"/>
      <c r="G259" s="154"/>
      <c r="H259" s="154"/>
      <c r="I259" s="73"/>
      <c r="J259" s="125"/>
      <c r="K259" s="125"/>
      <c r="L259" s="125"/>
      <c r="M259" s="125"/>
      <c r="N259" s="125"/>
      <c r="O259" s="125"/>
      <c r="P259" s="72"/>
    </row>
    <row r="260" spans="1:16" ht="26.25" customHeight="1">
      <c r="A260" s="71">
        <v>503</v>
      </c>
      <c r="B260" s="124" t="str">
        <f t="shared" si="12"/>
        <v>--</v>
      </c>
      <c r="C260" s="124"/>
      <c r="D260" s="199"/>
      <c r="E260" s="200"/>
      <c r="F260" s="202"/>
      <c r="G260" s="154"/>
      <c r="H260" s="154"/>
      <c r="I260" s="73"/>
      <c r="J260" s="125"/>
      <c r="K260" s="125"/>
      <c r="L260" s="125"/>
      <c r="M260" s="125"/>
      <c r="N260" s="125"/>
      <c r="O260" s="125"/>
      <c r="P260" s="72"/>
    </row>
    <row r="261" spans="1:16" ht="26.25" customHeight="1">
      <c r="A261" s="71">
        <v>504</v>
      </c>
      <c r="B261" s="124" t="str">
        <f>CONCATENATE(G261,"-",L261,"-",P261)</f>
        <v>BÜYÜK-CİRİT-2</v>
      </c>
      <c r="C261" s="124">
        <v>217</v>
      </c>
      <c r="D261" s="199">
        <v>34415</v>
      </c>
      <c r="E261" s="200" t="s">
        <v>1064</v>
      </c>
      <c r="F261" s="202" t="s">
        <v>897</v>
      </c>
      <c r="G261" s="154" t="s">
        <v>251</v>
      </c>
      <c r="H261" s="154"/>
      <c r="I261" s="73"/>
      <c r="J261" s="125"/>
      <c r="K261" s="125"/>
      <c r="L261" s="125" t="s">
        <v>287</v>
      </c>
      <c r="M261" s="125">
        <v>4500</v>
      </c>
      <c r="N261" s="125"/>
      <c r="O261" s="125"/>
      <c r="P261" s="72">
        <v>2</v>
      </c>
    </row>
    <row r="262" spans="1:16" ht="26.25" customHeight="1">
      <c r="A262" s="71">
        <v>505</v>
      </c>
      <c r="B262" s="124" t="str">
        <f aca="true" t="shared" si="13" ref="B262:B272">CONCATENATE(G262,"-",L262,"-",P262)</f>
        <v>BÜYÜK-CİRİT-3</v>
      </c>
      <c r="C262" s="124">
        <v>105</v>
      </c>
      <c r="D262" s="199">
        <v>34396</v>
      </c>
      <c r="E262" s="200" t="s">
        <v>1091</v>
      </c>
      <c r="F262" s="202" t="s">
        <v>779</v>
      </c>
      <c r="G262" s="154" t="s">
        <v>251</v>
      </c>
      <c r="H262" s="154"/>
      <c r="I262" s="73"/>
      <c r="J262" s="125"/>
      <c r="K262" s="125"/>
      <c r="L262" s="125" t="s">
        <v>287</v>
      </c>
      <c r="M262" s="125">
        <v>5000</v>
      </c>
      <c r="N262" s="125"/>
      <c r="O262" s="125"/>
      <c r="P262" s="72">
        <v>3</v>
      </c>
    </row>
    <row r="263" spans="1:16" ht="26.25" customHeight="1">
      <c r="A263" s="71">
        <v>506</v>
      </c>
      <c r="B263" s="124" t="str">
        <f t="shared" si="13"/>
        <v>BÜYÜK-CİRİT-4</v>
      </c>
      <c r="C263" s="124">
        <v>284</v>
      </c>
      <c r="D263" s="199">
        <v>33983</v>
      </c>
      <c r="E263" s="200" t="s">
        <v>1095</v>
      </c>
      <c r="F263" s="202" t="s">
        <v>801</v>
      </c>
      <c r="G263" s="154" t="s">
        <v>251</v>
      </c>
      <c r="H263" s="154"/>
      <c r="I263" s="73"/>
      <c r="J263" s="125"/>
      <c r="K263" s="125"/>
      <c r="L263" s="125" t="s">
        <v>287</v>
      </c>
      <c r="M263" s="125">
        <v>5300</v>
      </c>
      <c r="N263" s="125"/>
      <c r="O263" s="125"/>
      <c r="P263" s="72">
        <v>4</v>
      </c>
    </row>
    <row r="264" spans="1:16" ht="26.25" customHeight="1">
      <c r="A264" s="71">
        <v>507</v>
      </c>
      <c r="B264" s="124" t="str">
        <f t="shared" si="13"/>
        <v>BÜYÜK-CİRİT-5</v>
      </c>
      <c r="C264" s="124">
        <v>304</v>
      </c>
      <c r="D264" s="199">
        <v>34857</v>
      </c>
      <c r="E264" s="200" t="s">
        <v>1096</v>
      </c>
      <c r="F264" s="202" t="s">
        <v>773</v>
      </c>
      <c r="G264" s="154" t="s">
        <v>251</v>
      </c>
      <c r="H264" s="154"/>
      <c r="I264" s="73"/>
      <c r="J264" s="125"/>
      <c r="K264" s="125"/>
      <c r="L264" s="125" t="s">
        <v>287</v>
      </c>
      <c r="M264" s="125">
        <v>6100</v>
      </c>
      <c r="N264" s="125"/>
      <c r="O264" s="125"/>
      <c r="P264" s="72">
        <v>5</v>
      </c>
    </row>
    <row r="265" spans="1:16" ht="26.25" customHeight="1">
      <c r="A265" s="71">
        <v>508</v>
      </c>
      <c r="B265" s="124" t="str">
        <f t="shared" si="13"/>
        <v>BÜYÜK-CİRİT-6</v>
      </c>
      <c r="C265" s="124">
        <v>114</v>
      </c>
      <c r="D265" s="199">
        <v>34755</v>
      </c>
      <c r="E265" s="200" t="s">
        <v>1056</v>
      </c>
      <c r="F265" s="202" t="s">
        <v>779</v>
      </c>
      <c r="G265" s="154" t="s">
        <v>251</v>
      </c>
      <c r="H265" s="154"/>
      <c r="I265" s="73"/>
      <c r="J265" s="125"/>
      <c r="K265" s="125"/>
      <c r="L265" s="125" t="s">
        <v>287</v>
      </c>
      <c r="M265" s="125">
        <v>6662</v>
      </c>
      <c r="N265" s="125"/>
      <c r="O265" s="125"/>
      <c r="P265" s="72">
        <v>6</v>
      </c>
    </row>
    <row r="266" spans="1:16" ht="26.25" customHeight="1">
      <c r="A266" s="71">
        <v>509</v>
      </c>
      <c r="B266" s="124" t="str">
        <f t="shared" si="13"/>
        <v>BÜYÜK-CİRİT-7</v>
      </c>
      <c r="C266" s="124">
        <v>256</v>
      </c>
      <c r="D266" s="199">
        <v>32207</v>
      </c>
      <c r="E266" s="200" t="s">
        <v>1093</v>
      </c>
      <c r="F266" s="202" t="s">
        <v>1094</v>
      </c>
      <c r="G266" s="154" t="s">
        <v>251</v>
      </c>
      <c r="H266" s="154"/>
      <c r="I266" s="73"/>
      <c r="J266" s="125"/>
      <c r="K266" s="125"/>
      <c r="L266" s="125" t="s">
        <v>287</v>
      </c>
      <c r="M266" s="125">
        <v>6750</v>
      </c>
      <c r="N266" s="125"/>
      <c r="O266" s="125"/>
      <c r="P266" s="72">
        <v>7</v>
      </c>
    </row>
    <row r="267" spans="1:16" ht="26.25" customHeight="1">
      <c r="A267" s="71">
        <v>510</v>
      </c>
      <c r="B267" s="124" t="str">
        <f t="shared" si="13"/>
        <v>BÜYÜK-CİRİT-1</v>
      </c>
      <c r="C267" s="124">
        <v>252</v>
      </c>
      <c r="D267" s="199">
        <v>34335</v>
      </c>
      <c r="E267" s="200" t="s">
        <v>1092</v>
      </c>
      <c r="F267" s="202" t="s">
        <v>1043</v>
      </c>
      <c r="G267" s="154" t="s">
        <v>251</v>
      </c>
      <c r="H267" s="154"/>
      <c r="I267" s="73"/>
      <c r="J267" s="125"/>
      <c r="K267" s="125"/>
      <c r="L267" s="125" t="s">
        <v>287</v>
      </c>
      <c r="M267" s="125" t="s">
        <v>776</v>
      </c>
      <c r="N267" s="125"/>
      <c r="O267" s="125"/>
      <c r="P267" s="72">
        <v>1</v>
      </c>
    </row>
    <row r="268" spans="1:16" ht="26.25" customHeight="1">
      <c r="A268" s="71">
        <v>511</v>
      </c>
      <c r="B268" s="124" t="str">
        <f t="shared" si="13"/>
        <v>BÜYÜK--</v>
      </c>
      <c r="C268" s="124"/>
      <c r="D268" s="199"/>
      <c r="E268" s="200"/>
      <c r="F268" s="202"/>
      <c r="G268" s="154" t="s">
        <v>251</v>
      </c>
      <c r="H268" s="154"/>
      <c r="I268" s="73"/>
      <c r="J268" s="125"/>
      <c r="K268" s="125"/>
      <c r="L268" s="125"/>
      <c r="M268" s="125"/>
      <c r="N268" s="125"/>
      <c r="O268" s="125"/>
      <c r="P268" s="72"/>
    </row>
    <row r="269" spans="1:16" ht="26.25" customHeight="1">
      <c r="A269" s="71">
        <v>512</v>
      </c>
      <c r="B269" s="124" t="str">
        <f t="shared" si="13"/>
        <v>BÜYÜK--</v>
      </c>
      <c r="C269" s="124"/>
      <c r="D269" s="199"/>
      <c r="E269" s="200"/>
      <c r="F269" s="202"/>
      <c r="G269" s="154" t="s">
        <v>251</v>
      </c>
      <c r="H269" s="154"/>
      <c r="I269" s="73"/>
      <c r="J269" s="125"/>
      <c r="K269" s="125"/>
      <c r="L269" s="125"/>
      <c r="M269" s="125"/>
      <c r="N269" s="125"/>
      <c r="O269" s="125"/>
      <c r="P269" s="72"/>
    </row>
    <row r="270" spans="1:16" ht="26.25" customHeight="1">
      <c r="A270" s="71">
        <v>529</v>
      </c>
      <c r="B270" s="124" t="str">
        <f t="shared" si="13"/>
        <v>--</v>
      </c>
      <c r="C270" s="187"/>
      <c r="D270" s="199"/>
      <c r="E270" s="201"/>
      <c r="F270" s="203"/>
      <c r="G270" s="191"/>
      <c r="H270" s="188"/>
      <c r="I270" s="189"/>
      <c r="J270" s="190"/>
      <c r="K270" s="190"/>
      <c r="L270" s="190"/>
      <c r="M270" s="190"/>
      <c r="N270" s="190"/>
      <c r="O270" s="190"/>
      <c r="P270" s="186"/>
    </row>
    <row r="271" spans="1:16" ht="26.25" customHeight="1">
      <c r="A271" s="71">
        <v>530</v>
      </c>
      <c r="B271" s="124" t="str">
        <f t="shared" si="13"/>
        <v>--</v>
      </c>
      <c r="C271" s="187"/>
      <c r="D271" s="199"/>
      <c r="E271" s="201"/>
      <c r="F271" s="203"/>
      <c r="G271" s="191"/>
      <c r="H271" s="188"/>
      <c r="I271" s="189"/>
      <c r="J271" s="190"/>
      <c r="K271" s="190"/>
      <c r="L271" s="190"/>
      <c r="M271" s="190"/>
      <c r="N271" s="190"/>
      <c r="O271" s="190"/>
      <c r="P271" s="186"/>
    </row>
    <row r="272" spans="1:16" ht="26.25" customHeight="1">
      <c r="A272" s="71">
        <v>531</v>
      </c>
      <c r="B272" s="124" t="str">
        <f t="shared" si="13"/>
        <v>--</v>
      </c>
      <c r="C272" s="187"/>
      <c r="D272" s="199"/>
      <c r="E272" s="201"/>
      <c r="F272" s="203"/>
      <c r="G272" s="191"/>
      <c r="H272" s="188"/>
      <c r="I272" s="189"/>
      <c r="J272" s="190"/>
      <c r="K272" s="190"/>
      <c r="L272" s="190"/>
      <c r="M272" s="190"/>
      <c r="N272" s="190"/>
      <c r="O272" s="190"/>
      <c r="P272" s="186"/>
    </row>
    <row r="273" spans="1:16" ht="26.25" customHeight="1">
      <c r="A273" s="71">
        <v>532</v>
      </c>
      <c r="B273" s="124" t="str">
        <f>CONCATENATE(G273,"-",N273,"-",P273)</f>
        <v>BÜYÜK-DİSK-4</v>
      </c>
      <c r="C273" s="187">
        <v>283</v>
      </c>
      <c r="D273" s="199">
        <v>34731</v>
      </c>
      <c r="E273" s="201" t="s">
        <v>1077</v>
      </c>
      <c r="F273" s="203" t="s">
        <v>801</v>
      </c>
      <c r="G273" s="191" t="s">
        <v>251</v>
      </c>
      <c r="H273" s="188"/>
      <c r="I273" s="189"/>
      <c r="J273" s="190"/>
      <c r="K273" s="190"/>
      <c r="L273" s="190"/>
      <c r="M273" s="190"/>
      <c r="N273" s="190" t="s">
        <v>284</v>
      </c>
      <c r="O273" s="190">
        <v>3652</v>
      </c>
      <c r="P273" s="186">
        <v>4</v>
      </c>
    </row>
    <row r="274" spans="1:16" ht="26.25" customHeight="1">
      <c r="A274" s="71">
        <v>533</v>
      </c>
      <c r="B274" s="124" t="str">
        <f aca="true" t="shared" si="14" ref="B274:B285">CONCATENATE(G274,"-",N274,"-",P274)</f>
        <v>BÜYÜK-DİSK-5</v>
      </c>
      <c r="C274" s="187">
        <v>107</v>
      </c>
      <c r="D274" s="199">
        <v>34755</v>
      </c>
      <c r="E274" s="201" t="s">
        <v>1099</v>
      </c>
      <c r="F274" s="203" t="s">
        <v>779</v>
      </c>
      <c r="G274" s="191" t="s">
        <v>251</v>
      </c>
      <c r="H274" s="188"/>
      <c r="I274" s="189"/>
      <c r="J274" s="190"/>
      <c r="K274" s="190"/>
      <c r="L274" s="190"/>
      <c r="M274" s="190"/>
      <c r="N274" s="190" t="s">
        <v>284</v>
      </c>
      <c r="O274" s="190">
        <v>3800</v>
      </c>
      <c r="P274" s="186">
        <v>5</v>
      </c>
    </row>
    <row r="275" spans="1:16" ht="26.25" customHeight="1">
      <c r="A275" s="71">
        <v>534</v>
      </c>
      <c r="B275" s="124" t="str">
        <f t="shared" si="14"/>
        <v>BÜYÜK-DİSK-6</v>
      </c>
      <c r="C275" s="187">
        <v>131</v>
      </c>
      <c r="D275" s="199">
        <v>34279</v>
      </c>
      <c r="E275" s="201" t="s">
        <v>1087</v>
      </c>
      <c r="F275" s="203" t="s">
        <v>1058</v>
      </c>
      <c r="G275" s="191" t="s">
        <v>251</v>
      </c>
      <c r="H275" s="188"/>
      <c r="I275" s="189"/>
      <c r="J275" s="190"/>
      <c r="K275" s="190"/>
      <c r="L275" s="190"/>
      <c r="M275" s="190"/>
      <c r="N275" s="190" t="s">
        <v>284</v>
      </c>
      <c r="O275" s="190">
        <v>4000</v>
      </c>
      <c r="P275" s="186">
        <v>6</v>
      </c>
    </row>
    <row r="276" spans="1:16" ht="26.25" customHeight="1">
      <c r="A276" s="71">
        <v>535</v>
      </c>
      <c r="B276" s="124" t="str">
        <f t="shared" si="14"/>
        <v>BÜYÜK-DİSK-7</v>
      </c>
      <c r="C276" s="187">
        <v>93</v>
      </c>
      <c r="D276" s="199">
        <v>34335</v>
      </c>
      <c r="E276" s="201" t="s">
        <v>1097</v>
      </c>
      <c r="F276" s="203" t="s">
        <v>779</v>
      </c>
      <c r="G276" s="191" t="s">
        <v>251</v>
      </c>
      <c r="H276" s="188"/>
      <c r="I276" s="189"/>
      <c r="J276" s="190"/>
      <c r="K276" s="190"/>
      <c r="L276" s="190"/>
      <c r="M276" s="190"/>
      <c r="N276" s="190" t="s">
        <v>284</v>
      </c>
      <c r="O276" s="190">
        <v>4400</v>
      </c>
      <c r="P276" s="186">
        <v>7</v>
      </c>
    </row>
    <row r="277" spans="1:16" ht="26.25" customHeight="1">
      <c r="A277" s="71">
        <v>536</v>
      </c>
      <c r="B277" s="124" t="str">
        <f t="shared" si="14"/>
        <v>BÜYÜK-DİSK-8</v>
      </c>
      <c r="C277" s="187">
        <v>101</v>
      </c>
      <c r="D277" s="199">
        <v>34335</v>
      </c>
      <c r="E277" s="201" t="s">
        <v>1098</v>
      </c>
      <c r="F277" s="203" t="s">
        <v>779</v>
      </c>
      <c r="G277" s="191" t="s">
        <v>251</v>
      </c>
      <c r="H277" s="188"/>
      <c r="I277" s="189"/>
      <c r="J277" s="190"/>
      <c r="K277" s="190"/>
      <c r="L277" s="190"/>
      <c r="M277" s="190"/>
      <c r="N277" s="190" t="s">
        <v>284</v>
      </c>
      <c r="O277" s="190">
        <v>5050</v>
      </c>
      <c r="P277" s="186">
        <v>8</v>
      </c>
    </row>
    <row r="278" spans="1:16" ht="26.25" customHeight="1">
      <c r="A278" s="71">
        <v>537</v>
      </c>
      <c r="B278" s="124" t="str">
        <f t="shared" si="14"/>
        <v>BÜYÜK-DİSK-9</v>
      </c>
      <c r="C278" s="187">
        <v>149</v>
      </c>
      <c r="D278" s="199">
        <v>34934</v>
      </c>
      <c r="E278" s="201" t="s">
        <v>1074</v>
      </c>
      <c r="F278" s="203" t="s">
        <v>726</v>
      </c>
      <c r="G278" s="191" t="s">
        <v>251</v>
      </c>
      <c r="H278" s="188"/>
      <c r="I278" s="189"/>
      <c r="J278" s="190"/>
      <c r="K278" s="190"/>
      <c r="L278" s="190"/>
      <c r="M278" s="190"/>
      <c r="N278" s="190" t="s">
        <v>284</v>
      </c>
      <c r="O278" s="190">
        <v>5185</v>
      </c>
      <c r="P278" s="186">
        <v>9</v>
      </c>
    </row>
    <row r="279" spans="1:16" ht="26.25" customHeight="1">
      <c r="A279" s="71">
        <v>538</v>
      </c>
      <c r="B279" s="124" t="str">
        <f t="shared" si="14"/>
        <v>BÜYÜK-DİSK-10</v>
      </c>
      <c r="C279" s="187">
        <v>110</v>
      </c>
      <c r="D279" s="199">
        <v>32107</v>
      </c>
      <c r="E279" s="201" t="s">
        <v>1100</v>
      </c>
      <c r="F279" s="203" t="s">
        <v>779</v>
      </c>
      <c r="G279" s="191" t="s">
        <v>251</v>
      </c>
      <c r="H279" s="188"/>
      <c r="I279" s="189"/>
      <c r="J279" s="190"/>
      <c r="K279" s="190"/>
      <c r="L279" s="190"/>
      <c r="M279" s="190"/>
      <c r="N279" s="190" t="s">
        <v>284</v>
      </c>
      <c r="O279" s="190">
        <v>5577</v>
      </c>
      <c r="P279" s="186">
        <v>10</v>
      </c>
    </row>
    <row r="280" spans="1:16" ht="26.25" customHeight="1">
      <c r="A280" s="71">
        <v>539</v>
      </c>
      <c r="B280" s="124" t="str">
        <f t="shared" si="14"/>
        <v>BÜYÜK-DİSK-11</v>
      </c>
      <c r="C280" s="187">
        <v>227</v>
      </c>
      <c r="D280" s="199">
        <v>27948</v>
      </c>
      <c r="E280" s="201" t="s">
        <v>1101</v>
      </c>
      <c r="F280" s="203" t="s">
        <v>819</v>
      </c>
      <c r="G280" s="191" t="s">
        <v>251</v>
      </c>
      <c r="H280" s="188"/>
      <c r="I280" s="189"/>
      <c r="J280" s="190"/>
      <c r="K280" s="190"/>
      <c r="L280" s="190"/>
      <c r="M280" s="190"/>
      <c r="N280" s="190" t="s">
        <v>284</v>
      </c>
      <c r="O280" s="190">
        <v>6750</v>
      </c>
      <c r="P280" s="186">
        <v>11</v>
      </c>
    </row>
    <row r="281" spans="1:16" ht="26.25" customHeight="1">
      <c r="A281" s="71">
        <v>540</v>
      </c>
      <c r="B281" s="124" t="str">
        <f t="shared" si="14"/>
        <v>BÜYÜK-DİSK-1</v>
      </c>
      <c r="C281" s="187">
        <v>252</v>
      </c>
      <c r="D281" s="199">
        <v>34335</v>
      </c>
      <c r="E281" s="201" t="s">
        <v>1092</v>
      </c>
      <c r="F281" s="203" t="s">
        <v>1043</v>
      </c>
      <c r="G281" s="191" t="s">
        <v>251</v>
      </c>
      <c r="H281" s="188"/>
      <c r="I281" s="189"/>
      <c r="J281" s="190"/>
      <c r="K281" s="190"/>
      <c r="L281" s="190"/>
      <c r="M281" s="190"/>
      <c r="N281" s="190" t="s">
        <v>284</v>
      </c>
      <c r="O281" s="190" t="s">
        <v>776</v>
      </c>
      <c r="P281" s="186">
        <v>1</v>
      </c>
    </row>
    <row r="282" spans="1:16" ht="26.25" customHeight="1">
      <c r="A282" s="71">
        <v>541</v>
      </c>
      <c r="B282" s="124" t="str">
        <f t="shared" si="14"/>
        <v>BÜYÜK-DİSK-2</v>
      </c>
      <c r="C282" s="187">
        <v>253</v>
      </c>
      <c r="D282" s="199">
        <v>34603</v>
      </c>
      <c r="E282" s="201" t="s">
        <v>1075</v>
      </c>
      <c r="F282" s="203" t="s">
        <v>1043</v>
      </c>
      <c r="G282" s="191" t="s">
        <v>251</v>
      </c>
      <c r="H282" s="188"/>
      <c r="I282" s="189"/>
      <c r="J282" s="190"/>
      <c r="K282" s="190"/>
      <c r="L282" s="190"/>
      <c r="M282" s="190"/>
      <c r="N282" s="190" t="s">
        <v>284</v>
      </c>
      <c r="O282" s="190" t="s">
        <v>776</v>
      </c>
      <c r="P282" s="186">
        <v>2</v>
      </c>
    </row>
    <row r="283" spans="1:16" ht="26.25" customHeight="1">
      <c r="A283" s="71">
        <v>542</v>
      </c>
      <c r="B283" s="124" t="str">
        <f t="shared" si="14"/>
        <v>BÜYÜK-DİSK-3</v>
      </c>
      <c r="C283" s="187">
        <v>254</v>
      </c>
      <c r="D283" s="199">
        <v>33415</v>
      </c>
      <c r="E283" s="201" t="s">
        <v>1076</v>
      </c>
      <c r="F283" s="203" t="s">
        <v>1043</v>
      </c>
      <c r="G283" s="191" t="s">
        <v>251</v>
      </c>
      <c r="H283" s="188"/>
      <c r="I283" s="189"/>
      <c r="J283" s="190"/>
      <c r="K283" s="190"/>
      <c r="L283" s="190"/>
      <c r="M283" s="190"/>
      <c r="N283" s="190" t="s">
        <v>284</v>
      </c>
      <c r="O283" s="190" t="s">
        <v>776</v>
      </c>
      <c r="P283" s="186">
        <v>3</v>
      </c>
    </row>
    <row r="284" spans="1:16" ht="26.25" customHeight="1">
      <c r="A284" s="71">
        <v>543</v>
      </c>
      <c r="B284" s="124" t="str">
        <f t="shared" si="14"/>
        <v>BÜYÜK--</v>
      </c>
      <c r="C284" s="187"/>
      <c r="D284" s="199"/>
      <c r="E284" s="201"/>
      <c r="F284" s="203"/>
      <c r="G284" s="191" t="s">
        <v>251</v>
      </c>
      <c r="H284" s="188"/>
      <c r="I284" s="189"/>
      <c r="J284" s="190"/>
      <c r="K284" s="190"/>
      <c r="L284" s="190"/>
      <c r="M284" s="190"/>
      <c r="N284" s="190"/>
      <c r="O284" s="190"/>
      <c r="P284" s="186"/>
    </row>
    <row r="285" spans="1:16" ht="26.25" customHeight="1">
      <c r="A285" s="71">
        <v>544</v>
      </c>
      <c r="B285" s="124" t="str">
        <f t="shared" si="14"/>
        <v>BÜYÜK--</v>
      </c>
      <c r="C285" s="187"/>
      <c r="D285" s="199"/>
      <c r="E285" s="201"/>
      <c r="F285" s="203"/>
      <c r="G285" s="191" t="s">
        <v>251</v>
      </c>
      <c r="H285" s="188"/>
      <c r="I285" s="189"/>
      <c r="J285" s="190"/>
      <c r="K285" s="190"/>
      <c r="L285" s="190"/>
      <c r="M285" s="190"/>
      <c r="N285" s="190"/>
      <c r="O285" s="190"/>
      <c r="P285" s="186"/>
    </row>
    <row r="315" ht="15.75">
      <c r="E315"/>
    </row>
    <row r="316" ht="15.75">
      <c r="E316"/>
    </row>
    <row r="317" ht="15.75">
      <c r="E317"/>
    </row>
    <row r="318" ht="15.75">
      <c r="E318"/>
    </row>
    <row r="319" ht="15.75">
      <c r="E319"/>
    </row>
    <row r="320" ht="15.75">
      <c r="E320"/>
    </row>
    <row r="321" ht="15.75">
      <c r="E321"/>
    </row>
    <row r="322" ht="15.75">
      <c r="E322"/>
    </row>
    <row r="323" ht="15.75">
      <c r="E323"/>
    </row>
    <row r="324" ht="15.75">
      <c r="E324"/>
    </row>
    <row r="325" ht="15.75">
      <c r="E325"/>
    </row>
    <row r="326" ht="15.75">
      <c r="E326"/>
    </row>
    <row r="327" ht="15.75">
      <c r="E327"/>
    </row>
    <row r="328" ht="15.75">
      <c r="E328"/>
    </row>
    <row r="329" ht="15.75">
      <c r="E329"/>
    </row>
    <row r="330" ht="15.75">
      <c r="E330"/>
    </row>
    <row r="331" ht="15.75">
      <c r="E331"/>
    </row>
    <row r="332" ht="15.75">
      <c r="E332"/>
    </row>
    <row r="333" ht="15.75">
      <c r="E333"/>
    </row>
    <row r="334" ht="15.75">
      <c r="E334"/>
    </row>
    <row r="335" ht="15.75">
      <c r="E335"/>
    </row>
    <row r="336" ht="15.75">
      <c r="E336"/>
    </row>
    <row r="337" ht="15.75">
      <c r="E337"/>
    </row>
    <row r="338" ht="15.75">
      <c r="E338"/>
    </row>
    <row r="339" ht="15.75">
      <c r="E339"/>
    </row>
    <row r="340" ht="15.75">
      <c r="E340"/>
    </row>
    <row r="341" ht="15.75">
      <c r="E341"/>
    </row>
    <row r="342" ht="15.75">
      <c r="E342"/>
    </row>
    <row r="343" ht="15.75">
      <c r="E343"/>
    </row>
    <row r="344" ht="15.75">
      <c r="E344"/>
    </row>
    <row r="345" ht="15.75">
      <c r="E345"/>
    </row>
    <row r="346" ht="15.75">
      <c r="E346"/>
    </row>
    <row r="347" ht="15.75">
      <c r="E347"/>
    </row>
    <row r="348" ht="15.75">
      <c r="E348"/>
    </row>
    <row r="349" ht="15.75">
      <c r="E349"/>
    </row>
    <row r="350" ht="15.75">
      <c r="E350"/>
    </row>
    <row r="351" ht="15.75">
      <c r="E351"/>
    </row>
    <row r="352" ht="15.75">
      <c r="E352"/>
    </row>
    <row r="353" ht="15.75">
      <c r="E353"/>
    </row>
    <row r="354" ht="15.75">
      <c r="E354"/>
    </row>
    <row r="355" ht="15.75">
      <c r="E355"/>
    </row>
    <row r="356" ht="15.75">
      <c r="E356"/>
    </row>
    <row r="357" ht="15.75">
      <c r="E357"/>
    </row>
    <row r="358" ht="15.75">
      <c r="E358"/>
    </row>
    <row r="359" ht="15.75">
      <c r="E359"/>
    </row>
    <row r="360" ht="15.75">
      <c r="E360"/>
    </row>
    <row r="361" ht="15.75">
      <c r="E361"/>
    </row>
    <row r="362" ht="15.75">
      <c r="E362"/>
    </row>
    <row r="363" ht="15.75">
      <c r="E363"/>
    </row>
    <row r="364" ht="15.75">
      <c r="E364"/>
    </row>
    <row r="365" ht="15.75">
      <c r="E365"/>
    </row>
    <row r="366" ht="15.75">
      <c r="E366"/>
    </row>
    <row r="367" ht="15.75">
      <c r="E367"/>
    </row>
    <row r="368" ht="15.75">
      <c r="E368"/>
    </row>
    <row r="369" ht="15.75">
      <c r="E369"/>
    </row>
    <row r="370" ht="15.75">
      <c r="E370"/>
    </row>
    <row r="371" ht="15.75">
      <c r="E371"/>
    </row>
    <row r="372" ht="15.75">
      <c r="E372"/>
    </row>
    <row r="373" ht="15.75">
      <c r="E373"/>
    </row>
    <row r="374" ht="15.75">
      <c r="E374"/>
    </row>
    <row r="375" ht="15.75">
      <c r="E375"/>
    </row>
  </sheetData>
  <sheetProtection/>
  <autoFilter ref="A3:P285"/>
  <mergeCells count="4">
    <mergeCell ref="A1:P1"/>
    <mergeCell ref="A2:E2"/>
    <mergeCell ref="I2:P2"/>
    <mergeCell ref="F2:G2"/>
  </mergeCells>
  <conditionalFormatting sqref="D4:D79">
    <cfRule type="cellIs" priority="4" dxfId="31" operator="between" stopIfTrue="1">
      <formula>36526</formula>
      <formula>37986</formula>
    </cfRule>
  </conditionalFormatting>
  <conditionalFormatting sqref="D82:D165">
    <cfRule type="cellIs" priority="3" dxfId="31" operator="between" stopIfTrue="1">
      <formula>35796</formula>
      <formula>37256</formula>
    </cfRule>
  </conditionalFormatting>
  <conditionalFormatting sqref="D169:D233">
    <cfRule type="cellIs" priority="2" dxfId="31" operator="between" stopIfTrue="1">
      <formula>35065</formula>
      <formula>36525</formula>
    </cfRule>
  </conditionalFormatting>
  <conditionalFormatting sqref="D237:D285">
    <cfRule type="cellIs" priority="1" dxfId="31" operator="between" stopIfTrue="1">
      <formula>18264</formula>
      <formula>36525</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8" manualBreakCount="8">
    <brk id="23" max="15" man="1"/>
    <brk id="37" max="15" man="1"/>
    <brk id="60" max="15" man="1"/>
    <brk id="72" max="15" man="1"/>
    <brk id="88" max="15" man="1"/>
    <brk id="107" max="15" man="1"/>
    <brk id="132" max="15" man="1"/>
    <brk id="205" max="15"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rgb="FF7030A0"/>
  </sheetPr>
  <dimension ref="A1:Q67"/>
  <sheetViews>
    <sheetView view="pageBreakPreview" zoomScale="106" zoomScaleSheetLayoutView="106" zoomScalePageLayoutView="0" workbookViewId="0" topLeftCell="A55">
      <selection activeCell="K45" sqref="K45"/>
    </sheetView>
  </sheetViews>
  <sheetFormatPr defaultColWidth="9.140625" defaultRowHeight="12.75"/>
  <cols>
    <col min="1" max="1" width="4.8515625" style="32" customWidth="1"/>
    <col min="2" max="2" width="7.28125" style="32" customWidth="1"/>
    <col min="3" max="3" width="14.421875" style="21" customWidth="1"/>
    <col min="4" max="4" width="23.140625" style="21" customWidth="1"/>
    <col min="5" max="5" width="16.7109375" style="59" customWidth="1"/>
    <col min="6" max="6" width="11.7109375" style="59" customWidth="1"/>
    <col min="7" max="7" width="7.7109375" style="33" customWidth="1"/>
    <col min="8" max="8" width="2.140625" style="21" customWidth="1"/>
    <col min="9" max="9" width="4.421875" style="32" customWidth="1"/>
    <col min="10" max="10" width="15.57421875" style="32" customWidth="1"/>
    <col min="11" max="11" width="6.57421875" style="32" customWidth="1"/>
    <col min="12" max="12" width="12.28125" style="34" customWidth="1"/>
    <col min="13" max="13" width="26.421875" style="63" customWidth="1"/>
    <col min="14" max="14" width="15.8515625" style="63" customWidth="1"/>
    <col min="15" max="15" width="9.57421875" style="21" customWidth="1"/>
    <col min="16" max="16" width="7.28125" style="21" customWidth="1"/>
    <col min="17" max="17" width="5.7109375" style="21" customWidth="1"/>
    <col min="18" max="16384" width="9.140625" style="21" customWidth="1"/>
  </cols>
  <sheetData>
    <row r="1" spans="1:16" s="9" customFormat="1" ht="45" customHeight="1">
      <c r="A1" s="354" t="str">
        <f>('YARIŞMA BİLGİLERİ'!A2)</f>
        <v>Türkiye Atletizm Federasyonu
Bursa Atletizm İl Temsilciliği</v>
      </c>
      <c r="B1" s="354"/>
      <c r="C1" s="354"/>
      <c r="D1" s="354"/>
      <c r="E1" s="354"/>
      <c r="F1" s="354"/>
      <c r="G1" s="354"/>
      <c r="H1" s="354"/>
      <c r="I1" s="354"/>
      <c r="J1" s="354"/>
      <c r="K1" s="354"/>
      <c r="L1" s="354"/>
      <c r="M1" s="354"/>
      <c r="N1" s="354"/>
      <c r="O1" s="354"/>
      <c r="P1" s="354"/>
    </row>
    <row r="2" spans="1:16" s="9" customFormat="1" ht="23.25" customHeight="1">
      <c r="A2" s="355" t="str">
        <f>'YARIŞMA BİLGİLERİ'!F19</f>
        <v>21.Nurullah İvak Atmalar Şamp. ve Yıldız Kulüpler Atmalar Ligi Final Yarışmaları</v>
      </c>
      <c r="B2" s="355"/>
      <c r="C2" s="355"/>
      <c r="D2" s="355"/>
      <c r="E2" s="355"/>
      <c r="F2" s="355"/>
      <c r="G2" s="355"/>
      <c r="H2" s="355"/>
      <c r="I2" s="355"/>
      <c r="J2" s="355"/>
      <c r="K2" s="355"/>
      <c r="L2" s="355"/>
      <c r="M2" s="355"/>
      <c r="N2" s="355"/>
      <c r="O2" s="355"/>
      <c r="P2" s="355"/>
    </row>
    <row r="3" spans="1:16" s="12" customFormat="1" ht="27" customHeight="1">
      <c r="A3" s="356" t="s">
        <v>143</v>
      </c>
      <c r="B3" s="356"/>
      <c r="C3" s="356"/>
      <c r="D3" s="358" t="e">
        <f>('YARIŞMA PROGRAMI'!#REF!)</f>
        <v>#REF!</v>
      </c>
      <c r="E3" s="358"/>
      <c r="F3" s="369" t="s">
        <v>40</v>
      </c>
      <c r="G3" s="369"/>
      <c r="H3" s="10" t="s">
        <v>115</v>
      </c>
      <c r="I3" s="370" t="e">
        <f>'YARIŞMA PROGRAMI'!#REF!</f>
        <v>#REF!</v>
      </c>
      <c r="J3" s="370"/>
      <c r="K3" s="370"/>
      <c r="L3" s="11"/>
      <c r="M3" s="68" t="s">
        <v>116</v>
      </c>
      <c r="N3" s="367" t="e">
        <f>('YARIŞMA PROGRAMI'!#REF!)</f>
        <v>#REF!</v>
      </c>
      <c r="O3" s="367"/>
      <c r="P3" s="367"/>
    </row>
    <row r="4" spans="1:16" s="12" customFormat="1" ht="17.25" customHeight="1">
      <c r="A4" s="363" t="s">
        <v>120</v>
      </c>
      <c r="B4" s="363"/>
      <c r="C4" s="363"/>
      <c r="D4" s="357" t="str">
        <f>'YARIŞMA BİLGİLERİ'!F21</f>
        <v>Erkekler</v>
      </c>
      <c r="E4" s="357"/>
      <c r="F4" s="38"/>
      <c r="G4" s="38"/>
      <c r="H4" s="38"/>
      <c r="I4" s="38"/>
      <c r="J4" s="38"/>
      <c r="K4" s="38"/>
      <c r="L4" s="39"/>
      <c r="M4" s="69" t="s">
        <v>5</v>
      </c>
      <c r="N4" s="368" t="e">
        <f>'YARIŞMA PROGRAMI'!#REF!</f>
        <v>#REF!</v>
      </c>
      <c r="O4" s="368"/>
      <c r="P4" s="368"/>
    </row>
    <row r="5" spans="1:16" s="9" customFormat="1" ht="16.5" customHeight="1">
      <c r="A5" s="13"/>
      <c r="B5" s="13"/>
      <c r="C5" s="14"/>
      <c r="D5" s="15"/>
      <c r="E5" s="16"/>
      <c r="F5" s="16"/>
      <c r="G5" s="16"/>
      <c r="H5" s="16"/>
      <c r="I5" s="13"/>
      <c r="J5" s="13"/>
      <c r="K5" s="13"/>
      <c r="L5" s="17"/>
      <c r="M5" s="18"/>
      <c r="N5" s="371">
        <f ca="1">NOW()</f>
        <v>42127.812417939815</v>
      </c>
      <c r="O5" s="371"/>
      <c r="P5" s="371"/>
    </row>
    <row r="6" spans="1:16" s="19" customFormat="1" ht="24.75" customHeight="1">
      <c r="A6" s="359" t="s">
        <v>11</v>
      </c>
      <c r="B6" s="360" t="s">
        <v>113</v>
      </c>
      <c r="C6" s="362" t="s">
        <v>135</v>
      </c>
      <c r="D6" s="364" t="s">
        <v>13</v>
      </c>
      <c r="E6" s="364" t="s">
        <v>38</v>
      </c>
      <c r="F6" s="364" t="s">
        <v>14</v>
      </c>
      <c r="G6" s="365" t="s">
        <v>24</v>
      </c>
      <c r="I6" s="351" t="s">
        <v>15</v>
      </c>
      <c r="J6" s="352"/>
      <c r="K6" s="352"/>
      <c r="L6" s="352"/>
      <c r="M6" s="352"/>
      <c r="N6" s="352"/>
      <c r="O6" s="352"/>
      <c r="P6" s="353"/>
    </row>
    <row r="7" spans="1:16" ht="24.75" customHeight="1">
      <c r="A7" s="359"/>
      <c r="B7" s="361"/>
      <c r="C7" s="362"/>
      <c r="D7" s="364"/>
      <c r="E7" s="364"/>
      <c r="F7" s="364"/>
      <c r="G7" s="366"/>
      <c r="H7" s="20"/>
      <c r="I7" s="55" t="s">
        <v>11</v>
      </c>
      <c r="J7" s="52" t="s">
        <v>114</v>
      </c>
      <c r="K7" s="52" t="s">
        <v>113</v>
      </c>
      <c r="L7" s="53" t="s">
        <v>12</v>
      </c>
      <c r="M7" s="54" t="s">
        <v>13</v>
      </c>
      <c r="N7" s="54" t="s">
        <v>38</v>
      </c>
      <c r="O7" s="52" t="s">
        <v>14</v>
      </c>
      <c r="P7" s="52" t="s">
        <v>24</v>
      </c>
    </row>
    <row r="8" spans="1:16" s="19" customFormat="1" ht="24.75" customHeight="1">
      <c r="A8" s="66">
        <v>1</v>
      </c>
      <c r="B8" s="66"/>
      <c r="C8" s="116"/>
      <c r="D8" s="158"/>
      <c r="E8" s="159"/>
      <c r="F8" s="117"/>
      <c r="G8" s="67"/>
      <c r="H8" s="26"/>
      <c r="I8" s="27">
        <v>1</v>
      </c>
      <c r="J8" s="28" t="s">
        <v>43</v>
      </c>
      <c r="K8" s="29">
        <f>IF(ISERROR(VLOOKUP(J8,'KAYIT LİSTESİ'!$B$4:$G$639,2,0)),"",(VLOOKUP(J8,'KAYIT LİSTESİ'!$B$4:$G$639,2,0)))</f>
      </c>
      <c r="L8" s="30">
        <f>IF(ISERROR(VLOOKUP(J8,'KAYIT LİSTESİ'!$B$4:$G$639,4,0)),"",(VLOOKUP(J8,'KAYIT LİSTESİ'!$B$4:$G$639,4,0)))</f>
      </c>
      <c r="M8" s="56">
        <f>IF(ISERROR(VLOOKUP(J8,'KAYIT LİSTESİ'!$B$4:$G$639,5,0)),"",(VLOOKUP(J8,'KAYIT LİSTESİ'!$B$4:$G$639,5,0)))</f>
      </c>
      <c r="N8" s="56">
        <f>IF(ISERROR(VLOOKUP(J8,'KAYIT LİSTESİ'!$B$4:$G$639,6,0)),"",(VLOOKUP(J8,'KAYIT LİSTESİ'!$B$4:$G$639,6,0)))</f>
      </c>
      <c r="O8" s="31"/>
      <c r="P8" s="29"/>
    </row>
    <row r="9" spans="1:16" s="19" customFormat="1" ht="24.75" customHeight="1">
      <c r="A9" s="66">
        <v>2</v>
      </c>
      <c r="B9" s="66"/>
      <c r="C9" s="116"/>
      <c r="D9" s="158"/>
      <c r="E9" s="159"/>
      <c r="F9" s="117"/>
      <c r="G9" s="67"/>
      <c r="H9" s="26"/>
      <c r="I9" s="27">
        <v>2</v>
      </c>
      <c r="J9" s="28" t="s">
        <v>44</v>
      </c>
      <c r="K9" s="29">
        <f>IF(ISERROR(VLOOKUP(J9,'KAYIT LİSTESİ'!$B$4:$G$639,2,0)),"",(VLOOKUP(J9,'KAYIT LİSTESİ'!$B$4:$G$639,2,0)))</f>
      </c>
      <c r="L9" s="30">
        <f>IF(ISERROR(VLOOKUP(J9,'KAYIT LİSTESİ'!$B$4:$G$639,4,0)),"",(VLOOKUP(J9,'KAYIT LİSTESİ'!$B$4:$G$639,4,0)))</f>
      </c>
      <c r="M9" s="56">
        <f>IF(ISERROR(VLOOKUP(J9,'KAYIT LİSTESİ'!$B$4:$G$639,5,0)),"",(VLOOKUP(J9,'KAYIT LİSTESİ'!$B$4:$G$639,5,0)))</f>
      </c>
      <c r="N9" s="56">
        <f>IF(ISERROR(VLOOKUP(J9,'KAYIT LİSTESİ'!$B$4:$G$639,6,0)),"",(VLOOKUP(J9,'KAYIT LİSTESİ'!$B$4:$G$639,6,0)))</f>
      </c>
      <c r="O9" s="31"/>
      <c r="P9" s="29"/>
    </row>
    <row r="10" spans="1:16" s="19" customFormat="1" ht="24.75" customHeight="1">
      <c r="A10" s="66">
        <v>3</v>
      </c>
      <c r="B10" s="66"/>
      <c r="C10" s="116"/>
      <c r="D10" s="158"/>
      <c r="E10" s="159"/>
      <c r="F10" s="117"/>
      <c r="G10" s="67"/>
      <c r="H10" s="26"/>
      <c r="I10" s="27">
        <v>3</v>
      </c>
      <c r="J10" s="28" t="s">
        <v>45</v>
      </c>
      <c r="K10" s="29">
        <f>IF(ISERROR(VLOOKUP(J10,'KAYIT LİSTESİ'!$B$4:$G$639,2,0)),"",(VLOOKUP(J10,'KAYIT LİSTESİ'!$B$4:$G$639,2,0)))</f>
      </c>
      <c r="L10" s="30">
        <f>IF(ISERROR(VLOOKUP(J10,'KAYIT LİSTESİ'!$B$4:$G$639,4,0)),"",(VLOOKUP(J10,'KAYIT LİSTESİ'!$B$4:$G$639,4,0)))</f>
      </c>
      <c r="M10" s="56">
        <f>IF(ISERROR(VLOOKUP(J10,'KAYIT LİSTESİ'!$B$4:$G$639,5,0)),"",(VLOOKUP(J10,'KAYIT LİSTESİ'!$B$4:$G$639,5,0)))</f>
      </c>
      <c r="N10" s="56">
        <f>IF(ISERROR(VLOOKUP(J10,'KAYIT LİSTESİ'!$B$4:$G$639,6,0)),"",(VLOOKUP(J10,'KAYIT LİSTESİ'!$B$4:$G$639,6,0)))</f>
      </c>
      <c r="O10" s="31"/>
      <c r="P10" s="29"/>
    </row>
    <row r="11" spans="1:16" s="19" customFormat="1" ht="24.75" customHeight="1">
      <c r="A11" s="66">
        <v>4</v>
      </c>
      <c r="B11" s="66"/>
      <c r="C11" s="116"/>
      <c r="D11" s="158"/>
      <c r="E11" s="159"/>
      <c r="F11" s="117"/>
      <c r="G11" s="67"/>
      <c r="H11" s="26"/>
      <c r="I11" s="27">
        <v>4</v>
      </c>
      <c r="J11" s="28" t="s">
        <v>46</v>
      </c>
      <c r="K11" s="29">
        <f>IF(ISERROR(VLOOKUP(J11,'KAYIT LİSTESİ'!$B$4:$G$639,2,0)),"",(VLOOKUP(J11,'KAYIT LİSTESİ'!$B$4:$G$639,2,0)))</f>
      </c>
      <c r="L11" s="30">
        <f>IF(ISERROR(VLOOKUP(J11,'KAYIT LİSTESİ'!$B$4:$G$639,4,0)),"",(VLOOKUP(J11,'KAYIT LİSTESİ'!$B$4:$G$639,4,0)))</f>
      </c>
      <c r="M11" s="56">
        <f>IF(ISERROR(VLOOKUP(J11,'KAYIT LİSTESİ'!$B$4:$G$639,5,0)),"",(VLOOKUP(J11,'KAYIT LİSTESİ'!$B$4:$G$639,5,0)))</f>
      </c>
      <c r="N11" s="56">
        <f>IF(ISERROR(VLOOKUP(J11,'KAYIT LİSTESİ'!$B$4:$G$639,6,0)),"",(VLOOKUP(J11,'KAYIT LİSTESİ'!$B$4:$G$639,6,0)))</f>
      </c>
      <c r="O11" s="31"/>
      <c r="P11" s="29"/>
    </row>
    <row r="12" spans="1:16" s="19" customFormat="1" ht="24.75" customHeight="1">
      <c r="A12" s="66">
        <v>5</v>
      </c>
      <c r="B12" s="66"/>
      <c r="C12" s="116"/>
      <c r="D12" s="158"/>
      <c r="E12" s="159"/>
      <c r="F12" s="117"/>
      <c r="G12" s="67"/>
      <c r="H12" s="26"/>
      <c r="I12" s="27">
        <v>5</v>
      </c>
      <c r="J12" s="28" t="s">
        <v>47</v>
      </c>
      <c r="K12" s="29">
        <f>IF(ISERROR(VLOOKUP(J12,'KAYIT LİSTESİ'!$B$4:$G$639,2,0)),"",(VLOOKUP(J12,'KAYIT LİSTESİ'!$B$4:$G$639,2,0)))</f>
      </c>
      <c r="L12" s="30">
        <f>IF(ISERROR(VLOOKUP(J12,'KAYIT LİSTESİ'!$B$4:$G$639,4,0)),"",(VLOOKUP(J12,'KAYIT LİSTESİ'!$B$4:$G$639,4,0)))</f>
      </c>
      <c r="M12" s="56">
        <f>IF(ISERROR(VLOOKUP(J12,'KAYIT LİSTESİ'!$B$4:$G$639,5,0)),"",(VLOOKUP(J12,'KAYIT LİSTESİ'!$B$4:$G$639,5,0)))</f>
      </c>
      <c r="N12" s="56">
        <f>IF(ISERROR(VLOOKUP(J12,'KAYIT LİSTESİ'!$B$4:$G$639,6,0)),"",(VLOOKUP(J12,'KAYIT LİSTESİ'!$B$4:$G$639,6,0)))</f>
      </c>
      <c r="O12" s="31"/>
      <c r="P12" s="29"/>
    </row>
    <row r="13" spans="1:16" s="19" customFormat="1" ht="24.75" customHeight="1">
      <c r="A13" s="66">
        <v>6</v>
      </c>
      <c r="B13" s="66"/>
      <c r="C13" s="116"/>
      <c r="D13" s="158"/>
      <c r="E13" s="159"/>
      <c r="F13" s="117"/>
      <c r="G13" s="67"/>
      <c r="H13" s="26"/>
      <c r="I13" s="27">
        <v>6</v>
      </c>
      <c r="J13" s="28" t="s">
        <v>48</v>
      </c>
      <c r="K13" s="29">
        <f>IF(ISERROR(VLOOKUP(J13,'KAYIT LİSTESİ'!$B$4:$G$639,2,0)),"",(VLOOKUP(J13,'KAYIT LİSTESİ'!$B$4:$G$639,2,0)))</f>
      </c>
      <c r="L13" s="30">
        <f>IF(ISERROR(VLOOKUP(J13,'KAYIT LİSTESİ'!$B$4:$G$639,4,0)),"",(VLOOKUP(J13,'KAYIT LİSTESİ'!$B$4:$G$639,4,0)))</f>
      </c>
      <c r="M13" s="56">
        <f>IF(ISERROR(VLOOKUP(J13,'KAYIT LİSTESİ'!$B$4:$G$639,5,0)),"",(VLOOKUP(J13,'KAYIT LİSTESİ'!$B$4:$G$639,5,0)))</f>
      </c>
      <c r="N13" s="56">
        <f>IF(ISERROR(VLOOKUP(J13,'KAYIT LİSTESİ'!$B$4:$G$639,6,0)),"",(VLOOKUP(J13,'KAYIT LİSTESİ'!$B$4:$G$639,6,0)))</f>
      </c>
      <c r="O13" s="31"/>
      <c r="P13" s="29"/>
    </row>
    <row r="14" spans="1:16" s="19" customFormat="1" ht="24.75" customHeight="1">
      <c r="A14" s="66">
        <v>7</v>
      </c>
      <c r="B14" s="66"/>
      <c r="C14" s="116"/>
      <c r="D14" s="158"/>
      <c r="E14" s="159"/>
      <c r="F14" s="117"/>
      <c r="G14" s="67"/>
      <c r="H14" s="26"/>
      <c r="I14" s="27">
        <v>7</v>
      </c>
      <c r="J14" s="28" t="s">
        <v>110</v>
      </c>
      <c r="K14" s="29">
        <f>IF(ISERROR(VLOOKUP(J14,'KAYIT LİSTESİ'!$B$4:$G$639,2,0)),"",(VLOOKUP(J14,'KAYIT LİSTESİ'!$B$4:$G$639,2,0)))</f>
      </c>
      <c r="L14" s="30">
        <f>IF(ISERROR(VLOOKUP(J14,'KAYIT LİSTESİ'!$B$4:$G$639,4,0)),"",(VLOOKUP(J14,'KAYIT LİSTESİ'!$B$4:$G$639,4,0)))</f>
      </c>
      <c r="M14" s="56">
        <f>IF(ISERROR(VLOOKUP(J14,'KAYIT LİSTESİ'!$B$4:$G$639,5,0)),"",(VLOOKUP(J14,'KAYIT LİSTESİ'!$B$4:$G$639,5,0)))</f>
      </c>
      <c r="N14" s="56">
        <f>IF(ISERROR(VLOOKUP(J14,'KAYIT LİSTESİ'!$B$4:$G$639,6,0)),"",(VLOOKUP(J14,'KAYIT LİSTESİ'!$B$4:$G$639,6,0)))</f>
      </c>
      <c r="O14" s="31"/>
      <c r="P14" s="29"/>
    </row>
    <row r="15" spans="1:16" s="19" customFormat="1" ht="24.75" customHeight="1">
      <c r="A15" s="66">
        <v>8</v>
      </c>
      <c r="B15" s="66"/>
      <c r="C15" s="116"/>
      <c r="D15" s="158"/>
      <c r="E15" s="159"/>
      <c r="F15" s="117"/>
      <c r="G15" s="67"/>
      <c r="H15" s="26"/>
      <c r="I15" s="27">
        <v>8</v>
      </c>
      <c r="J15" s="28" t="s">
        <v>111</v>
      </c>
      <c r="K15" s="29">
        <f>IF(ISERROR(VLOOKUP(J15,'KAYIT LİSTESİ'!$B$4:$G$639,2,0)),"",(VLOOKUP(J15,'KAYIT LİSTESİ'!$B$4:$G$639,2,0)))</f>
      </c>
      <c r="L15" s="30">
        <f>IF(ISERROR(VLOOKUP(J15,'KAYIT LİSTESİ'!$B$4:$G$639,4,0)),"",(VLOOKUP(J15,'KAYIT LİSTESİ'!$B$4:$G$639,4,0)))</f>
      </c>
      <c r="M15" s="56">
        <f>IF(ISERROR(VLOOKUP(J15,'KAYIT LİSTESİ'!$B$4:$G$639,5,0)),"",(VLOOKUP(J15,'KAYIT LİSTESİ'!$B$4:$G$639,5,0)))</f>
      </c>
      <c r="N15" s="56">
        <f>IF(ISERROR(VLOOKUP(J15,'KAYIT LİSTESİ'!$B$4:$G$639,6,0)),"",(VLOOKUP(J15,'KAYIT LİSTESİ'!$B$4:$G$639,6,0)))</f>
      </c>
      <c r="O15" s="31"/>
      <c r="P15" s="29"/>
    </row>
    <row r="16" spans="1:16" s="19" customFormat="1" ht="24.75" customHeight="1">
      <c r="A16" s="66">
        <v>9</v>
      </c>
      <c r="B16" s="66"/>
      <c r="C16" s="116"/>
      <c r="D16" s="158"/>
      <c r="E16" s="159"/>
      <c r="F16" s="117"/>
      <c r="G16" s="67"/>
      <c r="H16" s="26"/>
      <c r="I16" s="351" t="s">
        <v>16</v>
      </c>
      <c r="J16" s="352"/>
      <c r="K16" s="352"/>
      <c r="L16" s="352"/>
      <c r="M16" s="352"/>
      <c r="N16" s="352"/>
      <c r="O16" s="352"/>
      <c r="P16" s="353"/>
    </row>
    <row r="17" spans="1:16" s="19" customFormat="1" ht="24.75" customHeight="1">
      <c r="A17" s="66">
        <v>10</v>
      </c>
      <c r="B17" s="66"/>
      <c r="C17" s="116"/>
      <c r="D17" s="158"/>
      <c r="E17" s="159"/>
      <c r="F17" s="117"/>
      <c r="G17" s="67"/>
      <c r="H17" s="26"/>
      <c r="I17" s="55" t="s">
        <v>11</v>
      </c>
      <c r="J17" s="52" t="s">
        <v>114</v>
      </c>
      <c r="K17" s="52" t="s">
        <v>113</v>
      </c>
      <c r="L17" s="53" t="s">
        <v>12</v>
      </c>
      <c r="M17" s="54" t="s">
        <v>13</v>
      </c>
      <c r="N17" s="54" t="s">
        <v>38</v>
      </c>
      <c r="O17" s="52" t="s">
        <v>14</v>
      </c>
      <c r="P17" s="52" t="s">
        <v>24</v>
      </c>
    </row>
    <row r="18" spans="1:16" s="19" customFormat="1" ht="24.75" customHeight="1">
      <c r="A18" s="66">
        <v>11</v>
      </c>
      <c r="B18" s="66"/>
      <c r="C18" s="116"/>
      <c r="D18" s="158"/>
      <c r="E18" s="159"/>
      <c r="F18" s="117"/>
      <c r="G18" s="67"/>
      <c r="H18" s="26"/>
      <c r="I18" s="27">
        <v>1</v>
      </c>
      <c r="J18" s="28" t="s">
        <v>49</v>
      </c>
      <c r="K18" s="29">
        <f>IF(ISERROR(VLOOKUP(J18,'KAYIT LİSTESİ'!$B$4:$G$639,2,0)),"",(VLOOKUP(J18,'KAYIT LİSTESİ'!$B$4:$G$639,2,0)))</f>
      </c>
      <c r="L18" s="30">
        <f>IF(ISERROR(VLOOKUP(J18,'KAYIT LİSTESİ'!$B$4:$G$639,4,0)),"",(VLOOKUP(J18,'KAYIT LİSTESİ'!$B$4:$G$639,4,0)))</f>
      </c>
      <c r="M18" s="56">
        <f>IF(ISERROR(VLOOKUP(J18,'KAYIT LİSTESİ'!$B$4:$G$639,5,0)),"",(VLOOKUP(J18,'KAYIT LİSTESİ'!$B$4:$G$639,5,0)))</f>
      </c>
      <c r="N18" s="56">
        <f>IF(ISERROR(VLOOKUP(J18,'KAYIT LİSTESİ'!$B$4:$G$639,6,0)),"",(VLOOKUP(J18,'KAYIT LİSTESİ'!$B$4:$G$639,6,0)))</f>
      </c>
      <c r="O18" s="31"/>
      <c r="P18" s="29"/>
    </row>
    <row r="19" spans="1:16" s="19" customFormat="1" ht="24.75" customHeight="1">
      <c r="A19" s="66">
        <v>12</v>
      </c>
      <c r="B19" s="66"/>
      <c r="C19" s="116"/>
      <c r="D19" s="158"/>
      <c r="E19" s="159"/>
      <c r="F19" s="117"/>
      <c r="G19" s="67"/>
      <c r="H19" s="26"/>
      <c r="I19" s="27">
        <v>2</v>
      </c>
      <c r="J19" s="28" t="s">
        <v>50</v>
      </c>
      <c r="K19" s="29">
        <f>IF(ISERROR(VLOOKUP(J19,'KAYIT LİSTESİ'!$B$4:$G$639,2,0)),"",(VLOOKUP(J19,'KAYIT LİSTESİ'!$B$4:$G$639,2,0)))</f>
      </c>
      <c r="L19" s="30">
        <f>IF(ISERROR(VLOOKUP(J19,'KAYIT LİSTESİ'!$B$4:$G$639,4,0)),"",(VLOOKUP(J19,'KAYIT LİSTESİ'!$B$4:$G$639,4,0)))</f>
      </c>
      <c r="M19" s="56">
        <f>IF(ISERROR(VLOOKUP(J19,'KAYIT LİSTESİ'!$B$4:$G$639,5,0)),"",(VLOOKUP(J19,'KAYIT LİSTESİ'!$B$4:$G$639,5,0)))</f>
      </c>
      <c r="N19" s="56">
        <f>IF(ISERROR(VLOOKUP(J19,'KAYIT LİSTESİ'!$B$4:$G$639,6,0)),"",(VLOOKUP(J19,'KAYIT LİSTESİ'!$B$4:$G$639,6,0)))</f>
      </c>
      <c r="O19" s="31"/>
      <c r="P19" s="29"/>
    </row>
    <row r="20" spans="1:16" s="19" customFormat="1" ht="24.75" customHeight="1">
      <c r="A20" s="66">
        <v>13</v>
      </c>
      <c r="B20" s="66"/>
      <c r="C20" s="116"/>
      <c r="D20" s="158"/>
      <c r="E20" s="159"/>
      <c r="F20" s="117"/>
      <c r="G20" s="67"/>
      <c r="H20" s="26"/>
      <c r="I20" s="27">
        <v>3</v>
      </c>
      <c r="J20" s="28" t="s">
        <v>51</v>
      </c>
      <c r="K20" s="29">
        <f>IF(ISERROR(VLOOKUP(J20,'KAYIT LİSTESİ'!$B$4:$G$639,2,0)),"",(VLOOKUP(J20,'KAYIT LİSTESİ'!$B$4:$G$639,2,0)))</f>
      </c>
      <c r="L20" s="30">
        <f>IF(ISERROR(VLOOKUP(J20,'KAYIT LİSTESİ'!$B$4:$G$639,4,0)),"",(VLOOKUP(J20,'KAYIT LİSTESİ'!$B$4:$G$639,4,0)))</f>
      </c>
      <c r="M20" s="56">
        <f>IF(ISERROR(VLOOKUP(J20,'KAYIT LİSTESİ'!$B$4:$G$639,5,0)),"",(VLOOKUP(J20,'KAYIT LİSTESİ'!$B$4:$G$639,5,0)))</f>
      </c>
      <c r="N20" s="56">
        <f>IF(ISERROR(VLOOKUP(J20,'KAYIT LİSTESİ'!$B$4:$G$639,6,0)),"",(VLOOKUP(J20,'KAYIT LİSTESİ'!$B$4:$G$639,6,0)))</f>
      </c>
      <c r="O20" s="31"/>
      <c r="P20" s="29"/>
    </row>
    <row r="21" spans="1:16" s="19" customFormat="1" ht="24.75" customHeight="1">
      <c r="A21" s="66">
        <v>14</v>
      </c>
      <c r="B21" s="66"/>
      <c r="C21" s="116"/>
      <c r="D21" s="158"/>
      <c r="E21" s="159"/>
      <c r="F21" s="117"/>
      <c r="G21" s="67"/>
      <c r="H21" s="26"/>
      <c r="I21" s="27">
        <v>4</v>
      </c>
      <c r="J21" s="28" t="s">
        <v>52</v>
      </c>
      <c r="K21" s="29">
        <f>IF(ISERROR(VLOOKUP(J21,'KAYIT LİSTESİ'!$B$4:$G$639,2,0)),"",(VLOOKUP(J21,'KAYIT LİSTESİ'!$B$4:$G$639,2,0)))</f>
      </c>
      <c r="L21" s="30">
        <f>IF(ISERROR(VLOOKUP(J21,'KAYIT LİSTESİ'!$B$4:$G$639,4,0)),"",(VLOOKUP(J21,'KAYIT LİSTESİ'!$B$4:$G$639,4,0)))</f>
      </c>
      <c r="M21" s="56">
        <f>IF(ISERROR(VLOOKUP(J21,'KAYIT LİSTESİ'!$B$4:$G$639,5,0)),"",(VLOOKUP(J21,'KAYIT LİSTESİ'!$B$4:$G$639,5,0)))</f>
      </c>
      <c r="N21" s="56">
        <f>IF(ISERROR(VLOOKUP(J21,'KAYIT LİSTESİ'!$B$4:$G$639,6,0)),"",(VLOOKUP(J21,'KAYIT LİSTESİ'!$B$4:$G$639,6,0)))</f>
      </c>
      <c r="O21" s="31"/>
      <c r="P21" s="29"/>
    </row>
    <row r="22" spans="1:16" s="19" customFormat="1" ht="24.75" customHeight="1">
      <c r="A22" s="66">
        <v>15</v>
      </c>
      <c r="B22" s="66"/>
      <c r="C22" s="116"/>
      <c r="D22" s="158"/>
      <c r="E22" s="159"/>
      <c r="F22" s="117"/>
      <c r="G22" s="67"/>
      <c r="H22" s="26"/>
      <c r="I22" s="27">
        <v>5</v>
      </c>
      <c r="J22" s="28" t="s">
        <v>53</v>
      </c>
      <c r="K22" s="29">
        <f>IF(ISERROR(VLOOKUP(J22,'KAYIT LİSTESİ'!$B$4:$G$639,2,0)),"",(VLOOKUP(J22,'KAYIT LİSTESİ'!$B$4:$G$639,2,0)))</f>
      </c>
      <c r="L22" s="30">
        <f>IF(ISERROR(VLOOKUP(J22,'KAYIT LİSTESİ'!$B$4:$G$639,4,0)),"",(VLOOKUP(J22,'KAYIT LİSTESİ'!$B$4:$G$639,4,0)))</f>
      </c>
      <c r="M22" s="56">
        <f>IF(ISERROR(VLOOKUP(J22,'KAYIT LİSTESİ'!$B$4:$G$639,5,0)),"",(VLOOKUP(J22,'KAYIT LİSTESİ'!$B$4:$G$639,5,0)))</f>
      </c>
      <c r="N22" s="56">
        <f>IF(ISERROR(VLOOKUP(J22,'KAYIT LİSTESİ'!$B$4:$G$639,6,0)),"",(VLOOKUP(J22,'KAYIT LİSTESİ'!$B$4:$G$639,6,0)))</f>
      </c>
      <c r="O22" s="31"/>
      <c r="P22" s="29"/>
    </row>
    <row r="23" spans="1:16" s="19" customFormat="1" ht="24.75" customHeight="1">
      <c r="A23" s="66">
        <v>16</v>
      </c>
      <c r="B23" s="66"/>
      <c r="C23" s="116"/>
      <c r="D23" s="158"/>
      <c r="E23" s="159"/>
      <c r="F23" s="117"/>
      <c r="G23" s="67"/>
      <c r="H23" s="26"/>
      <c r="I23" s="27">
        <v>6</v>
      </c>
      <c r="J23" s="28" t="s">
        <v>54</v>
      </c>
      <c r="K23" s="29">
        <f>IF(ISERROR(VLOOKUP(J23,'KAYIT LİSTESİ'!$B$4:$G$639,2,0)),"",(VLOOKUP(J23,'KAYIT LİSTESİ'!$B$4:$G$639,2,0)))</f>
      </c>
      <c r="L23" s="30">
        <f>IF(ISERROR(VLOOKUP(J23,'KAYIT LİSTESİ'!$B$4:$G$639,4,0)),"",(VLOOKUP(J23,'KAYIT LİSTESİ'!$B$4:$G$639,4,0)))</f>
      </c>
      <c r="M23" s="56">
        <f>IF(ISERROR(VLOOKUP(J23,'KAYIT LİSTESİ'!$B$4:$G$639,5,0)),"",(VLOOKUP(J23,'KAYIT LİSTESİ'!$B$4:$G$639,5,0)))</f>
      </c>
      <c r="N23" s="56">
        <f>IF(ISERROR(VLOOKUP(J23,'KAYIT LİSTESİ'!$B$4:$G$639,6,0)),"",(VLOOKUP(J23,'KAYIT LİSTESİ'!$B$4:$G$639,6,0)))</f>
      </c>
      <c r="O23" s="31"/>
      <c r="P23" s="29"/>
    </row>
    <row r="24" spans="1:16" s="19" customFormat="1" ht="24.75" customHeight="1">
      <c r="A24" s="66">
        <v>17</v>
      </c>
      <c r="B24" s="66"/>
      <c r="C24" s="116"/>
      <c r="D24" s="158"/>
      <c r="E24" s="159"/>
      <c r="F24" s="117"/>
      <c r="G24" s="67"/>
      <c r="H24" s="26"/>
      <c r="I24" s="27">
        <v>7</v>
      </c>
      <c r="J24" s="28" t="s">
        <v>125</v>
      </c>
      <c r="K24" s="29">
        <f>IF(ISERROR(VLOOKUP(J24,'KAYIT LİSTESİ'!$B$4:$G$639,2,0)),"",(VLOOKUP(J24,'KAYIT LİSTESİ'!$B$4:$G$639,2,0)))</f>
      </c>
      <c r="L24" s="30">
        <f>IF(ISERROR(VLOOKUP(J24,'KAYIT LİSTESİ'!$B$4:$G$639,4,0)),"",(VLOOKUP(J24,'KAYIT LİSTESİ'!$B$4:$G$639,4,0)))</f>
      </c>
      <c r="M24" s="56">
        <f>IF(ISERROR(VLOOKUP(J24,'KAYIT LİSTESİ'!$B$4:$G$639,5,0)),"",(VLOOKUP(J24,'KAYIT LİSTESİ'!$B$4:$G$639,5,0)))</f>
      </c>
      <c r="N24" s="56">
        <f>IF(ISERROR(VLOOKUP(J24,'KAYIT LİSTESİ'!$B$4:$G$639,6,0)),"",(VLOOKUP(J24,'KAYIT LİSTESİ'!$B$4:$G$639,6,0)))</f>
      </c>
      <c r="O24" s="31"/>
      <c r="P24" s="29"/>
    </row>
    <row r="25" spans="1:16" s="19" customFormat="1" ht="24.75" customHeight="1">
      <c r="A25" s="66">
        <v>18</v>
      </c>
      <c r="B25" s="66"/>
      <c r="C25" s="116"/>
      <c r="D25" s="158"/>
      <c r="E25" s="159"/>
      <c r="F25" s="117"/>
      <c r="G25" s="67"/>
      <c r="H25" s="26"/>
      <c r="I25" s="27">
        <v>8</v>
      </c>
      <c r="J25" s="28" t="s">
        <v>126</v>
      </c>
      <c r="K25" s="29">
        <f>IF(ISERROR(VLOOKUP(J25,'KAYIT LİSTESİ'!$B$4:$G$639,2,0)),"",(VLOOKUP(J25,'KAYIT LİSTESİ'!$B$4:$G$639,2,0)))</f>
      </c>
      <c r="L25" s="30">
        <f>IF(ISERROR(VLOOKUP(J25,'KAYIT LİSTESİ'!$B$4:$G$639,4,0)),"",(VLOOKUP(J25,'KAYIT LİSTESİ'!$B$4:$G$639,4,0)))</f>
      </c>
      <c r="M25" s="56">
        <f>IF(ISERROR(VLOOKUP(J25,'KAYIT LİSTESİ'!$B$4:$G$639,5,0)),"",(VLOOKUP(J25,'KAYIT LİSTESİ'!$B$4:$G$639,5,0)))</f>
      </c>
      <c r="N25" s="56">
        <f>IF(ISERROR(VLOOKUP(J25,'KAYIT LİSTESİ'!$B$4:$G$639,6,0)),"",(VLOOKUP(J25,'KAYIT LİSTESİ'!$B$4:$G$639,6,0)))</f>
      </c>
      <c r="O25" s="31"/>
      <c r="P25" s="29"/>
    </row>
    <row r="26" spans="1:16" s="19" customFormat="1" ht="24.75" customHeight="1">
      <c r="A26" s="66">
        <v>19</v>
      </c>
      <c r="B26" s="66"/>
      <c r="C26" s="116"/>
      <c r="D26" s="158"/>
      <c r="E26" s="159"/>
      <c r="F26" s="117"/>
      <c r="G26" s="67"/>
      <c r="H26" s="26"/>
      <c r="I26" s="351" t="s">
        <v>17</v>
      </c>
      <c r="J26" s="352"/>
      <c r="K26" s="352"/>
      <c r="L26" s="352"/>
      <c r="M26" s="352"/>
      <c r="N26" s="352"/>
      <c r="O26" s="352"/>
      <c r="P26" s="353"/>
    </row>
    <row r="27" spans="1:16" s="19" customFormat="1" ht="24.75" customHeight="1">
      <c r="A27" s="66">
        <v>20</v>
      </c>
      <c r="B27" s="66"/>
      <c r="C27" s="116"/>
      <c r="D27" s="158"/>
      <c r="E27" s="159"/>
      <c r="F27" s="117"/>
      <c r="G27" s="67"/>
      <c r="H27" s="26"/>
      <c r="I27" s="55" t="s">
        <v>11</v>
      </c>
      <c r="J27" s="52" t="s">
        <v>114</v>
      </c>
      <c r="K27" s="52" t="s">
        <v>113</v>
      </c>
      <c r="L27" s="53" t="s">
        <v>12</v>
      </c>
      <c r="M27" s="54" t="s">
        <v>13</v>
      </c>
      <c r="N27" s="54" t="s">
        <v>38</v>
      </c>
      <c r="O27" s="52" t="s">
        <v>14</v>
      </c>
      <c r="P27" s="52" t="s">
        <v>24</v>
      </c>
    </row>
    <row r="28" spans="1:16" s="19" customFormat="1" ht="24.75" customHeight="1">
      <c r="A28" s="66">
        <v>21</v>
      </c>
      <c r="B28" s="66"/>
      <c r="C28" s="116"/>
      <c r="D28" s="158"/>
      <c r="E28" s="159"/>
      <c r="F28" s="117"/>
      <c r="G28" s="67"/>
      <c r="H28" s="26"/>
      <c r="I28" s="27">
        <v>1</v>
      </c>
      <c r="J28" s="28" t="s">
        <v>55</v>
      </c>
      <c r="K28" s="29">
        <f>IF(ISERROR(VLOOKUP(J28,'KAYIT LİSTESİ'!$B$4:$G$639,2,0)),"",(VLOOKUP(J28,'KAYIT LİSTESİ'!$B$4:$G$639,2,0)))</f>
      </c>
      <c r="L28" s="30">
        <f>IF(ISERROR(VLOOKUP(J28,'KAYIT LİSTESİ'!$B$4:$G$639,4,0)),"",(VLOOKUP(J28,'KAYIT LİSTESİ'!$B$4:$G$639,4,0)))</f>
      </c>
      <c r="M28" s="56">
        <f>IF(ISERROR(VLOOKUP(J28,'KAYIT LİSTESİ'!$B$4:$G$639,5,0)),"",(VLOOKUP(J28,'KAYIT LİSTESİ'!$B$4:$G$639,5,0)))</f>
      </c>
      <c r="N28" s="56">
        <f>IF(ISERROR(VLOOKUP(J28,'KAYIT LİSTESİ'!$B$4:$G$639,6,0)),"",(VLOOKUP(J28,'KAYIT LİSTESİ'!$B$4:$G$639,6,0)))</f>
      </c>
      <c r="O28" s="31"/>
      <c r="P28" s="29"/>
    </row>
    <row r="29" spans="1:16" s="19" customFormat="1" ht="24.75" customHeight="1">
      <c r="A29" s="66">
        <v>22</v>
      </c>
      <c r="B29" s="66"/>
      <c r="C29" s="116"/>
      <c r="D29" s="158"/>
      <c r="E29" s="159"/>
      <c r="F29" s="117"/>
      <c r="G29" s="67"/>
      <c r="H29" s="26"/>
      <c r="I29" s="27">
        <v>2</v>
      </c>
      <c r="J29" s="28" t="s">
        <v>56</v>
      </c>
      <c r="K29" s="29">
        <f>IF(ISERROR(VLOOKUP(J29,'KAYIT LİSTESİ'!$B$4:$G$639,2,0)),"",(VLOOKUP(J29,'KAYIT LİSTESİ'!$B$4:$G$639,2,0)))</f>
      </c>
      <c r="L29" s="30">
        <f>IF(ISERROR(VLOOKUP(J29,'KAYIT LİSTESİ'!$B$4:$G$639,4,0)),"",(VLOOKUP(J29,'KAYIT LİSTESİ'!$B$4:$G$639,4,0)))</f>
      </c>
      <c r="M29" s="56">
        <f>IF(ISERROR(VLOOKUP(J29,'KAYIT LİSTESİ'!$B$4:$G$639,5,0)),"",(VLOOKUP(J29,'KAYIT LİSTESİ'!$B$4:$G$639,5,0)))</f>
      </c>
      <c r="N29" s="56">
        <f>IF(ISERROR(VLOOKUP(J29,'KAYIT LİSTESİ'!$B$4:$G$639,6,0)),"",(VLOOKUP(J29,'KAYIT LİSTESİ'!$B$4:$G$639,6,0)))</f>
      </c>
      <c r="O29" s="31"/>
      <c r="P29" s="29"/>
    </row>
    <row r="30" spans="1:16" s="19" customFormat="1" ht="24.75" customHeight="1">
      <c r="A30" s="66">
        <v>23</v>
      </c>
      <c r="B30" s="66"/>
      <c r="C30" s="116"/>
      <c r="D30" s="158"/>
      <c r="E30" s="159"/>
      <c r="F30" s="117"/>
      <c r="G30" s="67"/>
      <c r="H30" s="26"/>
      <c r="I30" s="27">
        <v>3</v>
      </c>
      <c r="J30" s="28" t="s">
        <v>57</v>
      </c>
      <c r="K30" s="29">
        <f>IF(ISERROR(VLOOKUP(J30,'KAYIT LİSTESİ'!$B$4:$G$639,2,0)),"",(VLOOKUP(J30,'KAYIT LİSTESİ'!$B$4:$G$639,2,0)))</f>
      </c>
      <c r="L30" s="30">
        <f>IF(ISERROR(VLOOKUP(J30,'KAYIT LİSTESİ'!$B$4:$G$639,4,0)),"",(VLOOKUP(J30,'KAYIT LİSTESİ'!$B$4:$G$639,4,0)))</f>
      </c>
      <c r="M30" s="56">
        <f>IF(ISERROR(VLOOKUP(J30,'KAYIT LİSTESİ'!$B$4:$G$639,5,0)),"",(VLOOKUP(J30,'KAYIT LİSTESİ'!$B$4:$G$639,5,0)))</f>
      </c>
      <c r="N30" s="56">
        <f>IF(ISERROR(VLOOKUP(J30,'KAYIT LİSTESİ'!$B$4:$G$639,6,0)),"",(VLOOKUP(J30,'KAYIT LİSTESİ'!$B$4:$G$639,6,0)))</f>
      </c>
      <c r="O30" s="31"/>
      <c r="P30" s="29"/>
    </row>
    <row r="31" spans="1:16" s="19" customFormat="1" ht="24.75" customHeight="1">
      <c r="A31" s="66">
        <v>24</v>
      </c>
      <c r="B31" s="66"/>
      <c r="C31" s="116"/>
      <c r="D31" s="158"/>
      <c r="E31" s="159"/>
      <c r="F31" s="117"/>
      <c r="G31" s="67"/>
      <c r="H31" s="26"/>
      <c r="I31" s="27">
        <v>4</v>
      </c>
      <c r="J31" s="28" t="s">
        <v>58</v>
      </c>
      <c r="K31" s="29">
        <f>IF(ISERROR(VLOOKUP(J31,'KAYIT LİSTESİ'!$B$4:$G$639,2,0)),"",(VLOOKUP(J31,'KAYIT LİSTESİ'!$B$4:$G$639,2,0)))</f>
      </c>
      <c r="L31" s="30">
        <f>IF(ISERROR(VLOOKUP(J31,'KAYIT LİSTESİ'!$B$4:$G$639,4,0)),"",(VLOOKUP(J31,'KAYIT LİSTESİ'!$B$4:$G$639,4,0)))</f>
      </c>
      <c r="M31" s="56">
        <f>IF(ISERROR(VLOOKUP(J31,'KAYIT LİSTESİ'!$B$4:$G$639,5,0)),"",(VLOOKUP(J31,'KAYIT LİSTESİ'!$B$4:$G$639,5,0)))</f>
      </c>
      <c r="N31" s="56">
        <f>IF(ISERROR(VLOOKUP(J31,'KAYIT LİSTESİ'!$B$4:$G$639,6,0)),"",(VLOOKUP(J31,'KAYIT LİSTESİ'!$B$4:$G$639,6,0)))</f>
      </c>
      <c r="O31" s="31"/>
      <c r="P31" s="29"/>
    </row>
    <row r="32" spans="1:16" s="19" customFormat="1" ht="24.75" customHeight="1">
      <c r="A32" s="66">
        <v>25</v>
      </c>
      <c r="B32" s="66"/>
      <c r="C32" s="116"/>
      <c r="D32" s="158"/>
      <c r="E32" s="159"/>
      <c r="F32" s="117"/>
      <c r="G32" s="67"/>
      <c r="H32" s="26"/>
      <c r="I32" s="27">
        <v>5</v>
      </c>
      <c r="J32" s="28" t="s">
        <v>59</v>
      </c>
      <c r="K32" s="29">
        <f>IF(ISERROR(VLOOKUP(J32,'KAYIT LİSTESİ'!$B$4:$G$639,2,0)),"",(VLOOKUP(J32,'KAYIT LİSTESİ'!$B$4:$G$639,2,0)))</f>
      </c>
      <c r="L32" s="30">
        <f>IF(ISERROR(VLOOKUP(J32,'KAYIT LİSTESİ'!$B$4:$G$639,4,0)),"",(VLOOKUP(J32,'KAYIT LİSTESİ'!$B$4:$G$639,4,0)))</f>
      </c>
      <c r="M32" s="56">
        <f>IF(ISERROR(VLOOKUP(J32,'KAYIT LİSTESİ'!$B$4:$G$639,5,0)),"",(VLOOKUP(J32,'KAYIT LİSTESİ'!$B$4:$G$639,5,0)))</f>
      </c>
      <c r="N32" s="56">
        <f>IF(ISERROR(VLOOKUP(J32,'KAYIT LİSTESİ'!$B$4:$G$639,6,0)),"",(VLOOKUP(J32,'KAYIT LİSTESİ'!$B$4:$G$639,6,0)))</f>
      </c>
      <c r="O32" s="31"/>
      <c r="P32" s="29"/>
    </row>
    <row r="33" spans="1:16" s="19" customFormat="1" ht="24.75" customHeight="1">
      <c r="A33" s="66">
        <v>26</v>
      </c>
      <c r="B33" s="66"/>
      <c r="C33" s="116"/>
      <c r="D33" s="158"/>
      <c r="E33" s="159"/>
      <c r="F33" s="117"/>
      <c r="G33" s="67"/>
      <c r="H33" s="26"/>
      <c r="I33" s="27">
        <v>6</v>
      </c>
      <c r="J33" s="28" t="s">
        <v>60</v>
      </c>
      <c r="K33" s="29">
        <f>IF(ISERROR(VLOOKUP(J33,'KAYIT LİSTESİ'!$B$4:$G$639,2,0)),"",(VLOOKUP(J33,'KAYIT LİSTESİ'!$B$4:$G$639,2,0)))</f>
      </c>
      <c r="L33" s="30">
        <f>IF(ISERROR(VLOOKUP(J33,'KAYIT LİSTESİ'!$B$4:$G$639,4,0)),"",(VLOOKUP(J33,'KAYIT LİSTESİ'!$B$4:$G$639,4,0)))</f>
      </c>
      <c r="M33" s="56">
        <f>IF(ISERROR(VLOOKUP(J33,'KAYIT LİSTESİ'!$B$4:$G$639,5,0)),"",(VLOOKUP(J33,'KAYIT LİSTESİ'!$B$4:$G$639,5,0)))</f>
      </c>
      <c r="N33" s="56">
        <f>IF(ISERROR(VLOOKUP(J33,'KAYIT LİSTESİ'!$B$4:$G$639,6,0)),"",(VLOOKUP(J33,'KAYIT LİSTESİ'!$B$4:$G$639,6,0)))</f>
      </c>
      <c r="O33" s="31"/>
      <c r="P33" s="29"/>
    </row>
    <row r="34" spans="1:16" s="19" customFormat="1" ht="24.75" customHeight="1">
      <c r="A34" s="66">
        <v>27</v>
      </c>
      <c r="B34" s="66"/>
      <c r="C34" s="116"/>
      <c r="D34" s="158"/>
      <c r="E34" s="159"/>
      <c r="F34" s="117"/>
      <c r="G34" s="67"/>
      <c r="H34" s="26"/>
      <c r="I34" s="27">
        <v>7</v>
      </c>
      <c r="J34" s="28" t="s">
        <v>127</v>
      </c>
      <c r="K34" s="29">
        <f>IF(ISERROR(VLOOKUP(J34,'KAYIT LİSTESİ'!$B$4:$G$639,2,0)),"",(VLOOKUP(J34,'KAYIT LİSTESİ'!$B$4:$G$639,2,0)))</f>
      </c>
      <c r="L34" s="30">
        <f>IF(ISERROR(VLOOKUP(J34,'KAYIT LİSTESİ'!$B$4:$G$639,4,0)),"",(VLOOKUP(J34,'KAYIT LİSTESİ'!$B$4:$G$639,4,0)))</f>
      </c>
      <c r="M34" s="56">
        <f>IF(ISERROR(VLOOKUP(J34,'KAYIT LİSTESİ'!$B$4:$G$639,5,0)),"",(VLOOKUP(J34,'KAYIT LİSTESİ'!$B$4:$G$639,5,0)))</f>
      </c>
      <c r="N34" s="56">
        <f>IF(ISERROR(VLOOKUP(J34,'KAYIT LİSTESİ'!$B$4:$G$639,6,0)),"",(VLOOKUP(J34,'KAYIT LİSTESİ'!$B$4:$G$639,6,0)))</f>
      </c>
      <c r="O34" s="31"/>
      <c r="P34" s="29"/>
    </row>
    <row r="35" spans="1:16" s="19" customFormat="1" ht="24.75" customHeight="1">
      <c r="A35" s="66">
        <v>28</v>
      </c>
      <c r="B35" s="66"/>
      <c r="C35" s="116"/>
      <c r="D35" s="158"/>
      <c r="E35" s="159"/>
      <c r="F35" s="117"/>
      <c r="G35" s="67"/>
      <c r="H35" s="26"/>
      <c r="I35" s="27">
        <v>8</v>
      </c>
      <c r="J35" s="28" t="s">
        <v>128</v>
      </c>
      <c r="K35" s="29">
        <f>IF(ISERROR(VLOOKUP(J35,'KAYIT LİSTESİ'!$B$4:$G$639,2,0)),"",(VLOOKUP(J35,'KAYIT LİSTESİ'!$B$4:$G$639,2,0)))</f>
      </c>
      <c r="L35" s="30">
        <f>IF(ISERROR(VLOOKUP(J35,'KAYIT LİSTESİ'!$B$4:$G$639,4,0)),"",(VLOOKUP(J35,'KAYIT LİSTESİ'!$B$4:$G$639,4,0)))</f>
      </c>
      <c r="M35" s="56">
        <f>IF(ISERROR(VLOOKUP(J35,'KAYIT LİSTESİ'!$B$4:$G$639,5,0)),"",(VLOOKUP(J35,'KAYIT LİSTESİ'!$B$4:$G$639,5,0)))</f>
      </c>
      <c r="N35" s="56">
        <f>IF(ISERROR(VLOOKUP(J35,'KAYIT LİSTESİ'!$B$4:$G$639,6,0)),"",(VLOOKUP(J35,'KAYIT LİSTESİ'!$B$4:$G$639,6,0)))</f>
      </c>
      <c r="O35" s="31"/>
      <c r="P35" s="29"/>
    </row>
    <row r="36" spans="1:16" s="19" customFormat="1" ht="24.75" customHeight="1">
      <c r="A36" s="66">
        <v>29</v>
      </c>
      <c r="B36" s="66"/>
      <c r="C36" s="116"/>
      <c r="D36" s="158"/>
      <c r="E36" s="159"/>
      <c r="F36" s="117"/>
      <c r="G36" s="67"/>
      <c r="H36" s="26"/>
      <c r="I36" s="351" t="s">
        <v>35</v>
      </c>
      <c r="J36" s="352"/>
      <c r="K36" s="352"/>
      <c r="L36" s="352"/>
      <c r="M36" s="352"/>
      <c r="N36" s="352"/>
      <c r="O36" s="352"/>
      <c r="P36" s="353"/>
    </row>
    <row r="37" spans="1:16" s="19" customFormat="1" ht="24.75" customHeight="1">
      <c r="A37" s="66">
        <v>30</v>
      </c>
      <c r="B37" s="66"/>
      <c r="C37" s="116"/>
      <c r="D37" s="158"/>
      <c r="E37" s="159"/>
      <c r="F37" s="117"/>
      <c r="G37" s="67"/>
      <c r="H37" s="26"/>
      <c r="I37" s="55" t="s">
        <v>11</v>
      </c>
      <c r="J37" s="52" t="s">
        <v>114</v>
      </c>
      <c r="K37" s="52" t="s">
        <v>113</v>
      </c>
      <c r="L37" s="53" t="s">
        <v>12</v>
      </c>
      <c r="M37" s="54" t="s">
        <v>13</v>
      </c>
      <c r="N37" s="54" t="s">
        <v>38</v>
      </c>
      <c r="O37" s="52" t="s">
        <v>14</v>
      </c>
      <c r="P37" s="52" t="s">
        <v>24</v>
      </c>
    </row>
    <row r="38" spans="1:16" s="19" customFormat="1" ht="24.75" customHeight="1">
      <c r="A38" s="66">
        <v>31</v>
      </c>
      <c r="B38" s="66"/>
      <c r="C38" s="116"/>
      <c r="D38" s="158"/>
      <c r="E38" s="159"/>
      <c r="F38" s="117"/>
      <c r="G38" s="67"/>
      <c r="H38" s="26"/>
      <c r="I38" s="27">
        <v>1</v>
      </c>
      <c r="J38" s="28" t="s">
        <v>61</v>
      </c>
      <c r="K38" s="29">
        <f>IF(ISERROR(VLOOKUP(J38,'KAYIT LİSTESİ'!$B$4:$G$639,2,0)),"",(VLOOKUP(J38,'KAYIT LİSTESİ'!$B$4:$G$639,2,0)))</f>
      </c>
      <c r="L38" s="30">
        <f>IF(ISERROR(VLOOKUP(J38,'KAYIT LİSTESİ'!$B$4:$G$639,4,0)),"",(VLOOKUP(J38,'KAYIT LİSTESİ'!$B$4:$G$639,4,0)))</f>
      </c>
      <c r="M38" s="56">
        <f>IF(ISERROR(VLOOKUP(J38,'KAYIT LİSTESİ'!$B$4:$G$639,5,0)),"",(VLOOKUP(J38,'KAYIT LİSTESİ'!$B$4:$G$639,5,0)))</f>
      </c>
      <c r="N38" s="56">
        <f>IF(ISERROR(VLOOKUP(J38,'KAYIT LİSTESİ'!$B$4:$G$639,6,0)),"",(VLOOKUP(J38,'KAYIT LİSTESİ'!$B$4:$G$639,6,0)))</f>
      </c>
      <c r="O38" s="31"/>
      <c r="P38" s="29"/>
    </row>
    <row r="39" spans="1:16" s="19" customFormat="1" ht="24.75" customHeight="1">
      <c r="A39" s="66">
        <v>32</v>
      </c>
      <c r="B39" s="66"/>
      <c r="C39" s="116"/>
      <c r="D39" s="158"/>
      <c r="E39" s="159"/>
      <c r="F39" s="117"/>
      <c r="G39" s="67"/>
      <c r="H39" s="26"/>
      <c r="I39" s="27">
        <v>2</v>
      </c>
      <c r="J39" s="28" t="s">
        <v>62</v>
      </c>
      <c r="K39" s="29">
        <f>IF(ISERROR(VLOOKUP(J39,'KAYIT LİSTESİ'!$B$4:$G$639,2,0)),"",(VLOOKUP(J39,'KAYIT LİSTESİ'!$B$4:$G$639,2,0)))</f>
      </c>
      <c r="L39" s="30">
        <f>IF(ISERROR(VLOOKUP(J39,'KAYIT LİSTESİ'!$B$4:$G$639,4,0)),"",(VLOOKUP(J39,'KAYIT LİSTESİ'!$B$4:$G$639,4,0)))</f>
      </c>
      <c r="M39" s="56">
        <f>IF(ISERROR(VLOOKUP(J39,'KAYIT LİSTESİ'!$B$4:$G$639,5,0)),"",(VLOOKUP(J39,'KAYIT LİSTESİ'!$B$4:$G$639,5,0)))</f>
      </c>
      <c r="N39" s="56">
        <f>IF(ISERROR(VLOOKUP(J39,'KAYIT LİSTESİ'!$B$4:$G$639,6,0)),"",(VLOOKUP(J39,'KAYIT LİSTESİ'!$B$4:$G$639,6,0)))</f>
      </c>
      <c r="O39" s="31"/>
      <c r="P39" s="29"/>
    </row>
    <row r="40" spans="1:16" s="19" customFormat="1" ht="24.75" customHeight="1">
      <c r="A40" s="66">
        <v>33</v>
      </c>
      <c r="B40" s="66"/>
      <c r="C40" s="116"/>
      <c r="D40" s="158"/>
      <c r="E40" s="159"/>
      <c r="F40" s="117"/>
      <c r="G40" s="67"/>
      <c r="H40" s="26"/>
      <c r="I40" s="27">
        <v>3</v>
      </c>
      <c r="J40" s="28" t="s">
        <v>63</v>
      </c>
      <c r="K40" s="29">
        <f>IF(ISERROR(VLOOKUP(J40,'KAYIT LİSTESİ'!$B$4:$G$639,2,0)),"",(VLOOKUP(J40,'KAYIT LİSTESİ'!$B$4:$G$639,2,0)))</f>
      </c>
      <c r="L40" s="30">
        <f>IF(ISERROR(VLOOKUP(J40,'KAYIT LİSTESİ'!$B$4:$G$639,4,0)),"",(VLOOKUP(J40,'KAYIT LİSTESİ'!$B$4:$G$639,4,0)))</f>
      </c>
      <c r="M40" s="56">
        <f>IF(ISERROR(VLOOKUP(J40,'KAYIT LİSTESİ'!$B$4:$G$639,5,0)),"",(VLOOKUP(J40,'KAYIT LİSTESİ'!$B$4:$G$639,5,0)))</f>
      </c>
      <c r="N40" s="56">
        <f>IF(ISERROR(VLOOKUP(J40,'KAYIT LİSTESİ'!$B$4:$G$639,6,0)),"",(VLOOKUP(J40,'KAYIT LİSTESİ'!$B$4:$G$639,6,0)))</f>
      </c>
      <c r="O40" s="31"/>
      <c r="P40" s="29"/>
    </row>
    <row r="41" spans="1:16" s="19" customFormat="1" ht="24.75" customHeight="1">
      <c r="A41" s="66">
        <v>34</v>
      </c>
      <c r="B41" s="66"/>
      <c r="C41" s="116"/>
      <c r="D41" s="158"/>
      <c r="E41" s="159"/>
      <c r="F41" s="117"/>
      <c r="G41" s="67"/>
      <c r="H41" s="26"/>
      <c r="I41" s="27">
        <v>4</v>
      </c>
      <c r="J41" s="28" t="s">
        <v>64</v>
      </c>
      <c r="K41" s="29">
        <f>IF(ISERROR(VLOOKUP(J41,'KAYIT LİSTESİ'!$B$4:$G$639,2,0)),"",(VLOOKUP(J41,'KAYIT LİSTESİ'!$B$4:$G$639,2,0)))</f>
      </c>
      <c r="L41" s="30">
        <f>IF(ISERROR(VLOOKUP(J41,'KAYIT LİSTESİ'!$B$4:$G$639,4,0)),"",(VLOOKUP(J41,'KAYIT LİSTESİ'!$B$4:$G$639,4,0)))</f>
      </c>
      <c r="M41" s="56">
        <f>IF(ISERROR(VLOOKUP(J41,'KAYIT LİSTESİ'!$B$4:$G$639,5,0)),"",(VLOOKUP(J41,'KAYIT LİSTESİ'!$B$4:$G$639,5,0)))</f>
      </c>
      <c r="N41" s="56">
        <f>IF(ISERROR(VLOOKUP(J41,'KAYIT LİSTESİ'!$B$4:$G$639,6,0)),"",(VLOOKUP(J41,'KAYIT LİSTESİ'!$B$4:$G$639,6,0)))</f>
      </c>
      <c r="O41" s="31"/>
      <c r="P41" s="29"/>
    </row>
    <row r="42" spans="1:16" s="19" customFormat="1" ht="24.75" customHeight="1">
      <c r="A42" s="66">
        <v>35</v>
      </c>
      <c r="B42" s="66"/>
      <c r="C42" s="116"/>
      <c r="D42" s="158"/>
      <c r="E42" s="159"/>
      <c r="F42" s="117"/>
      <c r="G42" s="67"/>
      <c r="H42" s="26"/>
      <c r="I42" s="27">
        <v>5</v>
      </c>
      <c r="J42" s="28" t="s">
        <v>65</v>
      </c>
      <c r="K42" s="29">
        <f>IF(ISERROR(VLOOKUP(J42,'KAYIT LİSTESİ'!$B$4:$G$639,2,0)),"",(VLOOKUP(J42,'KAYIT LİSTESİ'!$B$4:$G$639,2,0)))</f>
      </c>
      <c r="L42" s="30">
        <f>IF(ISERROR(VLOOKUP(J42,'KAYIT LİSTESİ'!$B$4:$G$639,4,0)),"",(VLOOKUP(J42,'KAYIT LİSTESİ'!$B$4:$G$639,4,0)))</f>
      </c>
      <c r="M42" s="56">
        <f>IF(ISERROR(VLOOKUP(J42,'KAYIT LİSTESİ'!$B$4:$G$639,5,0)),"",(VLOOKUP(J42,'KAYIT LİSTESİ'!$B$4:$G$639,5,0)))</f>
      </c>
      <c r="N42" s="56">
        <f>IF(ISERROR(VLOOKUP(J42,'KAYIT LİSTESİ'!$B$4:$G$639,6,0)),"",(VLOOKUP(J42,'KAYIT LİSTESİ'!$B$4:$G$639,6,0)))</f>
      </c>
      <c r="O42" s="31"/>
      <c r="P42" s="29"/>
    </row>
    <row r="43" spans="1:16" s="19" customFormat="1" ht="24.75" customHeight="1">
      <c r="A43" s="66">
        <v>36</v>
      </c>
      <c r="B43" s="66"/>
      <c r="C43" s="116"/>
      <c r="D43" s="158"/>
      <c r="E43" s="159"/>
      <c r="F43" s="117"/>
      <c r="G43" s="67"/>
      <c r="H43" s="26"/>
      <c r="I43" s="27">
        <v>6</v>
      </c>
      <c r="J43" s="28" t="s">
        <v>66</v>
      </c>
      <c r="K43" s="29">
        <f>IF(ISERROR(VLOOKUP(J43,'KAYIT LİSTESİ'!$B$4:$G$639,2,0)),"",(VLOOKUP(J43,'KAYIT LİSTESİ'!$B$4:$G$639,2,0)))</f>
      </c>
      <c r="L43" s="30">
        <f>IF(ISERROR(VLOOKUP(J43,'KAYIT LİSTESİ'!$B$4:$G$639,4,0)),"",(VLOOKUP(J43,'KAYIT LİSTESİ'!$B$4:$G$639,4,0)))</f>
      </c>
      <c r="M43" s="56">
        <f>IF(ISERROR(VLOOKUP(J43,'KAYIT LİSTESİ'!$B$4:$G$639,5,0)),"",(VLOOKUP(J43,'KAYIT LİSTESİ'!$B$4:$G$639,5,0)))</f>
      </c>
      <c r="N43" s="56">
        <f>IF(ISERROR(VLOOKUP(J43,'KAYIT LİSTESİ'!$B$4:$G$639,6,0)),"",(VLOOKUP(J43,'KAYIT LİSTESİ'!$B$4:$G$639,6,0)))</f>
      </c>
      <c r="O43" s="31"/>
      <c r="P43" s="29"/>
    </row>
    <row r="44" spans="1:16" s="19" customFormat="1" ht="24.75" customHeight="1">
      <c r="A44" s="66">
        <v>37</v>
      </c>
      <c r="B44" s="66"/>
      <c r="C44" s="116"/>
      <c r="D44" s="158"/>
      <c r="E44" s="159"/>
      <c r="F44" s="117"/>
      <c r="G44" s="67"/>
      <c r="H44" s="26"/>
      <c r="I44" s="27">
        <v>7</v>
      </c>
      <c r="J44" s="28" t="s">
        <v>129</v>
      </c>
      <c r="K44" s="29">
        <f>IF(ISERROR(VLOOKUP(J44,'KAYIT LİSTESİ'!$B$4:$G$639,2,0)),"",(VLOOKUP(J44,'KAYIT LİSTESİ'!$B$4:$G$639,2,0)))</f>
      </c>
      <c r="L44" s="30">
        <f>IF(ISERROR(VLOOKUP(J44,'KAYIT LİSTESİ'!$B$4:$G$639,4,0)),"",(VLOOKUP(J44,'KAYIT LİSTESİ'!$B$4:$G$639,4,0)))</f>
      </c>
      <c r="M44" s="56">
        <f>IF(ISERROR(VLOOKUP(J44,'KAYIT LİSTESİ'!$B$4:$G$639,5,0)),"",(VLOOKUP(J44,'KAYIT LİSTESİ'!$B$4:$G$639,5,0)))</f>
      </c>
      <c r="N44" s="56">
        <f>IF(ISERROR(VLOOKUP(J44,'KAYIT LİSTESİ'!$B$4:$G$639,6,0)),"",(VLOOKUP(J44,'KAYIT LİSTESİ'!$B$4:$G$639,6,0)))</f>
      </c>
      <c r="O44" s="31"/>
      <c r="P44" s="29"/>
    </row>
    <row r="45" spans="1:16" s="19" customFormat="1" ht="24.75" customHeight="1">
      <c r="A45" s="66">
        <v>38</v>
      </c>
      <c r="B45" s="66"/>
      <c r="C45" s="116"/>
      <c r="D45" s="158"/>
      <c r="E45" s="159"/>
      <c r="F45" s="117"/>
      <c r="G45" s="67"/>
      <c r="H45" s="26"/>
      <c r="I45" s="27">
        <v>8</v>
      </c>
      <c r="J45" s="28" t="s">
        <v>130</v>
      </c>
      <c r="K45" s="29">
        <f>IF(ISERROR(VLOOKUP(J45,'KAYIT LİSTESİ'!$B$4:$G$639,2,0)),"",(VLOOKUP(J45,'KAYIT LİSTESİ'!$B$4:$G$639,2,0)))</f>
      </c>
      <c r="L45" s="30">
        <f>IF(ISERROR(VLOOKUP(J45,'KAYIT LİSTESİ'!$B$4:$G$639,4,0)),"",(VLOOKUP(J45,'KAYIT LİSTESİ'!$B$4:$G$639,4,0)))</f>
      </c>
      <c r="M45" s="56">
        <f>IF(ISERROR(VLOOKUP(J45,'KAYIT LİSTESİ'!$B$4:$G$639,5,0)),"",(VLOOKUP(J45,'KAYIT LİSTESİ'!$B$4:$G$639,5,0)))</f>
      </c>
      <c r="N45" s="56">
        <f>IF(ISERROR(VLOOKUP(J45,'KAYIT LİSTESİ'!$B$4:$G$639,6,0)),"",(VLOOKUP(J45,'KAYIT LİSTESİ'!$B$4:$G$639,6,0)))</f>
      </c>
      <c r="O45" s="31"/>
      <c r="P45" s="29"/>
    </row>
    <row r="46" spans="1:16" s="19" customFormat="1" ht="24.75" customHeight="1">
      <c r="A46" s="66">
        <v>39</v>
      </c>
      <c r="B46" s="66"/>
      <c r="C46" s="116"/>
      <c r="D46" s="158"/>
      <c r="E46" s="159"/>
      <c r="F46" s="117"/>
      <c r="G46" s="67"/>
      <c r="H46" s="26"/>
      <c r="I46" s="351" t="s">
        <v>36</v>
      </c>
      <c r="J46" s="352"/>
      <c r="K46" s="352"/>
      <c r="L46" s="352"/>
      <c r="M46" s="352"/>
      <c r="N46" s="352"/>
      <c r="O46" s="352"/>
      <c r="P46" s="353"/>
    </row>
    <row r="47" spans="1:16" s="19" customFormat="1" ht="24.75" customHeight="1">
      <c r="A47" s="66">
        <v>40</v>
      </c>
      <c r="B47" s="66"/>
      <c r="C47" s="116"/>
      <c r="D47" s="158"/>
      <c r="E47" s="159"/>
      <c r="F47" s="117"/>
      <c r="G47" s="67"/>
      <c r="H47" s="26"/>
      <c r="I47" s="55" t="s">
        <v>11</v>
      </c>
      <c r="J47" s="52" t="s">
        <v>114</v>
      </c>
      <c r="K47" s="52" t="s">
        <v>113</v>
      </c>
      <c r="L47" s="53" t="s">
        <v>12</v>
      </c>
      <c r="M47" s="54" t="s">
        <v>13</v>
      </c>
      <c r="N47" s="54" t="s">
        <v>38</v>
      </c>
      <c r="O47" s="52" t="s">
        <v>14</v>
      </c>
      <c r="P47" s="52" t="s">
        <v>24</v>
      </c>
    </row>
    <row r="48" spans="1:16" s="19" customFormat="1" ht="24.75" customHeight="1">
      <c r="A48" s="66">
        <v>41</v>
      </c>
      <c r="B48" s="66"/>
      <c r="C48" s="116"/>
      <c r="D48" s="158"/>
      <c r="E48" s="159"/>
      <c r="F48" s="117"/>
      <c r="G48" s="67"/>
      <c r="H48" s="26"/>
      <c r="I48" s="27">
        <v>1</v>
      </c>
      <c r="J48" s="28" t="s">
        <v>67</v>
      </c>
      <c r="K48" s="29">
        <f>IF(ISERROR(VLOOKUP(J48,'KAYIT LİSTESİ'!$B$4:$G$639,2,0)),"",(VLOOKUP(J48,'KAYIT LİSTESİ'!$B$4:$G$639,2,0)))</f>
      </c>
      <c r="L48" s="30">
        <f>IF(ISERROR(VLOOKUP(J48,'KAYIT LİSTESİ'!$B$4:$G$639,4,0)),"",(VLOOKUP(J48,'KAYIT LİSTESİ'!$B$4:$G$639,4,0)))</f>
      </c>
      <c r="M48" s="56">
        <f>IF(ISERROR(VLOOKUP(J48,'KAYIT LİSTESİ'!$B$4:$G$639,5,0)),"",(VLOOKUP(J48,'KAYIT LİSTESİ'!$B$4:$G$639,5,0)))</f>
      </c>
      <c r="N48" s="56">
        <f>IF(ISERROR(VLOOKUP(J48,'KAYIT LİSTESİ'!$B$4:$G$639,6,0)),"",(VLOOKUP(J48,'KAYIT LİSTESİ'!$B$4:$G$639,6,0)))</f>
      </c>
      <c r="O48" s="31"/>
      <c r="P48" s="29"/>
    </row>
    <row r="49" spans="1:16" s="19" customFormat="1" ht="24.75" customHeight="1">
      <c r="A49" s="66">
        <v>42</v>
      </c>
      <c r="B49" s="66"/>
      <c r="C49" s="116"/>
      <c r="D49" s="158"/>
      <c r="E49" s="159"/>
      <c r="F49" s="117"/>
      <c r="G49" s="67"/>
      <c r="H49" s="26"/>
      <c r="I49" s="27">
        <v>2</v>
      </c>
      <c r="J49" s="28" t="s">
        <v>68</v>
      </c>
      <c r="K49" s="29">
        <f>IF(ISERROR(VLOOKUP(J49,'KAYIT LİSTESİ'!$B$4:$G$639,2,0)),"",(VLOOKUP(J49,'KAYIT LİSTESİ'!$B$4:$G$639,2,0)))</f>
      </c>
      <c r="L49" s="30">
        <f>IF(ISERROR(VLOOKUP(J49,'KAYIT LİSTESİ'!$B$4:$G$639,4,0)),"",(VLOOKUP(J49,'KAYIT LİSTESİ'!$B$4:$G$639,4,0)))</f>
      </c>
      <c r="M49" s="56">
        <f>IF(ISERROR(VLOOKUP(J49,'KAYIT LİSTESİ'!$B$4:$G$639,5,0)),"",(VLOOKUP(J49,'KAYIT LİSTESİ'!$B$4:$G$639,5,0)))</f>
      </c>
      <c r="N49" s="56">
        <f>IF(ISERROR(VLOOKUP(J49,'KAYIT LİSTESİ'!$B$4:$G$639,6,0)),"",(VLOOKUP(J49,'KAYIT LİSTESİ'!$B$4:$G$639,6,0)))</f>
      </c>
      <c r="O49" s="31"/>
      <c r="P49" s="29"/>
    </row>
    <row r="50" spans="1:16" s="19" customFormat="1" ht="24.75" customHeight="1">
      <c r="A50" s="66">
        <v>43</v>
      </c>
      <c r="B50" s="66"/>
      <c r="C50" s="116"/>
      <c r="D50" s="158"/>
      <c r="E50" s="159"/>
      <c r="F50" s="117"/>
      <c r="G50" s="67"/>
      <c r="H50" s="26"/>
      <c r="I50" s="27">
        <v>3</v>
      </c>
      <c r="J50" s="28" t="s">
        <v>69</v>
      </c>
      <c r="K50" s="29">
        <f>IF(ISERROR(VLOOKUP(J50,'KAYIT LİSTESİ'!$B$4:$G$639,2,0)),"",(VLOOKUP(J50,'KAYIT LİSTESİ'!$B$4:$G$639,2,0)))</f>
      </c>
      <c r="L50" s="30">
        <f>IF(ISERROR(VLOOKUP(J50,'KAYIT LİSTESİ'!$B$4:$G$639,4,0)),"",(VLOOKUP(J50,'KAYIT LİSTESİ'!$B$4:$G$639,4,0)))</f>
      </c>
      <c r="M50" s="56">
        <f>IF(ISERROR(VLOOKUP(J50,'KAYIT LİSTESİ'!$B$4:$G$639,5,0)),"",(VLOOKUP(J50,'KAYIT LİSTESİ'!$B$4:$G$639,5,0)))</f>
      </c>
      <c r="N50" s="56">
        <f>IF(ISERROR(VLOOKUP(J50,'KAYIT LİSTESİ'!$B$4:$G$639,6,0)),"",(VLOOKUP(J50,'KAYIT LİSTESİ'!$B$4:$G$639,6,0)))</f>
      </c>
      <c r="O50" s="31"/>
      <c r="P50" s="29"/>
    </row>
    <row r="51" spans="1:16" s="19" customFormat="1" ht="24.75" customHeight="1">
      <c r="A51" s="66">
        <v>44</v>
      </c>
      <c r="B51" s="66"/>
      <c r="C51" s="116"/>
      <c r="D51" s="158"/>
      <c r="E51" s="159"/>
      <c r="F51" s="117"/>
      <c r="G51" s="67"/>
      <c r="H51" s="26"/>
      <c r="I51" s="27">
        <v>4</v>
      </c>
      <c r="J51" s="28" t="s">
        <v>70</v>
      </c>
      <c r="K51" s="29">
        <f>IF(ISERROR(VLOOKUP(J51,'KAYIT LİSTESİ'!$B$4:$G$639,2,0)),"",(VLOOKUP(J51,'KAYIT LİSTESİ'!$B$4:$G$639,2,0)))</f>
      </c>
      <c r="L51" s="30">
        <f>IF(ISERROR(VLOOKUP(J51,'KAYIT LİSTESİ'!$B$4:$G$639,4,0)),"",(VLOOKUP(J51,'KAYIT LİSTESİ'!$B$4:$G$639,4,0)))</f>
      </c>
      <c r="M51" s="56">
        <f>IF(ISERROR(VLOOKUP(J51,'KAYIT LİSTESİ'!$B$4:$G$639,5,0)),"",(VLOOKUP(J51,'KAYIT LİSTESİ'!$B$4:$G$639,5,0)))</f>
      </c>
      <c r="N51" s="56">
        <f>IF(ISERROR(VLOOKUP(J51,'KAYIT LİSTESİ'!$B$4:$G$639,6,0)),"",(VLOOKUP(J51,'KAYIT LİSTESİ'!$B$4:$G$639,6,0)))</f>
      </c>
      <c r="O51" s="31"/>
      <c r="P51" s="29"/>
    </row>
    <row r="52" spans="1:16" s="19" customFormat="1" ht="24.75" customHeight="1">
      <c r="A52" s="66">
        <v>45</v>
      </c>
      <c r="B52" s="66"/>
      <c r="C52" s="116"/>
      <c r="D52" s="158"/>
      <c r="E52" s="159"/>
      <c r="F52" s="117"/>
      <c r="G52" s="67"/>
      <c r="H52" s="26"/>
      <c r="I52" s="27">
        <v>5</v>
      </c>
      <c r="J52" s="28" t="s">
        <v>71</v>
      </c>
      <c r="K52" s="29">
        <f>IF(ISERROR(VLOOKUP(J52,'KAYIT LİSTESİ'!$B$4:$G$639,2,0)),"",(VLOOKUP(J52,'KAYIT LİSTESİ'!$B$4:$G$639,2,0)))</f>
      </c>
      <c r="L52" s="30">
        <f>IF(ISERROR(VLOOKUP(J52,'KAYIT LİSTESİ'!$B$4:$G$639,4,0)),"",(VLOOKUP(J52,'KAYIT LİSTESİ'!$B$4:$G$639,4,0)))</f>
      </c>
      <c r="M52" s="56">
        <f>IF(ISERROR(VLOOKUP(J52,'KAYIT LİSTESİ'!$B$4:$G$639,5,0)),"",(VLOOKUP(J52,'KAYIT LİSTESİ'!$B$4:$G$639,5,0)))</f>
      </c>
      <c r="N52" s="56">
        <f>IF(ISERROR(VLOOKUP(J52,'KAYIT LİSTESİ'!$B$4:$G$639,6,0)),"",(VLOOKUP(J52,'KAYIT LİSTESİ'!$B$4:$G$639,6,0)))</f>
      </c>
      <c r="O52" s="31"/>
      <c r="P52" s="29"/>
    </row>
    <row r="53" spans="1:16" s="19" customFormat="1" ht="24.75" customHeight="1">
      <c r="A53" s="66">
        <v>46</v>
      </c>
      <c r="B53" s="66"/>
      <c r="C53" s="116"/>
      <c r="D53" s="158"/>
      <c r="E53" s="159"/>
      <c r="F53" s="117"/>
      <c r="G53" s="67"/>
      <c r="H53" s="26"/>
      <c r="I53" s="27">
        <v>6</v>
      </c>
      <c r="J53" s="28" t="s">
        <v>72</v>
      </c>
      <c r="K53" s="29">
        <f>IF(ISERROR(VLOOKUP(J53,'KAYIT LİSTESİ'!$B$4:$G$639,2,0)),"",(VLOOKUP(J53,'KAYIT LİSTESİ'!$B$4:$G$639,2,0)))</f>
      </c>
      <c r="L53" s="30">
        <f>IF(ISERROR(VLOOKUP(J53,'KAYIT LİSTESİ'!$B$4:$G$639,4,0)),"",(VLOOKUP(J53,'KAYIT LİSTESİ'!$B$4:$G$639,4,0)))</f>
      </c>
      <c r="M53" s="56">
        <f>IF(ISERROR(VLOOKUP(J53,'KAYIT LİSTESİ'!$B$4:$G$639,5,0)),"",(VLOOKUP(J53,'KAYIT LİSTESİ'!$B$4:$G$639,5,0)))</f>
      </c>
      <c r="N53" s="56">
        <f>IF(ISERROR(VLOOKUP(J53,'KAYIT LİSTESİ'!$B$4:$G$639,6,0)),"",(VLOOKUP(J53,'KAYIT LİSTESİ'!$B$4:$G$639,6,0)))</f>
      </c>
      <c r="O53" s="31"/>
      <c r="P53" s="29"/>
    </row>
    <row r="54" spans="1:16" s="19" customFormat="1" ht="24.75" customHeight="1">
      <c r="A54" s="66">
        <v>47</v>
      </c>
      <c r="B54" s="66"/>
      <c r="C54" s="116"/>
      <c r="D54" s="158"/>
      <c r="E54" s="159"/>
      <c r="F54" s="117"/>
      <c r="G54" s="67"/>
      <c r="H54" s="26"/>
      <c r="I54" s="27">
        <v>7</v>
      </c>
      <c r="J54" s="28" t="s">
        <v>131</v>
      </c>
      <c r="K54" s="29">
        <f>IF(ISERROR(VLOOKUP(J54,'KAYIT LİSTESİ'!$B$4:$G$639,2,0)),"",(VLOOKUP(J54,'KAYIT LİSTESİ'!$B$4:$G$639,2,0)))</f>
      </c>
      <c r="L54" s="30">
        <f>IF(ISERROR(VLOOKUP(J54,'KAYIT LİSTESİ'!$B$4:$G$639,4,0)),"",(VLOOKUP(J54,'KAYIT LİSTESİ'!$B$4:$G$639,4,0)))</f>
      </c>
      <c r="M54" s="56">
        <f>IF(ISERROR(VLOOKUP(J54,'KAYIT LİSTESİ'!$B$4:$G$639,5,0)),"",(VLOOKUP(J54,'KAYIT LİSTESİ'!$B$4:$G$639,5,0)))</f>
      </c>
      <c r="N54" s="56">
        <f>IF(ISERROR(VLOOKUP(J54,'KAYIT LİSTESİ'!$B$4:$G$639,6,0)),"",(VLOOKUP(J54,'KAYIT LİSTESİ'!$B$4:$G$639,6,0)))</f>
      </c>
      <c r="O54" s="31"/>
      <c r="P54" s="29"/>
    </row>
    <row r="55" spans="1:16" s="19" customFormat="1" ht="24.75" customHeight="1">
      <c r="A55" s="66">
        <v>48</v>
      </c>
      <c r="B55" s="66"/>
      <c r="C55" s="116"/>
      <c r="D55" s="158"/>
      <c r="E55" s="159"/>
      <c r="F55" s="117"/>
      <c r="G55" s="67"/>
      <c r="H55" s="26"/>
      <c r="I55" s="27">
        <v>8</v>
      </c>
      <c r="J55" s="28" t="s">
        <v>132</v>
      </c>
      <c r="K55" s="29">
        <f>IF(ISERROR(VLOOKUP(J55,'KAYIT LİSTESİ'!$B$4:$G$639,2,0)),"",(VLOOKUP(J55,'KAYIT LİSTESİ'!$B$4:$G$639,2,0)))</f>
      </c>
      <c r="L55" s="30">
        <f>IF(ISERROR(VLOOKUP(J55,'KAYIT LİSTESİ'!$B$4:$G$639,4,0)),"",(VLOOKUP(J55,'KAYIT LİSTESİ'!$B$4:$G$639,4,0)))</f>
      </c>
      <c r="M55" s="56">
        <f>IF(ISERROR(VLOOKUP(J55,'KAYIT LİSTESİ'!$B$4:$G$639,5,0)),"",(VLOOKUP(J55,'KAYIT LİSTESİ'!$B$4:$G$639,5,0)))</f>
      </c>
      <c r="N55" s="56">
        <f>IF(ISERROR(VLOOKUP(J55,'KAYIT LİSTESİ'!$B$4:$G$639,6,0)),"",(VLOOKUP(J55,'KAYIT LİSTESİ'!$B$4:$G$639,6,0)))</f>
      </c>
      <c r="O55" s="31"/>
      <c r="P55" s="29"/>
    </row>
    <row r="56" spans="1:16" s="19" customFormat="1" ht="24.75" customHeight="1">
      <c r="A56" s="66">
        <v>49</v>
      </c>
      <c r="B56" s="66"/>
      <c r="C56" s="116"/>
      <c r="D56" s="158"/>
      <c r="E56" s="159"/>
      <c r="F56" s="117"/>
      <c r="G56" s="67"/>
      <c r="H56" s="26"/>
      <c r="I56" s="351" t="s">
        <v>37</v>
      </c>
      <c r="J56" s="352"/>
      <c r="K56" s="352"/>
      <c r="L56" s="352"/>
      <c r="M56" s="352"/>
      <c r="N56" s="352"/>
      <c r="O56" s="352"/>
      <c r="P56" s="353"/>
    </row>
    <row r="57" spans="1:16" s="19" customFormat="1" ht="24.75" customHeight="1">
      <c r="A57" s="66">
        <v>50</v>
      </c>
      <c r="B57" s="66"/>
      <c r="C57" s="116"/>
      <c r="D57" s="158"/>
      <c r="E57" s="159"/>
      <c r="F57" s="117"/>
      <c r="G57" s="67"/>
      <c r="H57" s="26"/>
      <c r="I57" s="55" t="s">
        <v>11</v>
      </c>
      <c r="J57" s="52" t="s">
        <v>114</v>
      </c>
      <c r="K57" s="52" t="s">
        <v>113</v>
      </c>
      <c r="L57" s="53" t="s">
        <v>12</v>
      </c>
      <c r="M57" s="54" t="s">
        <v>13</v>
      </c>
      <c r="N57" s="54" t="s">
        <v>38</v>
      </c>
      <c r="O57" s="52" t="s">
        <v>14</v>
      </c>
      <c r="P57" s="52" t="s">
        <v>24</v>
      </c>
    </row>
    <row r="58" spans="1:16" s="19" customFormat="1" ht="24.75" customHeight="1">
      <c r="A58" s="66">
        <v>51</v>
      </c>
      <c r="B58" s="66"/>
      <c r="C58" s="116"/>
      <c r="D58" s="158"/>
      <c r="E58" s="159"/>
      <c r="F58" s="117"/>
      <c r="G58" s="67"/>
      <c r="H58" s="26"/>
      <c r="I58" s="27">
        <v>1</v>
      </c>
      <c r="J58" s="28" t="s">
        <v>73</v>
      </c>
      <c r="K58" s="29">
        <f>IF(ISERROR(VLOOKUP(J58,'KAYIT LİSTESİ'!$B$4:$G$639,2,0)),"",(VLOOKUP(J58,'KAYIT LİSTESİ'!$B$4:$G$639,2,0)))</f>
      </c>
      <c r="L58" s="30">
        <f>IF(ISERROR(VLOOKUP(J58,'KAYIT LİSTESİ'!$B$4:$G$639,4,0)),"",(VLOOKUP(J58,'KAYIT LİSTESİ'!$B$4:$G$639,4,0)))</f>
      </c>
      <c r="M58" s="56">
        <f>IF(ISERROR(VLOOKUP(J58,'KAYIT LİSTESİ'!$B$4:$G$639,5,0)),"",(VLOOKUP(J58,'KAYIT LİSTESİ'!$B$4:$G$639,5,0)))</f>
      </c>
      <c r="N58" s="56">
        <f>IF(ISERROR(VLOOKUP(J58,'KAYIT LİSTESİ'!$B$4:$G$639,6,0)),"",(VLOOKUP(J58,'KAYIT LİSTESİ'!$B$4:$G$639,6,0)))</f>
      </c>
      <c r="O58" s="31"/>
      <c r="P58" s="29"/>
    </row>
    <row r="59" spans="1:16" s="19" customFormat="1" ht="24.75" customHeight="1">
      <c r="A59" s="66">
        <v>52</v>
      </c>
      <c r="B59" s="66"/>
      <c r="C59" s="116"/>
      <c r="D59" s="158"/>
      <c r="E59" s="159"/>
      <c r="F59" s="117"/>
      <c r="G59" s="67"/>
      <c r="H59" s="26"/>
      <c r="I59" s="27">
        <v>2</v>
      </c>
      <c r="J59" s="28" t="s">
        <v>74</v>
      </c>
      <c r="K59" s="29">
        <f>IF(ISERROR(VLOOKUP(J59,'KAYIT LİSTESİ'!$B$4:$G$639,2,0)),"",(VLOOKUP(J59,'KAYIT LİSTESİ'!$B$4:$G$639,2,0)))</f>
      </c>
      <c r="L59" s="30">
        <f>IF(ISERROR(VLOOKUP(J59,'KAYIT LİSTESİ'!$B$4:$G$639,4,0)),"",(VLOOKUP(J59,'KAYIT LİSTESİ'!$B$4:$G$639,4,0)))</f>
      </c>
      <c r="M59" s="56">
        <f>IF(ISERROR(VLOOKUP(J59,'KAYIT LİSTESİ'!$B$4:$G$639,5,0)),"",(VLOOKUP(J59,'KAYIT LİSTESİ'!$B$4:$G$639,5,0)))</f>
      </c>
      <c r="N59" s="56">
        <f>IF(ISERROR(VLOOKUP(J59,'KAYIT LİSTESİ'!$B$4:$G$639,6,0)),"",(VLOOKUP(J59,'KAYIT LİSTESİ'!$B$4:$G$639,6,0)))</f>
      </c>
      <c r="O59" s="31"/>
      <c r="P59" s="29"/>
    </row>
    <row r="60" spans="1:16" s="19" customFormat="1" ht="24.75" customHeight="1">
      <c r="A60" s="66">
        <v>53</v>
      </c>
      <c r="B60" s="66"/>
      <c r="C60" s="116"/>
      <c r="D60" s="158"/>
      <c r="E60" s="159"/>
      <c r="F60" s="117"/>
      <c r="G60" s="67"/>
      <c r="H60" s="26"/>
      <c r="I60" s="27">
        <v>3</v>
      </c>
      <c r="J60" s="28" t="s">
        <v>75</v>
      </c>
      <c r="K60" s="29">
        <f>IF(ISERROR(VLOOKUP(J60,'KAYIT LİSTESİ'!$B$4:$G$639,2,0)),"",(VLOOKUP(J60,'KAYIT LİSTESİ'!$B$4:$G$639,2,0)))</f>
      </c>
      <c r="L60" s="30">
        <f>IF(ISERROR(VLOOKUP(J60,'KAYIT LİSTESİ'!$B$4:$G$639,4,0)),"",(VLOOKUP(J60,'KAYIT LİSTESİ'!$B$4:$G$639,4,0)))</f>
      </c>
      <c r="M60" s="56">
        <f>IF(ISERROR(VLOOKUP(J60,'KAYIT LİSTESİ'!$B$4:$G$639,5,0)),"",(VLOOKUP(J60,'KAYIT LİSTESİ'!$B$4:$G$639,5,0)))</f>
      </c>
      <c r="N60" s="56">
        <f>IF(ISERROR(VLOOKUP(J60,'KAYIT LİSTESİ'!$B$4:$G$639,6,0)),"",(VLOOKUP(J60,'KAYIT LİSTESİ'!$B$4:$G$639,6,0)))</f>
      </c>
      <c r="O60" s="31"/>
      <c r="P60" s="29"/>
    </row>
    <row r="61" spans="1:16" s="19" customFormat="1" ht="24.75" customHeight="1">
      <c r="A61" s="66">
        <v>54</v>
      </c>
      <c r="B61" s="66"/>
      <c r="C61" s="116"/>
      <c r="D61" s="158"/>
      <c r="E61" s="159"/>
      <c r="F61" s="117"/>
      <c r="G61" s="67"/>
      <c r="H61" s="26"/>
      <c r="I61" s="27">
        <v>4</v>
      </c>
      <c r="J61" s="28" t="s">
        <v>76</v>
      </c>
      <c r="K61" s="29">
        <f>IF(ISERROR(VLOOKUP(J61,'KAYIT LİSTESİ'!$B$4:$G$639,2,0)),"",(VLOOKUP(J61,'KAYIT LİSTESİ'!$B$4:$G$639,2,0)))</f>
      </c>
      <c r="L61" s="30">
        <f>IF(ISERROR(VLOOKUP(J61,'KAYIT LİSTESİ'!$B$4:$G$639,4,0)),"",(VLOOKUP(J61,'KAYIT LİSTESİ'!$B$4:$G$639,4,0)))</f>
      </c>
      <c r="M61" s="56">
        <f>IF(ISERROR(VLOOKUP(J61,'KAYIT LİSTESİ'!$B$4:$G$639,5,0)),"",(VLOOKUP(J61,'KAYIT LİSTESİ'!$B$4:$G$639,5,0)))</f>
      </c>
      <c r="N61" s="56">
        <f>IF(ISERROR(VLOOKUP(J61,'KAYIT LİSTESİ'!$B$4:$G$639,6,0)),"",(VLOOKUP(J61,'KAYIT LİSTESİ'!$B$4:$G$639,6,0)))</f>
      </c>
      <c r="O61" s="31"/>
      <c r="P61" s="29"/>
    </row>
    <row r="62" spans="1:16" s="19" customFormat="1" ht="24.75" customHeight="1">
      <c r="A62" s="66">
        <v>55</v>
      </c>
      <c r="B62" s="66"/>
      <c r="C62" s="116"/>
      <c r="D62" s="158"/>
      <c r="E62" s="159"/>
      <c r="F62" s="117"/>
      <c r="G62" s="67"/>
      <c r="H62" s="26"/>
      <c r="I62" s="27">
        <v>5</v>
      </c>
      <c r="J62" s="28" t="s">
        <v>77</v>
      </c>
      <c r="K62" s="29">
        <f>IF(ISERROR(VLOOKUP(J62,'KAYIT LİSTESİ'!$B$4:$G$639,2,0)),"",(VLOOKUP(J62,'KAYIT LİSTESİ'!$B$4:$G$639,2,0)))</f>
      </c>
      <c r="L62" s="30">
        <f>IF(ISERROR(VLOOKUP(J62,'KAYIT LİSTESİ'!$B$4:$G$639,4,0)),"",(VLOOKUP(J62,'KAYIT LİSTESİ'!$B$4:$G$639,4,0)))</f>
      </c>
      <c r="M62" s="56">
        <f>IF(ISERROR(VLOOKUP(J62,'KAYIT LİSTESİ'!$B$4:$G$639,5,0)),"",(VLOOKUP(J62,'KAYIT LİSTESİ'!$B$4:$G$639,5,0)))</f>
      </c>
      <c r="N62" s="56">
        <f>IF(ISERROR(VLOOKUP(J62,'KAYIT LİSTESİ'!$B$4:$G$639,6,0)),"",(VLOOKUP(J62,'KAYIT LİSTESİ'!$B$4:$G$639,6,0)))</f>
      </c>
      <c r="O62" s="31"/>
      <c r="P62" s="29"/>
    </row>
    <row r="63" spans="1:16" s="19" customFormat="1" ht="24.75" customHeight="1">
      <c r="A63" s="66">
        <v>56</v>
      </c>
      <c r="B63" s="66"/>
      <c r="C63" s="116"/>
      <c r="D63" s="158"/>
      <c r="E63" s="159"/>
      <c r="F63" s="117"/>
      <c r="G63" s="67"/>
      <c r="H63" s="26"/>
      <c r="I63" s="27">
        <v>6</v>
      </c>
      <c r="J63" s="28" t="s">
        <v>78</v>
      </c>
      <c r="K63" s="29">
        <f>IF(ISERROR(VLOOKUP(J63,'KAYIT LİSTESİ'!$B$4:$G$639,2,0)),"",(VLOOKUP(J63,'KAYIT LİSTESİ'!$B$4:$G$639,2,0)))</f>
      </c>
      <c r="L63" s="30">
        <f>IF(ISERROR(VLOOKUP(J63,'KAYIT LİSTESİ'!$B$4:$G$639,4,0)),"",(VLOOKUP(J63,'KAYIT LİSTESİ'!$B$4:$G$639,4,0)))</f>
      </c>
      <c r="M63" s="56">
        <f>IF(ISERROR(VLOOKUP(J63,'KAYIT LİSTESİ'!$B$4:$G$639,5,0)),"",(VLOOKUP(J63,'KAYIT LİSTESİ'!$B$4:$G$639,5,0)))</f>
      </c>
      <c r="N63" s="56">
        <f>IF(ISERROR(VLOOKUP(J63,'KAYIT LİSTESİ'!$B$4:$G$639,6,0)),"",(VLOOKUP(J63,'KAYIT LİSTESİ'!$B$4:$G$639,6,0)))</f>
      </c>
      <c r="O63" s="31"/>
      <c r="P63" s="29"/>
    </row>
    <row r="64" spans="1:16" s="19" customFormat="1" ht="24.75" customHeight="1">
      <c r="A64" s="66">
        <v>57</v>
      </c>
      <c r="B64" s="66"/>
      <c r="C64" s="116"/>
      <c r="D64" s="158"/>
      <c r="E64" s="159"/>
      <c r="F64" s="117"/>
      <c r="G64" s="67"/>
      <c r="H64" s="26"/>
      <c r="I64" s="27">
        <v>7</v>
      </c>
      <c r="J64" s="28" t="s">
        <v>133</v>
      </c>
      <c r="K64" s="29">
        <f>IF(ISERROR(VLOOKUP(J64,'KAYIT LİSTESİ'!$B$4:$G$639,2,0)),"",(VLOOKUP(J64,'KAYIT LİSTESİ'!$B$4:$G$639,2,0)))</f>
      </c>
      <c r="L64" s="30">
        <f>IF(ISERROR(VLOOKUP(J64,'KAYIT LİSTESİ'!$B$4:$G$639,4,0)),"",(VLOOKUP(J64,'KAYIT LİSTESİ'!$B$4:$G$639,4,0)))</f>
      </c>
      <c r="M64" s="56">
        <f>IF(ISERROR(VLOOKUP(J64,'KAYIT LİSTESİ'!$B$4:$G$639,5,0)),"",(VLOOKUP(J64,'KAYIT LİSTESİ'!$B$4:$G$639,5,0)))</f>
      </c>
      <c r="N64" s="56">
        <f>IF(ISERROR(VLOOKUP(J64,'KAYIT LİSTESİ'!$B$4:$G$639,6,0)),"",(VLOOKUP(J64,'KAYIT LİSTESİ'!$B$4:$G$639,6,0)))</f>
      </c>
      <c r="O64" s="31"/>
      <c r="P64" s="29"/>
    </row>
    <row r="65" spans="1:16" ht="24.75" customHeight="1">
      <c r="A65" s="66">
        <v>58</v>
      </c>
      <c r="B65" s="66"/>
      <c r="C65" s="116"/>
      <c r="D65" s="158"/>
      <c r="E65" s="159"/>
      <c r="F65" s="117"/>
      <c r="G65" s="67"/>
      <c r="I65" s="27">
        <v>8</v>
      </c>
      <c r="J65" s="28" t="s">
        <v>134</v>
      </c>
      <c r="K65" s="29">
        <f>IF(ISERROR(VLOOKUP(J65,'KAYIT LİSTESİ'!$B$4:$G$639,2,0)),"",(VLOOKUP(J65,'KAYIT LİSTESİ'!$B$4:$G$639,2,0)))</f>
      </c>
      <c r="L65" s="30">
        <f>IF(ISERROR(VLOOKUP(J65,'KAYIT LİSTESİ'!$B$4:$G$639,4,0)),"",(VLOOKUP(J65,'KAYIT LİSTESİ'!$B$4:$G$639,4,0)))</f>
      </c>
      <c r="M65" s="56">
        <f>IF(ISERROR(VLOOKUP(J65,'KAYIT LİSTESİ'!$B$4:$G$639,5,0)),"",(VLOOKUP(J65,'KAYIT LİSTESİ'!$B$4:$G$639,5,0)))</f>
      </c>
      <c r="N65" s="56">
        <f>IF(ISERROR(VLOOKUP(J65,'KAYIT LİSTESİ'!$B$4:$G$639,6,0)),"",(VLOOKUP(J65,'KAYIT LİSTESİ'!$B$4:$G$639,6,0)))</f>
      </c>
      <c r="O65" s="31"/>
      <c r="P65" s="29"/>
    </row>
    <row r="66" spans="1:16" ht="7.5" customHeight="1">
      <c r="A66" s="41"/>
      <c r="B66" s="41"/>
      <c r="C66" s="42"/>
      <c r="D66" s="41"/>
      <c r="E66" s="43"/>
      <c r="F66" s="57"/>
      <c r="G66" s="45"/>
      <c r="I66" s="46"/>
      <c r="J66" s="47"/>
      <c r="K66" s="48"/>
      <c r="L66" s="49"/>
      <c r="M66" s="60"/>
      <c r="N66" s="60"/>
      <c r="O66" s="50"/>
      <c r="P66" s="48"/>
    </row>
    <row r="67" spans="1:17" ht="14.25" customHeight="1">
      <c r="A67" s="35" t="s">
        <v>18</v>
      </c>
      <c r="B67" s="35"/>
      <c r="C67" s="35"/>
      <c r="D67" s="35"/>
      <c r="E67" s="58" t="s">
        <v>0</v>
      </c>
      <c r="F67" s="58" t="s">
        <v>1</v>
      </c>
      <c r="G67" s="32"/>
      <c r="H67" s="36" t="s">
        <v>2</v>
      </c>
      <c r="I67" s="36"/>
      <c r="J67" s="36"/>
      <c r="K67" s="36"/>
      <c r="M67" s="61" t="s">
        <v>3</v>
      </c>
      <c r="N67" s="62" t="s">
        <v>3</v>
      </c>
      <c r="O67" s="32" t="s">
        <v>3</v>
      </c>
      <c r="P67" s="35"/>
      <c r="Q67" s="37"/>
    </row>
  </sheetData>
  <sheetProtection/>
  <mergeCells count="24">
    <mergeCell ref="I16:P16"/>
    <mergeCell ref="I26:P26"/>
    <mergeCell ref="D6:D7"/>
    <mergeCell ref="E6:E7"/>
    <mergeCell ref="I36:P36"/>
    <mergeCell ref="I3:K3"/>
    <mergeCell ref="N5:P5"/>
    <mergeCell ref="A4:C4"/>
    <mergeCell ref="I6:P6"/>
    <mergeCell ref="F6:F7"/>
    <mergeCell ref="G6:G7"/>
    <mergeCell ref="N3:P3"/>
    <mergeCell ref="N4:P4"/>
    <mergeCell ref="F3:G3"/>
    <mergeCell ref="I56:P56"/>
    <mergeCell ref="I46:P46"/>
    <mergeCell ref="A1:P1"/>
    <mergeCell ref="A2:P2"/>
    <mergeCell ref="A3:C3"/>
    <mergeCell ref="D4:E4"/>
    <mergeCell ref="D3:E3"/>
    <mergeCell ref="A6:A7"/>
    <mergeCell ref="B6:B7"/>
    <mergeCell ref="C6:C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5" unlockedFormula="1"/>
  </ignoredErrors>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P39"/>
  <sheetViews>
    <sheetView view="pageBreakPreview" zoomScale="106" zoomScaleSheetLayoutView="106" zoomScalePageLayoutView="0" workbookViewId="0" topLeftCell="A1">
      <selection activeCell="R2" sqref="R2"/>
    </sheetView>
  </sheetViews>
  <sheetFormatPr defaultColWidth="9.140625" defaultRowHeight="12.75"/>
  <cols>
    <col min="1" max="1" width="6.00390625" style="81" customWidth="1"/>
    <col min="2" max="2" width="16.421875" style="81" hidden="1" customWidth="1"/>
    <col min="3" max="3" width="7.00390625" style="81" customWidth="1"/>
    <col min="4" max="4" width="14.8515625" style="82" customWidth="1"/>
    <col min="5" max="5" width="25.8515625" style="81"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725</v>
      </c>
      <c r="B2" s="373"/>
      <c r="C2" s="373"/>
      <c r="D2" s="373"/>
      <c r="E2" s="373"/>
      <c r="F2" s="373"/>
      <c r="G2" s="373"/>
      <c r="H2" s="373"/>
      <c r="I2" s="373"/>
      <c r="J2" s="373"/>
      <c r="K2" s="373"/>
      <c r="L2" s="373"/>
      <c r="M2" s="373"/>
      <c r="N2" s="373"/>
      <c r="O2" s="373"/>
    </row>
    <row r="3" spans="1:15" s="3" customFormat="1" ht="20.25" customHeight="1">
      <c r="A3" s="374" t="s">
        <v>143</v>
      </c>
      <c r="B3" s="374"/>
      <c r="C3" s="374"/>
      <c r="D3" s="375" t="s">
        <v>451</v>
      </c>
      <c r="E3" s="375"/>
      <c r="F3" s="84" t="s">
        <v>137</v>
      </c>
      <c r="G3" s="376">
        <v>1150</v>
      </c>
      <c r="H3" s="376"/>
      <c r="I3" s="387" t="s">
        <v>142</v>
      </c>
      <c r="J3" s="387"/>
      <c r="K3" s="388" t="s">
        <v>252</v>
      </c>
      <c r="L3" s="388"/>
      <c r="M3" s="388"/>
      <c r="N3" s="388"/>
      <c r="O3" s="388"/>
    </row>
    <row r="4" spans="1:15" s="3" customFormat="1" ht="17.25" customHeight="1">
      <c r="A4" s="380" t="s">
        <v>144</v>
      </c>
      <c r="B4" s="380"/>
      <c r="C4" s="380"/>
      <c r="D4" s="386" t="s">
        <v>696</v>
      </c>
      <c r="E4" s="386"/>
      <c r="F4" s="133" t="s">
        <v>211</v>
      </c>
      <c r="G4" s="134" t="s">
        <v>573</v>
      </c>
      <c r="H4" s="85"/>
      <c r="I4" s="380" t="s">
        <v>141</v>
      </c>
      <c r="J4" s="380"/>
      <c r="K4" s="381" t="s">
        <v>734</v>
      </c>
      <c r="L4" s="381"/>
      <c r="M4" s="381"/>
      <c r="N4" s="381"/>
      <c r="O4" s="381"/>
    </row>
    <row r="5" spans="1:15" ht="13.5" customHeight="1">
      <c r="A5" s="4"/>
      <c r="B5" s="4"/>
      <c r="C5" s="4"/>
      <c r="D5" s="8"/>
      <c r="E5" s="5"/>
      <c r="F5" s="6"/>
      <c r="G5" s="7"/>
      <c r="H5" s="7"/>
      <c r="I5" s="7"/>
      <c r="J5" s="7"/>
      <c r="K5" s="7"/>
      <c r="L5" s="7"/>
      <c r="M5" s="385">
        <v>42126.437852546296</v>
      </c>
      <c r="N5" s="385"/>
      <c r="O5" s="385"/>
    </row>
    <row r="6" spans="1:15" ht="15.75">
      <c r="A6" s="382" t="s">
        <v>6</v>
      </c>
      <c r="B6" s="382"/>
      <c r="C6" s="383" t="s">
        <v>112</v>
      </c>
      <c r="D6" s="383" t="s">
        <v>145</v>
      </c>
      <c r="E6" s="382" t="s">
        <v>7</v>
      </c>
      <c r="F6" s="382" t="s">
        <v>38</v>
      </c>
      <c r="G6" s="384" t="s">
        <v>452</v>
      </c>
      <c r="H6" s="384"/>
      <c r="I6" s="384"/>
      <c r="J6" s="384"/>
      <c r="K6" s="384"/>
      <c r="L6" s="384"/>
      <c r="M6" s="384"/>
      <c r="N6" s="377" t="s">
        <v>8</v>
      </c>
      <c r="O6" s="377" t="s">
        <v>288</v>
      </c>
    </row>
    <row r="7" spans="1:15" ht="36" customHeight="1">
      <c r="A7" s="382"/>
      <c r="B7" s="382"/>
      <c r="C7" s="383"/>
      <c r="D7" s="383"/>
      <c r="E7" s="382"/>
      <c r="F7" s="382"/>
      <c r="G7" s="86">
        <v>1</v>
      </c>
      <c r="H7" s="86">
        <v>2</v>
      </c>
      <c r="I7" s="86">
        <v>3</v>
      </c>
      <c r="J7" s="86" t="s">
        <v>140</v>
      </c>
      <c r="K7" s="86">
        <v>4</v>
      </c>
      <c r="L7" s="86">
        <v>5</v>
      </c>
      <c r="M7" s="86">
        <v>6</v>
      </c>
      <c r="N7" s="377"/>
      <c r="O7" s="377"/>
    </row>
    <row r="8" spans="1:15" s="74" customFormat="1" ht="30" customHeight="1">
      <c r="A8" s="87">
        <v>1</v>
      </c>
      <c r="B8" s="88" t="s">
        <v>231</v>
      </c>
      <c r="C8" s="89">
        <v>208</v>
      </c>
      <c r="D8" s="90">
        <v>36557</v>
      </c>
      <c r="E8" s="173" t="s">
        <v>759</v>
      </c>
      <c r="F8" s="173" t="s">
        <v>760</v>
      </c>
      <c r="G8" s="157">
        <v>1452</v>
      </c>
      <c r="H8" s="157">
        <v>1504</v>
      </c>
      <c r="I8" s="157">
        <v>1513</v>
      </c>
      <c r="J8" s="218">
        <v>1513</v>
      </c>
      <c r="K8" s="248">
        <v>1581</v>
      </c>
      <c r="L8" s="248">
        <v>1540</v>
      </c>
      <c r="M8" s="249">
        <v>1408</v>
      </c>
      <c r="N8" s="218">
        <v>1581</v>
      </c>
      <c r="O8" s="92"/>
    </row>
    <row r="9" spans="1:15" s="74" customFormat="1" ht="30" customHeight="1">
      <c r="A9" s="87">
        <v>2</v>
      </c>
      <c r="B9" s="88" t="s">
        <v>226</v>
      </c>
      <c r="C9" s="89">
        <v>197</v>
      </c>
      <c r="D9" s="90">
        <v>36826</v>
      </c>
      <c r="E9" s="173" t="s">
        <v>755</v>
      </c>
      <c r="F9" s="173" t="s">
        <v>756</v>
      </c>
      <c r="G9" s="157" t="s">
        <v>1118</v>
      </c>
      <c r="H9" s="157">
        <v>1334</v>
      </c>
      <c r="I9" s="157">
        <v>1313</v>
      </c>
      <c r="J9" s="218">
        <v>1334</v>
      </c>
      <c r="K9" s="248">
        <v>1390</v>
      </c>
      <c r="L9" s="248">
        <v>1439</v>
      </c>
      <c r="M9" s="249">
        <v>1502</v>
      </c>
      <c r="N9" s="218">
        <v>1502</v>
      </c>
      <c r="O9" s="92"/>
    </row>
    <row r="10" spans="1:15" s="74" customFormat="1" ht="30" customHeight="1">
      <c r="A10" s="87">
        <v>3</v>
      </c>
      <c r="B10" s="88" t="s">
        <v>217</v>
      </c>
      <c r="C10" s="89">
        <v>262</v>
      </c>
      <c r="D10" s="90">
        <v>36616</v>
      </c>
      <c r="E10" s="173" t="s">
        <v>761</v>
      </c>
      <c r="F10" s="173" t="s">
        <v>762</v>
      </c>
      <c r="G10" s="157">
        <v>1414</v>
      </c>
      <c r="H10" s="157">
        <v>1486</v>
      </c>
      <c r="I10" s="157" t="s">
        <v>1118</v>
      </c>
      <c r="J10" s="218">
        <v>1486</v>
      </c>
      <c r="K10" s="248">
        <v>1470</v>
      </c>
      <c r="L10" s="248">
        <v>1447</v>
      </c>
      <c r="M10" s="249" t="s">
        <v>1118</v>
      </c>
      <c r="N10" s="218">
        <v>1486</v>
      </c>
      <c r="O10" s="92"/>
    </row>
    <row r="11" spans="1:15" s="74" customFormat="1" ht="30" customHeight="1">
      <c r="A11" s="87">
        <v>4</v>
      </c>
      <c r="B11" s="88" t="s">
        <v>232</v>
      </c>
      <c r="C11" s="89">
        <v>286</v>
      </c>
      <c r="D11" s="90">
        <v>36588</v>
      </c>
      <c r="E11" s="173" t="s">
        <v>765</v>
      </c>
      <c r="F11" s="173" t="s">
        <v>766</v>
      </c>
      <c r="G11" s="157" t="s">
        <v>1118</v>
      </c>
      <c r="H11" s="157" t="s">
        <v>1118</v>
      </c>
      <c r="I11" s="157">
        <v>1405</v>
      </c>
      <c r="J11" s="218">
        <v>1405</v>
      </c>
      <c r="K11" s="248">
        <v>1401</v>
      </c>
      <c r="L11" s="248" t="s">
        <v>1118</v>
      </c>
      <c r="M11" s="249">
        <v>1429</v>
      </c>
      <c r="N11" s="218">
        <v>1429</v>
      </c>
      <c r="O11" s="92"/>
    </row>
    <row r="12" spans="1:16" s="74" customFormat="1" ht="30" customHeight="1">
      <c r="A12" s="87">
        <v>5</v>
      </c>
      <c r="B12" s="88" t="s">
        <v>223</v>
      </c>
      <c r="C12" s="89">
        <v>205</v>
      </c>
      <c r="D12" s="90">
        <v>36577</v>
      </c>
      <c r="E12" s="173" t="s">
        <v>757</v>
      </c>
      <c r="F12" s="173" t="s">
        <v>758</v>
      </c>
      <c r="G12" s="157" t="s">
        <v>1118</v>
      </c>
      <c r="H12" s="157">
        <v>1367</v>
      </c>
      <c r="I12" s="157">
        <v>1369</v>
      </c>
      <c r="J12" s="218">
        <v>1369</v>
      </c>
      <c r="K12" s="248">
        <v>1260</v>
      </c>
      <c r="L12" s="248">
        <v>1415</v>
      </c>
      <c r="M12" s="249">
        <v>1403</v>
      </c>
      <c r="N12" s="218">
        <v>1415</v>
      </c>
      <c r="O12" s="92"/>
      <c r="P12" s="75"/>
    </row>
    <row r="13" spans="1:15" s="74" customFormat="1" ht="30" customHeight="1">
      <c r="A13" s="87">
        <v>6</v>
      </c>
      <c r="B13" s="88" t="s">
        <v>228</v>
      </c>
      <c r="C13" s="89">
        <v>309</v>
      </c>
      <c r="D13" s="90">
        <v>37132</v>
      </c>
      <c r="E13" s="173" t="s">
        <v>774</v>
      </c>
      <c r="F13" s="173" t="s">
        <v>775</v>
      </c>
      <c r="G13" s="157">
        <v>1341</v>
      </c>
      <c r="H13" s="157">
        <v>1361</v>
      </c>
      <c r="I13" s="157">
        <v>1385</v>
      </c>
      <c r="J13" s="218">
        <v>1385</v>
      </c>
      <c r="K13" s="248" t="s">
        <v>1118</v>
      </c>
      <c r="L13" s="248">
        <v>1387</v>
      </c>
      <c r="M13" s="249">
        <v>1348</v>
      </c>
      <c r="N13" s="218">
        <v>1387</v>
      </c>
      <c r="O13" s="92"/>
    </row>
    <row r="14" spans="1:15" s="74" customFormat="1" ht="30" customHeight="1">
      <c r="A14" s="87">
        <v>7</v>
      </c>
      <c r="B14" s="88" t="s">
        <v>229</v>
      </c>
      <c r="C14" s="89">
        <v>306</v>
      </c>
      <c r="D14" s="90">
        <v>36610</v>
      </c>
      <c r="E14" s="173" t="s">
        <v>772</v>
      </c>
      <c r="F14" s="173" t="s">
        <v>773</v>
      </c>
      <c r="G14" s="157" t="s">
        <v>1118</v>
      </c>
      <c r="H14" s="157" t="s">
        <v>1118</v>
      </c>
      <c r="I14" s="157">
        <v>1298</v>
      </c>
      <c r="J14" s="218">
        <v>1298</v>
      </c>
      <c r="K14" s="248" t="s">
        <v>1118</v>
      </c>
      <c r="L14" s="248">
        <v>1366</v>
      </c>
      <c r="M14" s="249">
        <v>1371</v>
      </c>
      <c r="N14" s="218">
        <v>1371</v>
      </c>
      <c r="O14" s="92"/>
    </row>
    <row r="15" spans="1:15" s="74" customFormat="1" ht="30" customHeight="1">
      <c r="A15" s="87">
        <v>8</v>
      </c>
      <c r="B15" s="88" t="s">
        <v>230</v>
      </c>
      <c r="C15" s="89">
        <v>287</v>
      </c>
      <c r="D15" s="90">
        <v>36537</v>
      </c>
      <c r="E15" s="173" t="s">
        <v>767</v>
      </c>
      <c r="F15" s="173" t="s">
        <v>766</v>
      </c>
      <c r="G15" s="157">
        <v>1330</v>
      </c>
      <c r="H15" s="157">
        <v>1276</v>
      </c>
      <c r="I15" s="157">
        <v>1330</v>
      </c>
      <c r="J15" s="218">
        <v>1330</v>
      </c>
      <c r="K15" s="248">
        <v>1189</v>
      </c>
      <c r="L15" s="248">
        <v>1167</v>
      </c>
      <c r="M15" s="249">
        <v>1317</v>
      </c>
      <c r="N15" s="218">
        <v>1330</v>
      </c>
      <c r="O15" s="92"/>
    </row>
    <row r="16" spans="1:15" s="74" customFormat="1" ht="30" customHeight="1">
      <c r="A16" s="87">
        <v>9</v>
      </c>
      <c r="B16" s="88" t="s">
        <v>222</v>
      </c>
      <c r="C16" s="89">
        <v>301</v>
      </c>
      <c r="D16" s="90">
        <v>36526</v>
      </c>
      <c r="E16" s="173" t="s">
        <v>770</v>
      </c>
      <c r="F16" s="173" t="s">
        <v>771</v>
      </c>
      <c r="G16" s="157">
        <v>1197</v>
      </c>
      <c r="H16" s="157" t="s">
        <v>1118</v>
      </c>
      <c r="I16" s="157" t="s">
        <v>1118</v>
      </c>
      <c r="J16" s="218">
        <v>1197</v>
      </c>
      <c r="K16" s="248"/>
      <c r="L16" s="248"/>
      <c r="M16" s="249"/>
      <c r="N16" s="218">
        <v>1197</v>
      </c>
      <c r="O16" s="92"/>
    </row>
    <row r="17" spans="1:15" s="74" customFormat="1" ht="30" customHeight="1">
      <c r="A17" s="87">
        <v>10</v>
      </c>
      <c r="B17" s="88" t="s">
        <v>224</v>
      </c>
      <c r="C17" s="89">
        <v>288</v>
      </c>
      <c r="D17" s="90">
        <v>36539</v>
      </c>
      <c r="E17" s="173" t="s">
        <v>768</v>
      </c>
      <c r="F17" s="173" t="s">
        <v>766</v>
      </c>
      <c r="G17" s="157" t="s">
        <v>1118</v>
      </c>
      <c r="H17" s="157">
        <v>1099</v>
      </c>
      <c r="I17" s="157">
        <v>1166</v>
      </c>
      <c r="J17" s="218">
        <v>1166</v>
      </c>
      <c r="K17" s="248"/>
      <c r="L17" s="248"/>
      <c r="M17" s="249"/>
      <c r="N17" s="218">
        <v>1166</v>
      </c>
      <c r="O17" s="92"/>
    </row>
    <row r="18" spans="1:15" s="74" customFormat="1" ht="30" customHeight="1" thickBot="1">
      <c r="A18" s="260">
        <v>11</v>
      </c>
      <c r="B18" s="261" t="s">
        <v>216</v>
      </c>
      <c r="C18" s="262">
        <v>82</v>
      </c>
      <c r="D18" s="263">
        <v>36714</v>
      </c>
      <c r="E18" s="264" t="s">
        <v>748</v>
      </c>
      <c r="F18" s="264" t="s">
        <v>749</v>
      </c>
      <c r="G18" s="265">
        <v>1165</v>
      </c>
      <c r="H18" s="265">
        <v>1152</v>
      </c>
      <c r="I18" s="265">
        <v>1141</v>
      </c>
      <c r="J18" s="266">
        <v>1165</v>
      </c>
      <c r="K18" s="267"/>
      <c r="L18" s="267"/>
      <c r="M18" s="268"/>
      <c r="N18" s="266">
        <v>1165</v>
      </c>
      <c r="O18" s="269"/>
    </row>
    <row r="19" spans="1:16" s="74" customFormat="1" ht="30" customHeight="1" thickTop="1">
      <c r="A19" s="250">
        <v>12</v>
      </c>
      <c r="B19" s="251" t="s">
        <v>219</v>
      </c>
      <c r="C19" s="252">
        <v>139</v>
      </c>
      <c r="D19" s="253">
        <v>36617</v>
      </c>
      <c r="E19" s="254" t="s">
        <v>750</v>
      </c>
      <c r="F19" s="254" t="s">
        <v>751</v>
      </c>
      <c r="G19" s="255">
        <v>1106</v>
      </c>
      <c r="H19" s="255">
        <v>1132</v>
      </c>
      <c r="I19" s="255">
        <v>1124</v>
      </c>
      <c r="J19" s="256">
        <v>1132</v>
      </c>
      <c r="K19" s="257"/>
      <c r="L19" s="257"/>
      <c r="M19" s="258"/>
      <c r="N19" s="256">
        <v>1132</v>
      </c>
      <c r="O19" s="259"/>
      <c r="P19" s="75"/>
    </row>
    <row r="20" spans="1:15" s="74" customFormat="1" ht="30" customHeight="1">
      <c r="A20" s="87">
        <v>13</v>
      </c>
      <c r="B20" s="88" t="s">
        <v>225</v>
      </c>
      <c r="C20" s="89">
        <v>290</v>
      </c>
      <c r="D20" s="90">
        <v>36531</v>
      </c>
      <c r="E20" s="173" t="s">
        <v>769</v>
      </c>
      <c r="F20" s="173" t="s">
        <v>766</v>
      </c>
      <c r="G20" s="157">
        <v>1072</v>
      </c>
      <c r="H20" s="157">
        <v>1037</v>
      </c>
      <c r="I20" s="157">
        <v>982</v>
      </c>
      <c r="J20" s="218">
        <v>1072</v>
      </c>
      <c r="K20" s="248"/>
      <c r="L20" s="248"/>
      <c r="M20" s="249"/>
      <c r="N20" s="218">
        <v>1072</v>
      </c>
      <c r="O20" s="92"/>
    </row>
    <row r="21" spans="1:15" s="74" customFormat="1" ht="30" customHeight="1">
      <c r="A21" s="87">
        <v>14</v>
      </c>
      <c r="B21" s="88" t="s">
        <v>220</v>
      </c>
      <c r="C21" s="89">
        <v>140</v>
      </c>
      <c r="D21" s="90">
        <v>37061</v>
      </c>
      <c r="E21" s="173" t="s">
        <v>752</v>
      </c>
      <c r="F21" s="173" t="s">
        <v>751</v>
      </c>
      <c r="G21" s="157" t="s">
        <v>1118</v>
      </c>
      <c r="H21" s="157">
        <v>978</v>
      </c>
      <c r="I21" s="157" t="s">
        <v>1118</v>
      </c>
      <c r="J21" s="218">
        <v>978</v>
      </c>
      <c r="K21" s="248"/>
      <c r="L21" s="248"/>
      <c r="M21" s="249"/>
      <c r="N21" s="218">
        <v>978</v>
      </c>
      <c r="O21" s="92"/>
    </row>
    <row r="22" spans="1:15" s="74" customFormat="1" ht="30" customHeight="1">
      <c r="A22" s="87">
        <v>15</v>
      </c>
      <c r="B22" s="88" t="s">
        <v>218</v>
      </c>
      <c r="C22" s="89">
        <v>157</v>
      </c>
      <c r="D22" s="90">
        <v>36981</v>
      </c>
      <c r="E22" s="173" t="s">
        <v>754</v>
      </c>
      <c r="F22" s="173" t="s">
        <v>726</v>
      </c>
      <c r="G22" s="157">
        <v>810</v>
      </c>
      <c r="H22" s="157">
        <v>745</v>
      </c>
      <c r="I22" s="157" t="s">
        <v>1118</v>
      </c>
      <c r="J22" s="218">
        <v>810</v>
      </c>
      <c r="K22" s="248"/>
      <c r="L22" s="248"/>
      <c r="M22" s="249"/>
      <c r="N22" s="218">
        <v>810</v>
      </c>
      <c r="O22" s="92"/>
    </row>
    <row r="23" spans="1:15" s="74" customFormat="1" ht="30" customHeight="1">
      <c r="A23" s="87" t="s">
        <v>252</v>
      </c>
      <c r="B23" s="88" t="s">
        <v>221</v>
      </c>
      <c r="C23" s="89">
        <v>156</v>
      </c>
      <c r="D23" s="90">
        <v>36543</v>
      </c>
      <c r="E23" s="173" t="s">
        <v>753</v>
      </c>
      <c r="F23" s="173" t="s">
        <v>726</v>
      </c>
      <c r="G23" s="157" t="s">
        <v>1118</v>
      </c>
      <c r="H23" s="157" t="s">
        <v>1118</v>
      </c>
      <c r="I23" s="157" t="s">
        <v>1118</v>
      </c>
      <c r="J23" s="218" t="s">
        <v>829</v>
      </c>
      <c r="K23" s="248"/>
      <c r="L23" s="248"/>
      <c r="M23" s="249"/>
      <c r="N23" s="218" t="s">
        <v>739</v>
      </c>
      <c r="O23" s="92"/>
    </row>
    <row r="24" spans="1:15" s="74" customFormat="1" ht="30" customHeight="1">
      <c r="A24" s="87" t="s">
        <v>252</v>
      </c>
      <c r="B24" s="88" t="s">
        <v>227</v>
      </c>
      <c r="C24" s="89">
        <v>268</v>
      </c>
      <c r="D24" s="90">
        <v>36617</v>
      </c>
      <c r="E24" s="173" t="s">
        <v>763</v>
      </c>
      <c r="F24" s="173" t="s">
        <v>764</v>
      </c>
      <c r="G24" s="157" t="s">
        <v>252</v>
      </c>
      <c r="H24" s="157" t="s">
        <v>252</v>
      </c>
      <c r="I24" s="157" t="s">
        <v>252</v>
      </c>
      <c r="J24" s="218" t="s">
        <v>829</v>
      </c>
      <c r="K24" s="248"/>
      <c r="L24" s="248"/>
      <c r="M24" s="249"/>
      <c r="N24" s="218" t="s">
        <v>738</v>
      </c>
      <c r="O24" s="92"/>
    </row>
    <row r="25" spans="1:15" s="74" customFormat="1" ht="30" customHeight="1">
      <c r="A25" s="87"/>
      <c r="B25" s="88" t="s">
        <v>233</v>
      </c>
      <c r="C25" s="89" t="s">
        <v>829</v>
      </c>
      <c r="D25" s="90" t="s">
        <v>829</v>
      </c>
      <c r="E25" s="173" t="s">
        <v>829</v>
      </c>
      <c r="F25" s="173" t="s">
        <v>829</v>
      </c>
      <c r="G25" s="157"/>
      <c r="H25" s="157"/>
      <c r="I25" s="157"/>
      <c r="J25" s="218" t="s">
        <v>829</v>
      </c>
      <c r="K25" s="219"/>
      <c r="L25" s="219"/>
      <c r="M25" s="220"/>
      <c r="N25" s="218">
        <v>0</v>
      </c>
      <c r="O25" s="92"/>
    </row>
    <row r="26" spans="1:16" s="74" customFormat="1" ht="30" customHeight="1">
      <c r="A26" s="87"/>
      <c r="B26" s="88" t="s">
        <v>234</v>
      </c>
      <c r="C26" s="89" t="s">
        <v>829</v>
      </c>
      <c r="D26" s="90" t="s">
        <v>829</v>
      </c>
      <c r="E26" s="173" t="s">
        <v>829</v>
      </c>
      <c r="F26" s="173" t="s">
        <v>829</v>
      </c>
      <c r="G26" s="157"/>
      <c r="H26" s="157"/>
      <c r="I26" s="157"/>
      <c r="J26" s="218" t="s">
        <v>829</v>
      </c>
      <c r="K26" s="219"/>
      <c r="L26" s="219"/>
      <c r="M26" s="220"/>
      <c r="N26" s="218">
        <v>0</v>
      </c>
      <c r="O26" s="92"/>
      <c r="P26" s="75"/>
    </row>
    <row r="27" spans="1:15" s="74" customFormat="1" ht="30" customHeight="1">
      <c r="A27" s="87"/>
      <c r="B27" s="88" t="s">
        <v>235</v>
      </c>
      <c r="C27" s="89" t="s">
        <v>829</v>
      </c>
      <c r="D27" s="90" t="s">
        <v>829</v>
      </c>
      <c r="E27" s="173" t="s">
        <v>829</v>
      </c>
      <c r="F27" s="173" t="s">
        <v>829</v>
      </c>
      <c r="G27" s="157"/>
      <c r="H27" s="157"/>
      <c r="I27" s="157"/>
      <c r="J27" s="218" t="s">
        <v>829</v>
      </c>
      <c r="K27" s="219"/>
      <c r="L27" s="219"/>
      <c r="M27" s="220"/>
      <c r="N27" s="218">
        <v>0</v>
      </c>
      <c r="O27" s="92"/>
    </row>
    <row r="28" spans="1:15" s="74" customFormat="1" ht="30" customHeight="1">
      <c r="A28" s="87"/>
      <c r="B28" s="88" t="s">
        <v>236</v>
      </c>
      <c r="C28" s="89" t="s">
        <v>829</v>
      </c>
      <c r="D28" s="90" t="s">
        <v>829</v>
      </c>
      <c r="E28" s="173" t="s">
        <v>829</v>
      </c>
      <c r="F28" s="173" t="s">
        <v>829</v>
      </c>
      <c r="G28" s="157"/>
      <c r="H28" s="157"/>
      <c r="I28" s="157"/>
      <c r="J28" s="218" t="s">
        <v>829</v>
      </c>
      <c r="K28" s="219"/>
      <c r="L28" s="219"/>
      <c r="M28" s="220"/>
      <c r="N28" s="218">
        <v>0</v>
      </c>
      <c r="O28" s="92"/>
    </row>
    <row r="29" spans="1:15" s="74" customFormat="1" ht="30" customHeight="1">
      <c r="A29" s="87"/>
      <c r="B29" s="88" t="s">
        <v>237</v>
      </c>
      <c r="C29" s="89" t="s">
        <v>829</v>
      </c>
      <c r="D29" s="90" t="s">
        <v>829</v>
      </c>
      <c r="E29" s="173" t="s">
        <v>829</v>
      </c>
      <c r="F29" s="173" t="s">
        <v>829</v>
      </c>
      <c r="G29" s="157"/>
      <c r="H29" s="157"/>
      <c r="I29" s="157"/>
      <c r="J29" s="218" t="s">
        <v>829</v>
      </c>
      <c r="K29" s="219"/>
      <c r="L29" s="219"/>
      <c r="M29" s="220"/>
      <c r="N29" s="218">
        <v>0</v>
      </c>
      <c r="O29" s="92"/>
    </row>
    <row r="30" spans="1:15" s="74" customFormat="1" ht="30" customHeight="1">
      <c r="A30" s="87"/>
      <c r="B30" s="88" t="s">
        <v>238</v>
      </c>
      <c r="C30" s="89" t="s">
        <v>829</v>
      </c>
      <c r="D30" s="90" t="s">
        <v>829</v>
      </c>
      <c r="E30" s="173" t="s">
        <v>829</v>
      </c>
      <c r="F30" s="173" t="s">
        <v>829</v>
      </c>
      <c r="G30" s="157"/>
      <c r="H30" s="157"/>
      <c r="I30" s="157"/>
      <c r="J30" s="218" t="s">
        <v>829</v>
      </c>
      <c r="K30" s="219"/>
      <c r="L30" s="219"/>
      <c r="M30" s="220"/>
      <c r="N30" s="218">
        <v>0</v>
      </c>
      <c r="O30" s="92"/>
    </row>
    <row r="31" spans="1:15" s="74" customFormat="1" ht="30" customHeight="1">
      <c r="A31" s="87"/>
      <c r="B31" s="88" t="s">
        <v>239</v>
      </c>
      <c r="C31" s="89" t="s">
        <v>829</v>
      </c>
      <c r="D31" s="90" t="s">
        <v>829</v>
      </c>
      <c r="E31" s="173" t="s">
        <v>829</v>
      </c>
      <c r="F31" s="173" t="s">
        <v>829</v>
      </c>
      <c r="G31" s="157"/>
      <c r="H31" s="157"/>
      <c r="I31" s="157"/>
      <c r="J31" s="218" t="s">
        <v>829</v>
      </c>
      <c r="K31" s="219"/>
      <c r="L31" s="219"/>
      <c r="M31" s="220"/>
      <c r="N31" s="218">
        <v>0</v>
      </c>
      <c r="O31" s="92"/>
    </row>
    <row r="32" spans="1:15" s="74" customFormat="1" ht="30" customHeight="1">
      <c r="A32" s="87"/>
      <c r="B32" s="88" t="s">
        <v>240</v>
      </c>
      <c r="C32" s="89" t="s">
        <v>829</v>
      </c>
      <c r="D32" s="90" t="s">
        <v>829</v>
      </c>
      <c r="E32" s="173" t="s">
        <v>829</v>
      </c>
      <c r="F32" s="173" t="s">
        <v>829</v>
      </c>
      <c r="G32" s="157"/>
      <c r="H32" s="157"/>
      <c r="I32" s="157"/>
      <c r="J32" s="218" t="s">
        <v>829</v>
      </c>
      <c r="K32" s="219"/>
      <c r="L32" s="219"/>
      <c r="M32" s="220"/>
      <c r="N32" s="218">
        <v>0</v>
      </c>
      <c r="O32" s="92"/>
    </row>
    <row r="33" spans="1:16" s="74" customFormat="1" ht="30" customHeight="1">
      <c r="A33" s="87"/>
      <c r="B33" s="88" t="s">
        <v>241</v>
      </c>
      <c r="C33" s="89" t="s">
        <v>829</v>
      </c>
      <c r="D33" s="90" t="s">
        <v>829</v>
      </c>
      <c r="E33" s="173" t="s">
        <v>829</v>
      </c>
      <c r="F33" s="173" t="s">
        <v>829</v>
      </c>
      <c r="G33" s="157"/>
      <c r="H33" s="157"/>
      <c r="I33" s="157"/>
      <c r="J33" s="218" t="s">
        <v>829</v>
      </c>
      <c r="K33" s="219"/>
      <c r="L33" s="219"/>
      <c r="M33" s="220"/>
      <c r="N33" s="218">
        <v>0</v>
      </c>
      <c r="O33" s="92"/>
      <c r="P33" s="75"/>
    </row>
    <row r="34" spans="1:15" s="74" customFormat="1" ht="30" customHeight="1">
      <c r="A34" s="87"/>
      <c r="B34" s="88" t="s">
        <v>242</v>
      </c>
      <c r="C34" s="89" t="s">
        <v>829</v>
      </c>
      <c r="D34" s="90" t="s">
        <v>829</v>
      </c>
      <c r="E34" s="173" t="s">
        <v>829</v>
      </c>
      <c r="F34" s="173" t="s">
        <v>829</v>
      </c>
      <c r="G34" s="157"/>
      <c r="H34" s="157"/>
      <c r="I34" s="157"/>
      <c r="J34" s="218" t="s">
        <v>829</v>
      </c>
      <c r="K34" s="219"/>
      <c r="L34" s="219"/>
      <c r="M34" s="220"/>
      <c r="N34" s="218">
        <v>0</v>
      </c>
      <c r="O34" s="92"/>
    </row>
    <row r="35" spans="1:15" s="74" customFormat="1" ht="30" customHeight="1">
      <c r="A35" s="87"/>
      <c r="B35" s="88" t="s">
        <v>243</v>
      </c>
      <c r="C35" s="89" t="s">
        <v>829</v>
      </c>
      <c r="D35" s="90" t="s">
        <v>829</v>
      </c>
      <c r="E35" s="173" t="s">
        <v>829</v>
      </c>
      <c r="F35" s="173" t="s">
        <v>829</v>
      </c>
      <c r="G35" s="157"/>
      <c r="H35" s="157"/>
      <c r="I35" s="157"/>
      <c r="J35" s="218" t="s">
        <v>829</v>
      </c>
      <c r="K35" s="219"/>
      <c r="L35" s="219"/>
      <c r="M35" s="220"/>
      <c r="N35" s="218">
        <v>0</v>
      </c>
      <c r="O35" s="92"/>
    </row>
    <row r="36" spans="1:15" s="74" customFormat="1" ht="30" customHeight="1">
      <c r="A36" s="87"/>
      <c r="B36" s="88" t="s">
        <v>244</v>
      </c>
      <c r="C36" s="89" t="s">
        <v>829</v>
      </c>
      <c r="D36" s="90" t="s">
        <v>829</v>
      </c>
      <c r="E36" s="173" t="s">
        <v>829</v>
      </c>
      <c r="F36" s="173" t="s">
        <v>829</v>
      </c>
      <c r="G36" s="157"/>
      <c r="H36" s="157"/>
      <c r="I36" s="157"/>
      <c r="J36" s="218" t="s">
        <v>829</v>
      </c>
      <c r="K36" s="219"/>
      <c r="L36" s="219"/>
      <c r="M36" s="220"/>
      <c r="N36" s="218">
        <v>0</v>
      </c>
      <c r="O36" s="92"/>
    </row>
    <row r="37" spans="1:15" s="74" customFormat="1" ht="30" customHeight="1">
      <c r="A37" s="87"/>
      <c r="B37" s="88" t="s">
        <v>245</v>
      </c>
      <c r="C37" s="89" t="s">
        <v>829</v>
      </c>
      <c r="D37" s="90" t="s">
        <v>829</v>
      </c>
      <c r="E37" s="173" t="s">
        <v>829</v>
      </c>
      <c r="F37" s="173" t="s">
        <v>829</v>
      </c>
      <c r="G37" s="157"/>
      <c r="H37" s="157"/>
      <c r="I37" s="157"/>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I3:J3"/>
    <mergeCell ref="K3:O3"/>
    <mergeCell ref="B6:B7"/>
    <mergeCell ref="C6:C7"/>
    <mergeCell ref="A39:D39"/>
    <mergeCell ref="G39:L39"/>
    <mergeCell ref="N39:O39"/>
    <mergeCell ref="I4:J4"/>
    <mergeCell ref="K4:O4"/>
    <mergeCell ref="A6:A7"/>
    <mergeCell ref="D6:D7"/>
    <mergeCell ref="E6:E7"/>
    <mergeCell ref="F6:F7"/>
    <mergeCell ref="G6:M6"/>
    <mergeCell ref="A1:O1"/>
    <mergeCell ref="A2:O2"/>
    <mergeCell ref="A3:C3"/>
    <mergeCell ref="D3:E3"/>
    <mergeCell ref="G3:H3"/>
    <mergeCell ref="O6:O7"/>
    <mergeCell ref="N6:N7"/>
    <mergeCell ref="M5:O5"/>
    <mergeCell ref="A4:C4"/>
    <mergeCell ref="D4:E4"/>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Q47"/>
  <sheetViews>
    <sheetView view="pageBreakPreview" zoomScale="106" zoomScaleSheetLayoutView="106" zoomScalePageLayoutView="0" workbookViewId="0" topLeftCell="A1">
      <selection activeCell="D10" sqref="D10"/>
    </sheetView>
  </sheetViews>
  <sheetFormatPr defaultColWidth="9.140625" defaultRowHeight="12.75"/>
  <cols>
    <col min="1" max="2" width="4.8515625" style="32" customWidth="1"/>
    <col min="3" max="3" width="13.28125" style="21" bestFit="1" customWidth="1"/>
    <col min="4" max="4" width="20.8515625" style="59" customWidth="1"/>
    <col min="5" max="5" width="18.28125" style="59" customWidth="1"/>
    <col min="6" max="6" width="9.28125" style="21" customWidth="1"/>
    <col min="7" max="7" width="7.57421875" style="33" customWidth="1"/>
    <col min="8" max="8" width="2.140625" style="21" customWidth="1"/>
    <col min="9" max="9" width="4.421875" style="32" customWidth="1"/>
    <col min="10" max="10" width="15.8515625" style="32" hidden="1" customWidth="1"/>
    <col min="11" max="11" width="6.57421875" style="32" customWidth="1"/>
    <col min="12" max="12" width="14.140625" style="34" customWidth="1"/>
    <col min="13" max="13" width="23.7109375" style="63" customWidth="1"/>
    <col min="14" max="14" width="14.7109375" style="63" customWidth="1"/>
    <col min="15" max="15" width="9.57421875" style="21" customWidth="1"/>
    <col min="16" max="16" width="7.7109375" style="21" customWidth="1"/>
    <col min="17" max="17" width="5.7109375" style="21" customWidth="1"/>
    <col min="18" max="16384" width="9.140625" style="21" customWidth="1"/>
  </cols>
  <sheetData>
    <row r="1" spans="1:16" s="9" customFormat="1" ht="48.75" customHeight="1">
      <c r="A1" s="354" t="str">
        <f>('YARIŞMA BİLGİLERİ'!A2)</f>
        <v>Türkiye Atletizm Federasyonu
Bursa Atletizm İl Temsilciliği</v>
      </c>
      <c r="B1" s="354"/>
      <c r="C1" s="354"/>
      <c r="D1" s="354"/>
      <c r="E1" s="354"/>
      <c r="F1" s="354"/>
      <c r="G1" s="354"/>
      <c r="H1" s="354"/>
      <c r="I1" s="354"/>
      <c r="J1" s="354"/>
      <c r="K1" s="354"/>
      <c r="L1" s="354"/>
      <c r="M1" s="354"/>
      <c r="N1" s="354"/>
      <c r="O1" s="354"/>
      <c r="P1" s="354"/>
    </row>
    <row r="2" spans="1:16" s="9" customFormat="1" ht="24.75" customHeight="1">
      <c r="A2" s="389" t="str">
        <f>'YARIŞMA BİLGİLERİ'!F19</f>
        <v>21.Nurullah İvak Atmalar Şamp. ve Yıldız Kulüpler Atmalar Ligi Final Yarışmaları</v>
      </c>
      <c r="B2" s="389"/>
      <c r="C2" s="389"/>
      <c r="D2" s="389"/>
      <c r="E2" s="389"/>
      <c r="F2" s="389"/>
      <c r="G2" s="389"/>
      <c r="H2" s="389"/>
      <c r="I2" s="389"/>
      <c r="J2" s="389"/>
      <c r="K2" s="389"/>
      <c r="L2" s="389"/>
      <c r="M2" s="389"/>
      <c r="N2" s="389"/>
      <c r="O2" s="389"/>
      <c r="P2" s="389"/>
    </row>
    <row r="3" spans="1:16" s="12" customFormat="1" ht="21.75" customHeight="1">
      <c r="A3" s="356" t="s">
        <v>143</v>
      </c>
      <c r="B3" s="356"/>
      <c r="C3" s="356"/>
      <c r="D3" s="358" t="str">
        <f>'YARIŞMA PROGRAMI'!D16</f>
        <v>Çekiç Atma (5 kg.)</v>
      </c>
      <c r="E3" s="358"/>
      <c r="F3" s="390" t="s">
        <v>40</v>
      </c>
      <c r="G3" s="390"/>
      <c r="H3" s="10" t="s">
        <v>115</v>
      </c>
      <c r="I3" s="370">
        <f>'YARIŞMA PROGRAMI'!E16</f>
        <v>4500</v>
      </c>
      <c r="J3" s="370"/>
      <c r="K3" s="370"/>
      <c r="L3" s="11"/>
      <c r="M3" s="70" t="s">
        <v>139</v>
      </c>
      <c r="N3" s="367" t="str">
        <f>'YARIŞMA PROGRAMI'!F16</f>
        <v>Özkan BALTACI  78.90</v>
      </c>
      <c r="O3" s="367"/>
      <c r="P3" s="367"/>
    </row>
    <row r="4" spans="1:16" s="12" customFormat="1" ht="17.25" customHeight="1">
      <c r="A4" s="363" t="s">
        <v>120</v>
      </c>
      <c r="B4" s="363"/>
      <c r="C4" s="363"/>
      <c r="D4" s="357" t="str">
        <f>'YARIŞMA BİLGİLERİ'!F21</f>
        <v>Erkekler</v>
      </c>
      <c r="E4" s="357"/>
      <c r="F4" s="38"/>
      <c r="G4" s="38"/>
      <c r="H4" s="38"/>
      <c r="I4" s="38"/>
      <c r="J4" s="38"/>
      <c r="K4" s="38"/>
      <c r="L4" s="39"/>
      <c r="M4" s="69" t="s">
        <v>138</v>
      </c>
      <c r="N4" s="368" t="str">
        <f>'YARIŞMA PROGRAMI'!C16</f>
        <v>2 Mayıs 2015 - 11.00</v>
      </c>
      <c r="O4" s="368"/>
      <c r="P4" s="368"/>
    </row>
    <row r="5" spans="1:16" s="9" customFormat="1" ht="15.75" customHeight="1">
      <c r="A5" s="13"/>
      <c r="B5" s="13"/>
      <c r="C5" s="14"/>
      <c r="D5" s="15"/>
      <c r="E5" s="16"/>
      <c r="F5" s="16"/>
      <c r="G5" s="16"/>
      <c r="H5" s="16"/>
      <c r="I5" s="13"/>
      <c r="J5" s="13"/>
      <c r="K5" s="13"/>
      <c r="L5" s="17"/>
      <c r="M5" s="18"/>
      <c r="N5" s="385">
        <f ca="1">NOW()</f>
        <v>42127.812417939815</v>
      </c>
      <c r="O5" s="385"/>
      <c r="P5" s="385"/>
    </row>
    <row r="6" spans="1:16" s="19" customFormat="1" ht="24" customHeight="1">
      <c r="A6" s="359" t="s">
        <v>11</v>
      </c>
      <c r="B6" s="360" t="s">
        <v>113</v>
      </c>
      <c r="C6" s="362" t="s">
        <v>135</v>
      </c>
      <c r="D6" s="364" t="s">
        <v>13</v>
      </c>
      <c r="E6" s="364" t="s">
        <v>38</v>
      </c>
      <c r="F6" s="364" t="s">
        <v>14</v>
      </c>
      <c r="G6" s="365" t="s">
        <v>24</v>
      </c>
      <c r="I6" s="351" t="s">
        <v>15</v>
      </c>
      <c r="J6" s="352"/>
      <c r="K6" s="352"/>
      <c r="L6" s="352"/>
      <c r="M6" s="352"/>
      <c r="N6" s="352"/>
      <c r="O6" s="352"/>
      <c r="P6" s="353"/>
    </row>
    <row r="7" spans="1:16" ht="24" customHeight="1">
      <c r="A7" s="359"/>
      <c r="B7" s="361"/>
      <c r="C7" s="362"/>
      <c r="D7" s="364"/>
      <c r="E7" s="364"/>
      <c r="F7" s="364"/>
      <c r="G7" s="366"/>
      <c r="H7" s="20"/>
      <c r="I7" s="55" t="s">
        <v>11</v>
      </c>
      <c r="J7" s="52" t="s">
        <v>114</v>
      </c>
      <c r="K7" s="52" t="s">
        <v>113</v>
      </c>
      <c r="L7" s="53" t="s">
        <v>12</v>
      </c>
      <c r="M7" s="54" t="s">
        <v>13</v>
      </c>
      <c r="N7" s="54" t="s">
        <v>38</v>
      </c>
      <c r="O7" s="52" t="s">
        <v>14</v>
      </c>
      <c r="P7" s="52" t="s">
        <v>24</v>
      </c>
    </row>
    <row r="8" spans="1:16" s="19" customFormat="1" ht="27.75" customHeight="1">
      <c r="A8" s="22">
        <v>1</v>
      </c>
      <c r="B8" s="22"/>
      <c r="C8" s="23"/>
      <c r="D8" s="160"/>
      <c r="E8" s="161"/>
      <c r="F8" s="24"/>
      <c r="G8" s="25"/>
      <c r="H8" s="26"/>
      <c r="I8" s="27">
        <v>1</v>
      </c>
      <c r="J8" s="28" t="s">
        <v>161</v>
      </c>
      <c r="K8" s="29"/>
      <c r="L8" s="30"/>
      <c r="M8" s="56"/>
      <c r="N8" s="56"/>
      <c r="O8" s="31"/>
      <c r="P8" s="29"/>
    </row>
    <row r="9" spans="1:16" s="19" customFormat="1" ht="27.75" customHeight="1">
      <c r="A9" s="22">
        <v>2</v>
      </c>
      <c r="B9" s="22"/>
      <c r="C9" s="23"/>
      <c r="D9" s="160"/>
      <c r="E9" s="161"/>
      <c r="F9" s="24"/>
      <c r="G9" s="25"/>
      <c r="H9" s="26"/>
      <c r="I9" s="27">
        <v>2</v>
      </c>
      <c r="J9" s="28" t="s">
        <v>162</v>
      </c>
      <c r="K9" s="29"/>
      <c r="L9" s="30"/>
      <c r="M9" s="56"/>
      <c r="N9" s="56"/>
      <c r="O9" s="31"/>
      <c r="P9" s="29"/>
    </row>
    <row r="10" spans="1:16" s="19" customFormat="1" ht="27.75" customHeight="1">
      <c r="A10" s="22">
        <v>3</v>
      </c>
      <c r="B10" s="22"/>
      <c r="C10" s="23"/>
      <c r="D10" s="160"/>
      <c r="E10" s="161"/>
      <c r="F10" s="24"/>
      <c r="G10" s="25"/>
      <c r="H10" s="26"/>
      <c r="I10" s="27">
        <v>3</v>
      </c>
      <c r="J10" s="28" t="s">
        <v>163</v>
      </c>
      <c r="K10" s="29"/>
      <c r="L10" s="30"/>
      <c r="M10" s="56"/>
      <c r="N10" s="56"/>
      <c r="O10" s="31"/>
      <c r="P10" s="29"/>
    </row>
    <row r="11" spans="1:16" s="19" customFormat="1" ht="27.75" customHeight="1">
      <c r="A11" s="22">
        <v>4</v>
      </c>
      <c r="B11" s="22"/>
      <c r="C11" s="23"/>
      <c r="D11" s="160"/>
      <c r="E11" s="161"/>
      <c r="F11" s="24"/>
      <c r="G11" s="25"/>
      <c r="H11" s="26"/>
      <c r="I11" s="27">
        <v>4</v>
      </c>
      <c r="J11" s="28" t="s">
        <v>164</v>
      </c>
      <c r="K11" s="29"/>
      <c r="L11" s="30"/>
      <c r="M11" s="56"/>
      <c r="N11" s="56"/>
      <c r="O11" s="31"/>
      <c r="P11" s="29"/>
    </row>
    <row r="12" spans="1:16" s="19" customFormat="1" ht="27.75" customHeight="1">
      <c r="A12" s="22">
        <v>5</v>
      </c>
      <c r="B12" s="22"/>
      <c r="C12" s="23"/>
      <c r="D12" s="160"/>
      <c r="E12" s="161"/>
      <c r="F12" s="24"/>
      <c r="G12" s="25"/>
      <c r="H12" s="26"/>
      <c r="I12" s="27">
        <v>5</v>
      </c>
      <c r="J12" s="28" t="s">
        <v>165</v>
      </c>
      <c r="K12" s="29"/>
      <c r="L12" s="30"/>
      <c r="M12" s="56"/>
      <c r="N12" s="56"/>
      <c r="O12" s="31"/>
      <c r="P12" s="29"/>
    </row>
    <row r="13" spans="1:16" s="19" customFormat="1" ht="27.75" customHeight="1">
      <c r="A13" s="22">
        <v>6</v>
      </c>
      <c r="B13" s="22"/>
      <c r="C13" s="23"/>
      <c r="D13" s="160"/>
      <c r="E13" s="161"/>
      <c r="F13" s="24"/>
      <c r="G13" s="25"/>
      <c r="H13" s="26"/>
      <c r="I13" s="27">
        <v>6</v>
      </c>
      <c r="J13" s="28" t="s">
        <v>166</v>
      </c>
      <c r="K13" s="29"/>
      <c r="L13" s="30"/>
      <c r="M13" s="56"/>
      <c r="N13" s="56"/>
      <c r="O13" s="31"/>
      <c r="P13" s="29"/>
    </row>
    <row r="14" spans="1:16" s="19" customFormat="1" ht="27.75" customHeight="1">
      <c r="A14" s="22">
        <v>7</v>
      </c>
      <c r="B14" s="22"/>
      <c r="C14" s="23"/>
      <c r="D14" s="160"/>
      <c r="E14" s="161"/>
      <c r="F14" s="24"/>
      <c r="G14" s="25"/>
      <c r="H14" s="26"/>
      <c r="I14" s="27">
        <v>7</v>
      </c>
      <c r="J14" s="28" t="s">
        <v>167</v>
      </c>
      <c r="K14" s="29"/>
      <c r="L14" s="30"/>
      <c r="M14" s="56"/>
      <c r="N14" s="56"/>
      <c r="O14" s="31"/>
      <c r="P14" s="29"/>
    </row>
    <row r="15" spans="1:16" s="19" customFormat="1" ht="27.75" customHeight="1">
      <c r="A15" s="22">
        <v>8</v>
      </c>
      <c r="B15" s="22"/>
      <c r="C15" s="23"/>
      <c r="D15" s="160"/>
      <c r="E15" s="161"/>
      <c r="F15" s="24"/>
      <c r="G15" s="25"/>
      <c r="H15" s="26"/>
      <c r="I15" s="27">
        <v>8</v>
      </c>
      <c r="J15" s="28" t="s">
        <v>168</v>
      </c>
      <c r="K15" s="29"/>
      <c r="L15" s="30"/>
      <c r="M15" s="56"/>
      <c r="N15" s="56"/>
      <c r="O15" s="31"/>
      <c r="P15" s="29"/>
    </row>
    <row r="16" spans="1:16" s="19" customFormat="1" ht="27.75" customHeight="1">
      <c r="A16" s="22">
        <v>9</v>
      </c>
      <c r="B16" s="22"/>
      <c r="C16" s="23"/>
      <c r="D16" s="160"/>
      <c r="E16" s="161"/>
      <c r="F16" s="24"/>
      <c r="G16" s="25"/>
      <c r="H16" s="26"/>
      <c r="I16" s="351" t="s">
        <v>16</v>
      </c>
      <c r="J16" s="352"/>
      <c r="K16" s="352"/>
      <c r="L16" s="352"/>
      <c r="M16" s="352"/>
      <c r="N16" s="352"/>
      <c r="O16" s="352"/>
      <c r="P16" s="353"/>
    </row>
    <row r="17" spans="1:16" s="19" customFormat="1" ht="27.75" customHeight="1">
      <c r="A17" s="22">
        <v>10</v>
      </c>
      <c r="B17" s="22"/>
      <c r="C17" s="23"/>
      <c r="D17" s="160"/>
      <c r="E17" s="161"/>
      <c r="F17" s="24"/>
      <c r="G17" s="25"/>
      <c r="H17" s="26"/>
      <c r="I17" s="55" t="s">
        <v>11</v>
      </c>
      <c r="J17" s="52" t="s">
        <v>114</v>
      </c>
      <c r="K17" s="52" t="s">
        <v>113</v>
      </c>
      <c r="L17" s="53" t="s">
        <v>12</v>
      </c>
      <c r="M17" s="54" t="s">
        <v>13</v>
      </c>
      <c r="N17" s="54" t="s">
        <v>38</v>
      </c>
      <c r="O17" s="52" t="s">
        <v>14</v>
      </c>
      <c r="P17" s="52" t="s">
        <v>24</v>
      </c>
    </row>
    <row r="18" spans="1:16" s="19" customFormat="1" ht="27.75" customHeight="1">
      <c r="A18" s="22">
        <v>11</v>
      </c>
      <c r="B18" s="22"/>
      <c r="C18" s="23"/>
      <c r="D18" s="160"/>
      <c r="E18" s="161"/>
      <c r="F18" s="24"/>
      <c r="G18" s="25"/>
      <c r="H18" s="26"/>
      <c r="I18" s="27">
        <v>1</v>
      </c>
      <c r="J18" s="28" t="s">
        <v>169</v>
      </c>
      <c r="K18" s="29"/>
      <c r="L18" s="30"/>
      <c r="M18" s="56"/>
      <c r="N18" s="56"/>
      <c r="O18" s="31"/>
      <c r="P18" s="29"/>
    </row>
    <row r="19" spans="1:16" s="19" customFormat="1" ht="27.75" customHeight="1">
      <c r="A19" s="22">
        <v>12</v>
      </c>
      <c r="B19" s="22"/>
      <c r="C19" s="23"/>
      <c r="D19" s="160"/>
      <c r="E19" s="161"/>
      <c r="F19" s="24"/>
      <c r="G19" s="25"/>
      <c r="H19" s="26"/>
      <c r="I19" s="27">
        <v>2</v>
      </c>
      <c r="J19" s="28" t="s">
        <v>170</v>
      </c>
      <c r="K19" s="29"/>
      <c r="L19" s="30"/>
      <c r="M19" s="56"/>
      <c r="N19" s="56"/>
      <c r="O19" s="31"/>
      <c r="P19" s="29"/>
    </row>
    <row r="20" spans="1:16" s="19" customFormat="1" ht="27.75" customHeight="1">
      <c r="A20" s="22">
        <v>13</v>
      </c>
      <c r="B20" s="22"/>
      <c r="C20" s="23"/>
      <c r="D20" s="160"/>
      <c r="E20" s="161"/>
      <c r="F20" s="24"/>
      <c r="G20" s="25"/>
      <c r="H20" s="26"/>
      <c r="I20" s="27">
        <v>3</v>
      </c>
      <c r="J20" s="28" t="s">
        <v>171</v>
      </c>
      <c r="K20" s="29"/>
      <c r="L20" s="30"/>
      <c r="M20" s="56"/>
      <c r="N20" s="56"/>
      <c r="O20" s="31"/>
      <c r="P20" s="29"/>
    </row>
    <row r="21" spans="1:16" s="19" customFormat="1" ht="27.75" customHeight="1">
      <c r="A21" s="22">
        <v>14</v>
      </c>
      <c r="B21" s="22"/>
      <c r="C21" s="23"/>
      <c r="D21" s="160"/>
      <c r="E21" s="161"/>
      <c r="F21" s="24"/>
      <c r="G21" s="25"/>
      <c r="H21" s="26"/>
      <c r="I21" s="27">
        <v>4</v>
      </c>
      <c r="J21" s="28" t="s">
        <v>172</v>
      </c>
      <c r="K21" s="29"/>
      <c r="L21" s="30"/>
      <c r="M21" s="56"/>
      <c r="N21" s="56"/>
      <c r="O21" s="31"/>
      <c r="P21" s="29"/>
    </row>
    <row r="22" spans="1:16" s="19" customFormat="1" ht="27.75" customHeight="1">
      <c r="A22" s="22">
        <v>15</v>
      </c>
      <c r="B22" s="22"/>
      <c r="C22" s="23"/>
      <c r="D22" s="160"/>
      <c r="E22" s="161"/>
      <c r="F22" s="24"/>
      <c r="G22" s="25"/>
      <c r="H22" s="26"/>
      <c r="I22" s="27">
        <v>5</v>
      </c>
      <c r="J22" s="28" t="s">
        <v>173</v>
      </c>
      <c r="K22" s="29"/>
      <c r="L22" s="30"/>
      <c r="M22" s="56"/>
      <c r="N22" s="56"/>
      <c r="O22" s="31"/>
      <c r="P22" s="29"/>
    </row>
    <row r="23" spans="1:16" s="19" customFormat="1" ht="27.75" customHeight="1">
      <c r="A23" s="22">
        <v>16</v>
      </c>
      <c r="B23" s="22"/>
      <c r="C23" s="23"/>
      <c r="D23" s="160"/>
      <c r="E23" s="161"/>
      <c r="F23" s="24"/>
      <c r="G23" s="25"/>
      <c r="H23" s="26"/>
      <c r="I23" s="27">
        <v>6</v>
      </c>
      <c r="J23" s="28" t="s">
        <v>174</v>
      </c>
      <c r="K23" s="29"/>
      <c r="L23" s="30"/>
      <c r="M23" s="56"/>
      <c r="N23" s="56"/>
      <c r="O23" s="31"/>
      <c r="P23" s="29"/>
    </row>
    <row r="24" spans="1:16" s="19" customFormat="1" ht="27.75" customHeight="1">
      <c r="A24" s="22">
        <v>17</v>
      </c>
      <c r="B24" s="22"/>
      <c r="C24" s="23"/>
      <c r="D24" s="160"/>
      <c r="E24" s="161"/>
      <c r="F24" s="24"/>
      <c r="G24" s="25"/>
      <c r="H24" s="26"/>
      <c r="I24" s="27">
        <v>7</v>
      </c>
      <c r="J24" s="28" t="s">
        <v>175</v>
      </c>
      <c r="K24" s="29"/>
      <c r="L24" s="30"/>
      <c r="M24" s="56"/>
      <c r="N24" s="56"/>
      <c r="O24" s="31"/>
      <c r="P24" s="29"/>
    </row>
    <row r="25" spans="1:16" s="19" customFormat="1" ht="27.75" customHeight="1">
      <c r="A25" s="22">
        <v>18</v>
      </c>
      <c r="B25" s="22"/>
      <c r="C25" s="23"/>
      <c r="D25" s="160"/>
      <c r="E25" s="161"/>
      <c r="F25" s="24"/>
      <c r="G25" s="25"/>
      <c r="H25" s="26"/>
      <c r="I25" s="27">
        <v>8</v>
      </c>
      <c r="J25" s="28" t="s">
        <v>176</v>
      </c>
      <c r="K25" s="29"/>
      <c r="L25" s="30"/>
      <c r="M25" s="56"/>
      <c r="N25" s="56"/>
      <c r="O25" s="31"/>
      <c r="P25" s="29"/>
    </row>
    <row r="26" spans="1:16" s="19" customFormat="1" ht="27.75" customHeight="1">
      <c r="A26" s="22">
        <v>19</v>
      </c>
      <c r="B26" s="22"/>
      <c r="C26" s="23"/>
      <c r="D26" s="160"/>
      <c r="E26" s="161"/>
      <c r="F26" s="24"/>
      <c r="G26" s="25"/>
      <c r="H26" s="26"/>
      <c r="I26" s="351" t="s">
        <v>17</v>
      </c>
      <c r="J26" s="352"/>
      <c r="K26" s="352"/>
      <c r="L26" s="352"/>
      <c r="M26" s="352"/>
      <c r="N26" s="352"/>
      <c r="O26" s="352"/>
      <c r="P26" s="353"/>
    </row>
    <row r="27" spans="1:16" s="19" customFormat="1" ht="27.75" customHeight="1">
      <c r="A27" s="22">
        <v>20</v>
      </c>
      <c r="B27" s="22"/>
      <c r="C27" s="23"/>
      <c r="D27" s="160"/>
      <c r="E27" s="161"/>
      <c r="F27" s="24"/>
      <c r="G27" s="25"/>
      <c r="H27" s="26"/>
      <c r="I27" s="55" t="s">
        <v>11</v>
      </c>
      <c r="J27" s="52" t="s">
        <v>114</v>
      </c>
      <c r="K27" s="52" t="s">
        <v>113</v>
      </c>
      <c r="L27" s="53" t="s">
        <v>12</v>
      </c>
      <c r="M27" s="54" t="s">
        <v>13</v>
      </c>
      <c r="N27" s="54" t="s">
        <v>38</v>
      </c>
      <c r="O27" s="52" t="s">
        <v>14</v>
      </c>
      <c r="P27" s="52" t="s">
        <v>24</v>
      </c>
    </row>
    <row r="28" spans="1:16" s="19" customFormat="1" ht="27.75" customHeight="1">
      <c r="A28" s="22">
        <v>21</v>
      </c>
      <c r="B28" s="22"/>
      <c r="C28" s="23"/>
      <c r="D28" s="160"/>
      <c r="E28" s="161"/>
      <c r="F28" s="24"/>
      <c r="G28" s="25"/>
      <c r="H28" s="26"/>
      <c r="I28" s="27">
        <v>1</v>
      </c>
      <c r="J28" s="28" t="s">
        <v>177</v>
      </c>
      <c r="K28" s="29"/>
      <c r="L28" s="30"/>
      <c r="M28" s="56"/>
      <c r="N28" s="56"/>
      <c r="O28" s="31"/>
      <c r="P28" s="29"/>
    </row>
    <row r="29" spans="1:16" s="19" customFormat="1" ht="27.75" customHeight="1">
      <c r="A29" s="22">
        <v>22</v>
      </c>
      <c r="B29" s="22"/>
      <c r="C29" s="23"/>
      <c r="D29" s="160"/>
      <c r="E29" s="161"/>
      <c r="F29" s="24"/>
      <c r="G29" s="25"/>
      <c r="H29" s="26"/>
      <c r="I29" s="27">
        <v>2</v>
      </c>
      <c r="J29" s="28" t="s">
        <v>178</v>
      </c>
      <c r="K29" s="29"/>
      <c r="L29" s="30"/>
      <c r="M29" s="56"/>
      <c r="N29" s="56"/>
      <c r="O29" s="31"/>
      <c r="P29" s="29"/>
    </row>
    <row r="30" spans="1:16" s="19" customFormat="1" ht="27.75" customHeight="1">
      <c r="A30" s="22">
        <v>23</v>
      </c>
      <c r="B30" s="22"/>
      <c r="C30" s="23"/>
      <c r="D30" s="160"/>
      <c r="E30" s="161"/>
      <c r="F30" s="24"/>
      <c r="G30" s="25"/>
      <c r="H30" s="26"/>
      <c r="I30" s="27">
        <v>3</v>
      </c>
      <c r="J30" s="28" t="s">
        <v>179</v>
      </c>
      <c r="K30" s="29"/>
      <c r="L30" s="30"/>
      <c r="M30" s="56"/>
      <c r="N30" s="56"/>
      <c r="O30" s="31"/>
      <c r="P30" s="29"/>
    </row>
    <row r="31" spans="1:16" s="19" customFormat="1" ht="27.75" customHeight="1">
      <c r="A31" s="22">
        <v>24</v>
      </c>
      <c r="B31" s="22"/>
      <c r="C31" s="23"/>
      <c r="D31" s="160"/>
      <c r="E31" s="161"/>
      <c r="F31" s="24"/>
      <c r="G31" s="25"/>
      <c r="H31" s="26"/>
      <c r="I31" s="27">
        <v>4</v>
      </c>
      <c r="J31" s="28" t="s">
        <v>180</v>
      </c>
      <c r="K31" s="29"/>
      <c r="L31" s="30"/>
      <c r="M31" s="56"/>
      <c r="N31" s="56"/>
      <c r="O31" s="31"/>
      <c r="P31" s="29"/>
    </row>
    <row r="32" spans="1:16" s="19" customFormat="1" ht="27.75" customHeight="1">
      <c r="A32" s="22">
        <v>25</v>
      </c>
      <c r="B32" s="22"/>
      <c r="C32" s="23"/>
      <c r="D32" s="160"/>
      <c r="E32" s="161"/>
      <c r="F32" s="24"/>
      <c r="G32" s="25"/>
      <c r="H32" s="26"/>
      <c r="I32" s="27">
        <v>5</v>
      </c>
      <c r="J32" s="28" t="s">
        <v>181</v>
      </c>
      <c r="K32" s="29"/>
      <c r="L32" s="30"/>
      <c r="M32" s="56"/>
      <c r="N32" s="56"/>
      <c r="O32" s="31"/>
      <c r="P32" s="29"/>
    </row>
    <row r="33" spans="1:16" s="19" customFormat="1" ht="27.75" customHeight="1">
      <c r="A33" s="22">
        <v>26</v>
      </c>
      <c r="B33" s="22"/>
      <c r="C33" s="23"/>
      <c r="D33" s="160"/>
      <c r="E33" s="161"/>
      <c r="F33" s="24"/>
      <c r="G33" s="25"/>
      <c r="H33" s="26"/>
      <c r="I33" s="27">
        <v>6</v>
      </c>
      <c r="J33" s="28" t="s">
        <v>182</v>
      </c>
      <c r="K33" s="29"/>
      <c r="L33" s="30"/>
      <c r="M33" s="56"/>
      <c r="N33" s="56"/>
      <c r="O33" s="31"/>
      <c r="P33" s="29"/>
    </row>
    <row r="34" spans="1:16" s="19" customFormat="1" ht="27.75" customHeight="1">
      <c r="A34" s="22">
        <v>27</v>
      </c>
      <c r="B34" s="22"/>
      <c r="C34" s="23"/>
      <c r="D34" s="160"/>
      <c r="E34" s="161"/>
      <c r="F34" s="24"/>
      <c r="G34" s="25"/>
      <c r="H34" s="26"/>
      <c r="I34" s="27">
        <v>7</v>
      </c>
      <c r="J34" s="28" t="s">
        <v>183</v>
      </c>
      <c r="K34" s="29"/>
      <c r="L34" s="30"/>
      <c r="M34" s="56"/>
      <c r="N34" s="56"/>
      <c r="O34" s="31"/>
      <c r="P34" s="29"/>
    </row>
    <row r="35" spans="1:16" s="19" customFormat="1" ht="27.75" customHeight="1">
      <c r="A35" s="22">
        <v>28</v>
      </c>
      <c r="B35" s="22"/>
      <c r="C35" s="23"/>
      <c r="D35" s="160"/>
      <c r="E35" s="161"/>
      <c r="F35" s="24"/>
      <c r="G35" s="25"/>
      <c r="H35" s="26"/>
      <c r="I35" s="27">
        <v>8</v>
      </c>
      <c r="J35" s="28" t="s">
        <v>184</v>
      </c>
      <c r="K35" s="29"/>
      <c r="L35" s="30"/>
      <c r="M35" s="56"/>
      <c r="N35" s="56"/>
      <c r="O35" s="31"/>
      <c r="P35" s="29"/>
    </row>
    <row r="36" spans="1:16" s="19" customFormat="1" ht="27.75" customHeight="1">
      <c r="A36" s="22">
        <v>29</v>
      </c>
      <c r="B36" s="22"/>
      <c r="C36" s="23"/>
      <c r="D36" s="160"/>
      <c r="E36" s="161"/>
      <c r="F36" s="24"/>
      <c r="G36" s="25"/>
      <c r="H36" s="26"/>
      <c r="I36" s="351" t="s">
        <v>35</v>
      </c>
      <c r="J36" s="352"/>
      <c r="K36" s="352"/>
      <c r="L36" s="352"/>
      <c r="M36" s="352"/>
      <c r="N36" s="352"/>
      <c r="O36" s="352"/>
      <c r="P36" s="353"/>
    </row>
    <row r="37" spans="1:16" s="19" customFormat="1" ht="27.75" customHeight="1">
      <c r="A37" s="22">
        <v>30</v>
      </c>
      <c r="B37" s="22"/>
      <c r="C37" s="23"/>
      <c r="D37" s="160"/>
      <c r="E37" s="161"/>
      <c r="F37" s="24"/>
      <c r="G37" s="25"/>
      <c r="H37" s="26"/>
      <c r="I37" s="55" t="s">
        <v>11</v>
      </c>
      <c r="J37" s="52" t="s">
        <v>114</v>
      </c>
      <c r="K37" s="52" t="s">
        <v>113</v>
      </c>
      <c r="L37" s="53" t="s">
        <v>12</v>
      </c>
      <c r="M37" s="54" t="s">
        <v>13</v>
      </c>
      <c r="N37" s="54" t="s">
        <v>38</v>
      </c>
      <c r="O37" s="52" t="s">
        <v>14</v>
      </c>
      <c r="P37" s="52" t="s">
        <v>24</v>
      </c>
    </row>
    <row r="38" spans="1:16" s="19" customFormat="1" ht="27.75" customHeight="1">
      <c r="A38" s="22">
        <v>31</v>
      </c>
      <c r="B38" s="22"/>
      <c r="C38" s="23"/>
      <c r="D38" s="160"/>
      <c r="E38" s="161"/>
      <c r="F38" s="24"/>
      <c r="G38" s="25"/>
      <c r="H38" s="26"/>
      <c r="I38" s="27">
        <v>1</v>
      </c>
      <c r="J38" s="28" t="s">
        <v>185</v>
      </c>
      <c r="K38" s="29"/>
      <c r="L38" s="30"/>
      <c r="M38" s="56"/>
      <c r="N38" s="56"/>
      <c r="O38" s="31"/>
      <c r="P38" s="29"/>
    </row>
    <row r="39" spans="1:16" s="19" customFormat="1" ht="27.75" customHeight="1">
      <c r="A39" s="22">
        <v>32</v>
      </c>
      <c r="B39" s="22"/>
      <c r="C39" s="23"/>
      <c r="D39" s="160"/>
      <c r="E39" s="161"/>
      <c r="F39" s="24"/>
      <c r="G39" s="25"/>
      <c r="H39" s="26"/>
      <c r="I39" s="27">
        <v>2</v>
      </c>
      <c r="J39" s="28" t="s">
        <v>186</v>
      </c>
      <c r="K39" s="29"/>
      <c r="L39" s="30"/>
      <c r="M39" s="56"/>
      <c r="N39" s="56"/>
      <c r="O39" s="31"/>
      <c r="P39" s="29"/>
    </row>
    <row r="40" spans="1:16" s="19" customFormat="1" ht="27.75" customHeight="1">
      <c r="A40" s="22">
        <v>33</v>
      </c>
      <c r="B40" s="22"/>
      <c r="C40" s="23"/>
      <c r="D40" s="160"/>
      <c r="E40" s="161"/>
      <c r="F40" s="24"/>
      <c r="G40" s="25"/>
      <c r="H40" s="26"/>
      <c r="I40" s="27">
        <v>3</v>
      </c>
      <c r="J40" s="28" t="s">
        <v>187</v>
      </c>
      <c r="K40" s="29"/>
      <c r="L40" s="30"/>
      <c r="M40" s="56"/>
      <c r="N40" s="56"/>
      <c r="O40" s="31"/>
      <c r="P40" s="29"/>
    </row>
    <row r="41" spans="1:16" s="19" customFormat="1" ht="27.75" customHeight="1">
      <c r="A41" s="22">
        <v>34</v>
      </c>
      <c r="B41" s="22"/>
      <c r="C41" s="23"/>
      <c r="D41" s="160"/>
      <c r="E41" s="161"/>
      <c r="F41" s="24"/>
      <c r="G41" s="25"/>
      <c r="H41" s="26"/>
      <c r="I41" s="27">
        <v>4</v>
      </c>
      <c r="J41" s="28" t="s">
        <v>188</v>
      </c>
      <c r="K41" s="29"/>
      <c r="L41" s="30"/>
      <c r="M41" s="56"/>
      <c r="N41" s="56"/>
      <c r="O41" s="31"/>
      <c r="P41" s="29"/>
    </row>
    <row r="42" spans="1:16" s="19" customFormat="1" ht="27.75" customHeight="1">
      <c r="A42" s="22">
        <v>35</v>
      </c>
      <c r="B42" s="22"/>
      <c r="C42" s="23"/>
      <c r="D42" s="160"/>
      <c r="E42" s="161"/>
      <c r="F42" s="24"/>
      <c r="G42" s="25"/>
      <c r="H42" s="26"/>
      <c r="I42" s="27">
        <v>5</v>
      </c>
      <c r="J42" s="28" t="s">
        <v>189</v>
      </c>
      <c r="K42" s="29"/>
      <c r="L42" s="30"/>
      <c r="M42" s="56"/>
      <c r="N42" s="56"/>
      <c r="O42" s="31"/>
      <c r="P42" s="29"/>
    </row>
    <row r="43" spans="1:16" s="19" customFormat="1" ht="27.75" customHeight="1">
      <c r="A43" s="22">
        <v>36</v>
      </c>
      <c r="B43" s="22"/>
      <c r="C43" s="23"/>
      <c r="D43" s="160"/>
      <c r="E43" s="161"/>
      <c r="F43" s="24"/>
      <c r="G43" s="25"/>
      <c r="H43" s="26"/>
      <c r="I43" s="27">
        <v>6</v>
      </c>
      <c r="J43" s="28" t="s">
        <v>190</v>
      </c>
      <c r="K43" s="29"/>
      <c r="L43" s="30"/>
      <c r="M43" s="56"/>
      <c r="N43" s="56"/>
      <c r="O43" s="31"/>
      <c r="P43" s="29"/>
    </row>
    <row r="44" spans="1:16" s="19" customFormat="1" ht="27.75" customHeight="1">
      <c r="A44" s="22">
        <v>37</v>
      </c>
      <c r="B44" s="22"/>
      <c r="C44" s="23"/>
      <c r="D44" s="160"/>
      <c r="E44" s="161"/>
      <c r="F44" s="24"/>
      <c r="G44" s="25"/>
      <c r="H44" s="26"/>
      <c r="I44" s="27">
        <v>7</v>
      </c>
      <c r="J44" s="28" t="s">
        <v>191</v>
      </c>
      <c r="K44" s="29"/>
      <c r="L44" s="30"/>
      <c r="M44" s="56"/>
      <c r="N44" s="56"/>
      <c r="O44" s="31"/>
      <c r="P44" s="29"/>
    </row>
    <row r="45" spans="1:16" s="19" customFormat="1" ht="27.75" customHeight="1">
      <c r="A45" s="22">
        <v>38</v>
      </c>
      <c r="B45" s="22"/>
      <c r="C45" s="23"/>
      <c r="D45" s="160"/>
      <c r="E45" s="161"/>
      <c r="F45" s="24"/>
      <c r="G45" s="25"/>
      <c r="H45" s="26"/>
      <c r="I45" s="27">
        <v>8</v>
      </c>
      <c r="J45" s="28" t="s">
        <v>192</v>
      </c>
      <c r="K45" s="29"/>
      <c r="L45" s="30"/>
      <c r="M45" s="56"/>
      <c r="N45" s="56"/>
      <c r="O45" s="31"/>
      <c r="P45" s="29"/>
    </row>
    <row r="46" spans="1:16" ht="7.5" customHeight="1">
      <c r="A46" s="41"/>
      <c r="B46" s="41"/>
      <c r="C46" s="42"/>
      <c r="D46" s="64"/>
      <c r="E46" s="43"/>
      <c r="F46" s="44"/>
      <c r="G46" s="45"/>
      <c r="I46" s="46"/>
      <c r="J46" s="47"/>
      <c r="K46" s="48"/>
      <c r="L46" s="49"/>
      <c r="M46" s="60"/>
      <c r="N46" s="60"/>
      <c r="O46" s="50"/>
      <c r="P46" s="48"/>
    </row>
    <row r="47" spans="1:17" ht="14.25" customHeight="1">
      <c r="A47" s="35" t="s">
        <v>18</v>
      </c>
      <c r="B47" s="35"/>
      <c r="C47" s="35"/>
      <c r="D47" s="65"/>
      <c r="E47" s="58" t="s">
        <v>0</v>
      </c>
      <c r="F47" s="51" t="s">
        <v>1</v>
      </c>
      <c r="G47" s="32"/>
      <c r="H47" s="36" t="s">
        <v>2</v>
      </c>
      <c r="I47" s="36"/>
      <c r="J47" s="36"/>
      <c r="K47" s="36"/>
      <c r="M47" s="61" t="s">
        <v>3</v>
      </c>
      <c r="N47" s="62" t="s">
        <v>3</v>
      </c>
      <c r="O47" s="32" t="s">
        <v>3</v>
      </c>
      <c r="P47" s="35"/>
      <c r="Q47" s="37"/>
    </row>
  </sheetData>
  <sheetProtection/>
  <mergeCells count="22">
    <mergeCell ref="A1:P1"/>
    <mergeCell ref="A2:P2"/>
    <mergeCell ref="A3:C3"/>
    <mergeCell ref="D3:E3"/>
    <mergeCell ref="F3:G3"/>
    <mergeCell ref="G6:G7"/>
    <mergeCell ref="A4:C4"/>
    <mergeCell ref="D4:E4"/>
    <mergeCell ref="A6:A7"/>
    <mergeCell ref="E6:E7"/>
    <mergeCell ref="N5:P5"/>
    <mergeCell ref="I36:P36"/>
    <mergeCell ref="N3:P3"/>
    <mergeCell ref="I6:P6"/>
    <mergeCell ref="N4:P4"/>
    <mergeCell ref="I3:K3"/>
    <mergeCell ref="F6:F7"/>
    <mergeCell ref="B6:B7"/>
    <mergeCell ref="C6:C7"/>
    <mergeCell ref="D6:D7"/>
    <mergeCell ref="I16:P16"/>
    <mergeCell ref="I26:P26"/>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unlockedFormula="1"/>
  </ignoredErrors>
  <drawing r:id="rId1"/>
</worksheet>
</file>

<file path=xl/worksheets/sheet7.xml><?xml version="1.0" encoding="utf-8"?>
<worksheet xmlns="http://schemas.openxmlformats.org/spreadsheetml/2006/main" xmlns:r="http://schemas.openxmlformats.org/officeDocument/2006/relationships">
  <sheetPr>
    <tabColor rgb="FFFF0000"/>
  </sheetPr>
  <dimension ref="A1:Q71"/>
  <sheetViews>
    <sheetView view="pageBreakPreview" zoomScale="106" zoomScaleSheetLayoutView="106" zoomScalePageLayoutView="0" workbookViewId="0" topLeftCell="A1">
      <selection activeCell="D21" sqref="D21"/>
    </sheetView>
  </sheetViews>
  <sheetFormatPr defaultColWidth="9.140625" defaultRowHeight="12.75"/>
  <cols>
    <col min="1" max="2" width="4.8515625" style="32" customWidth="1"/>
    <col min="3" max="3" width="14.57421875" style="21" customWidth="1"/>
    <col min="4" max="4" width="22.140625" style="59" customWidth="1"/>
    <col min="5" max="5" width="17.140625" style="59" customWidth="1"/>
    <col min="6" max="6" width="9.28125" style="167" customWidth="1"/>
    <col min="7" max="7" width="7.57421875" style="33" customWidth="1"/>
    <col min="8" max="8" width="2.140625" style="21" customWidth="1"/>
    <col min="9" max="9" width="4.421875" style="32" customWidth="1"/>
    <col min="10" max="10" width="12.8515625" style="32" hidden="1" customWidth="1"/>
    <col min="11" max="11" width="6.57421875" style="32" customWidth="1"/>
    <col min="12" max="12" width="13.00390625" style="34" customWidth="1"/>
    <col min="13" max="13" width="23.7109375" style="63" customWidth="1"/>
    <col min="14" max="14" width="14.7109375" style="63" customWidth="1"/>
    <col min="15" max="15" width="9.57421875" style="167" customWidth="1"/>
    <col min="16" max="16" width="7.7109375" style="21" customWidth="1"/>
    <col min="17" max="17" width="5.7109375" style="21" customWidth="1"/>
    <col min="18" max="16384" width="9.140625" style="21" customWidth="1"/>
  </cols>
  <sheetData>
    <row r="1" spans="1:16" s="9" customFormat="1" ht="39" customHeight="1">
      <c r="A1" s="354" t="str">
        <f>('YARIŞMA BİLGİLERİ'!A2)</f>
        <v>Türkiye Atletizm Federasyonu
Bursa Atletizm İl Temsilciliği</v>
      </c>
      <c r="B1" s="354"/>
      <c r="C1" s="354"/>
      <c r="D1" s="354"/>
      <c r="E1" s="354"/>
      <c r="F1" s="354"/>
      <c r="G1" s="354"/>
      <c r="H1" s="354"/>
      <c r="I1" s="354"/>
      <c r="J1" s="354"/>
      <c r="K1" s="354"/>
      <c r="L1" s="354"/>
      <c r="M1" s="354"/>
      <c r="N1" s="354"/>
      <c r="O1" s="354"/>
      <c r="P1" s="354"/>
    </row>
    <row r="2" spans="1:16" s="9" customFormat="1" ht="24.75" customHeight="1">
      <c r="A2" s="389" t="str">
        <f>'YARIŞMA BİLGİLERİ'!F19</f>
        <v>21.Nurullah İvak Atmalar Şamp. ve Yıldız Kulüpler Atmalar Ligi Final Yarışmaları</v>
      </c>
      <c r="B2" s="389"/>
      <c r="C2" s="389"/>
      <c r="D2" s="389"/>
      <c r="E2" s="389"/>
      <c r="F2" s="389"/>
      <c r="G2" s="389"/>
      <c r="H2" s="389"/>
      <c r="I2" s="389"/>
      <c r="J2" s="389"/>
      <c r="K2" s="389"/>
      <c r="L2" s="389"/>
      <c r="M2" s="389"/>
      <c r="N2" s="389"/>
      <c r="O2" s="389"/>
      <c r="P2" s="389"/>
    </row>
    <row r="3" spans="1:16" s="12" customFormat="1" ht="21.75" customHeight="1">
      <c r="A3" s="356" t="s">
        <v>143</v>
      </c>
      <c r="B3" s="356"/>
      <c r="C3" s="356"/>
      <c r="D3" s="358" t="e">
        <f>'YARIŞMA PROGRAMI'!#REF!</f>
        <v>#REF!</v>
      </c>
      <c r="E3" s="358"/>
      <c r="F3" s="390" t="s">
        <v>40</v>
      </c>
      <c r="G3" s="390"/>
      <c r="H3" s="10" t="s">
        <v>115</v>
      </c>
      <c r="I3" s="370" t="e">
        <f>'YARIŞMA PROGRAMI'!#REF!</f>
        <v>#REF!</v>
      </c>
      <c r="J3" s="370"/>
      <c r="K3" s="370"/>
      <c r="L3" s="370"/>
      <c r="M3" s="70" t="s">
        <v>116</v>
      </c>
      <c r="N3" s="367" t="e">
        <f>('YARIŞMA PROGRAMI'!#REF!)</f>
        <v>#REF!</v>
      </c>
      <c r="O3" s="367"/>
      <c r="P3" s="367"/>
    </row>
    <row r="4" spans="1:16" s="12" customFormat="1" ht="17.25" customHeight="1">
      <c r="A4" s="363" t="s">
        <v>120</v>
      </c>
      <c r="B4" s="363"/>
      <c r="C4" s="363"/>
      <c r="D4" s="357" t="str">
        <f>'YARIŞMA BİLGİLERİ'!F21</f>
        <v>Erkekler</v>
      </c>
      <c r="E4" s="357"/>
      <c r="F4" s="168"/>
      <c r="G4" s="38"/>
      <c r="H4" s="38"/>
      <c r="I4" s="38"/>
      <c r="J4" s="38"/>
      <c r="K4" s="38"/>
      <c r="L4" s="39"/>
      <c r="M4" s="69" t="s">
        <v>5</v>
      </c>
      <c r="N4" s="368" t="e">
        <f>'YARIŞMA PROGRAMI'!#REF!</f>
        <v>#REF!</v>
      </c>
      <c r="O4" s="368"/>
      <c r="P4" s="368"/>
    </row>
    <row r="5" spans="1:16" s="9" customFormat="1" ht="15.75" customHeight="1">
      <c r="A5" s="13"/>
      <c r="B5" s="13"/>
      <c r="C5" s="14"/>
      <c r="D5" s="15"/>
      <c r="E5" s="16"/>
      <c r="F5" s="169"/>
      <c r="G5" s="16"/>
      <c r="H5" s="16"/>
      <c r="I5" s="13"/>
      <c r="J5" s="13"/>
      <c r="K5" s="13"/>
      <c r="L5" s="17"/>
      <c r="M5" s="18"/>
      <c r="N5" s="385">
        <f ca="1">NOW()</f>
        <v>42127.812417939815</v>
      </c>
      <c r="O5" s="385"/>
      <c r="P5" s="385"/>
    </row>
    <row r="6" spans="1:16" s="19" customFormat="1" ht="18.75" customHeight="1">
      <c r="A6" s="359" t="s">
        <v>11</v>
      </c>
      <c r="B6" s="360" t="s">
        <v>113</v>
      </c>
      <c r="C6" s="362" t="s">
        <v>135</v>
      </c>
      <c r="D6" s="364" t="s">
        <v>13</v>
      </c>
      <c r="E6" s="364" t="s">
        <v>38</v>
      </c>
      <c r="F6" s="391" t="s">
        <v>14</v>
      </c>
      <c r="G6" s="365" t="s">
        <v>24</v>
      </c>
      <c r="I6" s="351" t="s">
        <v>15</v>
      </c>
      <c r="J6" s="352"/>
      <c r="K6" s="352"/>
      <c r="L6" s="352"/>
      <c r="M6" s="352"/>
      <c r="N6" s="352"/>
      <c r="O6" s="352"/>
      <c r="P6" s="353"/>
    </row>
    <row r="7" spans="1:16" ht="26.25" customHeight="1">
      <c r="A7" s="359"/>
      <c r="B7" s="361"/>
      <c r="C7" s="362"/>
      <c r="D7" s="364"/>
      <c r="E7" s="364"/>
      <c r="F7" s="391"/>
      <c r="G7" s="366"/>
      <c r="H7" s="20"/>
      <c r="I7" s="55" t="s">
        <v>11</v>
      </c>
      <c r="J7" s="55" t="s">
        <v>114</v>
      </c>
      <c r="K7" s="55" t="s">
        <v>113</v>
      </c>
      <c r="L7" s="118" t="s">
        <v>12</v>
      </c>
      <c r="M7" s="119" t="s">
        <v>13</v>
      </c>
      <c r="N7" s="119" t="s">
        <v>38</v>
      </c>
      <c r="O7" s="163" t="s">
        <v>14</v>
      </c>
      <c r="P7" s="55" t="s">
        <v>24</v>
      </c>
    </row>
    <row r="8" spans="1:16" s="19" customFormat="1" ht="18.75" customHeight="1">
      <c r="A8" s="22">
        <v>1</v>
      </c>
      <c r="B8" s="66"/>
      <c r="C8" s="116"/>
      <c r="D8" s="158"/>
      <c r="E8" s="159"/>
      <c r="F8" s="170"/>
      <c r="G8" s="67"/>
      <c r="H8" s="26"/>
      <c r="I8" s="27">
        <v>1</v>
      </c>
      <c r="J8" s="28" t="s">
        <v>80</v>
      </c>
      <c r="K8" s="29">
        <f>IF(ISERROR(VLOOKUP(J8,'KAYIT LİSTESİ'!$B$4:$G$639,2,0)),"",(VLOOKUP(J8,'KAYIT LİSTESİ'!$B$4:$G$639,2,0)))</f>
      </c>
      <c r="L8" s="30">
        <f>IF(ISERROR(VLOOKUP(J8,'KAYIT LİSTESİ'!$B$4:$G$639,4,0)),"",(VLOOKUP(J8,'KAYIT LİSTESİ'!$B$4:$G$639,4,0)))</f>
      </c>
      <c r="M8" s="56">
        <f>IF(ISERROR(VLOOKUP(J8,'KAYIT LİSTESİ'!$B$4:$G$639,5,0)),"",(VLOOKUP(J8,'KAYIT LİSTESİ'!$B$4:$G$639,5,0)))</f>
      </c>
      <c r="N8" s="56">
        <f>IF(ISERROR(VLOOKUP(J8,'KAYIT LİSTESİ'!$B$4:$G$639,6,0)),"",(VLOOKUP(J8,'KAYIT LİSTESİ'!$B$4:$G$639,6,0)))</f>
      </c>
      <c r="O8" s="164"/>
      <c r="P8" s="29"/>
    </row>
    <row r="9" spans="1:16" s="19" customFormat="1" ht="18.75" customHeight="1">
      <c r="A9" s="22">
        <v>2</v>
      </c>
      <c r="B9" s="66"/>
      <c r="C9" s="116"/>
      <c r="D9" s="158"/>
      <c r="E9" s="159"/>
      <c r="F9" s="170"/>
      <c r="G9" s="67"/>
      <c r="H9" s="26"/>
      <c r="I9" s="27">
        <v>2</v>
      </c>
      <c r="J9" s="28" t="s">
        <v>81</v>
      </c>
      <c r="K9" s="29">
        <f>IF(ISERROR(VLOOKUP(J9,'KAYIT LİSTESİ'!$B$4:$G$639,2,0)),"",(VLOOKUP(J9,'KAYIT LİSTESİ'!$B$4:$G$639,2,0)))</f>
      </c>
      <c r="L9" s="30">
        <f>IF(ISERROR(VLOOKUP(J9,'KAYIT LİSTESİ'!$B$4:$G$639,4,0)),"",(VLOOKUP(J9,'KAYIT LİSTESİ'!$B$4:$G$639,4,0)))</f>
      </c>
      <c r="M9" s="56">
        <f>IF(ISERROR(VLOOKUP(J9,'KAYIT LİSTESİ'!$B$4:$G$639,5,0)),"",(VLOOKUP(J9,'KAYIT LİSTESİ'!$B$4:$G$639,5,0)))</f>
      </c>
      <c r="N9" s="56">
        <f>IF(ISERROR(VLOOKUP(J9,'KAYIT LİSTESİ'!$B$4:$G$639,6,0)),"",(VLOOKUP(J9,'KAYIT LİSTESİ'!$B$4:$G$639,6,0)))</f>
      </c>
      <c r="O9" s="164"/>
      <c r="P9" s="29"/>
    </row>
    <row r="10" spans="1:16" s="19" customFormat="1" ht="18.75" customHeight="1">
      <c r="A10" s="22">
        <v>3</v>
      </c>
      <c r="B10" s="66"/>
      <c r="C10" s="116"/>
      <c r="D10" s="158"/>
      <c r="E10" s="159"/>
      <c r="F10" s="170"/>
      <c r="G10" s="67"/>
      <c r="H10" s="26"/>
      <c r="I10" s="27">
        <v>3</v>
      </c>
      <c r="J10" s="28" t="s">
        <v>82</v>
      </c>
      <c r="K10" s="29">
        <f>IF(ISERROR(VLOOKUP(J10,'KAYIT LİSTESİ'!$B$4:$G$639,2,0)),"",(VLOOKUP(J10,'KAYIT LİSTESİ'!$B$4:$G$639,2,0)))</f>
      </c>
      <c r="L10" s="30">
        <f>IF(ISERROR(VLOOKUP(J10,'KAYIT LİSTESİ'!$B$4:$G$639,4,0)),"",(VLOOKUP(J10,'KAYIT LİSTESİ'!$B$4:$G$639,4,0)))</f>
      </c>
      <c r="M10" s="56">
        <f>IF(ISERROR(VLOOKUP(J10,'KAYIT LİSTESİ'!$B$4:$G$639,5,0)),"",(VLOOKUP(J10,'KAYIT LİSTESİ'!$B$4:$G$639,5,0)))</f>
      </c>
      <c r="N10" s="56">
        <f>IF(ISERROR(VLOOKUP(J10,'KAYIT LİSTESİ'!$B$4:$G$639,6,0)),"",(VLOOKUP(J10,'KAYIT LİSTESİ'!$B$4:$G$639,6,0)))</f>
      </c>
      <c r="O10" s="164"/>
      <c r="P10" s="29"/>
    </row>
    <row r="11" spans="1:16" s="19" customFormat="1" ht="18.75" customHeight="1">
      <c r="A11" s="22">
        <v>4</v>
      </c>
      <c r="B11" s="66"/>
      <c r="C11" s="116"/>
      <c r="D11" s="158"/>
      <c r="E11" s="159"/>
      <c r="F11" s="170"/>
      <c r="G11" s="67"/>
      <c r="H11" s="26"/>
      <c r="I11" s="27">
        <v>4</v>
      </c>
      <c r="J11" s="28" t="s">
        <v>83</v>
      </c>
      <c r="K11" s="29">
        <f>IF(ISERROR(VLOOKUP(J11,'KAYIT LİSTESİ'!$B$4:$G$639,2,0)),"",(VLOOKUP(J11,'KAYIT LİSTESİ'!$B$4:$G$639,2,0)))</f>
      </c>
      <c r="L11" s="30">
        <f>IF(ISERROR(VLOOKUP(J11,'KAYIT LİSTESİ'!$B$4:$G$639,4,0)),"",(VLOOKUP(J11,'KAYIT LİSTESİ'!$B$4:$G$639,4,0)))</f>
      </c>
      <c r="M11" s="56">
        <f>IF(ISERROR(VLOOKUP(J11,'KAYIT LİSTESİ'!$B$4:$G$639,5,0)),"",(VLOOKUP(J11,'KAYIT LİSTESİ'!$B$4:$G$639,5,0)))</f>
      </c>
      <c r="N11" s="56">
        <f>IF(ISERROR(VLOOKUP(J11,'KAYIT LİSTESİ'!$B$4:$G$639,6,0)),"",(VLOOKUP(J11,'KAYIT LİSTESİ'!$B$4:$G$639,6,0)))</f>
      </c>
      <c r="O11" s="164"/>
      <c r="P11" s="29"/>
    </row>
    <row r="12" spans="1:16" s="19" customFormat="1" ht="18.75" customHeight="1">
      <c r="A12" s="22">
        <v>5</v>
      </c>
      <c r="B12" s="66"/>
      <c r="C12" s="116"/>
      <c r="D12" s="158"/>
      <c r="E12" s="159"/>
      <c r="F12" s="170"/>
      <c r="G12" s="67"/>
      <c r="H12" s="26"/>
      <c r="I12" s="27">
        <v>5</v>
      </c>
      <c r="J12" s="28" t="s">
        <v>84</v>
      </c>
      <c r="K12" s="29">
        <f>IF(ISERROR(VLOOKUP(J12,'KAYIT LİSTESİ'!$B$4:$G$639,2,0)),"",(VLOOKUP(J12,'KAYIT LİSTESİ'!$B$4:$G$639,2,0)))</f>
      </c>
      <c r="L12" s="30">
        <f>IF(ISERROR(VLOOKUP(J12,'KAYIT LİSTESİ'!$B$4:$G$639,4,0)),"",(VLOOKUP(J12,'KAYIT LİSTESİ'!$B$4:$G$639,4,0)))</f>
      </c>
      <c r="M12" s="56">
        <f>IF(ISERROR(VLOOKUP(J12,'KAYIT LİSTESİ'!$B$4:$G$639,5,0)),"",(VLOOKUP(J12,'KAYIT LİSTESİ'!$B$4:$G$639,5,0)))</f>
      </c>
      <c r="N12" s="56">
        <f>IF(ISERROR(VLOOKUP(J12,'KAYIT LİSTESİ'!$B$4:$G$639,6,0)),"",(VLOOKUP(J12,'KAYIT LİSTESİ'!$B$4:$G$639,6,0)))</f>
      </c>
      <c r="O12" s="164"/>
      <c r="P12" s="29"/>
    </row>
    <row r="13" spans="1:16" s="19" customFormat="1" ht="18.75" customHeight="1">
      <c r="A13" s="22">
        <v>6</v>
      </c>
      <c r="B13" s="66"/>
      <c r="C13" s="116"/>
      <c r="D13" s="158"/>
      <c r="E13" s="159"/>
      <c r="F13" s="170"/>
      <c r="G13" s="67"/>
      <c r="H13" s="26"/>
      <c r="I13" s="27">
        <v>6</v>
      </c>
      <c r="J13" s="28" t="s">
        <v>85</v>
      </c>
      <c r="K13" s="29">
        <f>IF(ISERROR(VLOOKUP(J13,'KAYIT LİSTESİ'!$B$4:$G$639,2,0)),"",(VLOOKUP(J13,'KAYIT LİSTESİ'!$B$4:$G$639,2,0)))</f>
      </c>
      <c r="L13" s="30">
        <f>IF(ISERROR(VLOOKUP(J13,'KAYIT LİSTESİ'!$B$4:$G$639,4,0)),"",(VLOOKUP(J13,'KAYIT LİSTESİ'!$B$4:$G$639,4,0)))</f>
      </c>
      <c r="M13" s="56">
        <f>IF(ISERROR(VLOOKUP(J13,'KAYIT LİSTESİ'!$B$4:$G$639,5,0)),"",(VLOOKUP(J13,'KAYIT LİSTESİ'!$B$4:$G$639,5,0)))</f>
      </c>
      <c r="N13" s="56">
        <f>IF(ISERROR(VLOOKUP(J13,'KAYIT LİSTESİ'!$B$4:$G$639,6,0)),"",(VLOOKUP(J13,'KAYIT LİSTESİ'!$B$4:$G$639,6,0)))</f>
      </c>
      <c r="O13" s="164"/>
      <c r="P13" s="29"/>
    </row>
    <row r="14" spans="1:16" s="19" customFormat="1" ht="18.75" customHeight="1">
      <c r="A14" s="22">
        <v>7</v>
      </c>
      <c r="B14" s="66"/>
      <c r="C14" s="116"/>
      <c r="D14" s="158"/>
      <c r="E14" s="159"/>
      <c r="F14" s="170"/>
      <c r="G14" s="67"/>
      <c r="H14" s="26"/>
      <c r="I14" s="351" t="s">
        <v>16</v>
      </c>
      <c r="J14" s="352"/>
      <c r="K14" s="352"/>
      <c r="L14" s="352"/>
      <c r="M14" s="352"/>
      <c r="N14" s="352"/>
      <c r="O14" s="352"/>
      <c r="P14" s="353"/>
    </row>
    <row r="15" spans="1:16" s="19" customFormat="1" ht="24.75" customHeight="1">
      <c r="A15" s="22">
        <v>8</v>
      </c>
      <c r="B15" s="66"/>
      <c r="C15" s="116"/>
      <c r="D15" s="158"/>
      <c r="E15" s="159"/>
      <c r="F15" s="170"/>
      <c r="G15" s="67"/>
      <c r="H15" s="26"/>
      <c r="I15" s="55" t="s">
        <v>11</v>
      </c>
      <c r="J15" s="55" t="s">
        <v>114</v>
      </c>
      <c r="K15" s="55" t="s">
        <v>113</v>
      </c>
      <c r="L15" s="118" t="s">
        <v>12</v>
      </c>
      <c r="M15" s="119" t="s">
        <v>13</v>
      </c>
      <c r="N15" s="119" t="s">
        <v>38</v>
      </c>
      <c r="O15" s="163" t="s">
        <v>14</v>
      </c>
      <c r="P15" s="55" t="s">
        <v>24</v>
      </c>
    </row>
    <row r="16" spans="1:16" s="19" customFormat="1" ht="18.75" customHeight="1">
      <c r="A16" s="22">
        <v>9</v>
      </c>
      <c r="B16" s="66"/>
      <c r="C16" s="116"/>
      <c r="D16" s="158"/>
      <c r="E16" s="159"/>
      <c r="F16" s="170"/>
      <c r="G16" s="67"/>
      <c r="H16" s="26"/>
      <c r="I16" s="27">
        <v>1</v>
      </c>
      <c r="J16" s="28" t="s">
        <v>86</v>
      </c>
      <c r="K16" s="29">
        <f>IF(ISERROR(VLOOKUP(J16,'KAYIT LİSTESİ'!$B$4:$G$639,2,0)),"",(VLOOKUP(J16,'KAYIT LİSTESİ'!$B$4:$G$639,2,0)))</f>
      </c>
      <c r="L16" s="30">
        <f>IF(ISERROR(VLOOKUP(J16,'KAYIT LİSTESİ'!$B$4:$G$639,4,0)),"",(VLOOKUP(J16,'KAYIT LİSTESİ'!$B$4:$G$639,4,0)))</f>
      </c>
      <c r="M16" s="56">
        <f>IF(ISERROR(VLOOKUP(J16,'KAYIT LİSTESİ'!$B$4:$G$639,5,0)),"",(VLOOKUP(J16,'KAYIT LİSTESİ'!$B$4:$G$639,5,0)))</f>
      </c>
      <c r="N16" s="56">
        <f>IF(ISERROR(VLOOKUP(J16,'KAYIT LİSTESİ'!$B$4:$G$639,6,0)),"",(VLOOKUP(J16,'KAYIT LİSTESİ'!$B$4:$G$639,6,0)))</f>
      </c>
      <c r="O16" s="164"/>
      <c r="P16" s="29"/>
    </row>
    <row r="17" spans="1:16" s="19" customFormat="1" ht="18.75" customHeight="1">
      <c r="A17" s="22">
        <v>10</v>
      </c>
      <c r="B17" s="66"/>
      <c r="C17" s="116"/>
      <c r="D17" s="158"/>
      <c r="E17" s="159"/>
      <c r="F17" s="170"/>
      <c r="G17" s="67"/>
      <c r="H17" s="26"/>
      <c r="I17" s="27">
        <v>2</v>
      </c>
      <c r="J17" s="28" t="s">
        <v>87</v>
      </c>
      <c r="K17" s="29">
        <f>IF(ISERROR(VLOOKUP(J17,'KAYIT LİSTESİ'!$B$4:$G$639,2,0)),"",(VLOOKUP(J17,'KAYIT LİSTESİ'!$B$4:$G$639,2,0)))</f>
      </c>
      <c r="L17" s="30">
        <f>IF(ISERROR(VLOOKUP(J17,'KAYIT LİSTESİ'!$B$4:$G$639,4,0)),"",(VLOOKUP(J17,'KAYIT LİSTESİ'!$B$4:$G$639,4,0)))</f>
      </c>
      <c r="M17" s="56">
        <f>IF(ISERROR(VLOOKUP(J17,'KAYIT LİSTESİ'!$B$4:$G$639,5,0)),"",(VLOOKUP(J17,'KAYIT LİSTESİ'!$B$4:$G$639,5,0)))</f>
      </c>
      <c r="N17" s="56">
        <f>IF(ISERROR(VLOOKUP(J17,'KAYIT LİSTESİ'!$B$4:$G$639,6,0)),"",(VLOOKUP(J17,'KAYIT LİSTESİ'!$B$4:$G$639,6,0)))</f>
      </c>
      <c r="O17" s="164"/>
      <c r="P17" s="29"/>
    </row>
    <row r="18" spans="1:16" s="19" customFormat="1" ht="18.75" customHeight="1">
      <c r="A18" s="22">
        <v>11</v>
      </c>
      <c r="B18" s="66"/>
      <c r="C18" s="116"/>
      <c r="D18" s="158"/>
      <c r="E18" s="159"/>
      <c r="F18" s="170"/>
      <c r="G18" s="67"/>
      <c r="H18" s="26"/>
      <c r="I18" s="27">
        <v>3</v>
      </c>
      <c r="J18" s="28" t="s">
        <v>88</v>
      </c>
      <c r="K18" s="29">
        <f>IF(ISERROR(VLOOKUP(J18,'KAYIT LİSTESİ'!$B$4:$G$639,2,0)),"",(VLOOKUP(J18,'KAYIT LİSTESİ'!$B$4:$G$639,2,0)))</f>
      </c>
      <c r="L18" s="30">
        <f>IF(ISERROR(VLOOKUP(J18,'KAYIT LİSTESİ'!$B$4:$G$639,4,0)),"",(VLOOKUP(J18,'KAYIT LİSTESİ'!$B$4:$G$639,4,0)))</f>
      </c>
      <c r="M18" s="56">
        <f>IF(ISERROR(VLOOKUP(J18,'KAYIT LİSTESİ'!$B$4:$G$639,5,0)),"",(VLOOKUP(J18,'KAYIT LİSTESİ'!$B$4:$G$639,5,0)))</f>
      </c>
      <c r="N18" s="56">
        <f>IF(ISERROR(VLOOKUP(J18,'KAYIT LİSTESİ'!$B$4:$G$639,6,0)),"",(VLOOKUP(J18,'KAYIT LİSTESİ'!$B$4:$G$639,6,0)))</f>
      </c>
      <c r="O18" s="164"/>
      <c r="P18" s="29"/>
    </row>
    <row r="19" spans="1:16" s="19" customFormat="1" ht="18.75" customHeight="1">
      <c r="A19" s="22">
        <v>12</v>
      </c>
      <c r="B19" s="66"/>
      <c r="C19" s="116"/>
      <c r="D19" s="158"/>
      <c r="E19" s="159"/>
      <c r="F19" s="170"/>
      <c r="G19" s="67"/>
      <c r="H19" s="26"/>
      <c r="I19" s="27">
        <v>4</v>
      </c>
      <c r="J19" s="28" t="s">
        <v>89</v>
      </c>
      <c r="K19" s="29">
        <f>IF(ISERROR(VLOOKUP(J19,'KAYIT LİSTESİ'!$B$4:$G$639,2,0)),"",(VLOOKUP(J19,'KAYIT LİSTESİ'!$B$4:$G$639,2,0)))</f>
      </c>
      <c r="L19" s="30">
        <f>IF(ISERROR(VLOOKUP(J19,'KAYIT LİSTESİ'!$B$4:$G$639,4,0)),"",(VLOOKUP(J19,'KAYIT LİSTESİ'!$B$4:$G$639,4,0)))</f>
      </c>
      <c r="M19" s="56">
        <f>IF(ISERROR(VLOOKUP(J19,'KAYIT LİSTESİ'!$B$4:$G$639,5,0)),"",(VLOOKUP(J19,'KAYIT LİSTESİ'!$B$4:$G$639,5,0)))</f>
      </c>
      <c r="N19" s="56">
        <f>IF(ISERROR(VLOOKUP(J19,'KAYIT LİSTESİ'!$B$4:$G$639,6,0)),"",(VLOOKUP(J19,'KAYIT LİSTESİ'!$B$4:$G$639,6,0)))</f>
      </c>
      <c r="O19" s="164"/>
      <c r="P19" s="29"/>
    </row>
    <row r="20" spans="1:16" s="19" customFormat="1" ht="18.75" customHeight="1">
      <c r="A20" s="22">
        <v>13</v>
      </c>
      <c r="B20" s="66"/>
      <c r="C20" s="116"/>
      <c r="D20" s="158"/>
      <c r="E20" s="159"/>
      <c r="F20" s="170"/>
      <c r="G20" s="67"/>
      <c r="H20" s="26"/>
      <c r="I20" s="27">
        <v>5</v>
      </c>
      <c r="J20" s="28" t="s">
        <v>90</v>
      </c>
      <c r="K20" s="29">
        <f>IF(ISERROR(VLOOKUP(J20,'KAYIT LİSTESİ'!$B$4:$G$639,2,0)),"",(VLOOKUP(J20,'KAYIT LİSTESİ'!$B$4:$G$639,2,0)))</f>
      </c>
      <c r="L20" s="30">
        <f>IF(ISERROR(VLOOKUP(J20,'KAYIT LİSTESİ'!$B$4:$G$639,4,0)),"",(VLOOKUP(J20,'KAYIT LİSTESİ'!$B$4:$G$639,4,0)))</f>
      </c>
      <c r="M20" s="56">
        <f>IF(ISERROR(VLOOKUP(J20,'KAYIT LİSTESİ'!$B$4:$G$639,5,0)),"",(VLOOKUP(J20,'KAYIT LİSTESİ'!$B$4:$G$639,5,0)))</f>
      </c>
      <c r="N20" s="56">
        <f>IF(ISERROR(VLOOKUP(J20,'KAYIT LİSTESİ'!$B$4:$G$639,6,0)),"",(VLOOKUP(J20,'KAYIT LİSTESİ'!$B$4:$G$639,6,0)))</f>
      </c>
      <c r="O20" s="164"/>
      <c r="P20" s="29"/>
    </row>
    <row r="21" spans="1:16" s="19" customFormat="1" ht="18.75" customHeight="1">
      <c r="A21" s="22">
        <v>14</v>
      </c>
      <c r="B21" s="66"/>
      <c r="C21" s="116"/>
      <c r="D21" s="158"/>
      <c r="E21" s="159"/>
      <c r="F21" s="170"/>
      <c r="G21" s="67"/>
      <c r="H21" s="26"/>
      <c r="I21" s="27">
        <v>6</v>
      </c>
      <c r="J21" s="28" t="s">
        <v>91</v>
      </c>
      <c r="K21" s="29">
        <f>IF(ISERROR(VLOOKUP(J21,'KAYIT LİSTESİ'!$B$4:$G$639,2,0)),"",(VLOOKUP(J21,'KAYIT LİSTESİ'!$B$4:$G$639,2,0)))</f>
      </c>
      <c r="L21" s="30">
        <f>IF(ISERROR(VLOOKUP(J21,'KAYIT LİSTESİ'!$B$4:$G$639,4,0)),"",(VLOOKUP(J21,'KAYIT LİSTESİ'!$B$4:$G$639,4,0)))</f>
      </c>
      <c r="M21" s="56">
        <f>IF(ISERROR(VLOOKUP(J21,'KAYIT LİSTESİ'!$B$4:$G$639,5,0)),"",(VLOOKUP(J21,'KAYIT LİSTESİ'!$B$4:$G$639,5,0)))</f>
      </c>
      <c r="N21" s="56">
        <f>IF(ISERROR(VLOOKUP(J21,'KAYIT LİSTESİ'!$B$4:$G$639,6,0)),"",(VLOOKUP(J21,'KAYIT LİSTESİ'!$B$4:$G$639,6,0)))</f>
      </c>
      <c r="O21" s="164"/>
      <c r="P21" s="29"/>
    </row>
    <row r="22" spans="1:16" s="19" customFormat="1" ht="18.75" customHeight="1">
      <c r="A22" s="22">
        <v>15</v>
      </c>
      <c r="B22" s="66"/>
      <c r="C22" s="116"/>
      <c r="D22" s="158"/>
      <c r="E22" s="159"/>
      <c r="F22" s="170"/>
      <c r="G22" s="67"/>
      <c r="H22" s="26"/>
      <c r="I22" s="351" t="s">
        <v>17</v>
      </c>
      <c r="J22" s="352"/>
      <c r="K22" s="352"/>
      <c r="L22" s="352"/>
      <c r="M22" s="352"/>
      <c r="N22" s="352"/>
      <c r="O22" s="352"/>
      <c r="P22" s="353"/>
    </row>
    <row r="23" spans="1:16" s="19" customFormat="1" ht="26.25" customHeight="1">
      <c r="A23" s="22">
        <v>16</v>
      </c>
      <c r="B23" s="66"/>
      <c r="C23" s="116"/>
      <c r="D23" s="158"/>
      <c r="E23" s="159"/>
      <c r="F23" s="170"/>
      <c r="G23" s="67"/>
      <c r="H23" s="26"/>
      <c r="I23" s="55" t="s">
        <v>11</v>
      </c>
      <c r="J23" s="55" t="s">
        <v>114</v>
      </c>
      <c r="K23" s="55" t="s">
        <v>113</v>
      </c>
      <c r="L23" s="118" t="s">
        <v>12</v>
      </c>
      <c r="M23" s="119" t="s">
        <v>13</v>
      </c>
      <c r="N23" s="119" t="s">
        <v>38</v>
      </c>
      <c r="O23" s="163" t="s">
        <v>14</v>
      </c>
      <c r="P23" s="55" t="s">
        <v>24</v>
      </c>
    </row>
    <row r="24" spans="1:16" s="19" customFormat="1" ht="18.75" customHeight="1">
      <c r="A24" s="22">
        <v>17</v>
      </c>
      <c r="B24" s="66"/>
      <c r="C24" s="116"/>
      <c r="D24" s="158"/>
      <c r="E24" s="159"/>
      <c r="F24" s="170"/>
      <c r="G24" s="67"/>
      <c r="H24" s="26"/>
      <c r="I24" s="27">
        <v>1</v>
      </c>
      <c r="J24" s="28" t="s">
        <v>92</v>
      </c>
      <c r="K24" s="29">
        <f>IF(ISERROR(VLOOKUP(J24,'KAYIT LİSTESİ'!$B$4:$G$639,2,0)),"",(VLOOKUP(J24,'KAYIT LİSTESİ'!$B$4:$G$639,2,0)))</f>
      </c>
      <c r="L24" s="30">
        <f>IF(ISERROR(VLOOKUP(J24,'KAYIT LİSTESİ'!$B$4:$G$639,4,0)),"",(VLOOKUP(J24,'KAYIT LİSTESİ'!$B$4:$G$639,4,0)))</f>
      </c>
      <c r="M24" s="56">
        <f>IF(ISERROR(VLOOKUP(J24,'KAYIT LİSTESİ'!$B$4:$G$639,5,0)),"",(VLOOKUP(J24,'KAYIT LİSTESİ'!$B$4:$G$639,5,0)))</f>
      </c>
      <c r="N24" s="56">
        <f>IF(ISERROR(VLOOKUP(J24,'KAYIT LİSTESİ'!$B$4:$G$639,6,0)),"",(VLOOKUP(J24,'KAYIT LİSTESİ'!$B$4:$G$639,6,0)))</f>
      </c>
      <c r="O24" s="164"/>
      <c r="P24" s="29"/>
    </row>
    <row r="25" spans="1:16" s="19" customFormat="1" ht="18.75" customHeight="1">
      <c r="A25" s="22">
        <v>18</v>
      </c>
      <c r="B25" s="66"/>
      <c r="C25" s="116"/>
      <c r="D25" s="158"/>
      <c r="E25" s="159"/>
      <c r="F25" s="170"/>
      <c r="G25" s="67"/>
      <c r="H25" s="26"/>
      <c r="I25" s="27">
        <v>2</v>
      </c>
      <c r="J25" s="28" t="s">
        <v>93</v>
      </c>
      <c r="K25" s="29">
        <f>IF(ISERROR(VLOOKUP(J25,'KAYIT LİSTESİ'!$B$4:$G$639,2,0)),"",(VLOOKUP(J25,'KAYIT LİSTESİ'!$B$4:$G$639,2,0)))</f>
      </c>
      <c r="L25" s="30">
        <f>IF(ISERROR(VLOOKUP(J25,'KAYIT LİSTESİ'!$B$4:$G$639,4,0)),"",(VLOOKUP(J25,'KAYIT LİSTESİ'!$B$4:$G$639,4,0)))</f>
      </c>
      <c r="M25" s="56">
        <f>IF(ISERROR(VLOOKUP(J25,'KAYIT LİSTESİ'!$B$4:$G$639,5,0)),"",(VLOOKUP(J25,'KAYIT LİSTESİ'!$B$4:$G$639,5,0)))</f>
      </c>
      <c r="N25" s="56">
        <f>IF(ISERROR(VLOOKUP(J25,'KAYIT LİSTESİ'!$B$4:$G$639,6,0)),"",(VLOOKUP(J25,'KAYIT LİSTESİ'!$B$4:$G$639,6,0)))</f>
      </c>
      <c r="O25" s="164"/>
      <c r="P25" s="29"/>
    </row>
    <row r="26" spans="1:16" s="19" customFormat="1" ht="18.75" customHeight="1">
      <c r="A26" s="22">
        <v>19</v>
      </c>
      <c r="B26" s="66"/>
      <c r="C26" s="116"/>
      <c r="D26" s="158"/>
      <c r="E26" s="159"/>
      <c r="F26" s="170"/>
      <c r="G26" s="67"/>
      <c r="H26" s="26"/>
      <c r="I26" s="27">
        <v>3</v>
      </c>
      <c r="J26" s="28" t="s">
        <v>94</v>
      </c>
      <c r="K26" s="29">
        <f>IF(ISERROR(VLOOKUP(J26,'KAYIT LİSTESİ'!$B$4:$G$639,2,0)),"",(VLOOKUP(J26,'KAYIT LİSTESİ'!$B$4:$G$639,2,0)))</f>
      </c>
      <c r="L26" s="30">
        <f>IF(ISERROR(VLOOKUP(J26,'KAYIT LİSTESİ'!$B$4:$G$639,4,0)),"",(VLOOKUP(J26,'KAYIT LİSTESİ'!$B$4:$G$639,4,0)))</f>
      </c>
      <c r="M26" s="56">
        <f>IF(ISERROR(VLOOKUP(J26,'KAYIT LİSTESİ'!$B$4:$G$639,5,0)),"",(VLOOKUP(J26,'KAYIT LİSTESİ'!$B$4:$G$639,5,0)))</f>
      </c>
      <c r="N26" s="56">
        <f>IF(ISERROR(VLOOKUP(J26,'KAYIT LİSTESİ'!$B$4:$G$639,6,0)),"",(VLOOKUP(J26,'KAYIT LİSTESİ'!$B$4:$G$639,6,0)))</f>
      </c>
      <c r="O26" s="164"/>
      <c r="P26" s="29"/>
    </row>
    <row r="27" spans="1:16" s="19" customFormat="1" ht="18.75" customHeight="1">
      <c r="A27" s="22">
        <v>20</v>
      </c>
      <c r="B27" s="66"/>
      <c r="C27" s="116"/>
      <c r="D27" s="158"/>
      <c r="E27" s="159"/>
      <c r="F27" s="170"/>
      <c r="G27" s="67"/>
      <c r="H27" s="26"/>
      <c r="I27" s="27">
        <v>4</v>
      </c>
      <c r="J27" s="28" t="s">
        <v>95</v>
      </c>
      <c r="K27" s="29">
        <f>IF(ISERROR(VLOOKUP(J27,'KAYIT LİSTESİ'!$B$4:$G$639,2,0)),"",(VLOOKUP(J27,'KAYIT LİSTESİ'!$B$4:$G$639,2,0)))</f>
      </c>
      <c r="L27" s="30">
        <f>IF(ISERROR(VLOOKUP(J27,'KAYIT LİSTESİ'!$B$4:$G$639,4,0)),"",(VLOOKUP(J27,'KAYIT LİSTESİ'!$B$4:$G$639,4,0)))</f>
      </c>
      <c r="M27" s="56">
        <f>IF(ISERROR(VLOOKUP(J27,'KAYIT LİSTESİ'!$B$4:$G$639,5,0)),"",(VLOOKUP(J27,'KAYIT LİSTESİ'!$B$4:$G$639,5,0)))</f>
      </c>
      <c r="N27" s="56">
        <f>IF(ISERROR(VLOOKUP(J27,'KAYIT LİSTESİ'!$B$4:$G$639,6,0)),"",(VLOOKUP(J27,'KAYIT LİSTESİ'!$B$4:$G$639,6,0)))</f>
      </c>
      <c r="O27" s="164"/>
      <c r="P27" s="29"/>
    </row>
    <row r="28" spans="1:16" s="19" customFormat="1" ht="18.75" customHeight="1">
      <c r="A28" s="22">
        <v>21</v>
      </c>
      <c r="B28" s="66"/>
      <c r="C28" s="116"/>
      <c r="D28" s="158"/>
      <c r="E28" s="159"/>
      <c r="F28" s="170"/>
      <c r="G28" s="67"/>
      <c r="H28" s="26"/>
      <c r="I28" s="27">
        <v>5</v>
      </c>
      <c r="J28" s="28" t="s">
        <v>96</v>
      </c>
      <c r="K28" s="29">
        <f>IF(ISERROR(VLOOKUP(J28,'KAYIT LİSTESİ'!$B$4:$G$639,2,0)),"",(VLOOKUP(J28,'KAYIT LİSTESİ'!$B$4:$G$639,2,0)))</f>
      </c>
      <c r="L28" s="30">
        <f>IF(ISERROR(VLOOKUP(J28,'KAYIT LİSTESİ'!$B$4:$G$639,4,0)),"",(VLOOKUP(J28,'KAYIT LİSTESİ'!$B$4:$G$639,4,0)))</f>
      </c>
      <c r="M28" s="56">
        <f>IF(ISERROR(VLOOKUP(J28,'KAYIT LİSTESİ'!$B$4:$G$639,5,0)),"",(VLOOKUP(J28,'KAYIT LİSTESİ'!$B$4:$G$639,5,0)))</f>
      </c>
      <c r="N28" s="56">
        <f>IF(ISERROR(VLOOKUP(J28,'KAYIT LİSTESİ'!$B$4:$G$639,6,0)),"",(VLOOKUP(J28,'KAYIT LİSTESİ'!$B$4:$G$639,6,0)))</f>
      </c>
      <c r="O28" s="164"/>
      <c r="P28" s="29"/>
    </row>
    <row r="29" spans="1:16" s="19" customFormat="1" ht="18.75" customHeight="1">
      <c r="A29" s="22">
        <v>22</v>
      </c>
      <c r="B29" s="66"/>
      <c r="C29" s="116"/>
      <c r="D29" s="158"/>
      <c r="E29" s="159"/>
      <c r="F29" s="170"/>
      <c r="G29" s="67"/>
      <c r="H29" s="26"/>
      <c r="I29" s="27">
        <v>6</v>
      </c>
      <c r="J29" s="28" t="s">
        <v>97</v>
      </c>
      <c r="K29" s="29">
        <f>IF(ISERROR(VLOOKUP(J29,'KAYIT LİSTESİ'!$B$4:$G$639,2,0)),"",(VLOOKUP(J29,'KAYIT LİSTESİ'!$B$4:$G$639,2,0)))</f>
      </c>
      <c r="L29" s="30">
        <f>IF(ISERROR(VLOOKUP(J29,'KAYIT LİSTESİ'!$B$4:$G$639,4,0)),"",(VLOOKUP(J29,'KAYIT LİSTESİ'!$B$4:$G$639,4,0)))</f>
      </c>
      <c r="M29" s="56">
        <f>IF(ISERROR(VLOOKUP(J29,'KAYIT LİSTESİ'!$B$4:$G$639,5,0)),"",(VLOOKUP(J29,'KAYIT LİSTESİ'!$B$4:$G$639,5,0)))</f>
      </c>
      <c r="N29" s="56">
        <f>IF(ISERROR(VLOOKUP(J29,'KAYIT LİSTESİ'!$B$4:$G$639,6,0)),"",(VLOOKUP(J29,'KAYIT LİSTESİ'!$B$4:$G$639,6,0)))</f>
      </c>
      <c r="O29" s="164"/>
      <c r="P29" s="29"/>
    </row>
    <row r="30" spans="1:16" s="19" customFormat="1" ht="18.75" customHeight="1">
      <c r="A30" s="22">
        <v>23</v>
      </c>
      <c r="B30" s="66"/>
      <c r="C30" s="116"/>
      <c r="D30" s="158"/>
      <c r="E30" s="159"/>
      <c r="F30" s="170"/>
      <c r="G30" s="67"/>
      <c r="H30" s="26"/>
      <c r="I30" s="351" t="s">
        <v>35</v>
      </c>
      <c r="J30" s="352"/>
      <c r="K30" s="352"/>
      <c r="L30" s="352"/>
      <c r="M30" s="352"/>
      <c r="N30" s="352"/>
      <c r="O30" s="352"/>
      <c r="P30" s="353"/>
    </row>
    <row r="31" spans="1:16" s="19" customFormat="1" ht="24" customHeight="1">
      <c r="A31" s="22">
        <v>24</v>
      </c>
      <c r="B31" s="66"/>
      <c r="C31" s="116"/>
      <c r="D31" s="158"/>
      <c r="E31" s="159"/>
      <c r="F31" s="170"/>
      <c r="G31" s="67"/>
      <c r="H31" s="26"/>
      <c r="I31" s="55" t="s">
        <v>11</v>
      </c>
      <c r="J31" s="55" t="s">
        <v>114</v>
      </c>
      <c r="K31" s="55" t="s">
        <v>113</v>
      </c>
      <c r="L31" s="118" t="s">
        <v>12</v>
      </c>
      <c r="M31" s="119" t="s">
        <v>13</v>
      </c>
      <c r="N31" s="119" t="s">
        <v>38</v>
      </c>
      <c r="O31" s="163" t="s">
        <v>14</v>
      </c>
      <c r="P31" s="55" t="s">
        <v>24</v>
      </c>
    </row>
    <row r="32" spans="1:16" s="19" customFormat="1" ht="18.75" customHeight="1">
      <c r="A32" s="22">
        <v>25</v>
      </c>
      <c r="B32" s="66"/>
      <c r="C32" s="116"/>
      <c r="D32" s="158"/>
      <c r="E32" s="159"/>
      <c r="F32" s="170"/>
      <c r="G32" s="67"/>
      <c r="H32" s="26"/>
      <c r="I32" s="27">
        <v>1</v>
      </c>
      <c r="J32" s="28" t="s">
        <v>98</v>
      </c>
      <c r="K32" s="29">
        <f>IF(ISERROR(VLOOKUP(J32,'KAYIT LİSTESİ'!$B$4:$G$639,2,0)),"",(VLOOKUP(J32,'KAYIT LİSTESİ'!$B$4:$G$639,2,0)))</f>
      </c>
      <c r="L32" s="30">
        <f>IF(ISERROR(VLOOKUP(J32,'KAYIT LİSTESİ'!$B$4:$G$639,4,0)),"",(VLOOKUP(J32,'KAYIT LİSTESİ'!$B$4:$G$639,4,0)))</f>
      </c>
      <c r="M32" s="56">
        <f>IF(ISERROR(VLOOKUP(J32,'KAYIT LİSTESİ'!$B$4:$G$639,5,0)),"",(VLOOKUP(J32,'KAYIT LİSTESİ'!$B$4:$G$639,5,0)))</f>
      </c>
      <c r="N32" s="56">
        <f>IF(ISERROR(VLOOKUP(J32,'KAYIT LİSTESİ'!$B$4:$G$639,6,0)),"",(VLOOKUP(J32,'KAYIT LİSTESİ'!$B$4:$G$639,6,0)))</f>
      </c>
      <c r="O32" s="164"/>
      <c r="P32" s="29"/>
    </row>
    <row r="33" spans="1:16" s="19" customFormat="1" ht="18.75" customHeight="1">
      <c r="A33" s="22">
        <v>26</v>
      </c>
      <c r="B33" s="66"/>
      <c r="C33" s="116"/>
      <c r="D33" s="158"/>
      <c r="E33" s="159"/>
      <c r="F33" s="170"/>
      <c r="G33" s="67"/>
      <c r="H33" s="26"/>
      <c r="I33" s="27">
        <v>2</v>
      </c>
      <c r="J33" s="28" t="s">
        <v>99</v>
      </c>
      <c r="K33" s="29">
        <f>IF(ISERROR(VLOOKUP(J33,'KAYIT LİSTESİ'!$B$4:$G$639,2,0)),"",(VLOOKUP(J33,'KAYIT LİSTESİ'!$B$4:$G$639,2,0)))</f>
      </c>
      <c r="L33" s="30">
        <f>IF(ISERROR(VLOOKUP(J33,'KAYIT LİSTESİ'!$B$4:$G$639,4,0)),"",(VLOOKUP(J33,'KAYIT LİSTESİ'!$B$4:$G$639,4,0)))</f>
      </c>
      <c r="M33" s="56">
        <f>IF(ISERROR(VLOOKUP(J33,'KAYIT LİSTESİ'!$B$4:$G$639,5,0)),"",(VLOOKUP(J33,'KAYIT LİSTESİ'!$B$4:$G$639,5,0)))</f>
      </c>
      <c r="N33" s="56">
        <f>IF(ISERROR(VLOOKUP(J33,'KAYIT LİSTESİ'!$B$4:$G$639,6,0)),"",(VLOOKUP(J33,'KAYIT LİSTESİ'!$B$4:$G$639,6,0)))</f>
      </c>
      <c r="O33" s="164"/>
      <c r="P33" s="29"/>
    </row>
    <row r="34" spans="1:16" s="19" customFormat="1" ht="18.75" customHeight="1">
      <c r="A34" s="22">
        <v>27</v>
      </c>
      <c r="B34" s="66"/>
      <c r="C34" s="116"/>
      <c r="D34" s="158"/>
      <c r="E34" s="159"/>
      <c r="F34" s="170"/>
      <c r="G34" s="67"/>
      <c r="H34" s="26"/>
      <c r="I34" s="27">
        <v>3</v>
      </c>
      <c r="J34" s="28" t="s">
        <v>100</v>
      </c>
      <c r="K34" s="29">
        <f>IF(ISERROR(VLOOKUP(J34,'KAYIT LİSTESİ'!$B$4:$G$639,2,0)),"",(VLOOKUP(J34,'KAYIT LİSTESİ'!$B$4:$G$639,2,0)))</f>
      </c>
      <c r="L34" s="30">
        <f>IF(ISERROR(VLOOKUP(J34,'KAYIT LİSTESİ'!$B$4:$G$639,4,0)),"",(VLOOKUP(J34,'KAYIT LİSTESİ'!$B$4:$G$639,4,0)))</f>
      </c>
      <c r="M34" s="56">
        <f>IF(ISERROR(VLOOKUP(J34,'KAYIT LİSTESİ'!$B$4:$G$639,5,0)),"",(VLOOKUP(J34,'KAYIT LİSTESİ'!$B$4:$G$639,5,0)))</f>
      </c>
      <c r="N34" s="56">
        <f>IF(ISERROR(VLOOKUP(J34,'KAYIT LİSTESİ'!$B$4:$G$639,6,0)),"",(VLOOKUP(J34,'KAYIT LİSTESİ'!$B$4:$G$639,6,0)))</f>
      </c>
      <c r="O34" s="164"/>
      <c r="P34" s="29"/>
    </row>
    <row r="35" spans="1:16" s="19" customFormat="1" ht="18.75" customHeight="1">
      <c r="A35" s="22">
        <v>28</v>
      </c>
      <c r="B35" s="66"/>
      <c r="C35" s="116"/>
      <c r="D35" s="158"/>
      <c r="E35" s="159"/>
      <c r="F35" s="170"/>
      <c r="G35" s="67"/>
      <c r="H35" s="26"/>
      <c r="I35" s="27">
        <v>4</v>
      </c>
      <c r="J35" s="28" t="s">
        <v>101</v>
      </c>
      <c r="K35" s="29">
        <f>IF(ISERROR(VLOOKUP(J35,'KAYIT LİSTESİ'!$B$4:$G$639,2,0)),"",(VLOOKUP(J35,'KAYIT LİSTESİ'!$B$4:$G$639,2,0)))</f>
      </c>
      <c r="L35" s="30">
        <f>IF(ISERROR(VLOOKUP(J35,'KAYIT LİSTESİ'!$B$4:$G$639,4,0)),"",(VLOOKUP(J35,'KAYIT LİSTESİ'!$B$4:$G$639,4,0)))</f>
      </c>
      <c r="M35" s="56">
        <f>IF(ISERROR(VLOOKUP(J35,'KAYIT LİSTESİ'!$B$4:$G$639,5,0)),"",(VLOOKUP(J35,'KAYIT LİSTESİ'!$B$4:$G$639,5,0)))</f>
      </c>
      <c r="N35" s="56">
        <f>IF(ISERROR(VLOOKUP(J35,'KAYIT LİSTESİ'!$B$4:$G$639,6,0)),"",(VLOOKUP(J35,'KAYIT LİSTESİ'!$B$4:$G$639,6,0)))</f>
      </c>
      <c r="O35" s="164"/>
      <c r="P35" s="29"/>
    </row>
    <row r="36" spans="1:16" s="19" customFormat="1" ht="18.75" customHeight="1">
      <c r="A36" s="22">
        <v>29</v>
      </c>
      <c r="B36" s="66"/>
      <c r="C36" s="116"/>
      <c r="D36" s="158"/>
      <c r="E36" s="159"/>
      <c r="F36" s="170"/>
      <c r="G36" s="67"/>
      <c r="H36" s="26"/>
      <c r="I36" s="27">
        <v>5</v>
      </c>
      <c r="J36" s="28" t="s">
        <v>102</v>
      </c>
      <c r="K36" s="29">
        <f>IF(ISERROR(VLOOKUP(J36,'KAYIT LİSTESİ'!$B$4:$G$639,2,0)),"",(VLOOKUP(J36,'KAYIT LİSTESİ'!$B$4:$G$639,2,0)))</f>
      </c>
      <c r="L36" s="30">
        <f>IF(ISERROR(VLOOKUP(J36,'KAYIT LİSTESİ'!$B$4:$G$639,4,0)),"",(VLOOKUP(J36,'KAYIT LİSTESİ'!$B$4:$G$639,4,0)))</f>
      </c>
      <c r="M36" s="56">
        <f>IF(ISERROR(VLOOKUP(J36,'KAYIT LİSTESİ'!$B$4:$G$639,5,0)),"",(VLOOKUP(J36,'KAYIT LİSTESİ'!$B$4:$G$639,5,0)))</f>
      </c>
      <c r="N36" s="56">
        <f>IF(ISERROR(VLOOKUP(J36,'KAYIT LİSTESİ'!$B$4:$G$639,6,0)),"",(VLOOKUP(J36,'KAYIT LİSTESİ'!$B$4:$G$639,6,0)))</f>
      </c>
      <c r="O36" s="164"/>
      <c r="P36" s="29"/>
    </row>
    <row r="37" spans="1:16" s="19" customFormat="1" ht="18.75" customHeight="1">
      <c r="A37" s="22">
        <v>30</v>
      </c>
      <c r="B37" s="66"/>
      <c r="C37" s="116"/>
      <c r="D37" s="158"/>
      <c r="E37" s="159"/>
      <c r="F37" s="170"/>
      <c r="G37" s="67"/>
      <c r="H37" s="26"/>
      <c r="I37" s="27">
        <v>6</v>
      </c>
      <c r="J37" s="28" t="s">
        <v>103</v>
      </c>
      <c r="K37" s="29">
        <f>IF(ISERROR(VLOOKUP(J37,'KAYIT LİSTESİ'!$B$4:$G$639,2,0)),"",(VLOOKUP(J37,'KAYIT LİSTESİ'!$B$4:$G$639,2,0)))</f>
      </c>
      <c r="L37" s="30">
        <f>IF(ISERROR(VLOOKUP(J37,'KAYIT LİSTESİ'!$B$4:$G$639,4,0)),"",(VLOOKUP(J37,'KAYIT LİSTESİ'!$B$4:$G$639,4,0)))</f>
      </c>
      <c r="M37" s="56">
        <f>IF(ISERROR(VLOOKUP(J37,'KAYIT LİSTESİ'!$B$4:$G$639,5,0)),"",(VLOOKUP(J37,'KAYIT LİSTESİ'!$B$4:$G$639,5,0)))</f>
      </c>
      <c r="N37" s="56">
        <f>IF(ISERROR(VLOOKUP(J37,'KAYIT LİSTESİ'!$B$4:$G$639,6,0)),"",(VLOOKUP(J37,'KAYIT LİSTESİ'!$B$4:$G$639,6,0)))</f>
      </c>
      <c r="O37" s="164"/>
      <c r="P37" s="29"/>
    </row>
    <row r="38" spans="1:16" s="19" customFormat="1" ht="18.75" customHeight="1">
      <c r="A38" s="22">
        <v>31</v>
      </c>
      <c r="B38" s="66"/>
      <c r="C38" s="116"/>
      <c r="D38" s="158"/>
      <c r="E38" s="159"/>
      <c r="F38" s="170"/>
      <c r="G38" s="67"/>
      <c r="H38" s="26"/>
      <c r="I38" s="351" t="s">
        <v>36</v>
      </c>
      <c r="J38" s="352"/>
      <c r="K38" s="352"/>
      <c r="L38" s="352"/>
      <c r="M38" s="352"/>
      <c r="N38" s="352"/>
      <c r="O38" s="352"/>
      <c r="P38" s="353"/>
    </row>
    <row r="39" spans="1:16" s="19" customFormat="1" ht="24" customHeight="1">
      <c r="A39" s="22">
        <v>32</v>
      </c>
      <c r="B39" s="66"/>
      <c r="C39" s="116"/>
      <c r="D39" s="158"/>
      <c r="E39" s="159"/>
      <c r="F39" s="170"/>
      <c r="G39" s="67"/>
      <c r="H39" s="26"/>
      <c r="I39" s="55" t="s">
        <v>11</v>
      </c>
      <c r="J39" s="55" t="s">
        <v>114</v>
      </c>
      <c r="K39" s="55" t="s">
        <v>113</v>
      </c>
      <c r="L39" s="118" t="s">
        <v>12</v>
      </c>
      <c r="M39" s="119" t="s">
        <v>13</v>
      </c>
      <c r="N39" s="119" t="s">
        <v>38</v>
      </c>
      <c r="O39" s="163" t="s">
        <v>14</v>
      </c>
      <c r="P39" s="55" t="s">
        <v>24</v>
      </c>
    </row>
    <row r="40" spans="1:16" s="19" customFormat="1" ht="18.75" customHeight="1">
      <c r="A40" s="22">
        <v>33</v>
      </c>
      <c r="B40" s="66"/>
      <c r="C40" s="116"/>
      <c r="D40" s="158"/>
      <c r="E40" s="159"/>
      <c r="F40" s="170"/>
      <c r="G40" s="67"/>
      <c r="H40" s="26"/>
      <c r="I40" s="27">
        <v>1</v>
      </c>
      <c r="J40" s="28" t="s">
        <v>104</v>
      </c>
      <c r="K40" s="29">
        <f>IF(ISERROR(VLOOKUP(J40,'KAYIT LİSTESİ'!$B$4:$G$639,2,0)),"",(VLOOKUP(J40,'KAYIT LİSTESİ'!$B$4:$G$639,2,0)))</f>
      </c>
      <c r="L40" s="30">
        <f>IF(ISERROR(VLOOKUP(J40,'KAYIT LİSTESİ'!$B$4:$G$639,4,0)),"",(VLOOKUP(J40,'KAYIT LİSTESİ'!$B$4:$G$639,4,0)))</f>
      </c>
      <c r="M40" s="56">
        <f>IF(ISERROR(VLOOKUP(J40,'KAYIT LİSTESİ'!$B$4:$G$639,5,0)),"",(VLOOKUP(J40,'KAYIT LİSTESİ'!$B$4:$G$639,5,0)))</f>
      </c>
      <c r="N40" s="56">
        <f>IF(ISERROR(VLOOKUP(J40,'KAYIT LİSTESİ'!$B$4:$G$639,6,0)),"",(VLOOKUP(J40,'KAYIT LİSTESİ'!$B$4:$G$639,6,0)))</f>
      </c>
      <c r="O40" s="164"/>
      <c r="P40" s="29"/>
    </row>
    <row r="41" spans="1:16" s="19" customFormat="1" ht="18.75" customHeight="1">
      <c r="A41" s="22">
        <v>34</v>
      </c>
      <c r="B41" s="66"/>
      <c r="C41" s="116"/>
      <c r="D41" s="158"/>
      <c r="E41" s="159"/>
      <c r="F41" s="170"/>
      <c r="G41" s="67"/>
      <c r="H41" s="26"/>
      <c r="I41" s="27">
        <v>2</v>
      </c>
      <c r="J41" s="28" t="s">
        <v>105</v>
      </c>
      <c r="K41" s="29">
        <f>IF(ISERROR(VLOOKUP(J41,'KAYIT LİSTESİ'!$B$4:$G$639,2,0)),"",(VLOOKUP(J41,'KAYIT LİSTESİ'!$B$4:$G$639,2,0)))</f>
      </c>
      <c r="L41" s="30">
        <f>IF(ISERROR(VLOOKUP(J41,'KAYIT LİSTESİ'!$B$4:$G$639,4,0)),"",(VLOOKUP(J41,'KAYIT LİSTESİ'!$B$4:$G$639,4,0)))</f>
      </c>
      <c r="M41" s="56">
        <f>IF(ISERROR(VLOOKUP(J41,'KAYIT LİSTESİ'!$B$4:$G$639,5,0)),"",(VLOOKUP(J41,'KAYIT LİSTESİ'!$B$4:$G$639,5,0)))</f>
      </c>
      <c r="N41" s="56">
        <f>IF(ISERROR(VLOOKUP(J41,'KAYIT LİSTESİ'!$B$4:$G$639,6,0)),"",(VLOOKUP(J41,'KAYIT LİSTESİ'!$B$4:$G$639,6,0)))</f>
      </c>
      <c r="O41" s="164"/>
      <c r="P41" s="29"/>
    </row>
    <row r="42" spans="1:16" s="19" customFormat="1" ht="18.75" customHeight="1">
      <c r="A42" s="22">
        <v>35</v>
      </c>
      <c r="B42" s="66"/>
      <c r="C42" s="116"/>
      <c r="D42" s="158"/>
      <c r="E42" s="159"/>
      <c r="F42" s="170"/>
      <c r="G42" s="67"/>
      <c r="H42" s="26"/>
      <c r="I42" s="27">
        <v>3</v>
      </c>
      <c r="J42" s="28" t="s">
        <v>106</v>
      </c>
      <c r="K42" s="29">
        <f>IF(ISERROR(VLOOKUP(J42,'KAYIT LİSTESİ'!$B$4:$G$639,2,0)),"",(VLOOKUP(J42,'KAYIT LİSTESİ'!$B$4:$G$639,2,0)))</f>
      </c>
      <c r="L42" s="30">
        <f>IF(ISERROR(VLOOKUP(J42,'KAYIT LİSTESİ'!$B$4:$G$639,4,0)),"",(VLOOKUP(J42,'KAYIT LİSTESİ'!$B$4:$G$639,4,0)))</f>
      </c>
      <c r="M42" s="56">
        <f>IF(ISERROR(VLOOKUP(J42,'KAYIT LİSTESİ'!$B$4:$G$639,5,0)),"",(VLOOKUP(J42,'KAYIT LİSTESİ'!$B$4:$G$639,5,0)))</f>
      </c>
      <c r="N42" s="56">
        <f>IF(ISERROR(VLOOKUP(J42,'KAYIT LİSTESİ'!$B$4:$G$639,6,0)),"",(VLOOKUP(J42,'KAYIT LİSTESİ'!$B$4:$G$639,6,0)))</f>
      </c>
      <c r="O42" s="164"/>
      <c r="P42" s="29"/>
    </row>
    <row r="43" spans="1:16" s="19" customFormat="1" ht="18.75" customHeight="1">
      <c r="A43" s="22">
        <v>36</v>
      </c>
      <c r="B43" s="66"/>
      <c r="C43" s="116"/>
      <c r="D43" s="158"/>
      <c r="E43" s="159"/>
      <c r="F43" s="170"/>
      <c r="G43" s="67"/>
      <c r="H43" s="26"/>
      <c r="I43" s="27">
        <v>4</v>
      </c>
      <c r="J43" s="28" t="s">
        <v>107</v>
      </c>
      <c r="K43" s="29">
        <f>IF(ISERROR(VLOOKUP(J43,'KAYIT LİSTESİ'!$B$4:$G$639,2,0)),"",(VLOOKUP(J43,'KAYIT LİSTESİ'!$B$4:$G$639,2,0)))</f>
      </c>
      <c r="L43" s="30">
        <f>IF(ISERROR(VLOOKUP(J43,'KAYIT LİSTESİ'!$B$4:$G$639,4,0)),"",(VLOOKUP(J43,'KAYIT LİSTESİ'!$B$4:$G$639,4,0)))</f>
      </c>
      <c r="M43" s="56">
        <f>IF(ISERROR(VLOOKUP(J43,'KAYIT LİSTESİ'!$B$4:$G$639,5,0)),"",(VLOOKUP(J43,'KAYIT LİSTESİ'!$B$4:$G$639,5,0)))</f>
      </c>
      <c r="N43" s="56">
        <f>IF(ISERROR(VLOOKUP(J43,'KAYIT LİSTESİ'!$B$4:$G$639,6,0)),"",(VLOOKUP(J43,'KAYIT LİSTESİ'!$B$4:$G$639,6,0)))</f>
      </c>
      <c r="O43" s="164"/>
      <c r="P43" s="29"/>
    </row>
    <row r="44" spans="1:16" s="19" customFormat="1" ht="18.75" customHeight="1">
      <c r="A44" s="22">
        <v>37</v>
      </c>
      <c r="B44" s="66"/>
      <c r="C44" s="116"/>
      <c r="D44" s="158"/>
      <c r="E44" s="159"/>
      <c r="F44" s="170"/>
      <c r="G44" s="67"/>
      <c r="H44" s="26"/>
      <c r="I44" s="27">
        <v>5</v>
      </c>
      <c r="J44" s="28" t="s">
        <v>108</v>
      </c>
      <c r="K44" s="29">
        <f>IF(ISERROR(VLOOKUP(J44,'KAYIT LİSTESİ'!$B$4:$G$639,2,0)),"",(VLOOKUP(J44,'KAYIT LİSTESİ'!$B$4:$G$639,2,0)))</f>
      </c>
      <c r="L44" s="30">
        <f>IF(ISERROR(VLOOKUP(J44,'KAYIT LİSTESİ'!$B$4:$G$639,4,0)),"",(VLOOKUP(J44,'KAYIT LİSTESİ'!$B$4:$G$639,4,0)))</f>
      </c>
      <c r="M44" s="56">
        <f>IF(ISERROR(VLOOKUP(J44,'KAYIT LİSTESİ'!$B$4:$G$639,5,0)),"",(VLOOKUP(J44,'KAYIT LİSTESİ'!$B$4:$G$639,5,0)))</f>
      </c>
      <c r="N44" s="56">
        <f>IF(ISERROR(VLOOKUP(J44,'KAYIT LİSTESİ'!$B$4:$G$639,6,0)),"",(VLOOKUP(J44,'KAYIT LİSTESİ'!$B$4:$G$639,6,0)))</f>
      </c>
      <c r="O44" s="164"/>
      <c r="P44" s="29"/>
    </row>
    <row r="45" spans="1:16" s="19" customFormat="1" ht="18.75" customHeight="1">
      <c r="A45" s="22">
        <v>38</v>
      </c>
      <c r="B45" s="66"/>
      <c r="C45" s="116"/>
      <c r="D45" s="158"/>
      <c r="E45" s="159"/>
      <c r="F45" s="170"/>
      <c r="G45" s="67"/>
      <c r="H45" s="26"/>
      <c r="I45" s="27">
        <v>6</v>
      </c>
      <c r="J45" s="28" t="s">
        <v>109</v>
      </c>
      <c r="K45" s="29">
        <f>IF(ISERROR(VLOOKUP(J45,'KAYIT LİSTESİ'!$B$4:$G$639,2,0)),"",(VLOOKUP(J45,'KAYIT LİSTESİ'!$B$4:$G$639,2,0)))</f>
      </c>
      <c r="L45" s="30">
        <f>IF(ISERROR(VLOOKUP(J45,'KAYIT LİSTESİ'!$B$4:$G$639,4,0)),"",(VLOOKUP(J45,'KAYIT LİSTESİ'!$B$4:$G$639,4,0)))</f>
      </c>
      <c r="M45" s="56">
        <f>IF(ISERROR(VLOOKUP(J45,'KAYIT LİSTESİ'!$B$4:$G$639,5,0)),"",(VLOOKUP(J45,'KAYIT LİSTESİ'!$B$4:$G$639,5,0)))</f>
      </c>
      <c r="N45" s="56">
        <f>IF(ISERROR(VLOOKUP(J45,'KAYIT LİSTESİ'!$B$4:$G$639,6,0)),"",(VLOOKUP(J45,'KAYIT LİSTESİ'!$B$4:$G$639,6,0)))</f>
      </c>
      <c r="O45" s="164"/>
      <c r="P45" s="29"/>
    </row>
    <row r="46" spans="1:16" s="19" customFormat="1" ht="18.75" customHeight="1">
      <c r="A46" s="22">
        <v>39</v>
      </c>
      <c r="B46" s="66"/>
      <c r="C46" s="116"/>
      <c r="D46" s="158"/>
      <c r="E46" s="159"/>
      <c r="F46" s="170"/>
      <c r="G46" s="67"/>
      <c r="H46" s="26"/>
      <c r="I46" s="351" t="s">
        <v>37</v>
      </c>
      <c r="J46" s="352"/>
      <c r="K46" s="352"/>
      <c r="L46" s="352"/>
      <c r="M46" s="352"/>
      <c r="N46" s="352"/>
      <c r="O46" s="352"/>
      <c r="P46" s="353"/>
    </row>
    <row r="47" spans="1:16" s="19" customFormat="1" ht="24.75" customHeight="1">
      <c r="A47" s="22">
        <v>40</v>
      </c>
      <c r="B47" s="66"/>
      <c r="C47" s="116"/>
      <c r="D47" s="158"/>
      <c r="E47" s="159"/>
      <c r="F47" s="170"/>
      <c r="G47" s="67"/>
      <c r="H47" s="26"/>
      <c r="I47" s="55" t="s">
        <v>11</v>
      </c>
      <c r="J47" s="55" t="s">
        <v>114</v>
      </c>
      <c r="K47" s="55" t="s">
        <v>113</v>
      </c>
      <c r="L47" s="118" t="s">
        <v>12</v>
      </c>
      <c r="M47" s="119" t="s">
        <v>13</v>
      </c>
      <c r="N47" s="119" t="s">
        <v>38</v>
      </c>
      <c r="O47" s="163" t="s">
        <v>14</v>
      </c>
      <c r="P47" s="55" t="s">
        <v>24</v>
      </c>
    </row>
    <row r="48" spans="1:16" s="19" customFormat="1" ht="18.75" customHeight="1">
      <c r="A48" s="22">
        <v>41</v>
      </c>
      <c r="B48" s="66"/>
      <c r="C48" s="116"/>
      <c r="D48" s="158"/>
      <c r="E48" s="159"/>
      <c r="F48" s="170"/>
      <c r="G48" s="67"/>
      <c r="H48" s="26"/>
      <c r="I48" s="27">
        <v>1</v>
      </c>
      <c r="J48" s="28" t="s">
        <v>193</v>
      </c>
      <c r="K48" s="29">
        <f>IF(ISERROR(VLOOKUP(J48,'KAYIT LİSTESİ'!$B$4:$G$639,2,0)),"",(VLOOKUP(J48,'KAYIT LİSTESİ'!$B$4:$G$639,2,0)))</f>
      </c>
      <c r="L48" s="30">
        <f>IF(ISERROR(VLOOKUP(J48,'KAYIT LİSTESİ'!$B$4:$G$639,4,0)),"",(VLOOKUP(J48,'KAYIT LİSTESİ'!$B$4:$G$639,4,0)))</f>
      </c>
      <c r="M48" s="56">
        <f>IF(ISERROR(VLOOKUP(J48,'KAYIT LİSTESİ'!$B$4:$G$639,5,0)),"",(VLOOKUP(J48,'KAYIT LİSTESİ'!$B$4:$G$639,5,0)))</f>
      </c>
      <c r="N48" s="56">
        <f>IF(ISERROR(VLOOKUP(J48,'KAYIT LİSTESİ'!$B$4:$G$639,6,0)),"",(VLOOKUP(J48,'KAYIT LİSTESİ'!$B$4:$G$639,6,0)))</f>
      </c>
      <c r="O48" s="164"/>
      <c r="P48" s="29"/>
    </row>
    <row r="49" spans="1:16" s="19" customFormat="1" ht="18.75" customHeight="1">
      <c r="A49" s="22">
        <v>42</v>
      </c>
      <c r="B49" s="66"/>
      <c r="C49" s="116"/>
      <c r="D49" s="158"/>
      <c r="E49" s="159"/>
      <c r="F49" s="170"/>
      <c r="G49" s="67"/>
      <c r="H49" s="26"/>
      <c r="I49" s="27">
        <v>2</v>
      </c>
      <c r="J49" s="28" t="s">
        <v>194</v>
      </c>
      <c r="K49" s="29">
        <f>IF(ISERROR(VLOOKUP(J49,'KAYIT LİSTESİ'!$B$4:$G$639,2,0)),"",(VLOOKUP(J49,'KAYIT LİSTESİ'!$B$4:$G$639,2,0)))</f>
      </c>
      <c r="L49" s="30">
        <f>IF(ISERROR(VLOOKUP(J49,'KAYIT LİSTESİ'!$B$4:$G$639,4,0)),"",(VLOOKUP(J49,'KAYIT LİSTESİ'!$B$4:$G$639,4,0)))</f>
      </c>
      <c r="M49" s="56">
        <f>IF(ISERROR(VLOOKUP(J49,'KAYIT LİSTESİ'!$B$4:$G$639,5,0)),"",(VLOOKUP(J49,'KAYIT LİSTESİ'!$B$4:$G$639,5,0)))</f>
      </c>
      <c r="N49" s="56">
        <f>IF(ISERROR(VLOOKUP(J49,'KAYIT LİSTESİ'!$B$4:$G$639,6,0)),"",(VLOOKUP(J49,'KAYIT LİSTESİ'!$B$4:$G$639,6,0)))</f>
      </c>
      <c r="O49" s="164"/>
      <c r="P49" s="29"/>
    </row>
    <row r="50" spans="1:16" s="19" customFormat="1" ht="18.75" customHeight="1">
      <c r="A50" s="22">
        <v>43</v>
      </c>
      <c r="B50" s="66"/>
      <c r="C50" s="116"/>
      <c r="D50" s="158"/>
      <c r="E50" s="159"/>
      <c r="F50" s="170"/>
      <c r="G50" s="67"/>
      <c r="H50" s="26"/>
      <c r="I50" s="27">
        <v>3</v>
      </c>
      <c r="J50" s="28" t="s">
        <v>195</v>
      </c>
      <c r="K50" s="29">
        <f>IF(ISERROR(VLOOKUP(J50,'KAYIT LİSTESİ'!$B$4:$G$639,2,0)),"",(VLOOKUP(J50,'KAYIT LİSTESİ'!$B$4:$G$639,2,0)))</f>
      </c>
      <c r="L50" s="30">
        <f>IF(ISERROR(VLOOKUP(J50,'KAYIT LİSTESİ'!$B$4:$G$639,4,0)),"",(VLOOKUP(J50,'KAYIT LİSTESİ'!$B$4:$G$639,4,0)))</f>
      </c>
      <c r="M50" s="56">
        <f>IF(ISERROR(VLOOKUP(J50,'KAYIT LİSTESİ'!$B$4:$G$639,5,0)),"",(VLOOKUP(J50,'KAYIT LİSTESİ'!$B$4:$G$639,5,0)))</f>
      </c>
      <c r="N50" s="56">
        <f>IF(ISERROR(VLOOKUP(J50,'KAYIT LİSTESİ'!$B$4:$G$639,6,0)),"",(VLOOKUP(J50,'KAYIT LİSTESİ'!$B$4:$G$639,6,0)))</f>
      </c>
      <c r="O50" s="164"/>
      <c r="P50" s="29"/>
    </row>
    <row r="51" spans="1:16" s="19" customFormat="1" ht="18.75" customHeight="1">
      <c r="A51" s="22">
        <v>44</v>
      </c>
      <c r="B51" s="66"/>
      <c r="C51" s="116"/>
      <c r="D51" s="158"/>
      <c r="E51" s="159"/>
      <c r="F51" s="170"/>
      <c r="G51" s="67"/>
      <c r="H51" s="26"/>
      <c r="I51" s="27">
        <v>4</v>
      </c>
      <c r="J51" s="28" t="s">
        <v>196</v>
      </c>
      <c r="K51" s="29">
        <f>IF(ISERROR(VLOOKUP(J51,'KAYIT LİSTESİ'!$B$4:$G$639,2,0)),"",(VLOOKUP(J51,'KAYIT LİSTESİ'!$B$4:$G$639,2,0)))</f>
      </c>
      <c r="L51" s="30">
        <f>IF(ISERROR(VLOOKUP(J51,'KAYIT LİSTESİ'!$B$4:$G$639,4,0)),"",(VLOOKUP(J51,'KAYIT LİSTESİ'!$B$4:$G$639,4,0)))</f>
      </c>
      <c r="M51" s="56">
        <f>IF(ISERROR(VLOOKUP(J51,'KAYIT LİSTESİ'!$B$4:$G$639,5,0)),"",(VLOOKUP(J51,'KAYIT LİSTESİ'!$B$4:$G$639,5,0)))</f>
      </c>
      <c r="N51" s="56">
        <f>IF(ISERROR(VLOOKUP(J51,'KAYIT LİSTESİ'!$B$4:$G$639,6,0)),"",(VLOOKUP(J51,'KAYIT LİSTESİ'!$B$4:$G$639,6,0)))</f>
      </c>
      <c r="O51" s="164"/>
      <c r="P51" s="29"/>
    </row>
    <row r="52" spans="1:16" s="19" customFormat="1" ht="18.75" customHeight="1">
      <c r="A52" s="22">
        <v>45</v>
      </c>
      <c r="B52" s="66"/>
      <c r="C52" s="116"/>
      <c r="D52" s="158"/>
      <c r="E52" s="159"/>
      <c r="F52" s="170"/>
      <c r="G52" s="67"/>
      <c r="H52" s="26"/>
      <c r="I52" s="27">
        <v>5</v>
      </c>
      <c r="J52" s="28" t="s">
        <v>197</v>
      </c>
      <c r="K52" s="29">
        <f>IF(ISERROR(VLOOKUP(J52,'KAYIT LİSTESİ'!$B$4:$G$639,2,0)),"",(VLOOKUP(J52,'KAYIT LİSTESİ'!$B$4:$G$639,2,0)))</f>
      </c>
      <c r="L52" s="30">
        <f>IF(ISERROR(VLOOKUP(J52,'KAYIT LİSTESİ'!$B$4:$G$639,4,0)),"",(VLOOKUP(J52,'KAYIT LİSTESİ'!$B$4:$G$639,4,0)))</f>
      </c>
      <c r="M52" s="56">
        <f>IF(ISERROR(VLOOKUP(J52,'KAYIT LİSTESİ'!$B$4:$G$639,5,0)),"",(VLOOKUP(J52,'KAYIT LİSTESİ'!$B$4:$G$639,5,0)))</f>
      </c>
      <c r="N52" s="56">
        <f>IF(ISERROR(VLOOKUP(J52,'KAYIT LİSTESİ'!$B$4:$G$639,6,0)),"",(VLOOKUP(J52,'KAYIT LİSTESİ'!$B$4:$G$639,6,0)))</f>
      </c>
      <c r="O52" s="164"/>
      <c r="P52" s="29"/>
    </row>
    <row r="53" spans="1:16" s="19" customFormat="1" ht="18.75" customHeight="1">
      <c r="A53" s="22">
        <v>46</v>
      </c>
      <c r="B53" s="66"/>
      <c r="C53" s="116"/>
      <c r="D53" s="158"/>
      <c r="E53" s="159"/>
      <c r="F53" s="170"/>
      <c r="G53" s="67"/>
      <c r="H53" s="26"/>
      <c r="I53" s="27">
        <v>6</v>
      </c>
      <c r="J53" s="28" t="s">
        <v>198</v>
      </c>
      <c r="K53" s="29">
        <f>IF(ISERROR(VLOOKUP(J53,'KAYIT LİSTESİ'!$B$4:$G$639,2,0)),"",(VLOOKUP(J53,'KAYIT LİSTESİ'!$B$4:$G$639,2,0)))</f>
      </c>
      <c r="L53" s="30">
        <f>IF(ISERROR(VLOOKUP(J53,'KAYIT LİSTESİ'!$B$4:$G$639,4,0)),"",(VLOOKUP(J53,'KAYIT LİSTESİ'!$B$4:$G$639,4,0)))</f>
      </c>
      <c r="M53" s="56">
        <f>IF(ISERROR(VLOOKUP(J53,'KAYIT LİSTESİ'!$B$4:$G$639,5,0)),"",(VLOOKUP(J53,'KAYIT LİSTESİ'!$B$4:$G$639,5,0)))</f>
      </c>
      <c r="N53" s="56">
        <f>IF(ISERROR(VLOOKUP(J53,'KAYIT LİSTESİ'!$B$4:$G$639,6,0)),"",(VLOOKUP(J53,'KAYIT LİSTESİ'!$B$4:$G$639,6,0)))</f>
      </c>
      <c r="O53" s="164"/>
      <c r="P53" s="29"/>
    </row>
    <row r="54" spans="1:16" s="19" customFormat="1" ht="18.75" customHeight="1">
      <c r="A54" s="22">
        <v>47</v>
      </c>
      <c r="B54" s="66"/>
      <c r="C54" s="116"/>
      <c r="D54" s="158"/>
      <c r="E54" s="159"/>
      <c r="F54" s="170"/>
      <c r="G54" s="67"/>
      <c r="H54" s="26"/>
      <c r="I54" s="351" t="s">
        <v>39</v>
      </c>
      <c r="J54" s="352"/>
      <c r="K54" s="352"/>
      <c r="L54" s="352"/>
      <c r="M54" s="352"/>
      <c r="N54" s="352"/>
      <c r="O54" s="352"/>
      <c r="P54" s="353"/>
    </row>
    <row r="55" spans="1:16" s="19" customFormat="1" ht="24" customHeight="1">
      <c r="A55" s="22">
        <v>48</v>
      </c>
      <c r="B55" s="66"/>
      <c r="C55" s="116"/>
      <c r="D55" s="158"/>
      <c r="E55" s="159"/>
      <c r="F55" s="170"/>
      <c r="G55" s="67"/>
      <c r="H55" s="26"/>
      <c r="I55" s="55" t="s">
        <v>11</v>
      </c>
      <c r="J55" s="55" t="s">
        <v>114</v>
      </c>
      <c r="K55" s="55" t="s">
        <v>113</v>
      </c>
      <c r="L55" s="118" t="s">
        <v>12</v>
      </c>
      <c r="M55" s="119" t="s">
        <v>13</v>
      </c>
      <c r="N55" s="119" t="s">
        <v>38</v>
      </c>
      <c r="O55" s="163" t="s">
        <v>14</v>
      </c>
      <c r="P55" s="55" t="s">
        <v>24</v>
      </c>
    </row>
    <row r="56" spans="1:16" s="19" customFormat="1" ht="18.75" customHeight="1">
      <c r="A56" s="22">
        <v>49</v>
      </c>
      <c r="B56" s="66"/>
      <c r="C56" s="116"/>
      <c r="D56" s="158"/>
      <c r="E56" s="159"/>
      <c r="F56" s="170"/>
      <c r="G56" s="67"/>
      <c r="H56" s="26"/>
      <c r="I56" s="27">
        <v>1</v>
      </c>
      <c r="J56" s="28" t="s">
        <v>199</v>
      </c>
      <c r="K56" s="29">
        <f>IF(ISERROR(VLOOKUP(J56,'KAYIT LİSTESİ'!$B$4:$G$639,2,0)),"",(VLOOKUP(J56,'KAYIT LİSTESİ'!$B$4:$G$639,2,0)))</f>
      </c>
      <c r="L56" s="30">
        <f>IF(ISERROR(VLOOKUP(J56,'KAYIT LİSTESİ'!$B$4:$G$639,4,0)),"",(VLOOKUP(J56,'KAYIT LİSTESİ'!$B$4:$G$639,4,0)))</f>
      </c>
      <c r="M56" s="56">
        <f>IF(ISERROR(VLOOKUP(J56,'KAYIT LİSTESİ'!$B$4:$G$639,5,0)),"",(VLOOKUP(J56,'KAYIT LİSTESİ'!$B$4:$G$639,5,0)))</f>
      </c>
      <c r="N56" s="56">
        <f>IF(ISERROR(VLOOKUP(J56,'KAYIT LİSTESİ'!$B$4:$G$639,6,0)),"",(VLOOKUP(J56,'KAYIT LİSTESİ'!$B$4:$G$639,6,0)))</f>
      </c>
      <c r="O56" s="164"/>
      <c r="P56" s="29"/>
    </row>
    <row r="57" spans="1:16" s="19" customFormat="1" ht="18.75" customHeight="1">
      <c r="A57" s="22">
        <v>50</v>
      </c>
      <c r="B57" s="66"/>
      <c r="C57" s="116"/>
      <c r="D57" s="158"/>
      <c r="E57" s="159"/>
      <c r="F57" s="170"/>
      <c r="G57" s="67"/>
      <c r="H57" s="26"/>
      <c r="I57" s="27">
        <v>2</v>
      </c>
      <c r="J57" s="28" t="s">
        <v>200</v>
      </c>
      <c r="K57" s="29">
        <f>IF(ISERROR(VLOOKUP(J57,'KAYIT LİSTESİ'!$B$4:$G$639,2,0)),"",(VLOOKUP(J57,'KAYIT LİSTESİ'!$B$4:$G$639,2,0)))</f>
      </c>
      <c r="L57" s="30">
        <f>IF(ISERROR(VLOOKUP(J57,'KAYIT LİSTESİ'!$B$4:$G$639,4,0)),"",(VLOOKUP(J57,'KAYIT LİSTESİ'!$B$4:$G$639,4,0)))</f>
      </c>
      <c r="M57" s="56">
        <f>IF(ISERROR(VLOOKUP(J57,'KAYIT LİSTESİ'!$B$4:$G$639,5,0)),"",(VLOOKUP(J57,'KAYIT LİSTESİ'!$B$4:$G$639,5,0)))</f>
      </c>
      <c r="N57" s="56">
        <f>IF(ISERROR(VLOOKUP(J57,'KAYIT LİSTESİ'!$B$4:$G$639,6,0)),"",(VLOOKUP(J57,'KAYIT LİSTESİ'!$B$4:$G$639,6,0)))</f>
      </c>
      <c r="O57" s="164"/>
      <c r="P57" s="29"/>
    </row>
    <row r="58" spans="1:16" s="19" customFormat="1" ht="18.75" customHeight="1">
      <c r="A58" s="22">
        <v>51</v>
      </c>
      <c r="B58" s="66"/>
      <c r="C58" s="116"/>
      <c r="D58" s="158"/>
      <c r="E58" s="159"/>
      <c r="F58" s="170"/>
      <c r="G58" s="67"/>
      <c r="H58" s="26"/>
      <c r="I58" s="27">
        <v>3</v>
      </c>
      <c r="J58" s="28" t="s">
        <v>201</v>
      </c>
      <c r="K58" s="29">
        <f>IF(ISERROR(VLOOKUP(J58,'KAYIT LİSTESİ'!$B$4:$G$639,2,0)),"",(VLOOKUP(J58,'KAYIT LİSTESİ'!$B$4:$G$639,2,0)))</f>
      </c>
      <c r="L58" s="30">
        <f>IF(ISERROR(VLOOKUP(J58,'KAYIT LİSTESİ'!$B$4:$G$639,4,0)),"",(VLOOKUP(J58,'KAYIT LİSTESİ'!$B$4:$G$639,4,0)))</f>
      </c>
      <c r="M58" s="56">
        <f>IF(ISERROR(VLOOKUP(J58,'KAYIT LİSTESİ'!$B$4:$G$639,5,0)),"",(VLOOKUP(J58,'KAYIT LİSTESİ'!$B$4:$G$639,5,0)))</f>
      </c>
      <c r="N58" s="56">
        <f>IF(ISERROR(VLOOKUP(J58,'KAYIT LİSTESİ'!$B$4:$G$639,6,0)),"",(VLOOKUP(J58,'KAYIT LİSTESİ'!$B$4:$G$639,6,0)))</f>
      </c>
      <c r="O58" s="164"/>
      <c r="P58" s="29"/>
    </row>
    <row r="59" spans="1:16" s="19" customFormat="1" ht="18.75" customHeight="1">
      <c r="A59" s="22">
        <v>52</v>
      </c>
      <c r="B59" s="66"/>
      <c r="C59" s="116"/>
      <c r="D59" s="158"/>
      <c r="E59" s="159"/>
      <c r="F59" s="170"/>
      <c r="G59" s="67"/>
      <c r="H59" s="26"/>
      <c r="I59" s="27">
        <v>4</v>
      </c>
      <c r="J59" s="28" t="s">
        <v>202</v>
      </c>
      <c r="K59" s="29">
        <f>IF(ISERROR(VLOOKUP(J59,'KAYIT LİSTESİ'!$B$4:$G$639,2,0)),"",(VLOOKUP(J59,'KAYIT LİSTESİ'!$B$4:$G$639,2,0)))</f>
      </c>
      <c r="L59" s="30">
        <f>IF(ISERROR(VLOOKUP(J59,'KAYIT LİSTESİ'!$B$4:$G$639,4,0)),"",(VLOOKUP(J59,'KAYIT LİSTESİ'!$B$4:$G$639,4,0)))</f>
      </c>
      <c r="M59" s="56">
        <f>IF(ISERROR(VLOOKUP(J59,'KAYIT LİSTESİ'!$B$4:$G$639,5,0)),"",(VLOOKUP(J59,'KAYIT LİSTESİ'!$B$4:$G$639,5,0)))</f>
      </c>
      <c r="N59" s="56">
        <f>IF(ISERROR(VLOOKUP(J59,'KAYIT LİSTESİ'!$B$4:$G$639,6,0)),"",(VLOOKUP(J59,'KAYIT LİSTESİ'!$B$4:$G$639,6,0)))</f>
      </c>
      <c r="O59" s="164"/>
      <c r="P59" s="29"/>
    </row>
    <row r="60" spans="1:16" s="19" customFormat="1" ht="18.75" customHeight="1">
      <c r="A60" s="22">
        <v>53</v>
      </c>
      <c r="B60" s="66"/>
      <c r="C60" s="116"/>
      <c r="D60" s="158"/>
      <c r="E60" s="159"/>
      <c r="F60" s="170"/>
      <c r="G60" s="67"/>
      <c r="H60" s="26"/>
      <c r="I60" s="27">
        <v>5</v>
      </c>
      <c r="J60" s="28" t="s">
        <v>203</v>
      </c>
      <c r="K60" s="29">
        <f>IF(ISERROR(VLOOKUP(J60,'KAYIT LİSTESİ'!$B$4:$G$639,2,0)),"",(VLOOKUP(J60,'KAYIT LİSTESİ'!$B$4:$G$639,2,0)))</f>
      </c>
      <c r="L60" s="30">
        <f>IF(ISERROR(VLOOKUP(J60,'KAYIT LİSTESİ'!$B$4:$G$639,4,0)),"",(VLOOKUP(J60,'KAYIT LİSTESİ'!$B$4:$G$639,4,0)))</f>
      </c>
      <c r="M60" s="56">
        <f>IF(ISERROR(VLOOKUP(J60,'KAYIT LİSTESİ'!$B$4:$G$639,5,0)),"",(VLOOKUP(J60,'KAYIT LİSTESİ'!$B$4:$G$639,5,0)))</f>
      </c>
      <c r="N60" s="56">
        <f>IF(ISERROR(VLOOKUP(J60,'KAYIT LİSTESİ'!$B$4:$G$639,6,0)),"",(VLOOKUP(J60,'KAYIT LİSTESİ'!$B$4:$G$639,6,0)))</f>
      </c>
      <c r="O60" s="164"/>
      <c r="P60" s="29"/>
    </row>
    <row r="61" spans="1:16" s="19" customFormat="1" ht="18.75" customHeight="1">
      <c r="A61" s="22">
        <v>54</v>
      </c>
      <c r="B61" s="66"/>
      <c r="C61" s="116"/>
      <c r="D61" s="158"/>
      <c r="E61" s="159"/>
      <c r="F61" s="170"/>
      <c r="G61" s="67"/>
      <c r="H61" s="26"/>
      <c r="I61" s="27">
        <v>6</v>
      </c>
      <c r="J61" s="28" t="s">
        <v>204</v>
      </c>
      <c r="K61" s="29">
        <f>IF(ISERROR(VLOOKUP(J61,'KAYIT LİSTESİ'!$B$4:$G$639,2,0)),"",(VLOOKUP(J61,'KAYIT LİSTESİ'!$B$4:$G$639,2,0)))</f>
      </c>
      <c r="L61" s="30">
        <f>IF(ISERROR(VLOOKUP(J61,'KAYIT LİSTESİ'!$B$4:$G$639,4,0)),"",(VLOOKUP(J61,'KAYIT LİSTESİ'!$B$4:$G$639,4,0)))</f>
      </c>
      <c r="M61" s="56">
        <f>IF(ISERROR(VLOOKUP(J61,'KAYIT LİSTESİ'!$B$4:$G$639,5,0)),"",(VLOOKUP(J61,'KAYIT LİSTESİ'!$B$4:$G$639,5,0)))</f>
      </c>
      <c r="N61" s="56">
        <f>IF(ISERROR(VLOOKUP(J61,'KAYIT LİSTESİ'!$B$4:$G$639,6,0)),"",(VLOOKUP(J61,'KAYIT LİSTESİ'!$B$4:$G$639,6,0)))</f>
      </c>
      <c r="O61" s="164"/>
      <c r="P61" s="29"/>
    </row>
    <row r="62" spans="1:16" s="19" customFormat="1" ht="18.75" customHeight="1">
      <c r="A62" s="22">
        <v>55</v>
      </c>
      <c r="B62" s="66"/>
      <c r="C62" s="116"/>
      <c r="D62" s="158"/>
      <c r="E62" s="159"/>
      <c r="F62" s="170"/>
      <c r="G62" s="67"/>
      <c r="H62" s="26"/>
      <c r="I62" s="351" t="s">
        <v>136</v>
      </c>
      <c r="J62" s="352"/>
      <c r="K62" s="352"/>
      <c r="L62" s="352"/>
      <c r="M62" s="352"/>
      <c r="N62" s="352"/>
      <c r="O62" s="352"/>
      <c r="P62" s="353"/>
    </row>
    <row r="63" spans="1:16" s="19" customFormat="1" ht="24.75" customHeight="1">
      <c r="A63" s="22">
        <v>56</v>
      </c>
      <c r="B63" s="66"/>
      <c r="C63" s="116"/>
      <c r="D63" s="158"/>
      <c r="E63" s="159"/>
      <c r="F63" s="170"/>
      <c r="G63" s="67"/>
      <c r="H63" s="26"/>
      <c r="I63" s="55" t="s">
        <v>11</v>
      </c>
      <c r="J63" s="55" t="s">
        <v>114</v>
      </c>
      <c r="K63" s="55" t="s">
        <v>113</v>
      </c>
      <c r="L63" s="118" t="s">
        <v>12</v>
      </c>
      <c r="M63" s="119" t="s">
        <v>13</v>
      </c>
      <c r="N63" s="119" t="s">
        <v>38</v>
      </c>
      <c r="O63" s="163" t="s">
        <v>14</v>
      </c>
      <c r="P63" s="55" t="s">
        <v>24</v>
      </c>
    </row>
    <row r="64" spans="1:16" s="19" customFormat="1" ht="18.75" customHeight="1">
      <c r="A64" s="22">
        <v>57</v>
      </c>
      <c r="B64" s="66"/>
      <c r="C64" s="116"/>
      <c r="D64" s="158"/>
      <c r="E64" s="159"/>
      <c r="F64" s="170"/>
      <c r="G64" s="67"/>
      <c r="H64" s="26"/>
      <c r="I64" s="27">
        <v>1</v>
      </c>
      <c r="J64" s="28" t="s">
        <v>205</v>
      </c>
      <c r="K64" s="29">
        <f>IF(ISERROR(VLOOKUP(J64,'KAYIT LİSTESİ'!$B$4:$G$639,2,0)),"",(VLOOKUP(J64,'KAYIT LİSTESİ'!$B$4:$G$639,2,0)))</f>
      </c>
      <c r="L64" s="30">
        <f>IF(ISERROR(VLOOKUP(J64,'KAYIT LİSTESİ'!$B$4:$G$639,4,0)),"",(VLOOKUP(J64,'KAYIT LİSTESİ'!$B$4:$G$639,4,0)))</f>
      </c>
      <c r="M64" s="56">
        <f>IF(ISERROR(VLOOKUP(J64,'KAYIT LİSTESİ'!$B$4:$G$639,5,0)),"",(VLOOKUP(J64,'KAYIT LİSTESİ'!$B$4:$G$639,5,0)))</f>
      </c>
      <c r="N64" s="56">
        <f>IF(ISERROR(VLOOKUP(J64,'KAYIT LİSTESİ'!$B$4:$G$639,6,0)),"",(VLOOKUP(J64,'KAYIT LİSTESİ'!$B$4:$G$639,6,0)))</f>
      </c>
      <c r="O64" s="164"/>
      <c r="P64" s="29"/>
    </row>
    <row r="65" spans="1:16" s="19" customFormat="1" ht="18.75" customHeight="1">
      <c r="A65" s="22">
        <v>58</v>
      </c>
      <c r="B65" s="66"/>
      <c r="C65" s="116"/>
      <c r="D65" s="158"/>
      <c r="E65" s="159"/>
      <c r="F65" s="170"/>
      <c r="G65" s="67"/>
      <c r="H65" s="26"/>
      <c r="I65" s="27">
        <v>2</v>
      </c>
      <c r="J65" s="28" t="s">
        <v>206</v>
      </c>
      <c r="K65" s="29">
        <f>IF(ISERROR(VLOOKUP(J65,'KAYIT LİSTESİ'!$B$4:$G$639,2,0)),"",(VLOOKUP(J65,'KAYIT LİSTESİ'!$B$4:$G$639,2,0)))</f>
      </c>
      <c r="L65" s="30">
        <f>IF(ISERROR(VLOOKUP(J65,'KAYIT LİSTESİ'!$B$4:$G$639,4,0)),"",(VLOOKUP(J65,'KAYIT LİSTESİ'!$B$4:$G$639,4,0)))</f>
      </c>
      <c r="M65" s="56">
        <f>IF(ISERROR(VLOOKUP(J65,'KAYIT LİSTESİ'!$B$4:$G$639,5,0)),"",(VLOOKUP(J65,'KAYIT LİSTESİ'!$B$4:$G$639,5,0)))</f>
      </c>
      <c r="N65" s="56">
        <f>IF(ISERROR(VLOOKUP(J65,'KAYIT LİSTESİ'!$B$4:$G$639,6,0)),"",(VLOOKUP(J65,'KAYIT LİSTESİ'!$B$4:$G$639,6,0)))</f>
      </c>
      <c r="O65" s="164"/>
      <c r="P65" s="29"/>
    </row>
    <row r="66" spans="1:16" s="19" customFormat="1" ht="18.75" customHeight="1">
      <c r="A66" s="22">
        <v>59</v>
      </c>
      <c r="B66" s="66"/>
      <c r="C66" s="116"/>
      <c r="D66" s="158"/>
      <c r="E66" s="159"/>
      <c r="F66" s="170"/>
      <c r="G66" s="67"/>
      <c r="H66" s="26"/>
      <c r="I66" s="27">
        <v>3</v>
      </c>
      <c r="J66" s="28" t="s">
        <v>207</v>
      </c>
      <c r="K66" s="29">
        <f>IF(ISERROR(VLOOKUP(J66,'KAYIT LİSTESİ'!$B$4:$G$639,2,0)),"",(VLOOKUP(J66,'KAYIT LİSTESİ'!$B$4:$G$639,2,0)))</f>
      </c>
      <c r="L66" s="30">
        <f>IF(ISERROR(VLOOKUP(J66,'KAYIT LİSTESİ'!$B$4:$G$639,4,0)),"",(VLOOKUP(J66,'KAYIT LİSTESİ'!$B$4:$G$639,4,0)))</f>
      </c>
      <c r="M66" s="56">
        <f>IF(ISERROR(VLOOKUP(J66,'KAYIT LİSTESİ'!$B$4:$G$639,5,0)),"",(VLOOKUP(J66,'KAYIT LİSTESİ'!$B$4:$G$639,5,0)))</f>
      </c>
      <c r="N66" s="56">
        <f>IF(ISERROR(VLOOKUP(J66,'KAYIT LİSTESİ'!$B$4:$G$639,6,0)),"",(VLOOKUP(J66,'KAYIT LİSTESİ'!$B$4:$G$639,6,0)))</f>
      </c>
      <c r="O66" s="164"/>
      <c r="P66" s="29"/>
    </row>
    <row r="67" spans="1:16" s="19" customFormat="1" ht="18.75" customHeight="1">
      <c r="A67" s="22">
        <v>60</v>
      </c>
      <c r="B67" s="66"/>
      <c r="C67" s="116"/>
      <c r="D67" s="158"/>
      <c r="E67" s="159"/>
      <c r="F67" s="170"/>
      <c r="G67" s="67"/>
      <c r="H67" s="26"/>
      <c r="I67" s="27">
        <v>4</v>
      </c>
      <c r="J67" s="28" t="s">
        <v>208</v>
      </c>
      <c r="K67" s="29">
        <f>IF(ISERROR(VLOOKUP(J67,'KAYIT LİSTESİ'!$B$4:$G$639,2,0)),"",(VLOOKUP(J67,'KAYIT LİSTESİ'!$B$4:$G$639,2,0)))</f>
      </c>
      <c r="L67" s="30">
        <f>IF(ISERROR(VLOOKUP(J67,'KAYIT LİSTESİ'!$B$4:$G$639,4,0)),"",(VLOOKUP(J67,'KAYIT LİSTESİ'!$B$4:$G$639,4,0)))</f>
      </c>
      <c r="M67" s="56">
        <f>IF(ISERROR(VLOOKUP(J67,'KAYIT LİSTESİ'!$B$4:$G$639,5,0)),"",(VLOOKUP(J67,'KAYIT LİSTESİ'!$B$4:$G$639,5,0)))</f>
      </c>
      <c r="N67" s="56">
        <f>IF(ISERROR(VLOOKUP(J67,'KAYIT LİSTESİ'!$B$4:$G$639,6,0)),"",(VLOOKUP(J67,'KAYIT LİSTESİ'!$B$4:$G$639,6,0)))</f>
      </c>
      <c r="O67" s="164"/>
      <c r="P67" s="29"/>
    </row>
    <row r="68" spans="1:16" s="19" customFormat="1" ht="18.75" customHeight="1">
      <c r="A68" s="22">
        <v>61</v>
      </c>
      <c r="B68" s="66"/>
      <c r="C68" s="116"/>
      <c r="D68" s="158"/>
      <c r="E68" s="159"/>
      <c r="F68" s="170"/>
      <c r="G68" s="67"/>
      <c r="H68" s="26"/>
      <c r="I68" s="27">
        <v>5</v>
      </c>
      <c r="J68" s="28" t="s">
        <v>209</v>
      </c>
      <c r="K68" s="29">
        <f>IF(ISERROR(VLOOKUP(J68,'KAYIT LİSTESİ'!$B$4:$G$639,2,0)),"",(VLOOKUP(J68,'KAYIT LİSTESİ'!$B$4:$G$639,2,0)))</f>
      </c>
      <c r="L68" s="30">
        <f>IF(ISERROR(VLOOKUP(J68,'KAYIT LİSTESİ'!$B$4:$G$639,4,0)),"",(VLOOKUP(J68,'KAYIT LİSTESİ'!$B$4:$G$639,4,0)))</f>
      </c>
      <c r="M68" s="56">
        <f>IF(ISERROR(VLOOKUP(J68,'KAYIT LİSTESİ'!$B$4:$G$639,5,0)),"",(VLOOKUP(J68,'KAYIT LİSTESİ'!$B$4:$G$639,5,0)))</f>
      </c>
      <c r="N68" s="56">
        <f>IF(ISERROR(VLOOKUP(J68,'KAYIT LİSTESİ'!$B$4:$G$639,6,0)),"",(VLOOKUP(J68,'KAYIT LİSTESİ'!$B$4:$G$639,6,0)))</f>
      </c>
      <c r="O68" s="164"/>
      <c r="P68" s="29"/>
    </row>
    <row r="69" spans="1:16" s="19" customFormat="1" ht="18.75" customHeight="1">
      <c r="A69" s="22">
        <v>62</v>
      </c>
      <c r="B69" s="66"/>
      <c r="C69" s="116"/>
      <c r="D69" s="158"/>
      <c r="E69" s="159"/>
      <c r="F69" s="170"/>
      <c r="G69" s="67"/>
      <c r="H69" s="26"/>
      <c r="I69" s="27">
        <v>6</v>
      </c>
      <c r="J69" s="28" t="s">
        <v>210</v>
      </c>
      <c r="K69" s="29">
        <f>IF(ISERROR(VLOOKUP(J69,'KAYIT LİSTESİ'!$B$4:$G$639,2,0)),"",(VLOOKUP(J69,'KAYIT LİSTESİ'!$B$4:$G$639,2,0)))</f>
      </c>
      <c r="L69" s="30">
        <f>IF(ISERROR(VLOOKUP(J69,'KAYIT LİSTESİ'!$B$4:$G$639,4,0)),"",(VLOOKUP(J69,'KAYIT LİSTESİ'!$B$4:$G$639,4,0)))</f>
      </c>
      <c r="M69" s="56">
        <f>IF(ISERROR(VLOOKUP(J69,'KAYIT LİSTESİ'!$B$4:$G$639,5,0)),"",(VLOOKUP(J69,'KAYIT LİSTESİ'!$B$4:$G$639,5,0)))</f>
      </c>
      <c r="N69" s="56">
        <f>IF(ISERROR(VLOOKUP(J69,'KAYIT LİSTESİ'!$B$4:$G$639,6,0)),"",(VLOOKUP(J69,'KAYIT LİSTESİ'!$B$4:$G$639,6,0)))</f>
      </c>
      <c r="O69" s="164"/>
      <c r="P69" s="29"/>
    </row>
    <row r="70" spans="1:16" ht="7.5" customHeight="1">
      <c r="A70" s="41"/>
      <c r="B70" s="41"/>
      <c r="C70" s="42"/>
      <c r="D70" s="64"/>
      <c r="E70" s="43"/>
      <c r="F70" s="171"/>
      <c r="G70" s="45"/>
      <c r="I70" s="46"/>
      <c r="J70" s="47"/>
      <c r="K70" s="48"/>
      <c r="L70" s="49"/>
      <c r="M70" s="60"/>
      <c r="N70" s="60"/>
      <c r="O70" s="165"/>
      <c r="P70" s="48"/>
    </row>
    <row r="71" spans="1:17" ht="14.25" customHeight="1">
      <c r="A71" s="35" t="s">
        <v>18</v>
      </c>
      <c r="B71" s="35"/>
      <c r="C71" s="35"/>
      <c r="D71" s="65"/>
      <c r="E71" s="58" t="s">
        <v>0</v>
      </c>
      <c r="F71" s="172" t="s">
        <v>1</v>
      </c>
      <c r="G71" s="32"/>
      <c r="H71" s="36" t="s">
        <v>2</v>
      </c>
      <c r="I71" s="36"/>
      <c r="J71" s="36"/>
      <c r="K71" s="36"/>
      <c r="M71" s="61" t="s">
        <v>3</v>
      </c>
      <c r="N71" s="62" t="s">
        <v>3</v>
      </c>
      <c r="O71" s="166" t="s">
        <v>3</v>
      </c>
      <c r="P71" s="35"/>
      <c r="Q71" s="37"/>
    </row>
  </sheetData>
  <sheetProtection/>
  <mergeCells count="26">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A1:P39"/>
  <sheetViews>
    <sheetView view="pageBreakPreview" zoomScale="106" zoomScaleSheetLayoutView="106" zoomScalePageLayoutView="0" workbookViewId="0" topLeftCell="A1">
      <selection activeCell="F12" sqref="F12"/>
    </sheetView>
  </sheetViews>
  <sheetFormatPr defaultColWidth="9.140625" defaultRowHeight="12.75"/>
  <cols>
    <col min="1" max="1" width="6.00390625" style="81" customWidth="1"/>
    <col min="2" max="2" width="16.421875" style="81" hidden="1" customWidth="1"/>
    <col min="3" max="3" width="7.00390625" style="81" customWidth="1"/>
    <col min="4" max="4" width="13.57421875" style="82" customWidth="1"/>
    <col min="5" max="5" width="25.8515625" style="81"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450</v>
      </c>
      <c r="E3" s="375"/>
      <c r="F3" s="181" t="s">
        <v>137</v>
      </c>
      <c r="G3" s="376">
        <v>3400</v>
      </c>
      <c r="H3" s="376"/>
      <c r="I3" s="387" t="s">
        <v>142</v>
      </c>
      <c r="J3" s="387"/>
      <c r="K3" s="388" t="s">
        <v>252</v>
      </c>
      <c r="L3" s="388"/>
      <c r="M3" s="388"/>
      <c r="N3" s="388"/>
      <c r="O3" s="388"/>
    </row>
    <row r="4" spans="1:15" s="3" customFormat="1" ht="17.25" customHeight="1">
      <c r="A4" s="380" t="s">
        <v>144</v>
      </c>
      <c r="B4" s="380"/>
      <c r="C4" s="380"/>
      <c r="D4" s="386" t="s">
        <v>696</v>
      </c>
      <c r="E4" s="386"/>
      <c r="F4" s="133" t="s">
        <v>211</v>
      </c>
      <c r="G4" s="134" t="s">
        <v>573</v>
      </c>
      <c r="H4" s="85"/>
      <c r="I4" s="380" t="s">
        <v>141</v>
      </c>
      <c r="J4" s="380"/>
      <c r="K4" s="381" t="s">
        <v>1105</v>
      </c>
      <c r="L4" s="381"/>
      <c r="M4" s="381"/>
      <c r="N4" s="381"/>
      <c r="O4" s="381"/>
    </row>
    <row r="5" spans="1:15" ht="13.5" customHeight="1">
      <c r="A5" s="4"/>
      <c r="B5" s="4"/>
      <c r="C5" s="4"/>
      <c r="D5" s="8"/>
      <c r="E5" s="5"/>
      <c r="F5" s="6"/>
      <c r="G5" s="7"/>
      <c r="H5" s="7"/>
      <c r="I5" s="7"/>
      <c r="J5" s="7"/>
      <c r="K5" s="7"/>
      <c r="L5" s="7"/>
      <c r="M5" s="385">
        <v>42126.44843344908</v>
      </c>
      <c r="N5" s="385"/>
      <c r="O5" s="385"/>
    </row>
    <row r="6" spans="1:15" ht="15.75">
      <c r="A6" s="382" t="s">
        <v>6</v>
      </c>
      <c r="B6" s="382"/>
      <c r="C6" s="383" t="s">
        <v>112</v>
      </c>
      <c r="D6" s="383" t="s">
        <v>145</v>
      </c>
      <c r="E6" s="382" t="s">
        <v>7</v>
      </c>
      <c r="F6" s="382" t="s">
        <v>38</v>
      </c>
      <c r="G6" s="384" t="s">
        <v>452</v>
      </c>
      <c r="H6" s="384"/>
      <c r="I6" s="384"/>
      <c r="J6" s="384"/>
      <c r="K6" s="384"/>
      <c r="L6" s="384"/>
      <c r="M6" s="384"/>
      <c r="N6" s="377" t="s">
        <v>8</v>
      </c>
      <c r="O6" s="377" t="s">
        <v>288</v>
      </c>
    </row>
    <row r="7" spans="1:15" ht="36" customHeight="1">
      <c r="A7" s="382"/>
      <c r="B7" s="382"/>
      <c r="C7" s="383"/>
      <c r="D7" s="383"/>
      <c r="E7" s="382"/>
      <c r="F7" s="382"/>
      <c r="G7" s="180">
        <v>1</v>
      </c>
      <c r="H7" s="180">
        <v>2</v>
      </c>
      <c r="I7" s="180">
        <v>3</v>
      </c>
      <c r="J7" s="180" t="s">
        <v>140</v>
      </c>
      <c r="K7" s="180">
        <v>4</v>
      </c>
      <c r="L7" s="180">
        <v>5</v>
      </c>
      <c r="M7" s="180">
        <v>6</v>
      </c>
      <c r="N7" s="377"/>
      <c r="O7" s="377"/>
    </row>
    <row r="8" spans="1:15" s="74" customFormat="1" ht="32.25" customHeight="1">
      <c r="A8" s="87">
        <v>1</v>
      </c>
      <c r="B8" s="88" t="s">
        <v>253</v>
      </c>
      <c r="C8" s="89">
        <v>267</v>
      </c>
      <c r="D8" s="90">
        <v>36609</v>
      </c>
      <c r="E8" s="173" t="s">
        <v>781</v>
      </c>
      <c r="F8" s="173" t="s">
        <v>762</v>
      </c>
      <c r="G8" s="91" t="s">
        <v>1118</v>
      </c>
      <c r="H8" s="91" t="s">
        <v>1118</v>
      </c>
      <c r="I8" s="91" t="s">
        <v>1118</v>
      </c>
      <c r="J8" s="218" t="s">
        <v>829</v>
      </c>
      <c r="K8" s="248">
        <v>5406</v>
      </c>
      <c r="L8" s="248">
        <v>5488</v>
      </c>
      <c r="M8" s="249">
        <v>5870</v>
      </c>
      <c r="N8" s="218">
        <v>5870</v>
      </c>
      <c r="O8" s="92"/>
    </row>
    <row r="9" spans="1:15" s="74" customFormat="1" ht="32.25" customHeight="1">
      <c r="A9" s="87">
        <v>2</v>
      </c>
      <c r="B9" s="88" t="s">
        <v>255</v>
      </c>
      <c r="C9" s="89">
        <v>117</v>
      </c>
      <c r="D9" s="90">
        <v>36526</v>
      </c>
      <c r="E9" s="173" t="s">
        <v>778</v>
      </c>
      <c r="F9" s="173" t="s">
        <v>779</v>
      </c>
      <c r="G9" s="91" t="s">
        <v>1118</v>
      </c>
      <c r="H9" s="91">
        <v>5299</v>
      </c>
      <c r="I9" s="91">
        <v>5681</v>
      </c>
      <c r="J9" s="218">
        <v>5681</v>
      </c>
      <c r="K9" s="248">
        <v>5710</v>
      </c>
      <c r="L9" s="248" t="s">
        <v>1118</v>
      </c>
      <c r="M9" s="249" t="s">
        <v>1118</v>
      </c>
      <c r="N9" s="218">
        <v>5710</v>
      </c>
      <c r="O9" s="92"/>
    </row>
    <row r="10" spans="1:15" s="74" customFormat="1" ht="32.25" customHeight="1" thickBot="1">
      <c r="A10" s="273">
        <v>3</v>
      </c>
      <c r="B10" s="274" t="s">
        <v>254</v>
      </c>
      <c r="C10" s="275">
        <v>206</v>
      </c>
      <c r="D10" s="276">
        <v>36601</v>
      </c>
      <c r="E10" s="277" t="s">
        <v>780</v>
      </c>
      <c r="F10" s="277" t="s">
        <v>758</v>
      </c>
      <c r="G10" s="278">
        <v>3798</v>
      </c>
      <c r="H10" s="278">
        <v>4324</v>
      </c>
      <c r="I10" s="278">
        <v>4464</v>
      </c>
      <c r="J10" s="279">
        <v>4464</v>
      </c>
      <c r="K10" s="289" t="s">
        <v>1118</v>
      </c>
      <c r="L10" s="289">
        <v>3997</v>
      </c>
      <c r="M10" s="290">
        <v>4421</v>
      </c>
      <c r="N10" s="279">
        <v>4464</v>
      </c>
      <c r="O10" s="280"/>
    </row>
    <row r="11" spans="1:15" s="74" customFormat="1" ht="32.25" customHeight="1">
      <c r="A11" s="250" t="s">
        <v>1119</v>
      </c>
      <c r="B11" s="251" t="s">
        <v>256</v>
      </c>
      <c r="C11" s="252" t="s">
        <v>829</v>
      </c>
      <c r="D11" s="253" t="s">
        <v>829</v>
      </c>
      <c r="E11" s="254" t="s">
        <v>829</v>
      </c>
      <c r="F11" s="254" t="s">
        <v>829</v>
      </c>
      <c r="G11" s="270"/>
      <c r="H11" s="270"/>
      <c r="I11" s="270"/>
      <c r="J11" s="256" t="s">
        <v>829</v>
      </c>
      <c r="K11" s="271"/>
      <c r="L11" s="271"/>
      <c r="M11" s="272"/>
      <c r="N11" s="256">
        <v>0</v>
      </c>
      <c r="O11" s="259"/>
    </row>
    <row r="12" spans="1:16" s="74" customFormat="1" ht="32.25" customHeight="1">
      <c r="A12" s="87"/>
      <c r="B12" s="88" t="s">
        <v>257</v>
      </c>
      <c r="C12" s="89" t="s">
        <v>829</v>
      </c>
      <c r="D12" s="90" t="s">
        <v>829</v>
      </c>
      <c r="E12" s="173" t="s">
        <v>829</v>
      </c>
      <c r="F12" s="173" t="s">
        <v>829</v>
      </c>
      <c r="G12" s="91"/>
      <c r="H12" s="91"/>
      <c r="I12" s="91"/>
      <c r="J12" s="218" t="s">
        <v>829</v>
      </c>
      <c r="K12" s="219"/>
      <c r="L12" s="219"/>
      <c r="M12" s="220"/>
      <c r="N12" s="218">
        <v>0</v>
      </c>
      <c r="O12" s="92"/>
      <c r="P12" s="75"/>
    </row>
    <row r="13" spans="1:15" s="74" customFormat="1" ht="32.25" customHeight="1">
      <c r="A13" s="87"/>
      <c r="B13" s="88" t="s">
        <v>258</v>
      </c>
      <c r="C13" s="89" t="s">
        <v>829</v>
      </c>
      <c r="D13" s="90" t="s">
        <v>829</v>
      </c>
      <c r="E13" s="173" t="s">
        <v>829</v>
      </c>
      <c r="F13" s="173" t="s">
        <v>829</v>
      </c>
      <c r="G13" s="91"/>
      <c r="H13" s="91"/>
      <c r="I13" s="91"/>
      <c r="J13" s="218" t="s">
        <v>829</v>
      </c>
      <c r="K13" s="219"/>
      <c r="L13" s="219"/>
      <c r="M13" s="220"/>
      <c r="N13" s="218">
        <v>0</v>
      </c>
      <c r="O13" s="92"/>
    </row>
    <row r="14" spans="1:15" s="74" customFormat="1" ht="32.25" customHeight="1">
      <c r="A14" s="87"/>
      <c r="B14" s="88" t="s">
        <v>259</v>
      </c>
      <c r="C14" s="89" t="s">
        <v>829</v>
      </c>
      <c r="D14" s="90" t="s">
        <v>829</v>
      </c>
      <c r="E14" s="173" t="s">
        <v>829</v>
      </c>
      <c r="F14" s="173" t="s">
        <v>829</v>
      </c>
      <c r="G14" s="91"/>
      <c r="H14" s="91"/>
      <c r="I14" s="91"/>
      <c r="J14" s="218" t="s">
        <v>829</v>
      </c>
      <c r="K14" s="219"/>
      <c r="L14" s="219"/>
      <c r="M14" s="220"/>
      <c r="N14" s="218">
        <v>0</v>
      </c>
      <c r="O14" s="92"/>
    </row>
    <row r="15" spans="1:15" s="74" customFormat="1" ht="32.25" customHeight="1">
      <c r="A15" s="87"/>
      <c r="B15" s="88" t="s">
        <v>260</v>
      </c>
      <c r="C15" s="89" t="s">
        <v>829</v>
      </c>
      <c r="D15" s="90" t="s">
        <v>829</v>
      </c>
      <c r="E15" s="173" t="s">
        <v>829</v>
      </c>
      <c r="F15" s="173" t="s">
        <v>829</v>
      </c>
      <c r="G15" s="91"/>
      <c r="H15" s="91"/>
      <c r="I15" s="91"/>
      <c r="J15" s="218" t="s">
        <v>829</v>
      </c>
      <c r="K15" s="219"/>
      <c r="L15" s="219"/>
      <c r="M15" s="220"/>
      <c r="N15" s="218">
        <v>0</v>
      </c>
      <c r="O15" s="92"/>
    </row>
    <row r="16" spans="1:15" s="74" customFormat="1" ht="32.25" customHeight="1">
      <c r="A16" s="87"/>
      <c r="B16" s="88" t="s">
        <v>261</v>
      </c>
      <c r="C16" s="89" t="s">
        <v>829</v>
      </c>
      <c r="D16" s="90" t="s">
        <v>829</v>
      </c>
      <c r="E16" s="173" t="s">
        <v>829</v>
      </c>
      <c r="F16" s="173" t="s">
        <v>829</v>
      </c>
      <c r="G16" s="91"/>
      <c r="H16" s="91"/>
      <c r="I16" s="91"/>
      <c r="J16" s="218" t="s">
        <v>829</v>
      </c>
      <c r="K16" s="219"/>
      <c r="L16" s="219"/>
      <c r="M16" s="220"/>
      <c r="N16" s="218">
        <v>0</v>
      </c>
      <c r="O16" s="92"/>
    </row>
    <row r="17" spans="1:15" s="74" customFormat="1" ht="32.25" customHeight="1">
      <c r="A17" s="87"/>
      <c r="B17" s="88" t="s">
        <v>262</v>
      </c>
      <c r="C17" s="89" t="s">
        <v>829</v>
      </c>
      <c r="D17" s="90" t="s">
        <v>829</v>
      </c>
      <c r="E17" s="173" t="s">
        <v>829</v>
      </c>
      <c r="F17" s="173" t="s">
        <v>829</v>
      </c>
      <c r="G17" s="91"/>
      <c r="H17" s="91"/>
      <c r="I17" s="91"/>
      <c r="J17" s="218" t="s">
        <v>829</v>
      </c>
      <c r="K17" s="219"/>
      <c r="L17" s="219"/>
      <c r="M17" s="220"/>
      <c r="N17" s="218">
        <v>0</v>
      </c>
      <c r="O17" s="92"/>
    </row>
    <row r="18" spans="1:15" s="74" customFormat="1" ht="32.25" customHeight="1">
      <c r="A18" s="87"/>
      <c r="B18" s="88" t="s">
        <v>263</v>
      </c>
      <c r="C18" s="89" t="s">
        <v>829</v>
      </c>
      <c r="D18" s="90" t="s">
        <v>829</v>
      </c>
      <c r="E18" s="173" t="s">
        <v>829</v>
      </c>
      <c r="F18" s="173" t="s">
        <v>829</v>
      </c>
      <c r="G18" s="91"/>
      <c r="H18" s="91"/>
      <c r="I18" s="91"/>
      <c r="J18" s="218" t="s">
        <v>829</v>
      </c>
      <c r="K18" s="219"/>
      <c r="L18" s="219"/>
      <c r="M18" s="220"/>
      <c r="N18" s="218">
        <v>0</v>
      </c>
      <c r="O18" s="92"/>
    </row>
    <row r="19" spans="1:16" s="74" customFormat="1" ht="32.25" customHeight="1">
      <c r="A19" s="87"/>
      <c r="B19" s="88" t="s">
        <v>264</v>
      </c>
      <c r="C19" s="89" t="s">
        <v>829</v>
      </c>
      <c r="D19" s="90" t="s">
        <v>829</v>
      </c>
      <c r="E19" s="173" t="s">
        <v>829</v>
      </c>
      <c r="F19" s="173" t="s">
        <v>829</v>
      </c>
      <c r="G19" s="91"/>
      <c r="H19" s="91"/>
      <c r="I19" s="91"/>
      <c r="J19" s="218" t="s">
        <v>829</v>
      </c>
      <c r="K19" s="219"/>
      <c r="L19" s="219"/>
      <c r="M19" s="220"/>
      <c r="N19" s="218">
        <v>0</v>
      </c>
      <c r="O19" s="92"/>
      <c r="P19" s="75"/>
    </row>
    <row r="20" spans="1:15" s="74" customFormat="1" ht="32.25" customHeight="1">
      <c r="A20" s="87"/>
      <c r="B20" s="88" t="s">
        <v>265</v>
      </c>
      <c r="C20" s="89" t="s">
        <v>829</v>
      </c>
      <c r="D20" s="90" t="s">
        <v>829</v>
      </c>
      <c r="E20" s="173" t="s">
        <v>829</v>
      </c>
      <c r="F20" s="173" t="s">
        <v>829</v>
      </c>
      <c r="G20" s="91"/>
      <c r="H20" s="91"/>
      <c r="I20" s="91"/>
      <c r="J20" s="218" t="s">
        <v>829</v>
      </c>
      <c r="K20" s="219"/>
      <c r="L20" s="219"/>
      <c r="M20" s="220"/>
      <c r="N20" s="218">
        <v>0</v>
      </c>
      <c r="O20" s="92"/>
    </row>
    <row r="21" spans="1:15" s="74" customFormat="1" ht="32.25" customHeight="1">
      <c r="A21" s="87"/>
      <c r="B21" s="88" t="s">
        <v>266</v>
      </c>
      <c r="C21" s="89" t="s">
        <v>829</v>
      </c>
      <c r="D21" s="90" t="s">
        <v>829</v>
      </c>
      <c r="E21" s="173" t="s">
        <v>829</v>
      </c>
      <c r="F21" s="173" t="s">
        <v>829</v>
      </c>
      <c r="G21" s="91"/>
      <c r="H21" s="91"/>
      <c r="I21" s="91"/>
      <c r="J21" s="218" t="s">
        <v>829</v>
      </c>
      <c r="K21" s="219"/>
      <c r="L21" s="219"/>
      <c r="M21" s="220"/>
      <c r="N21" s="218">
        <v>0</v>
      </c>
      <c r="O21" s="92"/>
    </row>
    <row r="22" spans="1:15" s="74" customFormat="1" ht="32.25" customHeight="1">
      <c r="A22" s="87"/>
      <c r="B22" s="88" t="s">
        <v>267</v>
      </c>
      <c r="C22" s="89" t="s">
        <v>829</v>
      </c>
      <c r="D22" s="90" t="s">
        <v>829</v>
      </c>
      <c r="E22" s="173" t="s">
        <v>829</v>
      </c>
      <c r="F22" s="173" t="s">
        <v>829</v>
      </c>
      <c r="G22" s="91"/>
      <c r="H22" s="91"/>
      <c r="I22" s="91"/>
      <c r="J22" s="218" t="s">
        <v>829</v>
      </c>
      <c r="K22" s="219"/>
      <c r="L22" s="219"/>
      <c r="M22" s="220"/>
      <c r="N22" s="218">
        <v>0</v>
      </c>
      <c r="O22" s="92"/>
    </row>
    <row r="23" spans="1:15" s="74" customFormat="1" ht="32.25" customHeight="1">
      <c r="A23" s="87"/>
      <c r="B23" s="88" t="s">
        <v>268</v>
      </c>
      <c r="C23" s="89" t="s">
        <v>829</v>
      </c>
      <c r="D23" s="90" t="s">
        <v>829</v>
      </c>
      <c r="E23" s="173" t="s">
        <v>829</v>
      </c>
      <c r="F23" s="173" t="s">
        <v>829</v>
      </c>
      <c r="G23" s="91"/>
      <c r="H23" s="91"/>
      <c r="I23" s="91"/>
      <c r="J23" s="218" t="s">
        <v>829</v>
      </c>
      <c r="K23" s="219"/>
      <c r="L23" s="219"/>
      <c r="M23" s="220"/>
      <c r="N23" s="218">
        <v>0</v>
      </c>
      <c r="O23" s="92"/>
    </row>
    <row r="24" spans="1:15" s="74" customFormat="1" ht="32.25" customHeight="1">
      <c r="A24" s="87"/>
      <c r="B24" s="88" t="s">
        <v>269</v>
      </c>
      <c r="C24" s="89" t="s">
        <v>829</v>
      </c>
      <c r="D24" s="90" t="s">
        <v>829</v>
      </c>
      <c r="E24" s="173" t="s">
        <v>829</v>
      </c>
      <c r="F24" s="173" t="s">
        <v>829</v>
      </c>
      <c r="G24" s="91"/>
      <c r="H24" s="91"/>
      <c r="I24" s="91"/>
      <c r="J24" s="218" t="s">
        <v>829</v>
      </c>
      <c r="K24" s="219"/>
      <c r="L24" s="219"/>
      <c r="M24" s="220"/>
      <c r="N24" s="218">
        <v>0</v>
      </c>
      <c r="O24" s="92"/>
    </row>
    <row r="25" spans="1:15" s="74" customFormat="1" ht="32.25" customHeight="1">
      <c r="A25" s="87"/>
      <c r="B25" s="88" t="s">
        <v>270</v>
      </c>
      <c r="C25" s="89" t="s">
        <v>829</v>
      </c>
      <c r="D25" s="90" t="s">
        <v>829</v>
      </c>
      <c r="E25" s="173" t="s">
        <v>829</v>
      </c>
      <c r="F25" s="173" t="s">
        <v>829</v>
      </c>
      <c r="G25" s="91"/>
      <c r="H25" s="91"/>
      <c r="I25" s="91"/>
      <c r="J25" s="218" t="s">
        <v>829</v>
      </c>
      <c r="K25" s="219"/>
      <c r="L25" s="219"/>
      <c r="M25" s="220"/>
      <c r="N25" s="218">
        <v>0</v>
      </c>
      <c r="O25" s="92"/>
    </row>
    <row r="26" spans="1:16" s="74" customFormat="1" ht="32.25" customHeight="1">
      <c r="A26" s="87"/>
      <c r="B26" s="88" t="s">
        <v>271</v>
      </c>
      <c r="C26" s="89" t="s">
        <v>829</v>
      </c>
      <c r="D26" s="90" t="s">
        <v>829</v>
      </c>
      <c r="E26" s="173" t="s">
        <v>829</v>
      </c>
      <c r="F26" s="173" t="s">
        <v>829</v>
      </c>
      <c r="G26" s="91"/>
      <c r="H26" s="91"/>
      <c r="I26" s="91"/>
      <c r="J26" s="218" t="s">
        <v>829</v>
      </c>
      <c r="K26" s="219"/>
      <c r="L26" s="219"/>
      <c r="M26" s="220"/>
      <c r="N26" s="218">
        <v>0</v>
      </c>
      <c r="O26" s="92"/>
      <c r="P26" s="75"/>
    </row>
    <row r="27" spans="1:15" s="74" customFormat="1" ht="32.25" customHeight="1">
      <c r="A27" s="87"/>
      <c r="B27" s="88" t="s">
        <v>272</v>
      </c>
      <c r="C27" s="89" t="s">
        <v>829</v>
      </c>
      <c r="D27" s="90" t="s">
        <v>829</v>
      </c>
      <c r="E27" s="173" t="s">
        <v>829</v>
      </c>
      <c r="F27" s="173" t="s">
        <v>829</v>
      </c>
      <c r="G27" s="91"/>
      <c r="H27" s="91"/>
      <c r="I27" s="91"/>
      <c r="J27" s="218" t="s">
        <v>829</v>
      </c>
      <c r="K27" s="219"/>
      <c r="L27" s="219"/>
      <c r="M27" s="220"/>
      <c r="N27" s="218">
        <v>0</v>
      </c>
      <c r="O27" s="92"/>
    </row>
    <row r="28" spans="1:15" s="74" customFormat="1" ht="32.25" customHeight="1">
      <c r="A28" s="87"/>
      <c r="B28" s="88" t="s">
        <v>273</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274</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275</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276</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277</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278</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279</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280</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281</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282</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P39"/>
  <sheetViews>
    <sheetView view="pageBreakPreview" zoomScale="106" zoomScaleSheetLayoutView="106" zoomScalePageLayoutView="0" workbookViewId="0" topLeftCell="A1">
      <selection activeCell="E10" sqref="E10"/>
    </sheetView>
  </sheetViews>
  <sheetFormatPr defaultColWidth="9.140625" defaultRowHeight="12.75"/>
  <cols>
    <col min="1" max="1" width="6.00390625" style="81" customWidth="1"/>
    <col min="2" max="2" width="17.7109375" style="81" hidden="1" customWidth="1"/>
    <col min="3" max="3" width="7.00390625" style="81" customWidth="1"/>
    <col min="4" max="4" width="13.57421875" style="82" customWidth="1"/>
    <col min="5" max="5" width="25.8515625" style="81" customWidth="1"/>
    <col min="6" max="6" width="18.421875" style="2" customWidth="1"/>
    <col min="7" max="9" width="7.7109375" style="2" customWidth="1"/>
    <col min="10" max="10" width="8.421875" style="2" customWidth="1"/>
    <col min="11" max="12" width="7.7109375" style="2" customWidth="1"/>
    <col min="13" max="13" width="7.421875" style="2" customWidth="1"/>
    <col min="14" max="14" width="9.140625" style="83" customWidth="1"/>
    <col min="15" max="15" width="7.7109375" style="81" customWidth="1"/>
    <col min="16" max="16" width="9.140625" style="2" customWidth="1"/>
    <col min="17" max="16384" width="9.140625" style="2" customWidth="1"/>
  </cols>
  <sheetData>
    <row r="1" spans="1:15" ht="48.75" customHeight="1">
      <c r="A1" s="372" t="s">
        <v>729</v>
      </c>
      <c r="B1" s="372"/>
      <c r="C1" s="372"/>
      <c r="D1" s="372"/>
      <c r="E1" s="372"/>
      <c r="F1" s="372"/>
      <c r="G1" s="372"/>
      <c r="H1" s="372"/>
      <c r="I1" s="372"/>
      <c r="J1" s="372"/>
      <c r="K1" s="372"/>
      <c r="L1" s="372"/>
      <c r="M1" s="372"/>
      <c r="N1" s="372"/>
      <c r="O1" s="372"/>
    </row>
    <row r="2" spans="1:15" ht="25.5" customHeight="1">
      <c r="A2" s="373" t="s">
        <v>1122</v>
      </c>
      <c r="B2" s="373"/>
      <c r="C2" s="373"/>
      <c r="D2" s="373"/>
      <c r="E2" s="373"/>
      <c r="F2" s="373"/>
      <c r="G2" s="373"/>
      <c r="H2" s="373"/>
      <c r="I2" s="373"/>
      <c r="J2" s="373"/>
      <c r="K2" s="373"/>
      <c r="L2" s="373"/>
      <c r="M2" s="373"/>
      <c r="N2" s="373"/>
      <c r="O2" s="373"/>
    </row>
    <row r="3" spans="1:15" s="3" customFormat="1" ht="20.25" customHeight="1">
      <c r="A3" s="374" t="s">
        <v>143</v>
      </c>
      <c r="B3" s="374"/>
      <c r="C3" s="374"/>
      <c r="D3" s="375" t="s">
        <v>826</v>
      </c>
      <c r="E3" s="375"/>
      <c r="F3" s="181" t="s">
        <v>137</v>
      </c>
      <c r="G3" s="376">
        <v>3400</v>
      </c>
      <c r="H3" s="376"/>
      <c r="I3" s="387" t="s">
        <v>142</v>
      </c>
      <c r="J3" s="387"/>
      <c r="K3" s="388" t="s">
        <v>252</v>
      </c>
      <c r="L3" s="388"/>
      <c r="M3" s="388"/>
      <c r="N3" s="388"/>
      <c r="O3" s="388"/>
    </row>
    <row r="4" spans="1:15" s="3" customFormat="1" ht="17.25" customHeight="1">
      <c r="A4" s="380" t="s">
        <v>144</v>
      </c>
      <c r="B4" s="380"/>
      <c r="C4" s="380"/>
      <c r="D4" s="386" t="s">
        <v>696</v>
      </c>
      <c r="E4" s="386"/>
      <c r="F4" s="133" t="s">
        <v>211</v>
      </c>
      <c r="G4" s="134" t="s">
        <v>574</v>
      </c>
      <c r="H4" s="85"/>
      <c r="I4" s="380" t="s">
        <v>141</v>
      </c>
      <c r="J4" s="380"/>
      <c r="K4" s="381" t="s">
        <v>1109</v>
      </c>
      <c r="L4" s="381"/>
      <c r="M4" s="381"/>
      <c r="N4" s="381"/>
      <c r="O4" s="381"/>
    </row>
    <row r="5" spans="1:15" ht="13.5" customHeight="1">
      <c r="A5" s="4"/>
      <c r="B5" s="4"/>
      <c r="C5" s="4"/>
      <c r="D5" s="8"/>
      <c r="E5" s="5"/>
      <c r="F5" s="6"/>
      <c r="G5" s="7"/>
      <c r="H5" s="7"/>
      <c r="I5" s="7"/>
      <c r="J5" s="7"/>
      <c r="K5" s="7"/>
      <c r="L5" s="7"/>
      <c r="M5" s="385">
        <v>42127.53918622685</v>
      </c>
      <c r="N5" s="385"/>
      <c r="O5" s="385"/>
    </row>
    <row r="6" spans="1:15" ht="15.75">
      <c r="A6" s="382" t="s">
        <v>6</v>
      </c>
      <c r="B6" s="382"/>
      <c r="C6" s="383" t="s">
        <v>112</v>
      </c>
      <c r="D6" s="383" t="s">
        <v>145</v>
      </c>
      <c r="E6" s="382" t="s">
        <v>7</v>
      </c>
      <c r="F6" s="382" t="s">
        <v>38</v>
      </c>
      <c r="G6" s="384" t="s">
        <v>452</v>
      </c>
      <c r="H6" s="384"/>
      <c r="I6" s="384"/>
      <c r="J6" s="384"/>
      <c r="K6" s="384"/>
      <c r="L6" s="384"/>
      <c r="M6" s="384"/>
      <c r="N6" s="377" t="s">
        <v>8</v>
      </c>
      <c r="O6" s="377" t="s">
        <v>288</v>
      </c>
    </row>
    <row r="7" spans="1:15" ht="36" customHeight="1">
      <c r="A7" s="382"/>
      <c r="B7" s="382"/>
      <c r="C7" s="383"/>
      <c r="D7" s="383"/>
      <c r="E7" s="382"/>
      <c r="F7" s="382"/>
      <c r="G7" s="180">
        <v>1</v>
      </c>
      <c r="H7" s="180">
        <v>2</v>
      </c>
      <c r="I7" s="180">
        <v>3</v>
      </c>
      <c r="J7" s="180" t="s">
        <v>140</v>
      </c>
      <c r="K7" s="180">
        <v>4</v>
      </c>
      <c r="L7" s="180">
        <v>5</v>
      </c>
      <c r="M7" s="180">
        <v>6</v>
      </c>
      <c r="N7" s="377"/>
      <c r="O7" s="377"/>
    </row>
    <row r="8" spans="1:15" s="74" customFormat="1" ht="32.25" customHeight="1">
      <c r="A8" s="87">
        <v>1</v>
      </c>
      <c r="B8" s="88" t="s">
        <v>838</v>
      </c>
      <c r="C8" s="89">
        <v>278</v>
      </c>
      <c r="D8" s="90">
        <v>37210</v>
      </c>
      <c r="E8" s="173" t="s">
        <v>803</v>
      </c>
      <c r="F8" s="173" t="s">
        <v>801</v>
      </c>
      <c r="G8" s="91">
        <v>4341</v>
      </c>
      <c r="H8" s="91">
        <v>4605</v>
      </c>
      <c r="I8" s="91">
        <v>4481</v>
      </c>
      <c r="J8" s="218">
        <v>4605</v>
      </c>
      <c r="K8" s="248">
        <v>4610</v>
      </c>
      <c r="L8" s="248" t="s">
        <v>1118</v>
      </c>
      <c r="M8" s="249">
        <v>4692</v>
      </c>
      <c r="N8" s="218">
        <v>4692</v>
      </c>
      <c r="O8" s="92"/>
    </row>
    <row r="9" spans="1:15" s="74" customFormat="1" ht="32.25" customHeight="1">
      <c r="A9" s="87">
        <v>2</v>
      </c>
      <c r="B9" s="88" t="s">
        <v>831</v>
      </c>
      <c r="C9" s="89">
        <v>86</v>
      </c>
      <c r="D9" s="90">
        <v>36526</v>
      </c>
      <c r="E9" s="173" t="s">
        <v>785</v>
      </c>
      <c r="F9" s="173" t="s">
        <v>749</v>
      </c>
      <c r="G9" s="91">
        <v>4674</v>
      </c>
      <c r="H9" s="91" t="s">
        <v>1118</v>
      </c>
      <c r="I9" s="91">
        <v>4429</v>
      </c>
      <c r="J9" s="218">
        <v>4674</v>
      </c>
      <c r="K9" s="248">
        <v>4402</v>
      </c>
      <c r="L9" s="248">
        <v>4238</v>
      </c>
      <c r="M9" s="249">
        <v>4565</v>
      </c>
      <c r="N9" s="218">
        <v>4674</v>
      </c>
      <c r="O9" s="92"/>
    </row>
    <row r="10" spans="1:15" s="74" customFormat="1" ht="32.25" customHeight="1">
      <c r="A10" s="87">
        <v>3</v>
      </c>
      <c r="B10" s="88" t="s">
        <v>832</v>
      </c>
      <c r="C10" s="89">
        <v>279</v>
      </c>
      <c r="D10" s="90">
        <v>37514</v>
      </c>
      <c r="E10" s="173" t="s">
        <v>804</v>
      </c>
      <c r="F10" s="173" t="s">
        <v>801</v>
      </c>
      <c r="G10" s="91">
        <v>4483</v>
      </c>
      <c r="H10" s="91">
        <v>4424</v>
      </c>
      <c r="I10" s="91">
        <v>4371</v>
      </c>
      <c r="J10" s="218">
        <v>4483</v>
      </c>
      <c r="K10" s="248">
        <v>4603</v>
      </c>
      <c r="L10" s="248">
        <v>4492</v>
      </c>
      <c r="M10" s="249">
        <v>4521</v>
      </c>
      <c r="N10" s="218">
        <v>4603</v>
      </c>
      <c r="O10" s="92"/>
    </row>
    <row r="11" spans="1:15" s="74" customFormat="1" ht="32.25" customHeight="1">
      <c r="A11" s="87">
        <v>4</v>
      </c>
      <c r="B11" s="88" t="s">
        <v>840</v>
      </c>
      <c r="C11" s="89">
        <v>124</v>
      </c>
      <c r="D11" s="90">
        <v>36669</v>
      </c>
      <c r="E11" s="173" t="s">
        <v>787</v>
      </c>
      <c r="F11" s="173" t="s">
        <v>788</v>
      </c>
      <c r="G11" s="91">
        <v>4219</v>
      </c>
      <c r="H11" s="91">
        <v>4220</v>
      </c>
      <c r="I11" s="91">
        <v>4043</v>
      </c>
      <c r="J11" s="218">
        <v>4220</v>
      </c>
      <c r="K11" s="248">
        <v>4330</v>
      </c>
      <c r="L11" s="248">
        <v>3776</v>
      </c>
      <c r="M11" s="249" t="s">
        <v>1118</v>
      </c>
      <c r="N11" s="218">
        <v>4330</v>
      </c>
      <c r="O11" s="92"/>
    </row>
    <row r="12" spans="1:16" s="74" customFormat="1" ht="32.25" customHeight="1" thickBot="1">
      <c r="A12" s="260">
        <v>5</v>
      </c>
      <c r="B12" s="261" t="s">
        <v>830</v>
      </c>
      <c r="C12" s="262">
        <v>83</v>
      </c>
      <c r="D12" s="263">
        <v>36865</v>
      </c>
      <c r="E12" s="264" t="s">
        <v>784</v>
      </c>
      <c r="F12" s="264" t="s">
        <v>749</v>
      </c>
      <c r="G12" s="282">
        <v>3885</v>
      </c>
      <c r="H12" s="282">
        <v>3798</v>
      </c>
      <c r="I12" s="282">
        <v>4115</v>
      </c>
      <c r="J12" s="266">
        <v>4115</v>
      </c>
      <c r="K12" s="267" t="s">
        <v>1118</v>
      </c>
      <c r="L12" s="267">
        <v>3904</v>
      </c>
      <c r="M12" s="268">
        <v>4174</v>
      </c>
      <c r="N12" s="266">
        <v>4174</v>
      </c>
      <c r="O12" s="269"/>
      <c r="P12" s="75"/>
    </row>
    <row r="13" spans="1:15" s="74" customFormat="1" ht="32.25" customHeight="1" thickTop="1">
      <c r="A13" s="250">
        <v>6</v>
      </c>
      <c r="B13" s="251" t="s">
        <v>833</v>
      </c>
      <c r="C13" s="252">
        <v>158</v>
      </c>
      <c r="D13" s="253">
        <v>36986</v>
      </c>
      <c r="E13" s="254" t="s">
        <v>790</v>
      </c>
      <c r="F13" s="254" t="s">
        <v>726</v>
      </c>
      <c r="G13" s="270">
        <v>3201</v>
      </c>
      <c r="H13" s="270">
        <v>3277</v>
      </c>
      <c r="I13" s="270">
        <v>2829</v>
      </c>
      <c r="J13" s="256">
        <v>3277</v>
      </c>
      <c r="K13" s="257" t="s">
        <v>1118</v>
      </c>
      <c r="L13" s="257">
        <v>3281</v>
      </c>
      <c r="M13" s="258">
        <v>3282</v>
      </c>
      <c r="N13" s="256">
        <v>3282</v>
      </c>
      <c r="O13" s="259"/>
    </row>
    <row r="14" spans="1:15" s="74" customFormat="1" ht="32.25" customHeight="1">
      <c r="A14" s="87">
        <v>7</v>
      </c>
      <c r="B14" s="88" t="s">
        <v>834</v>
      </c>
      <c r="C14" s="89">
        <v>194</v>
      </c>
      <c r="D14" s="90">
        <v>36784</v>
      </c>
      <c r="E14" s="173" t="s">
        <v>796</v>
      </c>
      <c r="F14" s="173" t="s">
        <v>726</v>
      </c>
      <c r="G14" s="91">
        <v>2504</v>
      </c>
      <c r="H14" s="91">
        <v>2563</v>
      </c>
      <c r="I14" s="91">
        <v>2744</v>
      </c>
      <c r="J14" s="218">
        <v>2744</v>
      </c>
      <c r="K14" s="248">
        <v>2532</v>
      </c>
      <c r="L14" s="248">
        <v>2660</v>
      </c>
      <c r="M14" s="249">
        <v>2274</v>
      </c>
      <c r="N14" s="218">
        <v>2744</v>
      </c>
      <c r="O14" s="92"/>
    </row>
    <row r="15" spans="1:15" s="74" customFormat="1" ht="32.25" customHeight="1">
      <c r="A15" s="87">
        <v>8</v>
      </c>
      <c r="B15" s="88" t="s">
        <v>835</v>
      </c>
      <c r="C15" s="89">
        <v>192</v>
      </c>
      <c r="D15" s="90">
        <v>36862</v>
      </c>
      <c r="E15" s="173" t="s">
        <v>794</v>
      </c>
      <c r="F15" s="173" t="s">
        <v>726</v>
      </c>
      <c r="G15" s="91">
        <v>1857</v>
      </c>
      <c r="H15" s="91">
        <v>2023</v>
      </c>
      <c r="I15" s="91">
        <v>2252</v>
      </c>
      <c r="J15" s="218">
        <v>2252</v>
      </c>
      <c r="K15" s="248">
        <v>1968</v>
      </c>
      <c r="L15" s="248" t="s">
        <v>1118</v>
      </c>
      <c r="M15" s="249" t="s">
        <v>1118</v>
      </c>
      <c r="N15" s="218">
        <v>2252</v>
      </c>
      <c r="O15" s="92"/>
    </row>
    <row r="16" spans="1:15" s="74" customFormat="1" ht="32.25" customHeight="1">
      <c r="A16" s="87">
        <v>9</v>
      </c>
      <c r="B16" s="88" t="s">
        <v>839</v>
      </c>
      <c r="C16" s="89">
        <v>293</v>
      </c>
      <c r="D16" s="90">
        <v>37082</v>
      </c>
      <c r="E16" s="173" t="s">
        <v>807</v>
      </c>
      <c r="F16" s="173" t="s">
        <v>766</v>
      </c>
      <c r="G16" s="91">
        <v>2125</v>
      </c>
      <c r="H16" s="91" t="s">
        <v>1118</v>
      </c>
      <c r="I16" s="91" t="s">
        <v>1118</v>
      </c>
      <c r="J16" s="218">
        <v>2125</v>
      </c>
      <c r="K16" s="248"/>
      <c r="L16" s="248"/>
      <c r="M16" s="249"/>
      <c r="N16" s="218">
        <v>2125</v>
      </c>
      <c r="O16" s="92"/>
    </row>
    <row r="17" spans="1:15" s="74" customFormat="1" ht="32.25" customHeight="1">
      <c r="A17" s="87">
        <v>10</v>
      </c>
      <c r="B17" s="88" t="s">
        <v>836</v>
      </c>
      <c r="C17" s="89">
        <v>193</v>
      </c>
      <c r="D17" s="90">
        <v>36860</v>
      </c>
      <c r="E17" s="173" t="s">
        <v>795</v>
      </c>
      <c r="F17" s="173" t="s">
        <v>726</v>
      </c>
      <c r="G17" s="91">
        <v>1914</v>
      </c>
      <c r="H17" s="91">
        <v>1865</v>
      </c>
      <c r="I17" s="91">
        <v>1858</v>
      </c>
      <c r="J17" s="218">
        <v>1914</v>
      </c>
      <c r="K17" s="248"/>
      <c r="L17" s="248"/>
      <c r="M17" s="249"/>
      <c r="N17" s="218">
        <v>1914</v>
      </c>
      <c r="O17" s="92"/>
    </row>
    <row r="18" spans="1:15" s="74" customFormat="1" ht="32.25" customHeight="1">
      <c r="A18" s="87">
        <v>11</v>
      </c>
      <c r="B18" s="88" t="s">
        <v>837</v>
      </c>
      <c r="C18" s="89">
        <v>191</v>
      </c>
      <c r="D18" s="90">
        <v>36861</v>
      </c>
      <c r="E18" s="173" t="s">
        <v>793</v>
      </c>
      <c r="F18" s="173" t="s">
        <v>726</v>
      </c>
      <c r="G18" s="91" t="s">
        <v>1118</v>
      </c>
      <c r="H18" s="91" t="s">
        <v>1118</v>
      </c>
      <c r="I18" s="91">
        <v>1574</v>
      </c>
      <c r="J18" s="218">
        <v>1574</v>
      </c>
      <c r="K18" s="248"/>
      <c r="L18" s="248"/>
      <c r="M18" s="249"/>
      <c r="N18" s="218">
        <v>1574</v>
      </c>
      <c r="O18" s="92"/>
    </row>
    <row r="19" spans="1:16" s="74" customFormat="1" ht="32.25" customHeight="1">
      <c r="A19" s="87"/>
      <c r="B19" s="88" t="s">
        <v>841</v>
      </c>
      <c r="C19" s="89" t="s">
        <v>829</v>
      </c>
      <c r="D19" s="90" t="s">
        <v>829</v>
      </c>
      <c r="E19" s="173" t="s">
        <v>829</v>
      </c>
      <c r="F19" s="173" t="s">
        <v>829</v>
      </c>
      <c r="G19" s="91"/>
      <c r="H19" s="91"/>
      <c r="I19" s="91"/>
      <c r="J19" s="218" t="s">
        <v>829</v>
      </c>
      <c r="K19" s="248"/>
      <c r="L19" s="248"/>
      <c r="M19" s="249"/>
      <c r="N19" s="218">
        <v>0</v>
      </c>
      <c r="O19" s="92"/>
      <c r="P19" s="75"/>
    </row>
    <row r="20" spans="1:15" s="74" customFormat="1" ht="32.25" customHeight="1">
      <c r="A20" s="87"/>
      <c r="B20" s="88" t="s">
        <v>842</v>
      </c>
      <c r="C20" s="89" t="s">
        <v>829</v>
      </c>
      <c r="D20" s="90" t="s">
        <v>829</v>
      </c>
      <c r="E20" s="173" t="s">
        <v>829</v>
      </c>
      <c r="F20" s="173" t="s">
        <v>829</v>
      </c>
      <c r="G20" s="91"/>
      <c r="H20" s="91"/>
      <c r="I20" s="91"/>
      <c r="J20" s="218" t="s">
        <v>829</v>
      </c>
      <c r="K20" s="219"/>
      <c r="L20" s="219"/>
      <c r="M20" s="220"/>
      <c r="N20" s="218">
        <v>0</v>
      </c>
      <c r="O20" s="92"/>
    </row>
    <row r="21" spans="1:15" s="74" customFormat="1" ht="32.25" customHeight="1">
      <c r="A21" s="87"/>
      <c r="B21" s="88" t="s">
        <v>843</v>
      </c>
      <c r="C21" s="89" t="s">
        <v>829</v>
      </c>
      <c r="D21" s="90" t="s">
        <v>829</v>
      </c>
      <c r="E21" s="173" t="s">
        <v>829</v>
      </c>
      <c r="F21" s="173" t="s">
        <v>829</v>
      </c>
      <c r="G21" s="91"/>
      <c r="H21" s="91"/>
      <c r="I21" s="91"/>
      <c r="J21" s="218" t="s">
        <v>829</v>
      </c>
      <c r="K21" s="219"/>
      <c r="L21" s="219"/>
      <c r="M21" s="220"/>
      <c r="N21" s="218">
        <v>0</v>
      </c>
      <c r="O21" s="92"/>
    </row>
    <row r="22" spans="1:15" s="74" customFormat="1" ht="32.25" customHeight="1">
      <c r="A22" s="87"/>
      <c r="B22" s="88" t="s">
        <v>844</v>
      </c>
      <c r="C22" s="89" t="s">
        <v>829</v>
      </c>
      <c r="D22" s="90" t="s">
        <v>829</v>
      </c>
      <c r="E22" s="173" t="s">
        <v>829</v>
      </c>
      <c r="F22" s="173" t="s">
        <v>829</v>
      </c>
      <c r="G22" s="91"/>
      <c r="H22" s="91"/>
      <c r="I22" s="91"/>
      <c r="J22" s="218" t="s">
        <v>829</v>
      </c>
      <c r="K22" s="219"/>
      <c r="L22" s="219"/>
      <c r="M22" s="220"/>
      <c r="N22" s="218">
        <v>0</v>
      </c>
      <c r="O22" s="92"/>
    </row>
    <row r="23" spans="1:15" s="74" customFormat="1" ht="32.25" customHeight="1">
      <c r="A23" s="87"/>
      <c r="B23" s="88" t="s">
        <v>845</v>
      </c>
      <c r="C23" s="89" t="s">
        <v>829</v>
      </c>
      <c r="D23" s="90" t="s">
        <v>829</v>
      </c>
      <c r="E23" s="173" t="s">
        <v>829</v>
      </c>
      <c r="F23" s="173" t="s">
        <v>829</v>
      </c>
      <c r="G23" s="91"/>
      <c r="H23" s="91"/>
      <c r="I23" s="91"/>
      <c r="J23" s="218" t="s">
        <v>829</v>
      </c>
      <c r="K23" s="219"/>
      <c r="L23" s="219"/>
      <c r="M23" s="220"/>
      <c r="N23" s="218">
        <v>0</v>
      </c>
      <c r="O23" s="92"/>
    </row>
    <row r="24" spans="1:15" s="74" customFormat="1" ht="32.25" customHeight="1">
      <c r="A24" s="87"/>
      <c r="B24" s="88" t="s">
        <v>846</v>
      </c>
      <c r="C24" s="89" t="s">
        <v>829</v>
      </c>
      <c r="D24" s="90" t="s">
        <v>829</v>
      </c>
      <c r="E24" s="173" t="s">
        <v>829</v>
      </c>
      <c r="F24" s="173" t="s">
        <v>829</v>
      </c>
      <c r="G24" s="91"/>
      <c r="H24" s="91"/>
      <c r="I24" s="91"/>
      <c r="J24" s="218" t="s">
        <v>829</v>
      </c>
      <c r="K24" s="219"/>
      <c r="L24" s="219"/>
      <c r="M24" s="220"/>
      <c r="N24" s="218">
        <v>0</v>
      </c>
      <c r="O24" s="92"/>
    </row>
    <row r="25" spans="1:15" s="74" customFormat="1" ht="32.25" customHeight="1">
      <c r="A25" s="87"/>
      <c r="B25" s="88" t="s">
        <v>847</v>
      </c>
      <c r="C25" s="89" t="s">
        <v>829</v>
      </c>
      <c r="D25" s="90" t="s">
        <v>829</v>
      </c>
      <c r="E25" s="173" t="s">
        <v>829</v>
      </c>
      <c r="F25" s="173" t="s">
        <v>829</v>
      </c>
      <c r="G25" s="91"/>
      <c r="H25" s="91"/>
      <c r="I25" s="91"/>
      <c r="J25" s="218" t="s">
        <v>829</v>
      </c>
      <c r="K25" s="219"/>
      <c r="L25" s="219"/>
      <c r="M25" s="220"/>
      <c r="N25" s="218">
        <v>0</v>
      </c>
      <c r="O25" s="92"/>
    </row>
    <row r="26" spans="1:16" s="74" customFormat="1" ht="32.25" customHeight="1">
      <c r="A26" s="87"/>
      <c r="B26" s="88" t="s">
        <v>848</v>
      </c>
      <c r="C26" s="89" t="s">
        <v>829</v>
      </c>
      <c r="D26" s="90" t="s">
        <v>829</v>
      </c>
      <c r="E26" s="173" t="s">
        <v>829</v>
      </c>
      <c r="F26" s="173" t="s">
        <v>829</v>
      </c>
      <c r="G26" s="91"/>
      <c r="H26" s="91"/>
      <c r="I26" s="91"/>
      <c r="J26" s="218" t="s">
        <v>829</v>
      </c>
      <c r="K26" s="219"/>
      <c r="L26" s="219"/>
      <c r="M26" s="220"/>
      <c r="N26" s="218">
        <v>0</v>
      </c>
      <c r="O26" s="92"/>
      <c r="P26" s="75"/>
    </row>
    <row r="27" spans="1:15" s="74" customFormat="1" ht="32.25" customHeight="1">
      <c r="A27" s="87"/>
      <c r="B27" s="88" t="s">
        <v>849</v>
      </c>
      <c r="C27" s="89" t="s">
        <v>829</v>
      </c>
      <c r="D27" s="90" t="s">
        <v>829</v>
      </c>
      <c r="E27" s="173" t="s">
        <v>829</v>
      </c>
      <c r="F27" s="173" t="s">
        <v>829</v>
      </c>
      <c r="G27" s="91"/>
      <c r="H27" s="91"/>
      <c r="I27" s="91"/>
      <c r="J27" s="218" t="s">
        <v>829</v>
      </c>
      <c r="K27" s="219"/>
      <c r="L27" s="219"/>
      <c r="M27" s="220"/>
      <c r="N27" s="218">
        <v>0</v>
      </c>
      <c r="O27" s="92"/>
    </row>
    <row r="28" spans="1:15" s="74" customFormat="1" ht="32.25" customHeight="1">
      <c r="A28" s="87"/>
      <c r="B28" s="88" t="s">
        <v>850</v>
      </c>
      <c r="C28" s="89" t="s">
        <v>829</v>
      </c>
      <c r="D28" s="90" t="s">
        <v>829</v>
      </c>
      <c r="E28" s="173" t="s">
        <v>829</v>
      </c>
      <c r="F28" s="173" t="s">
        <v>829</v>
      </c>
      <c r="G28" s="91"/>
      <c r="H28" s="91"/>
      <c r="I28" s="91"/>
      <c r="J28" s="218" t="s">
        <v>829</v>
      </c>
      <c r="K28" s="219"/>
      <c r="L28" s="219"/>
      <c r="M28" s="220"/>
      <c r="N28" s="218">
        <v>0</v>
      </c>
      <c r="O28" s="92"/>
    </row>
    <row r="29" spans="1:15" s="74" customFormat="1" ht="32.25" customHeight="1">
      <c r="A29" s="87"/>
      <c r="B29" s="88" t="s">
        <v>851</v>
      </c>
      <c r="C29" s="89" t="s">
        <v>829</v>
      </c>
      <c r="D29" s="90" t="s">
        <v>829</v>
      </c>
      <c r="E29" s="173" t="s">
        <v>829</v>
      </c>
      <c r="F29" s="173" t="s">
        <v>829</v>
      </c>
      <c r="G29" s="91"/>
      <c r="H29" s="91"/>
      <c r="I29" s="91"/>
      <c r="J29" s="218" t="s">
        <v>829</v>
      </c>
      <c r="K29" s="219"/>
      <c r="L29" s="219"/>
      <c r="M29" s="220"/>
      <c r="N29" s="218">
        <v>0</v>
      </c>
      <c r="O29" s="92"/>
    </row>
    <row r="30" spans="1:15" s="74" customFormat="1" ht="32.25" customHeight="1">
      <c r="A30" s="87"/>
      <c r="B30" s="88" t="s">
        <v>852</v>
      </c>
      <c r="C30" s="89" t="s">
        <v>829</v>
      </c>
      <c r="D30" s="90" t="s">
        <v>829</v>
      </c>
      <c r="E30" s="173" t="s">
        <v>829</v>
      </c>
      <c r="F30" s="173" t="s">
        <v>829</v>
      </c>
      <c r="G30" s="91"/>
      <c r="H30" s="91"/>
      <c r="I30" s="91"/>
      <c r="J30" s="218" t="s">
        <v>829</v>
      </c>
      <c r="K30" s="219"/>
      <c r="L30" s="219"/>
      <c r="M30" s="220"/>
      <c r="N30" s="218">
        <v>0</v>
      </c>
      <c r="O30" s="92"/>
    </row>
    <row r="31" spans="1:15" s="74" customFormat="1" ht="32.25" customHeight="1">
      <c r="A31" s="87"/>
      <c r="B31" s="88" t="s">
        <v>853</v>
      </c>
      <c r="C31" s="89" t="s">
        <v>829</v>
      </c>
      <c r="D31" s="90" t="s">
        <v>829</v>
      </c>
      <c r="E31" s="173" t="s">
        <v>829</v>
      </c>
      <c r="F31" s="173" t="s">
        <v>829</v>
      </c>
      <c r="G31" s="91"/>
      <c r="H31" s="91"/>
      <c r="I31" s="91"/>
      <c r="J31" s="218" t="s">
        <v>829</v>
      </c>
      <c r="K31" s="219"/>
      <c r="L31" s="219"/>
      <c r="M31" s="220"/>
      <c r="N31" s="218">
        <v>0</v>
      </c>
      <c r="O31" s="92"/>
    </row>
    <row r="32" spans="1:15" s="74" customFormat="1" ht="32.25" customHeight="1">
      <c r="A32" s="87"/>
      <c r="B32" s="88" t="s">
        <v>854</v>
      </c>
      <c r="C32" s="89" t="s">
        <v>829</v>
      </c>
      <c r="D32" s="90" t="s">
        <v>829</v>
      </c>
      <c r="E32" s="173" t="s">
        <v>829</v>
      </c>
      <c r="F32" s="173" t="s">
        <v>829</v>
      </c>
      <c r="G32" s="91"/>
      <c r="H32" s="91"/>
      <c r="I32" s="91"/>
      <c r="J32" s="218" t="s">
        <v>829</v>
      </c>
      <c r="K32" s="219"/>
      <c r="L32" s="219"/>
      <c r="M32" s="220"/>
      <c r="N32" s="218">
        <v>0</v>
      </c>
      <c r="O32" s="92"/>
    </row>
    <row r="33" spans="1:16" s="74" customFormat="1" ht="32.25" customHeight="1">
      <c r="A33" s="87"/>
      <c r="B33" s="88" t="s">
        <v>855</v>
      </c>
      <c r="C33" s="89" t="s">
        <v>829</v>
      </c>
      <c r="D33" s="90" t="s">
        <v>829</v>
      </c>
      <c r="E33" s="173" t="s">
        <v>829</v>
      </c>
      <c r="F33" s="173" t="s">
        <v>829</v>
      </c>
      <c r="G33" s="91"/>
      <c r="H33" s="91"/>
      <c r="I33" s="91"/>
      <c r="J33" s="218" t="s">
        <v>829</v>
      </c>
      <c r="K33" s="219"/>
      <c r="L33" s="219"/>
      <c r="M33" s="220"/>
      <c r="N33" s="218">
        <v>0</v>
      </c>
      <c r="O33" s="92"/>
      <c r="P33" s="75"/>
    </row>
    <row r="34" spans="1:15" s="74" customFormat="1" ht="32.25" customHeight="1">
      <c r="A34" s="87"/>
      <c r="B34" s="88" t="s">
        <v>856</v>
      </c>
      <c r="C34" s="89" t="s">
        <v>829</v>
      </c>
      <c r="D34" s="90" t="s">
        <v>829</v>
      </c>
      <c r="E34" s="173" t="s">
        <v>829</v>
      </c>
      <c r="F34" s="173" t="s">
        <v>829</v>
      </c>
      <c r="G34" s="91"/>
      <c r="H34" s="91"/>
      <c r="I34" s="91"/>
      <c r="J34" s="218" t="s">
        <v>829</v>
      </c>
      <c r="K34" s="219"/>
      <c r="L34" s="219"/>
      <c r="M34" s="220"/>
      <c r="N34" s="218">
        <v>0</v>
      </c>
      <c r="O34" s="92"/>
    </row>
    <row r="35" spans="1:15" s="74" customFormat="1" ht="32.25" customHeight="1">
      <c r="A35" s="87"/>
      <c r="B35" s="88" t="s">
        <v>857</v>
      </c>
      <c r="C35" s="89" t="s">
        <v>829</v>
      </c>
      <c r="D35" s="90" t="s">
        <v>829</v>
      </c>
      <c r="E35" s="173" t="s">
        <v>829</v>
      </c>
      <c r="F35" s="173" t="s">
        <v>829</v>
      </c>
      <c r="G35" s="91"/>
      <c r="H35" s="91"/>
      <c r="I35" s="91"/>
      <c r="J35" s="218" t="s">
        <v>829</v>
      </c>
      <c r="K35" s="219"/>
      <c r="L35" s="219"/>
      <c r="M35" s="220"/>
      <c r="N35" s="218">
        <v>0</v>
      </c>
      <c r="O35" s="92"/>
    </row>
    <row r="36" spans="1:15" s="74" customFormat="1" ht="32.25" customHeight="1">
      <c r="A36" s="87"/>
      <c r="B36" s="88" t="s">
        <v>858</v>
      </c>
      <c r="C36" s="89" t="s">
        <v>829</v>
      </c>
      <c r="D36" s="90" t="s">
        <v>829</v>
      </c>
      <c r="E36" s="173" t="s">
        <v>829</v>
      </c>
      <c r="F36" s="173" t="s">
        <v>829</v>
      </c>
      <c r="G36" s="91"/>
      <c r="H36" s="91"/>
      <c r="I36" s="91"/>
      <c r="J36" s="218" t="s">
        <v>829</v>
      </c>
      <c r="K36" s="219"/>
      <c r="L36" s="219"/>
      <c r="M36" s="220"/>
      <c r="N36" s="218">
        <v>0</v>
      </c>
      <c r="O36" s="92"/>
    </row>
    <row r="37" spans="1:15" s="74" customFormat="1" ht="32.25" customHeight="1">
      <c r="A37" s="87"/>
      <c r="B37" s="88" t="s">
        <v>859</v>
      </c>
      <c r="C37" s="89" t="s">
        <v>829</v>
      </c>
      <c r="D37" s="90" t="s">
        <v>829</v>
      </c>
      <c r="E37" s="173" t="s">
        <v>829</v>
      </c>
      <c r="F37" s="173" t="s">
        <v>829</v>
      </c>
      <c r="G37" s="91"/>
      <c r="H37" s="91"/>
      <c r="I37" s="91"/>
      <c r="J37" s="218" t="s">
        <v>829</v>
      </c>
      <c r="K37" s="219"/>
      <c r="L37" s="219"/>
      <c r="M37" s="220"/>
      <c r="N37" s="218">
        <v>0</v>
      </c>
      <c r="O37" s="92"/>
    </row>
    <row r="38" spans="1:15" s="78" customFormat="1" ht="9" customHeight="1">
      <c r="A38" s="76"/>
      <c r="B38" s="76"/>
      <c r="C38" s="76"/>
      <c r="D38" s="77"/>
      <c r="E38" s="76"/>
      <c r="N38" s="79"/>
      <c r="O38" s="76"/>
    </row>
    <row r="39" spans="1:15" s="78" customFormat="1" ht="25.5" customHeight="1">
      <c r="A39" s="378" t="s">
        <v>4</v>
      </c>
      <c r="B39" s="378"/>
      <c r="C39" s="378"/>
      <c r="D39" s="378"/>
      <c r="E39" s="80" t="s">
        <v>0</v>
      </c>
      <c r="F39" s="80" t="s">
        <v>1</v>
      </c>
      <c r="G39" s="379" t="s">
        <v>2</v>
      </c>
      <c r="H39" s="379"/>
      <c r="I39" s="379"/>
      <c r="J39" s="379"/>
      <c r="K39" s="379"/>
      <c r="L39" s="379"/>
      <c r="M39" s="80"/>
      <c r="N39" s="379" t="s">
        <v>3</v>
      </c>
      <c r="O39" s="379"/>
    </row>
  </sheetData>
  <sheetProtection/>
  <mergeCells count="24">
    <mergeCell ref="A1:O1"/>
    <mergeCell ref="A2:O2"/>
    <mergeCell ref="A3:C3"/>
    <mergeCell ref="D3:E3"/>
    <mergeCell ref="G3:H3"/>
    <mergeCell ref="I3:J3"/>
    <mergeCell ref="K3:O3"/>
    <mergeCell ref="A4:C4"/>
    <mergeCell ref="D4:E4"/>
    <mergeCell ref="I4:J4"/>
    <mergeCell ref="K4:O4"/>
    <mergeCell ref="M5:O5"/>
    <mergeCell ref="A6:A7"/>
    <mergeCell ref="B6:B7"/>
    <mergeCell ref="C6:C7"/>
    <mergeCell ref="D6:D7"/>
    <mergeCell ref="E6:E7"/>
    <mergeCell ref="F6:F7"/>
    <mergeCell ref="G6:M6"/>
    <mergeCell ref="N6:N7"/>
    <mergeCell ref="O6:O7"/>
    <mergeCell ref="A39:D39"/>
    <mergeCell ref="G39:L39"/>
    <mergeCell ref="N39:O39"/>
  </mergeCells>
  <conditionalFormatting sqref="N8:N37">
    <cfRule type="cellIs" priority="1" dxfId="0"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Windows User</cp:lastModifiedBy>
  <cp:lastPrinted>2015-05-03T14:40:11Z</cp:lastPrinted>
  <dcterms:created xsi:type="dcterms:W3CDTF">2004-05-10T13:01:28Z</dcterms:created>
  <dcterms:modified xsi:type="dcterms:W3CDTF">2015-05-03T16:29:53Z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