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430" windowWidth="15480" windowHeight="9225" tabRatio="939"/>
  </bookViews>
  <sheets>
    <sheet name="YARIŞMA BİLGİLERİ" sheetId="68" r:id="rId1"/>
    <sheet name="YARIŞMA PROGRAMI" sheetId="150" r:id="rId2"/>
    <sheet name="KAYIT LİSTESİ" sheetId="262" r:id="rId3"/>
    <sheet name="1.Gün Start Listesi" sheetId="304" r:id="rId4"/>
    <sheet name="100m." sheetId="285" state="hidden" r:id="rId5"/>
    <sheet name="110m.Eng" sheetId="309" r:id="rId6"/>
    <sheet name="Gülle" sheetId="298" r:id="rId7"/>
    <sheet name="Sırık" sheetId="313" r:id="rId8"/>
    <sheet name="200m." sheetId="315" r:id="rId9"/>
    <sheet name="3000m.Eng" sheetId="318" r:id="rId10"/>
    <sheet name="Üçadım" sheetId="314" r:id="rId11"/>
    <sheet name="800m." sheetId="284" r:id="rId12"/>
    <sheet name="Disk" sheetId="311" r:id="rId13"/>
    <sheet name="4x100m." sheetId="319" r:id="rId14"/>
    <sheet name="4x400m." sheetId="286" state="hidden" r:id="rId15"/>
    <sheet name="5000m." sheetId="321" state="hidden" r:id="rId16"/>
    <sheet name="Yüksek" sheetId="287" state="hidden" r:id="rId17"/>
    <sheet name="Çekiç" sheetId="317" state="hidden" r:id="rId18"/>
    <sheet name="2.Gün Start Listesi " sheetId="306" state="hidden" r:id="rId19"/>
    <sheet name="ALMANAK TOPLU SONUÇ" sheetId="268" state="hidden" r:id="rId20"/>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19" hidden="1">'ALMANAK TOPLU SONUÇ'!$A$2:$M$256</definedName>
    <definedName name="_xlnm._FilterDatabase" localSheetId="2" hidden="1">'KAYIT LİSTESİ'!$A$3:$L$101</definedName>
    <definedName name="Excel_BuiltIn__FilterDatabase_3" localSheetId="2">#REF!</definedName>
    <definedName name="Excel_BuiltIn__FilterDatabase_3">#REF!</definedName>
    <definedName name="Excel_BuiltIn__FilterDatabase_3_1">#N/A</definedName>
    <definedName name="Excel_BuiltIn_Print_Area_11" localSheetId="4">#REF!</definedName>
    <definedName name="Excel_BuiltIn_Print_Area_11" localSheetId="5">#REF!</definedName>
    <definedName name="Excel_BuiltIn_Print_Area_11" localSheetId="18">#REF!</definedName>
    <definedName name="Excel_BuiltIn_Print_Area_11" localSheetId="8">#REF!</definedName>
    <definedName name="Excel_BuiltIn_Print_Area_11" localSheetId="9">#REF!</definedName>
    <definedName name="Excel_BuiltIn_Print_Area_11" localSheetId="13">#REF!</definedName>
    <definedName name="Excel_BuiltIn_Print_Area_11" localSheetId="14">#REF!</definedName>
    <definedName name="Excel_BuiltIn_Print_Area_11" localSheetId="15">#REF!</definedName>
    <definedName name="Excel_BuiltIn_Print_Area_11" localSheetId="11">#REF!</definedName>
    <definedName name="Excel_BuiltIn_Print_Area_11" localSheetId="17">#REF!</definedName>
    <definedName name="Excel_BuiltIn_Print_Area_11" localSheetId="12">#REF!</definedName>
    <definedName name="Excel_BuiltIn_Print_Area_11" localSheetId="6">#REF!</definedName>
    <definedName name="Excel_BuiltIn_Print_Area_11" localSheetId="2">#REF!</definedName>
    <definedName name="Excel_BuiltIn_Print_Area_11" localSheetId="7">#REF!</definedName>
    <definedName name="Excel_BuiltIn_Print_Area_11" localSheetId="10">#REF!</definedName>
    <definedName name="Excel_BuiltIn_Print_Area_11" localSheetId="16">#REF!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4">#REF!</definedName>
    <definedName name="Excel_BuiltIn_Print_Area_12" localSheetId="5">#REF!</definedName>
    <definedName name="Excel_BuiltIn_Print_Area_12" localSheetId="18">#REF!</definedName>
    <definedName name="Excel_BuiltIn_Print_Area_12" localSheetId="8">#REF!</definedName>
    <definedName name="Excel_BuiltIn_Print_Area_12" localSheetId="9">#REF!</definedName>
    <definedName name="Excel_BuiltIn_Print_Area_12" localSheetId="13">#REF!</definedName>
    <definedName name="Excel_BuiltIn_Print_Area_12" localSheetId="14">#REF!</definedName>
    <definedName name="Excel_BuiltIn_Print_Area_12" localSheetId="15">#REF!</definedName>
    <definedName name="Excel_BuiltIn_Print_Area_12" localSheetId="11">#REF!</definedName>
    <definedName name="Excel_BuiltIn_Print_Area_12" localSheetId="17">#REF!</definedName>
    <definedName name="Excel_BuiltIn_Print_Area_12" localSheetId="12">#REF!</definedName>
    <definedName name="Excel_BuiltIn_Print_Area_12" localSheetId="6">#REF!</definedName>
    <definedName name="Excel_BuiltIn_Print_Area_12" localSheetId="2">#REF!</definedName>
    <definedName name="Excel_BuiltIn_Print_Area_12" localSheetId="7">#REF!</definedName>
    <definedName name="Excel_BuiltIn_Print_Area_12" localSheetId="10">#REF!</definedName>
    <definedName name="Excel_BuiltIn_Print_Area_12" localSheetId="16">#REF!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4">#REF!</definedName>
    <definedName name="Excel_BuiltIn_Print_Area_13" localSheetId="5">#REF!</definedName>
    <definedName name="Excel_BuiltIn_Print_Area_13" localSheetId="18">#REF!</definedName>
    <definedName name="Excel_BuiltIn_Print_Area_13" localSheetId="8">#REF!</definedName>
    <definedName name="Excel_BuiltIn_Print_Area_13" localSheetId="9">#REF!</definedName>
    <definedName name="Excel_BuiltIn_Print_Area_13" localSheetId="13">#REF!</definedName>
    <definedName name="Excel_BuiltIn_Print_Area_13" localSheetId="14">#REF!</definedName>
    <definedName name="Excel_BuiltIn_Print_Area_13" localSheetId="15">#REF!</definedName>
    <definedName name="Excel_BuiltIn_Print_Area_13" localSheetId="11">#REF!</definedName>
    <definedName name="Excel_BuiltIn_Print_Area_13" localSheetId="17">#REF!</definedName>
    <definedName name="Excel_BuiltIn_Print_Area_13" localSheetId="12">#REF!</definedName>
    <definedName name="Excel_BuiltIn_Print_Area_13" localSheetId="6">#REF!</definedName>
    <definedName name="Excel_BuiltIn_Print_Area_13" localSheetId="2">#REF!</definedName>
    <definedName name="Excel_BuiltIn_Print_Area_13" localSheetId="7">#REF!</definedName>
    <definedName name="Excel_BuiltIn_Print_Area_13" localSheetId="10">#REF!</definedName>
    <definedName name="Excel_BuiltIn_Print_Area_13" localSheetId="16">#REF!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4">#REF!</definedName>
    <definedName name="Excel_BuiltIn_Print_Area_16" localSheetId="5">#REF!</definedName>
    <definedName name="Excel_BuiltIn_Print_Area_16" localSheetId="18">#REF!</definedName>
    <definedName name="Excel_BuiltIn_Print_Area_16" localSheetId="8">#REF!</definedName>
    <definedName name="Excel_BuiltIn_Print_Area_16" localSheetId="9">#REF!</definedName>
    <definedName name="Excel_BuiltIn_Print_Area_16" localSheetId="13">#REF!</definedName>
    <definedName name="Excel_BuiltIn_Print_Area_16" localSheetId="14">#REF!</definedName>
    <definedName name="Excel_BuiltIn_Print_Area_16" localSheetId="15">#REF!</definedName>
    <definedName name="Excel_BuiltIn_Print_Area_16" localSheetId="11">#REF!</definedName>
    <definedName name="Excel_BuiltIn_Print_Area_16" localSheetId="17">#REF!</definedName>
    <definedName name="Excel_BuiltIn_Print_Area_16" localSheetId="12">#REF!</definedName>
    <definedName name="Excel_BuiltIn_Print_Area_16" localSheetId="6">#REF!</definedName>
    <definedName name="Excel_BuiltIn_Print_Area_16" localSheetId="2">#REF!</definedName>
    <definedName name="Excel_BuiltIn_Print_Area_16" localSheetId="7">#REF!</definedName>
    <definedName name="Excel_BuiltIn_Print_Area_16" localSheetId="10">#REF!</definedName>
    <definedName name="Excel_BuiltIn_Print_Area_16" localSheetId="16">#REF!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4">#REF!</definedName>
    <definedName name="Excel_BuiltIn_Print_Area_19" localSheetId="5">#REF!</definedName>
    <definedName name="Excel_BuiltIn_Print_Area_19" localSheetId="18">#REF!</definedName>
    <definedName name="Excel_BuiltIn_Print_Area_19" localSheetId="8">#REF!</definedName>
    <definedName name="Excel_BuiltIn_Print_Area_19" localSheetId="9">#REF!</definedName>
    <definedName name="Excel_BuiltIn_Print_Area_19" localSheetId="13">#REF!</definedName>
    <definedName name="Excel_BuiltIn_Print_Area_19" localSheetId="14">#REF!</definedName>
    <definedName name="Excel_BuiltIn_Print_Area_19" localSheetId="15">#REF!</definedName>
    <definedName name="Excel_BuiltIn_Print_Area_19" localSheetId="11">#REF!</definedName>
    <definedName name="Excel_BuiltIn_Print_Area_19" localSheetId="17">#REF!</definedName>
    <definedName name="Excel_BuiltIn_Print_Area_19" localSheetId="12">#REF!</definedName>
    <definedName name="Excel_BuiltIn_Print_Area_19" localSheetId="6">#REF!</definedName>
    <definedName name="Excel_BuiltIn_Print_Area_19" localSheetId="2">#REF!</definedName>
    <definedName name="Excel_BuiltIn_Print_Area_19" localSheetId="7">#REF!</definedName>
    <definedName name="Excel_BuiltIn_Print_Area_19" localSheetId="10">#REF!</definedName>
    <definedName name="Excel_BuiltIn_Print_Area_19" localSheetId="16">#REF!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4">#REF!</definedName>
    <definedName name="Excel_BuiltIn_Print_Area_20" localSheetId="5">#REF!</definedName>
    <definedName name="Excel_BuiltIn_Print_Area_20" localSheetId="18">#REF!</definedName>
    <definedName name="Excel_BuiltIn_Print_Area_20" localSheetId="8">#REF!</definedName>
    <definedName name="Excel_BuiltIn_Print_Area_20" localSheetId="9">#REF!</definedName>
    <definedName name="Excel_BuiltIn_Print_Area_20" localSheetId="13">#REF!</definedName>
    <definedName name="Excel_BuiltIn_Print_Area_20" localSheetId="14">#REF!</definedName>
    <definedName name="Excel_BuiltIn_Print_Area_20" localSheetId="15">#REF!</definedName>
    <definedName name="Excel_BuiltIn_Print_Area_20" localSheetId="11">#REF!</definedName>
    <definedName name="Excel_BuiltIn_Print_Area_20" localSheetId="17">#REF!</definedName>
    <definedName name="Excel_BuiltIn_Print_Area_20" localSheetId="12">#REF!</definedName>
    <definedName name="Excel_BuiltIn_Print_Area_20" localSheetId="6">#REF!</definedName>
    <definedName name="Excel_BuiltIn_Print_Area_20" localSheetId="2">#REF!</definedName>
    <definedName name="Excel_BuiltIn_Print_Area_20" localSheetId="7">#REF!</definedName>
    <definedName name="Excel_BuiltIn_Print_Area_20" localSheetId="10">#REF!</definedName>
    <definedName name="Excel_BuiltIn_Print_Area_20" localSheetId="16">#REF!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4">#REF!</definedName>
    <definedName name="Excel_BuiltIn_Print_Area_21" localSheetId="5">#REF!</definedName>
    <definedName name="Excel_BuiltIn_Print_Area_21" localSheetId="18">#REF!</definedName>
    <definedName name="Excel_BuiltIn_Print_Area_21" localSheetId="8">#REF!</definedName>
    <definedName name="Excel_BuiltIn_Print_Area_21" localSheetId="9">#REF!</definedName>
    <definedName name="Excel_BuiltIn_Print_Area_21" localSheetId="13">#REF!</definedName>
    <definedName name="Excel_BuiltIn_Print_Area_21" localSheetId="14">#REF!</definedName>
    <definedName name="Excel_BuiltIn_Print_Area_21" localSheetId="15">#REF!</definedName>
    <definedName name="Excel_BuiltIn_Print_Area_21" localSheetId="11">#REF!</definedName>
    <definedName name="Excel_BuiltIn_Print_Area_21" localSheetId="17">#REF!</definedName>
    <definedName name="Excel_BuiltIn_Print_Area_21" localSheetId="12">#REF!</definedName>
    <definedName name="Excel_BuiltIn_Print_Area_21" localSheetId="6">#REF!</definedName>
    <definedName name="Excel_BuiltIn_Print_Area_21" localSheetId="2">#REF!</definedName>
    <definedName name="Excel_BuiltIn_Print_Area_21" localSheetId="7">#REF!</definedName>
    <definedName name="Excel_BuiltIn_Print_Area_21" localSheetId="10">#REF!</definedName>
    <definedName name="Excel_BuiltIn_Print_Area_21" localSheetId="16">#REF!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4">#REF!</definedName>
    <definedName name="Excel_BuiltIn_Print_Area_4" localSheetId="5">#REF!</definedName>
    <definedName name="Excel_BuiltIn_Print_Area_4" localSheetId="18">#REF!</definedName>
    <definedName name="Excel_BuiltIn_Print_Area_4" localSheetId="8">#REF!</definedName>
    <definedName name="Excel_BuiltIn_Print_Area_4" localSheetId="9">#REF!</definedName>
    <definedName name="Excel_BuiltIn_Print_Area_4" localSheetId="13">#REF!</definedName>
    <definedName name="Excel_BuiltIn_Print_Area_4" localSheetId="14">#REF!</definedName>
    <definedName name="Excel_BuiltIn_Print_Area_4" localSheetId="15">#REF!</definedName>
    <definedName name="Excel_BuiltIn_Print_Area_4" localSheetId="11">#REF!</definedName>
    <definedName name="Excel_BuiltIn_Print_Area_4" localSheetId="17">#REF!</definedName>
    <definedName name="Excel_BuiltIn_Print_Area_4" localSheetId="12">#REF!</definedName>
    <definedName name="Excel_BuiltIn_Print_Area_4" localSheetId="6">#REF!</definedName>
    <definedName name="Excel_BuiltIn_Print_Area_4" localSheetId="2">#REF!</definedName>
    <definedName name="Excel_BuiltIn_Print_Area_4" localSheetId="7">#REF!</definedName>
    <definedName name="Excel_BuiltIn_Print_Area_4" localSheetId="10">#REF!</definedName>
    <definedName name="Excel_BuiltIn_Print_Area_4" localSheetId="16">#REF!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4">#REF!</definedName>
    <definedName name="Excel_BuiltIn_Print_Area_5" localSheetId="5">#REF!</definedName>
    <definedName name="Excel_BuiltIn_Print_Area_5" localSheetId="18">#REF!</definedName>
    <definedName name="Excel_BuiltIn_Print_Area_5" localSheetId="8">#REF!</definedName>
    <definedName name="Excel_BuiltIn_Print_Area_5" localSheetId="9">#REF!</definedName>
    <definedName name="Excel_BuiltIn_Print_Area_5" localSheetId="13">#REF!</definedName>
    <definedName name="Excel_BuiltIn_Print_Area_5" localSheetId="14">#REF!</definedName>
    <definedName name="Excel_BuiltIn_Print_Area_5" localSheetId="15">#REF!</definedName>
    <definedName name="Excel_BuiltIn_Print_Area_5" localSheetId="11">#REF!</definedName>
    <definedName name="Excel_BuiltIn_Print_Area_5" localSheetId="17">#REF!</definedName>
    <definedName name="Excel_BuiltIn_Print_Area_5" localSheetId="12">#REF!</definedName>
    <definedName name="Excel_BuiltIn_Print_Area_5" localSheetId="6">#REF!</definedName>
    <definedName name="Excel_BuiltIn_Print_Area_5" localSheetId="2">#REF!</definedName>
    <definedName name="Excel_BuiltIn_Print_Area_5" localSheetId="7">#REF!</definedName>
    <definedName name="Excel_BuiltIn_Print_Area_5" localSheetId="10">#REF!</definedName>
    <definedName name="Excel_BuiltIn_Print_Area_5" localSheetId="16">#REF!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4">#REF!</definedName>
    <definedName name="Excel_BuiltIn_Print_Area_9" localSheetId="5">#REF!</definedName>
    <definedName name="Excel_BuiltIn_Print_Area_9" localSheetId="18">#REF!</definedName>
    <definedName name="Excel_BuiltIn_Print_Area_9" localSheetId="8">#REF!</definedName>
    <definedName name="Excel_BuiltIn_Print_Area_9" localSheetId="9">#REF!</definedName>
    <definedName name="Excel_BuiltIn_Print_Area_9" localSheetId="13">#REF!</definedName>
    <definedName name="Excel_BuiltIn_Print_Area_9" localSheetId="14">#REF!</definedName>
    <definedName name="Excel_BuiltIn_Print_Area_9" localSheetId="15">#REF!</definedName>
    <definedName name="Excel_BuiltIn_Print_Area_9" localSheetId="11">#REF!</definedName>
    <definedName name="Excel_BuiltIn_Print_Area_9" localSheetId="17">#REF!</definedName>
    <definedName name="Excel_BuiltIn_Print_Area_9" localSheetId="12">#REF!</definedName>
    <definedName name="Excel_BuiltIn_Print_Area_9" localSheetId="6">#REF!</definedName>
    <definedName name="Excel_BuiltIn_Print_Area_9" localSheetId="2">#REF!</definedName>
    <definedName name="Excel_BuiltIn_Print_Area_9" localSheetId="7">#REF!</definedName>
    <definedName name="Excel_BuiltIn_Print_Area_9" localSheetId="10">#REF!</definedName>
    <definedName name="Excel_BuiltIn_Print_Area_9" localSheetId="16">#REF!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Listesi'!$A$1:$P$53</definedName>
    <definedName name="_xlnm.Print_Area" localSheetId="4">'100m.'!$A$1:$P$37</definedName>
    <definedName name="_xlnm.Print_Area" localSheetId="5">'110m.Eng'!$A$1:$P$37</definedName>
    <definedName name="_xlnm.Print_Area" localSheetId="18">'2.Gün Start Listesi '!$A$1:$O$63</definedName>
    <definedName name="_xlnm.Print_Area" localSheetId="8">'200m.'!$A$1:$P$31</definedName>
    <definedName name="_xlnm.Print_Area" localSheetId="9">'3000m.Eng'!$A$1:$P$36</definedName>
    <definedName name="_xlnm.Print_Area" localSheetId="13">'4x100m.'!$A$1:$P$23</definedName>
    <definedName name="_xlnm.Print_Area" localSheetId="14">'4x400m.'!$A$1:$P$23</definedName>
    <definedName name="_xlnm.Print_Area" localSheetId="15">'5000m.'!$A$1:$P$35</definedName>
    <definedName name="_xlnm.Print_Area" localSheetId="11">'800m.'!$A$1:$P$37</definedName>
    <definedName name="_xlnm.Print_Area" localSheetId="17">Çekiç!$A$1:$P$34</definedName>
    <definedName name="_xlnm.Print_Area" localSheetId="12">Disk!$A$1:$P$34</definedName>
    <definedName name="_xlnm.Print_Area" localSheetId="6">Gülle!$A$1:$P$34</definedName>
    <definedName name="_xlnm.Print_Area" localSheetId="2">'KAYIT LİSTESİ'!$A$1:$L$101</definedName>
    <definedName name="_xlnm.Print_Area" localSheetId="7">Sırık!$A$1:$BQ$23</definedName>
    <definedName name="_xlnm.Print_Area" localSheetId="10">Üçadım!$A$1:$P$34</definedName>
    <definedName name="_xlnm.Print_Area" localSheetId="16">Yüksek!$A$1:$BQ$24</definedName>
    <definedName name="_xlnm.Print_Titles" localSheetId="2">'KAYIT LİSTESİ'!$1:$3</definedName>
  </definedNames>
  <calcPr calcId="144525"/>
</workbook>
</file>

<file path=xl/calcChain.xml><?xml version="1.0" encoding="utf-8"?>
<calcChain xmlns="http://schemas.openxmlformats.org/spreadsheetml/2006/main">
  <c r="N4" i="286" l="1"/>
  <c r="I3" i="286"/>
  <c r="AA3" i="287"/>
  <c r="I3" i="321"/>
  <c r="G3" i="317"/>
  <c r="I3" i="285"/>
  <c r="F361" i="268" l="1"/>
  <c r="F360" i="268"/>
  <c r="F359" i="268"/>
  <c r="F371" i="268"/>
  <c r="F370" i="268"/>
  <c r="F369" i="268"/>
  <c r="F367" i="268"/>
  <c r="F381" i="268"/>
  <c r="F380" i="268"/>
  <c r="F379" i="268"/>
  <c r="F377" i="268"/>
  <c r="N32" i="317"/>
  <c r="J32" i="317"/>
  <c r="J31" i="317"/>
  <c r="N31" i="317"/>
  <c r="N30" i="317"/>
  <c r="J30" i="317"/>
  <c r="J29" i="317"/>
  <c r="N29" i="317"/>
  <c r="N28" i="317"/>
  <c r="J28" i="317"/>
  <c r="J27" i="317"/>
  <c r="N27" i="317"/>
  <c r="N26" i="317"/>
  <c r="J26" i="317"/>
  <c r="J25" i="317"/>
  <c r="N25" i="317"/>
  <c r="N24" i="317"/>
  <c r="J24" i="317"/>
  <c r="J23" i="317"/>
  <c r="N23" i="317"/>
  <c r="N22" i="317"/>
  <c r="J22" i="317"/>
  <c r="J21" i="317"/>
  <c r="N21" i="317"/>
  <c r="N20" i="317"/>
  <c r="J20" i="317"/>
  <c r="J19" i="317"/>
  <c r="N19" i="317"/>
  <c r="N18" i="317"/>
  <c r="J18" i="317"/>
  <c r="J17" i="317"/>
  <c r="N17" i="317"/>
  <c r="F241" i="268"/>
  <c r="J16" i="317"/>
  <c r="N16" i="317" s="1"/>
  <c r="J15" i="317"/>
  <c r="N15" i="317"/>
  <c r="F239" i="268" s="1"/>
  <c r="J14" i="317"/>
  <c r="N14" i="317" s="1"/>
  <c r="J13" i="317"/>
  <c r="N13" i="317"/>
  <c r="J12" i="317"/>
  <c r="N12" i="317" s="1"/>
  <c r="F236" i="268" s="1"/>
  <c r="J11" i="317"/>
  <c r="N11" i="317" s="1"/>
  <c r="J10" i="317"/>
  <c r="N10" i="317" s="1"/>
  <c r="F234" i="268" s="1"/>
  <c r="J9" i="317"/>
  <c r="N9" i="317" s="1"/>
  <c r="F233" i="268" s="1"/>
  <c r="J8" i="317"/>
  <c r="N8" i="317" s="1"/>
  <c r="F251" i="268"/>
  <c r="F250" i="268"/>
  <c r="F248" i="268"/>
  <c r="F246" i="268"/>
  <c r="F244" i="268"/>
  <c r="F242"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F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N3" i="286"/>
  <c r="BC3" i="287"/>
  <c r="N3" i="321"/>
  <c r="M3" i="317"/>
  <c r="N3" i="285"/>
  <c r="D3" i="286"/>
  <c r="D3" i="321"/>
  <c r="L194" i="268"/>
  <c r="M4" i="317"/>
  <c r="L236" i="268" s="1"/>
  <c r="D3" i="317"/>
  <c r="L133" i="268"/>
  <c r="N5" i="321"/>
  <c r="N4" i="321"/>
  <c r="L227" i="268" s="1"/>
  <c r="D4" i="321"/>
  <c r="A2" i="321"/>
  <c r="A1" i="321"/>
  <c r="L132" i="268"/>
  <c r="L126" i="268"/>
  <c r="N5" i="317"/>
  <c r="D4" i="317"/>
  <c r="A1" i="317"/>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BC4" i="287"/>
  <c r="L387" i="268" s="1"/>
  <c r="E3" i="287"/>
  <c r="L300" i="268"/>
  <c r="L166" i="268"/>
  <c r="L283" i="268"/>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L361" i="268"/>
  <c r="L362" i="268"/>
  <c r="L43" i="268"/>
  <c r="L71"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L333" i="268"/>
  <c r="L339" i="268"/>
  <c r="L244" i="268"/>
  <c r="N4" i="285"/>
  <c r="L10" i="268" s="1"/>
  <c r="D3" i="285"/>
  <c r="L380" i="26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BO5" i="287"/>
  <c r="N5" i="286"/>
  <c r="N5" i="285"/>
  <c r="K1"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E4" i="287"/>
  <c r="A2" i="287"/>
  <c r="A1" i="287"/>
  <c r="D4" i="286"/>
  <c r="A2" i="286"/>
  <c r="A1" i="286"/>
  <c r="D4" i="285"/>
  <c r="A2" i="285"/>
  <c r="A1" i="285"/>
  <c r="A1" i="268"/>
  <c r="K153" i="268" s="1"/>
  <c r="L82" i="268"/>
  <c r="L72" i="268"/>
  <c r="L76" i="268"/>
  <c r="K228" i="268"/>
  <c r="K324" i="268"/>
  <c r="K362" i="268"/>
  <c r="K148" i="268"/>
  <c r="K272" i="268"/>
  <c r="K372" i="268"/>
  <c r="K145" i="268"/>
  <c r="K123" i="268"/>
  <c r="K337" i="268"/>
  <c r="K253" i="268"/>
  <c r="K389" i="268"/>
  <c r="K89" i="268"/>
  <c r="K269" i="268"/>
  <c r="K318" i="268"/>
  <c r="K302" i="268"/>
  <c r="K69" i="268"/>
  <c r="K338" i="268"/>
  <c r="K146" i="268"/>
  <c r="K16" i="268"/>
  <c r="K274" i="268"/>
  <c r="K165" i="268"/>
  <c r="K20" i="268"/>
  <c r="K249" i="268"/>
  <c r="K112" i="268"/>
  <c r="K49" i="268"/>
  <c r="K280" i="268"/>
  <c r="K377" i="268"/>
  <c r="K210" i="268"/>
  <c r="K308" i="268"/>
  <c r="K270" i="268"/>
  <c r="K106" i="268"/>
  <c r="K186" i="268"/>
  <c r="K340" i="268"/>
  <c r="K150" i="268"/>
  <c r="K138" i="268"/>
  <c r="K375" i="268"/>
  <c r="K128" i="268"/>
  <c r="K83" i="268"/>
  <c r="K172" i="268"/>
  <c r="K268" i="268"/>
  <c r="K6" i="268"/>
  <c r="K327" i="268"/>
  <c r="K56" i="268"/>
  <c r="K247" i="268"/>
  <c r="K180" i="268"/>
  <c r="K104" i="268"/>
  <c r="K248" i="268"/>
  <c r="K182" i="268"/>
  <c r="K119" i="268"/>
  <c r="K292" i="268"/>
  <c r="K14" i="268"/>
  <c r="K221" i="268"/>
  <c r="K236" i="268"/>
  <c r="K35" i="268"/>
  <c r="K296" i="268"/>
  <c r="K284" i="268"/>
  <c r="K264" i="268"/>
  <c r="K214" i="268"/>
  <c r="K175" i="268"/>
  <c r="K137" i="268"/>
  <c r="K279" i="268"/>
  <c r="K319" i="268"/>
  <c r="K140" i="268"/>
  <c r="K230" i="268"/>
  <c r="K68" i="268"/>
  <c r="K125" i="268"/>
  <c r="K183" i="268"/>
  <c r="K144" i="268"/>
  <c r="K19" i="268"/>
  <c r="K170" i="268"/>
  <c r="K160" i="268"/>
  <c r="K50" i="268"/>
  <c r="K286" i="268"/>
  <c r="K295" i="268"/>
  <c r="K382" i="268"/>
  <c r="K25" i="268"/>
  <c r="K52" i="268"/>
  <c r="K220" i="268"/>
  <c r="K143" i="268"/>
  <c r="K73" i="268"/>
  <c r="K283" i="268"/>
  <c r="K194" i="268"/>
  <c r="K387" i="268"/>
  <c r="K48" i="268"/>
  <c r="K201" i="268"/>
  <c r="K92" i="268"/>
  <c r="K208" i="268"/>
  <c r="K314" i="268"/>
  <c r="K229" i="268"/>
  <c r="K116" i="268"/>
  <c r="K107" i="268"/>
  <c r="K363" i="268"/>
  <c r="K141" i="268"/>
  <c r="K21" i="268"/>
  <c r="K122" i="268"/>
  <c r="K55" i="268"/>
  <c r="K71" i="268"/>
  <c r="K234" i="268"/>
  <c r="K10" i="268"/>
  <c r="K108" i="268"/>
  <c r="K271" i="268"/>
  <c r="K306" i="268"/>
  <c r="K24" i="268"/>
  <c r="K364" i="268"/>
  <c r="K80" i="268"/>
  <c r="K76" i="268"/>
  <c r="K45" i="268"/>
  <c r="K266" i="268"/>
  <c r="K216" i="268"/>
  <c r="K26" i="268"/>
  <c r="K371" i="268"/>
  <c r="K124" i="268"/>
  <c r="K317" i="268"/>
  <c r="K3" i="268"/>
  <c r="K359" i="268"/>
  <c r="K262" i="268"/>
  <c r="K5" i="268"/>
  <c r="K316" i="268"/>
  <c r="K368" i="268"/>
  <c r="K385" i="268"/>
  <c r="K38" i="268"/>
  <c r="K298" i="268"/>
  <c r="K187" i="268"/>
  <c r="K239" i="268"/>
  <c r="K120" i="268"/>
  <c r="K291" i="268"/>
  <c r="K203" i="268"/>
  <c r="K31" i="268"/>
  <c r="K54" i="268"/>
  <c r="K85" i="268"/>
  <c r="K51" i="268"/>
  <c r="K152" i="268"/>
  <c r="K110" i="268"/>
  <c r="K40" i="268"/>
  <c r="K215" i="268"/>
  <c r="K374" i="268"/>
  <c r="K67" i="268"/>
  <c r="K200" i="268"/>
  <c r="K179" i="268"/>
  <c r="K66" i="268"/>
  <c r="K300" i="268"/>
  <c r="K259" i="268"/>
  <c r="K47" i="268"/>
  <c r="K217" i="268"/>
  <c r="K333" i="268"/>
  <c r="K352" i="268"/>
  <c r="K127" i="268"/>
  <c r="K263" i="268"/>
  <c r="K297" i="268"/>
  <c r="K369" i="268"/>
  <c r="K109" i="268"/>
  <c r="K34" i="268"/>
  <c r="K18" i="268"/>
  <c r="K320" i="268"/>
  <c r="K168" i="268"/>
  <c r="K357" i="268"/>
  <c r="K301" i="268"/>
  <c r="K341" i="268"/>
  <c r="K28" i="268"/>
  <c r="K29" i="268"/>
  <c r="K348" i="268"/>
  <c r="K278" i="268"/>
  <c r="K113" i="268"/>
  <c r="K118" i="268"/>
  <c r="K157" i="268"/>
  <c r="K350" i="268"/>
  <c r="K91" i="268"/>
  <c r="K367" i="268"/>
  <c r="K149" i="268"/>
  <c r="K288" i="268"/>
  <c r="K246" i="268"/>
  <c r="K241" i="268"/>
  <c r="K305" i="268"/>
  <c r="K134" i="268"/>
  <c r="K156" i="268"/>
  <c r="K37" i="268"/>
  <c r="K366" i="268"/>
  <c r="K207" i="268"/>
  <c r="K290" i="268"/>
  <c r="K212" i="268"/>
  <c r="K294" i="268"/>
  <c r="K192" i="268"/>
  <c r="K41" i="268"/>
  <c r="K62" i="268"/>
  <c r="K326" i="268"/>
  <c r="K209" i="268"/>
  <c r="K334" i="268"/>
  <c r="K245" i="268"/>
  <c r="K381" i="268"/>
  <c r="K4" i="268"/>
  <c r="K136" i="268"/>
  <c r="K17" i="268"/>
  <c r="K380" i="268"/>
  <c r="L350" i="268"/>
  <c r="L122" i="268"/>
  <c r="L100" i="268"/>
  <c r="K154" i="268"/>
  <c r="K335" i="268"/>
  <c r="K273" i="268"/>
  <c r="K330" i="268"/>
  <c r="K285" i="268"/>
  <c r="K256" i="268"/>
  <c r="K206" i="268"/>
  <c r="K132" i="268"/>
  <c r="K61" i="268"/>
  <c r="K257" i="268"/>
  <c r="K44" i="268"/>
  <c r="K159" i="268"/>
  <c r="K197" i="268"/>
  <c r="K307" i="268"/>
  <c r="K78" i="268"/>
  <c r="K349" i="268"/>
  <c r="K304" i="268"/>
  <c r="F353" i="268"/>
  <c r="F357" i="268"/>
  <c r="F354" i="268"/>
  <c r="F358" i="268"/>
  <c r="F352" i="268"/>
  <c r="F356" i="268"/>
  <c r="F363" i="268"/>
  <c r="F364" i="268"/>
  <c r="F368" i="268"/>
  <c r="F362" i="268"/>
  <c r="F366" i="268"/>
  <c r="F373" i="268"/>
  <c r="F374" i="268"/>
  <c r="F378" i="268"/>
  <c r="F375" i="268"/>
  <c r="F372" i="268"/>
  <c r="F376" i="268"/>
  <c r="F237" i="268"/>
  <c r="F243" i="268"/>
  <c r="F249" i="268"/>
  <c r="F247" i="268"/>
  <c r="L321" i="268"/>
  <c r="L311" i="268"/>
  <c r="L69" i="268"/>
  <c r="L86" i="268"/>
  <c r="L84" i="268"/>
  <c r="L65" i="268"/>
  <c r="L92" i="268"/>
  <c r="L64" i="268"/>
  <c r="L77" i="268"/>
  <c r="L99" i="268"/>
  <c r="L131" i="268"/>
  <c r="L94" i="268"/>
  <c r="L60" i="268"/>
  <c r="L67" i="268"/>
  <c r="L117" i="268"/>
  <c r="L62" i="268"/>
  <c r="L111" i="268"/>
  <c r="L83" i="268"/>
  <c r="L73" i="268"/>
  <c r="L90" i="268"/>
  <c r="L101" i="268"/>
  <c r="L93" i="268"/>
  <c r="L61" i="268"/>
  <c r="L125" i="268"/>
  <c r="L112" i="268"/>
  <c r="L113" i="268"/>
  <c r="L66" i="268"/>
  <c r="L87" i="268"/>
  <c r="L81" i="268"/>
  <c r="L88" i="268"/>
  <c r="L78" i="268"/>
  <c r="L74" i="268"/>
  <c r="L120" i="268"/>
  <c r="L119" i="268"/>
  <c r="L89" i="268"/>
  <c r="L107" i="268"/>
  <c r="L102" i="268"/>
  <c r="L104" i="268"/>
  <c r="L75" i="268"/>
  <c r="L70" i="268"/>
  <c r="L85" i="268"/>
  <c r="L68" i="268"/>
  <c r="L80" i="268"/>
  <c r="L59" i="268"/>
  <c r="L91" i="268"/>
  <c r="L103" i="268"/>
  <c r="L128" i="268"/>
  <c r="L79" i="268"/>
  <c r="L63" i="268"/>
  <c r="L182" i="268"/>
  <c r="K250" i="268" l="1"/>
  <c r="K391" i="268"/>
  <c r="K293" i="268"/>
  <c r="K244" i="268"/>
  <c r="K162" i="268"/>
  <c r="K383" i="268"/>
  <c r="K30" i="268"/>
  <c r="K190" i="268"/>
  <c r="K325" i="268"/>
  <c r="K323" i="268"/>
  <c r="K100" i="268"/>
  <c r="K86" i="268"/>
  <c r="K129" i="268"/>
  <c r="K370" i="268"/>
  <c r="K390" i="268"/>
  <c r="K313" i="268"/>
  <c r="K365" i="268"/>
  <c r="K237" i="268"/>
  <c r="K133" i="268"/>
  <c r="K114" i="268"/>
  <c r="K7" i="268"/>
  <c r="K96" i="268"/>
  <c r="K199" i="268"/>
  <c r="K219" i="268"/>
  <c r="K193" i="268"/>
  <c r="K328" i="268"/>
  <c r="K355" i="268"/>
  <c r="K15" i="268"/>
  <c r="K267" i="268"/>
  <c r="K373" i="268"/>
  <c r="K176" i="268"/>
  <c r="K79" i="268"/>
  <c r="K27" i="268"/>
  <c r="K336" i="268"/>
  <c r="K126" i="268"/>
  <c r="K72" i="268"/>
  <c r="K231" i="268"/>
  <c r="K243" i="268"/>
  <c r="K378" i="268"/>
  <c r="K322" i="268"/>
  <c r="K321" i="268"/>
  <c r="K360" i="268"/>
  <c r="K189" i="268"/>
  <c r="K289" i="268"/>
  <c r="K115" i="268"/>
  <c r="K331" i="268"/>
  <c r="K251" i="268"/>
  <c r="K111" i="268"/>
  <c r="K46" i="268"/>
  <c r="K169" i="268"/>
  <c r="K235" i="268"/>
  <c r="K23" i="268"/>
  <c r="K346" i="268"/>
  <c r="K204" i="268"/>
  <c r="K233" i="268"/>
  <c r="K261" i="268"/>
  <c r="K59" i="268"/>
  <c r="K32" i="268"/>
  <c r="K312" i="268"/>
  <c r="K99" i="268"/>
  <c r="K344" i="268"/>
  <c r="K63" i="268"/>
  <c r="K39" i="268"/>
  <c r="K65" i="268"/>
  <c r="K161" i="268"/>
  <c r="K361" i="268"/>
  <c r="K353" i="268"/>
  <c r="K311" i="268"/>
  <c r="K33" i="268"/>
  <c r="K177" i="268"/>
  <c r="K205" i="268"/>
  <c r="K255" i="268"/>
  <c r="K57" i="268"/>
  <c r="K87" i="268"/>
  <c r="K260" i="268"/>
  <c r="K386" i="268"/>
  <c r="K351" i="268"/>
  <c r="K223" i="268"/>
  <c r="K188" i="268"/>
  <c r="K224" i="268"/>
  <c r="K75" i="268"/>
  <c r="K95" i="268"/>
  <c r="K258" i="268"/>
  <c r="K254" i="268"/>
  <c r="K238" i="268"/>
  <c r="K147" i="268"/>
  <c r="K178" i="268"/>
  <c r="K281" i="268"/>
  <c r="K242" i="268"/>
  <c r="K339" i="268"/>
  <c r="K379" i="268"/>
  <c r="K84" i="268"/>
  <c r="K13" i="268"/>
  <c r="K195" i="268"/>
  <c r="K131" i="268"/>
  <c r="K53" i="268"/>
  <c r="K8" i="268"/>
  <c r="K240" i="268"/>
  <c r="K196" i="268"/>
  <c r="K164" i="268"/>
  <c r="K70" i="268"/>
  <c r="L386" i="268"/>
  <c r="L35" i="268"/>
  <c r="L34" i="268"/>
  <c r="L39" i="268"/>
  <c r="L40" i="268"/>
  <c r="L390" i="268"/>
  <c r="L38" i="268"/>
  <c r="L52" i="268"/>
  <c r="L294" i="268"/>
  <c r="L304" i="268"/>
  <c r="L303" i="268"/>
  <c r="L313" i="268"/>
  <c r="L308" i="268"/>
  <c r="L296" i="268"/>
  <c r="L276" i="268"/>
  <c r="L177" i="268"/>
  <c r="L167" i="268"/>
  <c r="L172" i="268"/>
  <c r="L287" i="268"/>
  <c r="L345" i="268"/>
  <c r="L349" i="268"/>
  <c r="L351" i="268"/>
  <c r="L341" i="268"/>
  <c r="L348" i="268"/>
  <c r="L347" i="268"/>
  <c r="L336" i="268"/>
  <c r="L266" i="268"/>
  <c r="L268" i="268"/>
  <c r="L260" i="268"/>
  <c r="L340" i="268"/>
  <c r="L338" i="268"/>
  <c r="L346" i="268"/>
  <c r="L343" i="268"/>
  <c r="L337" i="268"/>
  <c r="L342" i="268"/>
  <c r="L344" i="268"/>
  <c r="L165" i="268"/>
  <c r="L174" i="268"/>
  <c r="L163" i="268"/>
  <c r="L170" i="268"/>
  <c r="L178" i="268"/>
  <c r="L183" i="268"/>
  <c r="L168" i="268"/>
  <c r="L161" i="268"/>
  <c r="L184" i="268"/>
  <c r="L359" i="268"/>
  <c r="L355" i="268"/>
  <c r="L36"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D16" i="306"/>
  <c r="M25" i="285"/>
  <c r="E371" i="268"/>
  <c r="E249" i="268"/>
  <c r="F8" i="317"/>
  <c r="E232" i="268" s="1"/>
  <c r="C362" i="268"/>
  <c r="D36" i="306"/>
  <c r="E32" i="306"/>
  <c r="D27" i="317"/>
  <c r="L27" i="321"/>
  <c r="N19" i="285"/>
  <c r="M27" i="321"/>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0" i="285"/>
  <c r="L13" i="306"/>
  <c r="D24" i="317"/>
  <c r="C260" i="268"/>
  <c r="D250" i="268"/>
  <c r="L31" i="321"/>
  <c r="N28" i="285"/>
  <c r="N18" i="321"/>
  <c r="N14" i="321"/>
  <c r="K9" i="285"/>
  <c r="L27" i="306"/>
  <c r="C12" i="317"/>
  <c r="N18" i="285"/>
  <c r="F21" i="317"/>
  <c r="N34" i="285"/>
  <c r="K23" i="285"/>
  <c r="K18" i="321"/>
  <c r="D30" i="317"/>
  <c r="N19" i="286"/>
  <c r="F20" i="317"/>
  <c r="N25" i="321"/>
  <c r="N16" i="321"/>
  <c r="L30" i="285"/>
  <c r="F16" i="317"/>
  <c r="E240" i="268" s="1"/>
  <c r="K26" i="321"/>
  <c r="D20" i="287"/>
  <c r="L25" i="268"/>
  <c r="L26" i="268"/>
  <c r="L29" i="268"/>
  <c r="N22" i="285"/>
  <c r="L370" i="268"/>
  <c r="L368" i="268"/>
  <c r="L367" i="268"/>
  <c r="L364" i="268"/>
  <c r="F16" i="306"/>
  <c r="E362" i="268"/>
  <c r="M19" i="286"/>
  <c r="K18" i="286"/>
  <c r="K26" i="306"/>
  <c r="C352" i="268"/>
  <c r="C56" i="306"/>
  <c r="F26" i="306"/>
  <c r="N26" i="306"/>
  <c r="L13" i="268"/>
  <c r="L14" i="268"/>
  <c r="L5" i="268"/>
  <c r="L8" i="268"/>
  <c r="L16" i="268"/>
  <c r="L366" i="268"/>
  <c r="E23" i="317"/>
  <c r="K19" i="321"/>
  <c r="M20" i="285"/>
  <c r="C249" i="268"/>
  <c r="N18" i="306"/>
  <c r="C9" i="306"/>
  <c r="L365" i="268"/>
  <c r="L3" i="268"/>
  <c r="L7" i="268"/>
  <c r="L22" i="268"/>
  <c r="D8" i="287"/>
  <c r="C382" i="268" s="1"/>
  <c r="L12" i="268"/>
  <c r="L15" i="268"/>
  <c r="L4" i="268"/>
  <c r="N31" i="321"/>
  <c r="F28" i="317"/>
  <c r="D14" i="287"/>
  <c r="C388" i="268" s="1"/>
  <c r="N27" i="306"/>
  <c r="N16" i="306"/>
  <c r="K33" i="285"/>
  <c r="C20" i="287"/>
  <c r="K36" i="306"/>
  <c r="C8" i="317"/>
  <c r="N6" i="306"/>
  <c r="D18" i="287"/>
  <c r="L36" i="306"/>
  <c r="L11" i="268"/>
  <c r="L27" i="268"/>
  <c r="L28" i="268"/>
  <c r="L30" i="268"/>
  <c r="L23" i="268"/>
  <c r="L21" i="268"/>
  <c r="C261" i="268"/>
  <c r="M29" i="285"/>
  <c r="F25" i="317"/>
  <c r="C27" i="317"/>
  <c r="C29" i="306"/>
  <c r="F62" i="306"/>
  <c r="L363" i="268"/>
  <c r="A2" i="317"/>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L39" i="306"/>
  <c r="F13" i="306"/>
  <c r="M27" i="306"/>
  <c r="E37" i="306"/>
  <c r="D59" i="306"/>
  <c r="C57" i="306"/>
  <c r="L23" i="306"/>
  <c r="E10" i="306"/>
  <c r="N49" i="306"/>
  <c r="L10" i="321"/>
  <c r="E28" i="306"/>
  <c r="L31" i="306"/>
  <c r="M13" i="285"/>
  <c r="C39" i="306"/>
  <c r="D13" i="317"/>
  <c r="C237" i="268" s="1"/>
  <c r="K31" i="306"/>
  <c r="C15" i="317"/>
  <c r="D8" i="306"/>
  <c r="M12" i="286"/>
  <c r="C7" i="306"/>
  <c r="F42" i="306"/>
  <c r="M33" i="306"/>
  <c r="D377" i="268"/>
  <c r="N21" i="306"/>
  <c r="K32" i="306"/>
  <c r="M49" i="306"/>
  <c r="D359" i="268"/>
  <c r="D15" i="317"/>
  <c r="C239" i="268" s="1"/>
  <c r="N19" i="306"/>
  <c r="L19" i="306"/>
  <c r="E42" i="306"/>
  <c r="C254" i="268"/>
  <c r="K52" i="306"/>
  <c r="K8" i="306"/>
  <c r="M15" i="321"/>
  <c r="D62" i="306"/>
  <c r="L9" i="285"/>
  <c r="C14" i="287"/>
  <c r="C18" i="306"/>
  <c r="E366" i="268"/>
  <c r="L29" i="306"/>
  <c r="N40" i="306"/>
  <c r="D17" i="306"/>
  <c r="C19" i="306"/>
  <c r="E259" i="268"/>
  <c r="F20" i="306"/>
  <c r="D13" i="287"/>
  <c r="C387" i="268" s="1"/>
  <c r="N31" i="306"/>
  <c r="N23" i="306"/>
  <c r="M50" i="306"/>
  <c r="N11" i="321"/>
  <c r="D259" i="268"/>
  <c r="E19" i="306"/>
  <c r="E15" i="317"/>
  <c r="D239" i="268" s="1"/>
  <c r="M11" i="286"/>
  <c r="L22" i="306"/>
  <c r="C10" i="306"/>
  <c r="C14" i="317"/>
  <c r="M14" i="321"/>
  <c r="C365" i="268"/>
  <c r="M9" i="306"/>
  <c r="K9" i="306"/>
  <c r="E254" i="268"/>
  <c r="E12" i="306"/>
  <c r="D374" i="268"/>
  <c r="F32" i="306"/>
  <c r="K15" i="321"/>
  <c r="D10" i="287"/>
  <c r="C384" i="268" s="1"/>
  <c r="N13" i="321"/>
  <c r="E243" i="268"/>
  <c r="D57" i="306"/>
  <c r="E8" i="306"/>
  <c r="K20" i="306"/>
  <c r="K9" i="286"/>
  <c r="E248" i="268"/>
  <c r="N10" i="286"/>
  <c r="N10" i="285"/>
  <c r="C13" i="287"/>
  <c r="L12" i="286"/>
  <c r="E14" i="287"/>
  <c r="D388" i="268" s="1"/>
  <c r="L49" i="306"/>
  <c r="L38" i="306"/>
  <c r="N28" i="306"/>
  <c r="E43" i="306"/>
  <c r="E13" i="306"/>
  <c r="C59" i="306"/>
  <c r="F11" i="287"/>
  <c r="E385" i="268" s="1"/>
  <c r="D11" i="287"/>
  <c r="C385" i="268" s="1"/>
  <c r="D12" i="306"/>
  <c r="D375" i="268"/>
  <c r="D244" i="268"/>
  <c r="M14" i="285"/>
  <c r="F33" i="306"/>
  <c r="K15" i="285"/>
  <c r="F23" i="306"/>
  <c r="F61" i="306"/>
  <c r="C31" i="306"/>
  <c r="C244" i="268"/>
  <c r="N38" i="306"/>
  <c r="D33" i="306"/>
  <c r="F43" i="306"/>
  <c r="F59" i="306"/>
  <c r="N9" i="321"/>
  <c r="M10" i="306"/>
  <c r="L7" i="306"/>
  <c r="E11" i="317"/>
  <c r="D235" i="268" s="1"/>
  <c r="E373" i="268"/>
  <c r="K27" i="306"/>
  <c r="D379" i="268"/>
  <c r="K43" i="306"/>
  <c r="K10" i="286"/>
  <c r="K13" i="286"/>
  <c r="K11" i="286"/>
  <c r="F31" i="306"/>
  <c r="F17" i="306"/>
  <c r="K33" i="306"/>
  <c r="D30" i="306"/>
  <c r="D28" i="306"/>
  <c r="K48" i="306"/>
  <c r="K42" i="306"/>
  <c r="L15" i="321"/>
  <c r="L14" i="285"/>
  <c r="N14" i="285"/>
  <c r="D10" i="317"/>
  <c r="C234" i="268" s="1"/>
  <c r="M53" i="306"/>
  <c r="C12" i="287"/>
  <c r="M19" i="306"/>
  <c r="E11" i="287"/>
  <c r="D385" i="268" s="1"/>
  <c r="C10" i="287"/>
  <c r="K14" i="285"/>
  <c r="M8" i="306"/>
  <c r="D42" i="306"/>
  <c r="E9" i="317"/>
  <c r="D233" i="268" s="1"/>
  <c r="E20" i="306"/>
  <c r="N20" i="306"/>
  <c r="C354" i="268"/>
  <c r="L18" i="306"/>
  <c r="L53" i="306"/>
  <c r="N42" i="306"/>
  <c r="M9" i="321"/>
  <c r="C37" i="306"/>
  <c r="M9" i="286"/>
  <c r="C32" i="306"/>
  <c r="E374" i="268"/>
  <c r="D364" i="268"/>
  <c r="E59" i="306"/>
  <c r="E18" i="306"/>
  <c r="N9" i="286"/>
  <c r="N13" i="286"/>
  <c r="C17" i="306"/>
  <c r="E258" i="268"/>
  <c r="L17" i="306"/>
  <c r="N15" i="285"/>
  <c r="C252" i="268"/>
  <c r="D256" i="268"/>
  <c r="F21" i="306"/>
  <c r="M30" i="306"/>
  <c r="M21" i="306"/>
  <c r="F58" i="306"/>
  <c r="E62" i="306"/>
  <c r="C8" i="306"/>
  <c r="K40" i="306"/>
  <c r="D11" i="306"/>
  <c r="E61" i="306"/>
  <c r="E41" i="306"/>
  <c r="E7" i="306"/>
  <c r="D376" i="268"/>
  <c r="C355" i="268"/>
  <c r="F38" i="306"/>
  <c r="E358" i="268"/>
  <c r="C259" i="268"/>
  <c r="C33" i="306"/>
  <c r="M15" i="285"/>
  <c r="C61" i="306"/>
  <c r="E11" i="306"/>
  <c r="C10" i="317"/>
  <c r="K18" i="306"/>
  <c r="C364" i="268"/>
  <c r="L52" i="306"/>
  <c r="K53" i="306"/>
  <c r="N51" i="306"/>
  <c r="L13" i="286"/>
  <c r="K41" i="306"/>
  <c r="D373" i="268"/>
  <c r="D43" i="306"/>
  <c r="L9" i="286"/>
  <c r="M47" i="306"/>
  <c r="C9" i="287"/>
  <c r="C245" i="268"/>
  <c r="C353" i="268"/>
  <c r="C366" i="268"/>
  <c r="D245" i="268"/>
  <c r="K14" i="321"/>
  <c r="D354" i="268"/>
  <c r="D23" i="306"/>
  <c r="L6" i="306"/>
  <c r="M20" i="306"/>
  <c r="F13" i="317"/>
  <c r="E237" i="268" s="1"/>
  <c r="E63" i="306"/>
  <c r="D61" i="306"/>
  <c r="N50" i="306"/>
  <c r="M12" i="285"/>
  <c r="N48" i="306"/>
  <c r="E378" i="268"/>
  <c r="C11" i="287"/>
  <c r="N53" i="306"/>
  <c r="L51" i="306"/>
  <c r="K30" i="306"/>
  <c r="F8" i="287"/>
  <c r="E253" i="268"/>
  <c r="K6" i="306"/>
  <c r="N8" i="285"/>
  <c r="C378" i="268"/>
  <c r="C38" i="306"/>
  <c r="N13" i="285"/>
  <c r="F11" i="306"/>
  <c r="L13" i="321"/>
  <c r="K47" i="306"/>
  <c r="E9" i="306"/>
  <c r="L8" i="285"/>
  <c r="L26" i="306"/>
  <c r="N9" i="285"/>
  <c r="C20" i="306"/>
  <c r="F37" i="306"/>
  <c r="L41" i="306"/>
  <c r="D41" i="306"/>
  <c r="D368" i="268"/>
  <c r="M12" i="321"/>
  <c r="E359" i="268"/>
  <c r="N12" i="285"/>
  <c r="M42" i="306"/>
  <c r="F15" i="317"/>
  <c r="E239" i="268" s="1"/>
  <c r="F39" i="306"/>
  <c r="K49" i="306"/>
  <c r="D249" i="268"/>
  <c r="K50" i="306"/>
  <c r="L32" i="306"/>
  <c r="C368" i="268"/>
  <c r="C13" i="317"/>
  <c r="N32" i="306"/>
  <c r="E364" i="268"/>
  <c r="C258" i="268"/>
  <c r="C11" i="317"/>
  <c r="E375" i="268"/>
  <c r="C255" i="268"/>
  <c r="K28" i="306"/>
  <c r="L28" i="306"/>
  <c r="F60" i="306"/>
  <c r="M13" i="286"/>
  <c r="M28" i="306"/>
  <c r="E23" i="306"/>
  <c r="C58" i="306"/>
  <c r="C15" i="287"/>
  <c r="K13" i="306"/>
  <c r="L8" i="306"/>
  <c r="C12" i="306"/>
  <c r="F63" i="306"/>
  <c r="C376" i="268"/>
  <c r="M51" i="306"/>
  <c r="N47" i="306"/>
  <c r="D243" i="268"/>
  <c r="C372" i="268"/>
  <c r="K8" i="285"/>
  <c r="E354" i="268"/>
  <c r="C23" i="306"/>
  <c r="C248" i="268"/>
  <c r="E8" i="287"/>
  <c r="M46" i="306"/>
  <c r="F12" i="287"/>
  <c r="E386" i="268" s="1"/>
  <c r="C356" i="268"/>
  <c r="M18" i="306"/>
  <c r="D253" i="268"/>
  <c r="D11" i="317"/>
  <c r="C235" i="268" s="1"/>
  <c r="D7" i="306"/>
  <c r="F27" i="306"/>
  <c r="E353" i="268"/>
  <c r="F7" i="306"/>
  <c r="C60" i="306"/>
  <c r="N10" i="321"/>
  <c r="C253" i="268"/>
  <c r="E58" i="306"/>
  <c r="E57" i="306"/>
  <c r="E367" i="268"/>
  <c r="L30" i="306"/>
  <c r="F14" i="317"/>
  <c r="E238" i="268" s="1"/>
  <c r="F40" i="306"/>
  <c r="F12" i="317"/>
  <c r="E236" i="268" s="1"/>
  <c r="L47" i="306"/>
  <c r="C41" i="306"/>
  <c r="L9" i="306"/>
  <c r="F19" i="306"/>
  <c r="M43" i="306"/>
  <c r="E10" i="287"/>
  <c r="D384" i="268" s="1"/>
  <c r="C43" i="306"/>
  <c r="M10" i="285"/>
  <c r="D6" i="306"/>
  <c r="C6" i="306"/>
  <c r="K37" i="306"/>
  <c r="D12" i="287"/>
  <c r="C386" i="268" s="1"/>
  <c r="C358" i="268"/>
  <c r="E39" i="306"/>
  <c r="M22" i="306"/>
  <c r="E22" i="306"/>
  <c r="C13" i="306"/>
  <c r="K39" i="306"/>
  <c r="N52" i="306"/>
  <c r="F18" i="306"/>
  <c r="M39" i="306"/>
  <c r="C42" i="306"/>
  <c r="D365" i="268"/>
  <c r="E17" i="306"/>
  <c r="D31" i="306"/>
  <c r="C246" i="268"/>
  <c r="E12" i="287"/>
  <c r="D386" i="268" s="1"/>
  <c r="K7" i="306"/>
  <c r="D9" i="317"/>
  <c r="C233" i="268" s="1"/>
  <c r="N30" i="306"/>
  <c r="E13" i="287"/>
  <c r="D387" i="268" s="1"/>
  <c r="C375" i="268"/>
  <c r="D355" i="268"/>
  <c r="N11" i="285"/>
  <c r="D58" i="306"/>
  <c r="D367" i="268"/>
  <c r="D258" i="268"/>
  <c r="M13" i="306"/>
  <c r="C256" i="268"/>
  <c r="K21" i="306"/>
  <c r="N10" i="306"/>
  <c r="C27" i="306"/>
  <c r="K10" i="321"/>
  <c r="L20" i="306"/>
  <c r="F28" i="306"/>
  <c r="F14" i="287"/>
  <c r="E388" i="268" s="1"/>
  <c r="N12" i="321"/>
  <c r="D18" i="306"/>
  <c r="K23" i="306"/>
  <c r="N12" i="306"/>
  <c r="D15" i="287"/>
  <c r="C389" i="268" s="1"/>
  <c r="M52" i="306"/>
  <c r="N8" i="286"/>
  <c r="E255" i="268"/>
  <c r="E10" i="317"/>
  <c r="D234" i="268" s="1"/>
  <c r="M10" i="321"/>
  <c r="D356" i="268"/>
  <c r="E368" i="268"/>
  <c r="F8" i="306"/>
  <c r="M12" i="306"/>
  <c r="K12" i="306"/>
  <c r="M23" i="306"/>
  <c r="C359" i="268"/>
  <c r="E379" i="268"/>
  <c r="M10" i="286"/>
  <c r="C363" i="268"/>
  <c r="L11" i="306"/>
  <c r="N22" i="306"/>
  <c r="C21" i="287"/>
  <c r="E25" i="317"/>
  <c r="M30" i="285"/>
  <c r="C26" i="317"/>
  <c r="K30" i="321"/>
  <c r="C21" i="317"/>
  <c r="D29" i="317"/>
  <c r="K16" i="321"/>
  <c r="E360" i="268"/>
  <c r="M18" i="285"/>
  <c r="C16" i="287"/>
  <c r="K29" i="306"/>
  <c r="E14" i="317"/>
  <c r="D238" i="268" s="1"/>
  <c r="D32" i="306"/>
  <c r="E244" i="268"/>
  <c r="M9" i="285"/>
  <c r="C374" i="268"/>
  <c r="D254" i="268"/>
  <c r="L50" i="306"/>
  <c r="K13" i="321"/>
  <c r="D60" i="306"/>
  <c r="D378" i="268"/>
  <c r="D353" i="268"/>
  <c r="N39" i="306"/>
  <c r="F10" i="317"/>
  <c r="E234" i="268" s="1"/>
  <c r="E12" i="317"/>
  <c r="D236" i="268" s="1"/>
  <c r="K17" i="306"/>
  <c r="E256" i="268"/>
  <c r="L43" i="306"/>
  <c r="F12" i="306"/>
  <c r="L15" i="285"/>
  <c r="M32" i="306"/>
  <c r="F9" i="317"/>
  <c r="E233" i="268" s="1"/>
  <c r="N17" i="306"/>
  <c r="N41" i="306"/>
  <c r="N9" i="306"/>
  <c r="N11" i="306"/>
  <c r="E245" i="268"/>
  <c r="F57" i="306"/>
  <c r="E27" i="306"/>
  <c r="L11" i="321"/>
  <c r="C379" i="268"/>
  <c r="C11" i="306"/>
  <c r="F22" i="306"/>
  <c r="L13" i="285"/>
  <c r="K11" i="285"/>
  <c r="F10" i="306"/>
  <c r="D10" i="306"/>
  <c r="L21" i="306"/>
  <c r="E15" i="287"/>
  <c r="D389" i="268" s="1"/>
  <c r="E13" i="317"/>
  <c r="D237" i="268" s="1"/>
  <c r="L48" i="306"/>
  <c r="M48" i="306"/>
  <c r="L11" i="286"/>
  <c r="C369" i="268"/>
  <c r="D13" i="306"/>
  <c r="D37" i="306"/>
  <c r="L11" i="285"/>
  <c r="E31" i="306"/>
  <c r="N12" i="286"/>
  <c r="E38" i="306"/>
  <c r="M11" i="306"/>
  <c r="E377" i="268"/>
  <c r="E29" i="306"/>
  <c r="D9" i="306"/>
  <c r="L33" i="306"/>
  <c r="D22" i="306"/>
  <c r="F11" i="317"/>
  <c r="E235" i="268" s="1"/>
  <c r="D357" i="268"/>
  <c r="M17" i="306"/>
  <c r="F29" i="317"/>
  <c r="F16" i="287"/>
  <c r="E390" i="268" s="1"/>
  <c r="N30" i="321"/>
  <c r="M18" i="286"/>
  <c r="C360" i="268"/>
  <c r="N11" i="286"/>
  <c r="E356" i="268"/>
  <c r="E369" i="268"/>
  <c r="L14" i="321"/>
  <c r="N37" i="306"/>
  <c r="C377" i="268"/>
  <c r="D27" i="306"/>
  <c r="D366" i="268"/>
  <c r="C357" i="268"/>
  <c r="F30" i="306"/>
  <c r="F9" i="287"/>
  <c r="E383" i="268" s="1"/>
  <c r="K22" i="306"/>
  <c r="D257" i="268"/>
  <c r="E246" i="268"/>
  <c r="K11" i="306"/>
  <c r="E40" i="306"/>
  <c r="N33" i="306"/>
  <c r="M38" i="306"/>
  <c r="C36" i="306"/>
  <c r="C63" i="306"/>
  <c r="K13" i="285"/>
  <c r="D19" i="306"/>
  <c r="L10" i="306"/>
  <c r="C28" i="306"/>
  <c r="D29" i="306"/>
  <c r="C40" i="306"/>
  <c r="D248" i="268"/>
  <c r="F15" i="287"/>
  <c r="E389" i="268" s="1"/>
  <c r="N13" i="306"/>
  <c r="L19" i="286"/>
  <c r="L17" i="321"/>
  <c r="C29" i="317"/>
  <c r="F17" i="317"/>
  <c r="E241" i="268" s="1"/>
  <c r="L24" i="285"/>
  <c r="D20" i="317"/>
  <c r="N20" i="285"/>
  <c r="D28" i="317"/>
  <c r="K20" i="285"/>
  <c r="M32" i="321"/>
  <c r="L34" i="285"/>
  <c r="L16" i="321"/>
  <c r="M16" i="321"/>
  <c r="L33" i="285"/>
  <c r="M33" i="285"/>
  <c r="L25" i="285"/>
  <c r="L22" i="321"/>
  <c r="N20" i="286"/>
  <c r="M24" i="285"/>
  <c r="K27" i="321"/>
  <c r="L21" i="285"/>
  <c r="E21" i="287"/>
  <c r="E17" i="287"/>
  <c r="D391" i="268" s="1"/>
  <c r="K16" i="286"/>
  <c r="E16" i="317"/>
  <c r="D240" i="268" s="1"/>
  <c r="E18" i="317"/>
  <c r="E21" i="317"/>
  <c r="L29" i="321"/>
  <c r="K22" i="321"/>
  <c r="L23" i="321"/>
  <c r="L19" i="321"/>
  <c r="F19" i="317"/>
  <c r="M25" i="321"/>
  <c r="C31" i="317"/>
  <c r="D19" i="287"/>
  <c r="L29" i="285"/>
  <c r="M20" i="286"/>
  <c r="K25" i="321"/>
  <c r="E29" i="317"/>
  <c r="L24" i="321"/>
  <c r="D26" i="317"/>
  <c r="C380" i="268"/>
  <c r="F31" i="317"/>
  <c r="M17" i="321"/>
  <c r="L22" i="285"/>
  <c r="K29" i="321"/>
  <c r="E24" i="317"/>
  <c r="F30" i="317"/>
  <c r="D21" i="287"/>
  <c r="C250" i="268"/>
  <c r="E16" i="287"/>
  <c r="D390" i="268" s="1"/>
  <c r="D260" i="268"/>
  <c r="N31" i="285"/>
  <c r="L17" i="286"/>
  <c r="M17" i="286"/>
  <c r="C16" i="306"/>
  <c r="M8" i="321"/>
  <c r="L8" i="286"/>
  <c r="D21" i="317"/>
  <c r="K16" i="306"/>
  <c r="E16" i="306"/>
  <c r="D369" i="268"/>
  <c r="C9" i="317"/>
  <c r="M8" i="285"/>
  <c r="C21" i="306"/>
  <c r="C373" i="268"/>
  <c r="E363" i="268"/>
  <c r="K12" i="285"/>
  <c r="M11" i="321"/>
  <c r="K10" i="306"/>
  <c r="E376" i="268"/>
  <c r="K11" i="321"/>
  <c r="M37" i="306"/>
  <c r="D246" i="268"/>
  <c r="M11" i="285"/>
  <c r="C247" i="268"/>
  <c r="C30" i="306"/>
  <c r="L10" i="286"/>
  <c r="F9" i="306"/>
  <c r="N43" i="306"/>
  <c r="D40" i="306"/>
  <c r="F10" i="287"/>
  <c r="E60" i="306"/>
  <c r="E357" i="268"/>
  <c r="E21" i="306"/>
  <c r="E365" i="268"/>
  <c r="E247" i="268"/>
  <c r="D358" i="268"/>
  <c r="D255" i="268"/>
  <c r="K10" i="285"/>
  <c r="D363" i="268"/>
  <c r="C30" i="317"/>
  <c r="C28" i="317"/>
  <c r="N29" i="285"/>
  <c r="F21" i="287"/>
  <c r="N21" i="286"/>
  <c r="K33" i="321"/>
  <c r="E32" i="317"/>
  <c r="K24" i="321"/>
  <c r="D32" i="317"/>
  <c r="F20" i="287"/>
  <c r="M19" i="321"/>
  <c r="E30" i="317"/>
  <c r="C18" i="287"/>
  <c r="K25" i="285"/>
  <c r="C17" i="317"/>
  <c r="E381" i="268"/>
  <c r="D251" i="268"/>
  <c r="L20" i="285"/>
  <c r="K35" i="285"/>
  <c r="L31" i="285"/>
  <c r="K31" i="285"/>
  <c r="D380" i="268"/>
  <c r="K17" i="286"/>
  <c r="K34" i="285"/>
  <c r="D16" i="287"/>
  <c r="C390" i="268" s="1"/>
  <c r="M18" i="321"/>
  <c r="K21" i="285"/>
  <c r="C20" i="317"/>
  <c r="M26" i="321"/>
  <c r="N22" i="321"/>
  <c r="F32" i="317"/>
  <c r="F18" i="287"/>
  <c r="L16" i="286"/>
  <c r="M33" i="321"/>
  <c r="L28" i="285"/>
  <c r="M28" i="321"/>
  <c r="K17" i="321"/>
  <c r="M24" i="321"/>
  <c r="K28" i="285"/>
  <c r="L33" i="321"/>
  <c r="K32" i="285"/>
  <c r="E250" i="268"/>
  <c r="K21" i="286"/>
  <c r="N18" i="286"/>
  <c r="N24" i="321"/>
  <c r="D261" i="268"/>
  <c r="M28" i="285"/>
  <c r="C22" i="317"/>
  <c r="N17" i="321"/>
  <c r="N23" i="321"/>
  <c r="N17" i="286"/>
  <c r="M16" i="306"/>
  <c r="C25" i="317"/>
  <c r="M31" i="285"/>
  <c r="F22" i="317"/>
  <c r="N32" i="285"/>
  <c r="E19" i="317"/>
  <c r="L26" i="321"/>
  <c r="E28" i="317"/>
  <c r="M29" i="321"/>
  <c r="F19" i="287"/>
  <c r="M16" i="286"/>
  <c r="E260" i="268"/>
  <c r="C17" i="287"/>
  <c r="E251" i="268"/>
  <c r="D9" i="287"/>
  <c r="C383" i="268" s="1"/>
  <c r="K12" i="321"/>
  <c r="E9" i="287"/>
  <c r="D383" i="268" s="1"/>
  <c r="L12" i="285"/>
  <c r="D26" i="306"/>
  <c r="K38" i="306"/>
  <c r="E33" i="306"/>
  <c r="D56" i="306"/>
  <c r="L16" i="306"/>
  <c r="M19" i="285"/>
  <c r="C18" i="317"/>
  <c r="E26" i="306"/>
  <c r="D22" i="317"/>
  <c r="L23" i="285"/>
  <c r="M8" i="286"/>
  <c r="M26" i="306"/>
  <c r="N8" i="321"/>
  <c r="F36" i="306"/>
  <c r="L30" i="321"/>
  <c r="C26" i="306"/>
  <c r="C242" i="268"/>
  <c r="F6" i="306"/>
  <c r="E17" i="317"/>
  <c r="D241" i="268" s="1"/>
  <c r="L18" i="285"/>
  <c r="M31" i="321"/>
  <c r="D17" i="317"/>
  <c r="C241" i="268" s="1"/>
  <c r="E20" i="287"/>
  <c r="D371" i="268"/>
  <c r="F23" i="317"/>
  <c r="K19" i="286"/>
  <c r="E20" i="317"/>
  <c r="E261" i="268"/>
  <c r="C19" i="287"/>
  <c r="K28" i="321"/>
  <c r="E22" i="317"/>
  <c r="E18" i="287"/>
  <c r="L21" i="286"/>
  <c r="N26" i="321"/>
  <c r="K18" i="285"/>
  <c r="C19" i="317"/>
  <c r="M22" i="285"/>
  <c r="D361" i="268"/>
  <c r="K30" i="285"/>
  <c r="K23" i="321"/>
  <c r="L28" i="321"/>
  <c r="M35" i="285"/>
  <c r="C361" i="268"/>
  <c r="K32" i="321"/>
  <c r="M32" i="285"/>
  <c r="D360" i="268"/>
  <c r="K20" i="286"/>
  <c r="L18" i="321"/>
  <c r="F29" i="306"/>
  <c r="F41" i="306"/>
  <c r="M29" i="306"/>
  <c r="D12" i="317"/>
  <c r="C236" i="268" s="1"/>
  <c r="D20" i="306"/>
  <c r="D21" i="306"/>
  <c r="D247" i="268"/>
  <c r="M7" i="306"/>
  <c r="L37" i="306"/>
  <c r="K9" i="321"/>
  <c r="C22" i="306"/>
  <c r="C62" i="306"/>
  <c r="K46" i="306"/>
  <c r="E8" i="317"/>
  <c r="N25" i="285"/>
  <c r="L32" i="285"/>
  <c r="E361" i="268"/>
  <c r="N36" i="306"/>
  <c r="E6" i="306"/>
  <c r="F56" i="306"/>
  <c r="E252" i="268"/>
  <c r="L32" i="321"/>
  <c r="N28" i="321"/>
  <c r="D18" i="317"/>
  <c r="C251" i="268"/>
  <c r="D25" i="317"/>
  <c r="N29" i="321"/>
  <c r="N21" i="285"/>
  <c r="N32" i="321"/>
  <c r="C371" i="268"/>
  <c r="E26" i="317"/>
  <c r="N33" i="321"/>
  <c r="L18" i="286"/>
  <c r="D16" i="317"/>
  <c r="C240" i="268" s="1"/>
  <c r="M34" i="285"/>
  <c r="L19" i="285"/>
  <c r="N24" i="285"/>
  <c r="N35" i="285"/>
  <c r="D17" i="287"/>
  <c r="C391" i="268" s="1"/>
  <c r="E380" i="268"/>
  <c r="N30" i="285"/>
  <c r="F24" i="317"/>
  <c r="C32" i="317"/>
  <c r="L35" i="285"/>
  <c r="C16" i="317"/>
  <c r="C23" i="317"/>
  <c r="D381" i="268"/>
  <c r="M31" i="306"/>
  <c r="E257" i="268"/>
  <c r="D39" i="306"/>
  <c r="K51" i="306"/>
  <c r="D63" i="306"/>
  <c r="C243" i="268"/>
  <c r="N29" i="306"/>
  <c r="M41" i="306"/>
  <c r="M6" i="306"/>
  <c r="C8" i="287"/>
  <c r="E36" i="306"/>
  <c r="E19" i="287"/>
  <c r="F18" i="317"/>
  <c r="E370" i="268"/>
  <c r="K8" i="321"/>
  <c r="L8" i="321"/>
  <c r="K8" i="286"/>
  <c r="M22" i="321"/>
  <c r="D31" i="317"/>
  <c r="K24" i="285"/>
  <c r="M23" i="321"/>
  <c r="M23" i="285"/>
  <c r="M36" i="306"/>
  <c r="C381" i="268"/>
  <c r="L25" i="321"/>
  <c r="L46" i="306"/>
  <c r="D8" i="317"/>
  <c r="C232" i="268" s="1"/>
  <c r="E56" i="306"/>
  <c r="N46" i="306"/>
  <c r="K29" i="285"/>
  <c r="N16" i="286"/>
  <c r="M30" i="321"/>
  <c r="F17" i="287"/>
  <c r="E391" i="268" s="1"/>
  <c r="N19" i="321"/>
  <c r="D23" i="317"/>
  <c r="M21" i="286"/>
  <c r="E27" i="317"/>
  <c r="N33" i="285"/>
  <c r="D19" i="317"/>
  <c r="N27" i="321"/>
  <c r="C370" i="268"/>
  <c r="D370" i="268"/>
  <c r="L20" i="286"/>
  <c r="K19" i="285"/>
  <c r="K31" i="321"/>
  <c r="F26" i="317"/>
  <c r="F27" i="317"/>
  <c r="M21" i="285"/>
  <c r="K22" i="285"/>
  <c r="E31" i="317"/>
  <c r="N23" i="285"/>
  <c r="C24" i="317"/>
  <c r="N15" i="321"/>
  <c r="L12" i="321"/>
  <c r="L42" i="306"/>
  <c r="M13" i="321"/>
  <c r="L9" i="321"/>
  <c r="E30" i="306"/>
  <c r="L12" i="306"/>
  <c r="D14" i="317"/>
  <c r="C238" i="268" s="1"/>
  <c r="E355" i="268"/>
  <c r="L40" i="306"/>
  <c r="M40" i="306"/>
  <c r="K12" i="286"/>
  <c r="C367" i="268"/>
  <c r="N7" i="306"/>
  <c r="F13" i="287"/>
  <c r="E387" i="268" s="1"/>
  <c r="K19" i="306"/>
  <c r="D362" i="268" l="1"/>
  <c r="D352" i="268"/>
  <c r="D232" i="268"/>
  <c r="D382" i="268"/>
  <c r="D252" i="268"/>
  <c r="D242" i="268"/>
  <c r="D372" i="268"/>
  <c r="E352" i="268"/>
  <c r="E382" i="268"/>
  <c r="E384" i="268"/>
  <c r="E372" i="268"/>
  <c r="E242" i="268"/>
</calcChain>
</file>

<file path=xl/sharedStrings.xml><?xml version="1.0" encoding="utf-8"?>
<sst xmlns="http://schemas.openxmlformats.org/spreadsheetml/2006/main" count="3770" uniqueCount="616">
  <si>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</si>
  <si>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</si>
  <si>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</si>
  <si>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</si>
  <si>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</si>
  <si>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</si>
  <si>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</si>
  <si>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</si>
  <si>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</si>
  <si>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</si>
  <si>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</si>
  <si>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</si>
  <si>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</si>
  <si>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</si>
  <si>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</si>
  <si>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</si>
  <si>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</si>
  <si>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</si>
  <si>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</si>
  <si>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</si>
  <si>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</si>
  <si>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</si>
  <si>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</si>
  <si>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</si>
  <si>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</si>
  <si>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</si>
  <si>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</si>
  <si>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</si>
  <si>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</si>
  <si>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</si>
  <si>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</si>
  <si>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</si>
  <si>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</si>
  <si>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</si>
  <si>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</si>
  <si>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</si>
  <si>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</si>
  <si>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</si>
  <si>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</si>
  <si>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</si>
  <si>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</si>
  <si>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</si>
  <si>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</si>
  <si>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</si>
  <si>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</si>
  <si>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</si>
  <si>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</si>
  <si>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</si>
  <si>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UZUN</t>
  </si>
  <si>
    <t>YÜKSEK</t>
  </si>
  <si>
    <t>800M-1-1</t>
  </si>
  <si>
    <t>800M-1-2</t>
  </si>
  <si>
    <t>800M-1-3</t>
  </si>
  <si>
    <t>800M-1-4</t>
  </si>
  <si>
    <t>800M-1-5</t>
  </si>
  <si>
    <t>800M-1-6</t>
  </si>
  <si>
    <t>800M-2-1</t>
  </si>
  <si>
    <t>800M-2-2</t>
  </si>
  <si>
    <t>800M-2-3</t>
  </si>
  <si>
    <t>800M-2-4</t>
  </si>
  <si>
    <t>800M-2-5</t>
  </si>
  <si>
    <t>800M-2-6</t>
  </si>
  <si>
    <t>800M-3-1</t>
  </si>
  <si>
    <t>800M-3-2</t>
  </si>
  <si>
    <t>800M-3-3</t>
  </si>
  <si>
    <t>800M-3-4</t>
  </si>
  <si>
    <t>800M-3-5</t>
  </si>
  <si>
    <t>800M-3-6</t>
  </si>
  <si>
    <t>GÖĞÜS NO</t>
  </si>
  <si>
    <t>Göğüs No</t>
  </si>
  <si>
    <t>Formül</t>
  </si>
  <si>
    <t>REKOR</t>
  </si>
  <si>
    <t>Yarışma Adı :</t>
  </si>
  <si>
    <t>Yarışmanın Yapıldığı İl :</t>
  </si>
  <si>
    <t>Kategori :</t>
  </si>
  <si>
    <t>Tarih :</t>
  </si>
  <si>
    <t>Yarışma Bilgileri</t>
  </si>
  <si>
    <t>Katılan Sporcu Sayısı :</t>
  </si>
  <si>
    <t>Kayıt Listesi</t>
  </si>
  <si>
    <t>1.GÜN</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</si>
  <si>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</si>
  <si>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</si>
  <si>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</si>
  <si>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</si>
  <si>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</si>
  <si>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</si>
  <si>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</si>
  <si>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</si>
  <si>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</si>
  <si>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</si>
  <si>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</si>
  <si>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</si>
  <si>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</si>
  <si>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</si>
  <si>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</si>
  <si>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</si>
  <si>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</si>
  <si>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</si>
  <si>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</si>
  <si>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</si>
  <si>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</si>
  <si>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</si>
  <si>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</si>
  <si>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</si>
  <si>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</si>
  <si>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</si>
  <si>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</si>
  <si>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</si>
  <si>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</si>
  <si>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</si>
  <si>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</si>
  <si>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</si>
  <si>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</si>
  <si>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</si>
  <si>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</si>
  <si>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</si>
  <si>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</si>
  <si>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</si>
  <si>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</si>
  <si>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</si>
  <si>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</si>
  <si>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</si>
  <si>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</si>
  <si>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</si>
  <si>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</si>
  <si>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</si>
  <si>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</si>
  <si>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</si>
  <si>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</si>
  <si>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200M-2-1</t>
  </si>
  <si>
    <t>200M-2-2</t>
  </si>
  <si>
    <t>200M-2-3</t>
  </si>
  <si>
    <t>200M-2-4</t>
  </si>
  <si>
    <t>200M-2-5</t>
  </si>
  <si>
    <t>200M-2-6</t>
  </si>
  <si>
    <t>200M-3-1</t>
  </si>
  <si>
    <t>200M-3-2</t>
  </si>
  <si>
    <t>200M-3-3</t>
  </si>
  <si>
    <t>200M-3-4</t>
  </si>
  <si>
    <t>200M-3-5</t>
  </si>
  <si>
    <t>200M-3-6</t>
  </si>
  <si>
    <t>100 Metre</t>
  </si>
  <si>
    <t>800 Metre</t>
  </si>
  <si>
    <t>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</si>
  <si>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</si>
  <si>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</si>
  <si>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</si>
  <si>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</si>
  <si>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</si>
  <si>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</si>
  <si>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</si>
  <si>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</si>
  <si>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</si>
  <si>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</si>
  <si>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</si>
  <si>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</si>
  <si>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</si>
  <si>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</si>
  <si>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</si>
  <si>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</si>
  <si>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</si>
  <si>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</si>
  <si>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</si>
  <si>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</si>
  <si>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</si>
  <si>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</si>
  <si>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</si>
  <si>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</si>
  <si>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UZUN-1</t>
  </si>
  <si>
    <t>UZUN-2</t>
  </si>
  <si>
    <t>UZUN-3</t>
  </si>
  <si>
    <t>UZUN-4</t>
  </si>
  <si>
    <t>UZUN-5</t>
  </si>
  <si>
    <t>UZUN-6</t>
  </si>
  <si>
    <t>UZUN-7</t>
  </si>
  <si>
    <t>UZUN-8</t>
  </si>
  <si>
    <t>800M-1-7</t>
  </si>
  <si>
    <t>800M-1-8</t>
  </si>
  <si>
    <t>800M-2-7</t>
  </si>
  <si>
    <t>800M-2-8</t>
  </si>
  <si>
    <t>800M-3-7</t>
  </si>
  <si>
    <t>800M-3-8</t>
  </si>
  <si>
    <t>Genel Puan Durumu</t>
  </si>
  <si>
    <t>100 METRE</t>
  </si>
  <si>
    <t>Start Kontrol</t>
  </si>
  <si>
    <t>YÜKSEK ATLAMA</t>
  </si>
  <si>
    <t>800 METRE</t>
  </si>
  <si>
    <t>UZUN ATLAMA</t>
  </si>
  <si>
    <t>Puan</t>
  </si>
  <si>
    <t>START KONTROL</t>
  </si>
  <si>
    <t>100 metre</t>
  </si>
  <si>
    <t>1500 Metre</t>
  </si>
  <si>
    <t>100M.ENG</t>
  </si>
  <si>
    <t>1500M</t>
  </si>
  <si>
    <t>GÜLLE</t>
  </si>
  <si>
    <t>DİSK</t>
  </si>
  <si>
    <t>CİRİT</t>
  </si>
  <si>
    <t>DİSK-1</t>
  </si>
  <si>
    <t>DİSK-2</t>
  </si>
  <si>
    <t>DİSK-3</t>
  </si>
  <si>
    <t>DİSK-4</t>
  </si>
  <si>
    <t>DİSK-5</t>
  </si>
  <si>
    <t>DİSK-6</t>
  </si>
  <si>
    <t>DİSK-7</t>
  </si>
  <si>
    <t>DİSK-8</t>
  </si>
  <si>
    <t>DİSK-9</t>
  </si>
  <si>
    <t>DİSK-10</t>
  </si>
  <si>
    <t>DİSK-11</t>
  </si>
  <si>
    <t>DİSK-12</t>
  </si>
  <si>
    <t>DİSK-13</t>
  </si>
  <si>
    <t>DİSK-14</t>
  </si>
  <si>
    <t>DİSK-15</t>
  </si>
  <si>
    <t>DİSK-16</t>
  </si>
  <si>
    <t>DİSK-17</t>
  </si>
  <si>
    <t>DİSK-18</t>
  </si>
  <si>
    <t>DİSK-19</t>
  </si>
  <si>
    <t>DİSK-20</t>
  </si>
  <si>
    <t>DİSK-21</t>
  </si>
  <si>
    <t>DİSK-22</t>
  </si>
  <si>
    <t>DİSK-23</t>
  </si>
  <si>
    <t>DİSK-24</t>
  </si>
  <si>
    <t>DİSK-25</t>
  </si>
  <si>
    <t>CİRİT-1</t>
  </si>
  <si>
    <t>CİRİT-2</t>
  </si>
  <si>
    <t>CİRİT-3</t>
  </si>
  <si>
    <t>CİRİT-4</t>
  </si>
  <si>
    <t>CİRİT-5</t>
  </si>
  <si>
    <t>CİRİT-6</t>
  </si>
  <si>
    <t>CİRİT-7</t>
  </si>
  <si>
    <t>CİRİT-8</t>
  </si>
  <si>
    <t>Ağırlık</t>
  </si>
  <si>
    <t>Ağırlık:</t>
  </si>
  <si>
    <t>100 METRE ENGELLİ</t>
  </si>
  <si>
    <t>1500 METRE</t>
  </si>
  <si>
    <t>GÜLLE ATMA</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</si>
  <si>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</si>
  <si>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</si>
  <si>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</si>
  <si>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</si>
  <si>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</si>
  <si>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</si>
  <si>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</si>
  <si>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</si>
  <si>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</si>
  <si>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</si>
  <si>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</si>
  <si>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</si>
  <si>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</si>
  <si>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</si>
  <si>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</si>
  <si>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</si>
  <si>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</si>
  <si>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</si>
  <si>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</si>
  <si>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</si>
  <si>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</si>
  <si>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</si>
  <si>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</si>
  <si>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</si>
  <si>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</si>
  <si>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DİSK ATMA</t>
  </si>
  <si>
    <t>CİRİT ATMA</t>
  </si>
  <si>
    <t>200M</t>
  </si>
  <si>
    <t>400M</t>
  </si>
  <si>
    <t>ÜÇADIM</t>
  </si>
  <si>
    <t>SIRIK</t>
  </si>
  <si>
    <t>400 METRE</t>
  </si>
  <si>
    <t>SIRIKLA ATLAMA</t>
  </si>
  <si>
    <t>Sırık-1</t>
  </si>
  <si>
    <t>Sırık-2</t>
  </si>
  <si>
    <t>Sırık-3</t>
  </si>
  <si>
    <t>Sırık-4</t>
  </si>
  <si>
    <t>Sırık-5</t>
  </si>
  <si>
    <t>Sırık-6</t>
  </si>
  <si>
    <t>Sırık-7</t>
  </si>
  <si>
    <t>Sırık-8</t>
  </si>
  <si>
    <t>ÜÇ ADIM ATLAMA</t>
  </si>
  <si>
    <t>Üçadım-1</t>
  </si>
  <si>
    <t>Üçadım-2</t>
  </si>
  <si>
    <t>Üçadım-3</t>
  </si>
  <si>
    <t>Üçadım-4</t>
  </si>
  <si>
    <t>Üçadım-5</t>
  </si>
  <si>
    <t>Üçadım-6</t>
  </si>
  <si>
    <t>Üçadım-7</t>
  </si>
  <si>
    <t>Üçadım-8</t>
  </si>
  <si>
    <t>Sırıkla Atlama</t>
  </si>
  <si>
    <t>Üçadım Atma</t>
  </si>
  <si>
    <t>Yüksek Atlama</t>
  </si>
  <si>
    <t>200 METRE</t>
  </si>
  <si>
    <t>SIRIK-1</t>
  </si>
  <si>
    <t>SIRIK-2</t>
  </si>
  <si>
    <t>SIRIK-3</t>
  </si>
  <si>
    <t>SIRIK-4</t>
  </si>
  <si>
    <t>SIRIK-5</t>
  </si>
  <si>
    <t>SIRIK-6</t>
  </si>
  <si>
    <t>SIRIK-7</t>
  </si>
  <si>
    <t>SIRIK-8</t>
  </si>
  <si>
    <t>SIRIK-9</t>
  </si>
  <si>
    <t>SIRIK-10</t>
  </si>
  <si>
    <t>SIRIK-11</t>
  </si>
  <si>
    <t>SIRIK-12</t>
  </si>
  <si>
    <t>SIRIK-13</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</si>
  <si>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</si>
  <si>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</si>
  <si>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</si>
  <si>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</si>
  <si>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</si>
  <si>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</si>
  <si>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</si>
  <si>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</si>
  <si>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</si>
  <si>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</si>
  <si>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</si>
  <si>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</si>
  <si>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</si>
  <si>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</si>
  <si>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</si>
  <si>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</si>
  <si>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</si>
  <si>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</si>
  <si>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</si>
  <si>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</si>
  <si>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</si>
  <si>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</si>
  <si>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</si>
  <si>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</si>
  <si>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</si>
  <si>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YÜKSEK-1</t>
  </si>
  <si>
    <t>YÜKSEK-2</t>
  </si>
  <si>
    <t>YÜKSEK-3</t>
  </si>
  <si>
    <t>YÜKSEK-4</t>
  </si>
  <si>
    <t>YÜKSEK-5</t>
  </si>
  <si>
    <t>YÜKSEK-6</t>
  </si>
  <si>
    <t>YÜKSEK-7</t>
  </si>
  <si>
    <t>YÜKSEK-8</t>
  </si>
  <si>
    <t>200M-1-7</t>
  </si>
  <si>
    <t>200M-1-8</t>
  </si>
  <si>
    <t>PİST</t>
  </si>
  <si>
    <t>ARA DERECE</t>
  </si>
  <si>
    <t>Rüzgar:</t>
  </si>
  <si>
    <t>RÜZGAR</t>
  </si>
  <si>
    <t>A  T  M  A  L  A  R</t>
  </si>
  <si>
    <t>3000 Metre Engelli</t>
  </si>
  <si>
    <t>4x100 Metre Bayrak</t>
  </si>
  <si>
    <t>4x400 Metre Bayrak</t>
  </si>
  <si>
    <t>5000 Metre</t>
  </si>
  <si>
    <t>Rekor:</t>
  </si>
  <si>
    <t>400M.ENG</t>
  </si>
  <si>
    <t>3000M</t>
  </si>
  <si>
    <t>5000M</t>
  </si>
  <si>
    <t>3000M.ENG</t>
  </si>
  <si>
    <t>ÇEKİÇ</t>
  </si>
  <si>
    <t>4X100M</t>
  </si>
  <si>
    <t>4X400M</t>
  </si>
  <si>
    <t>3000M.ENG-1-1</t>
  </si>
  <si>
    <t>3000M.ENG-1-2</t>
  </si>
  <si>
    <t>3000M.ENG-1-3</t>
  </si>
  <si>
    <t>3000M.ENG-1-4</t>
  </si>
  <si>
    <t>3000M.ENG-1-5</t>
  </si>
  <si>
    <t>3000M.ENG-1-6</t>
  </si>
  <si>
    <t>3000M.ENG-1-7</t>
  </si>
  <si>
    <t>3000M.ENG-1-8</t>
  </si>
  <si>
    <t>3000M.ENG-1-9</t>
  </si>
  <si>
    <t>3000M.ENG-1-10</t>
  </si>
  <si>
    <t>3000M.ENG-1-11</t>
  </si>
  <si>
    <t>3000M.ENG-1-12</t>
  </si>
  <si>
    <t>3000M.ENG-2-1</t>
  </si>
  <si>
    <t>3000M.ENG-2-2</t>
  </si>
  <si>
    <t>3000M.ENG-2-3</t>
  </si>
  <si>
    <t>3000M.ENG-2-4</t>
  </si>
  <si>
    <t>3000M.ENG-2-5</t>
  </si>
  <si>
    <t>3000M.ENG-2-6</t>
  </si>
  <si>
    <t>3000M.ENG-2-7</t>
  </si>
  <si>
    <t>3000M.ENG-2-8</t>
  </si>
  <si>
    <t>3000M.ENG-2-9</t>
  </si>
  <si>
    <t>3000M.ENG-2-10</t>
  </si>
  <si>
    <t>3000M.ENG-2-11</t>
  </si>
  <si>
    <t>3000M.ENG-2-12</t>
  </si>
  <si>
    <t>ÇEKİÇ-1</t>
  </si>
  <si>
    <t>ÇEKİÇ-2</t>
  </si>
  <si>
    <t>ÇEKİÇ-3</t>
  </si>
  <si>
    <t>ÇEKİÇ-4</t>
  </si>
  <si>
    <t>ÇEKİÇ-5</t>
  </si>
  <si>
    <t>ÇEKİÇ-6</t>
  </si>
  <si>
    <t>ÇEKİÇ-7</t>
  </si>
  <si>
    <t>ÇEKİÇ-8</t>
  </si>
  <si>
    <t>ÇEKİÇ-9</t>
  </si>
  <si>
    <t>ÇEKİÇ-10</t>
  </si>
  <si>
    <t>ÇEKİÇ-11</t>
  </si>
  <si>
    <t>ÇEKİÇ-12</t>
  </si>
  <si>
    <t>ÇEKİÇ-13</t>
  </si>
  <si>
    <t>ÇEKİÇ-14</t>
  </si>
  <si>
    <t>ÇEKİÇ-15</t>
  </si>
  <si>
    <t>ÇEKİÇ-16</t>
  </si>
  <si>
    <t>ÇEKİÇ-17</t>
  </si>
  <si>
    <t>ÇEKİÇ-18</t>
  </si>
  <si>
    <t>ÇEKİÇ-19</t>
  </si>
  <si>
    <t>ÇEKİÇ-20</t>
  </si>
  <si>
    <t>ÇEKİÇ-21</t>
  </si>
  <si>
    <t>ÇEKİÇ-22</t>
  </si>
  <si>
    <t>ÇEKİÇ-23</t>
  </si>
  <si>
    <t>ÇEKİÇ-24</t>
  </si>
  <si>
    <t>ÇEKİÇ-25</t>
  </si>
  <si>
    <t>4X100M-1-1</t>
  </si>
  <si>
    <t>4X100M-1-2</t>
  </si>
  <si>
    <t>4X100M-1-3</t>
  </si>
  <si>
    <t>4X100M-1-4</t>
  </si>
  <si>
    <t>4X100M-1-5</t>
  </si>
  <si>
    <t>4X100M-1-6</t>
  </si>
  <si>
    <t>4X100M-1-7</t>
  </si>
  <si>
    <t>4X100M-1-8</t>
  </si>
  <si>
    <t>4X100M-2-1</t>
  </si>
  <si>
    <t>4X100M-2-2</t>
  </si>
  <si>
    <t>4X100M-2-3</t>
  </si>
  <si>
    <t>4X100M-2-4</t>
  </si>
  <si>
    <t>4X100M-2-5</t>
  </si>
  <si>
    <t>4X100M-2-6</t>
  </si>
  <si>
    <t>400M.ENG-1-1</t>
  </si>
  <si>
    <t>400M.ENG-1-2</t>
  </si>
  <si>
    <t>400M.ENG-1-3</t>
  </si>
  <si>
    <t>400M.ENG-1-4</t>
  </si>
  <si>
    <t>400M.ENG-1-5</t>
  </si>
  <si>
    <t>400M.ENG-1-6</t>
  </si>
  <si>
    <t>400M.ENG-1-7</t>
  </si>
  <si>
    <t>400M.ENG-1-8</t>
  </si>
  <si>
    <t>3000M-1-1</t>
  </si>
  <si>
    <t>3000M-1-2</t>
  </si>
  <si>
    <t>3000M-1-3</t>
  </si>
  <si>
    <t>3000M-1-4</t>
  </si>
  <si>
    <t>3000M-1-5</t>
  </si>
  <si>
    <t>3000M-1-6</t>
  </si>
  <si>
    <t>3000M-1-7</t>
  </si>
  <si>
    <t>3000M-1-8</t>
  </si>
  <si>
    <t>5000M-1-1</t>
  </si>
  <si>
    <t>5000M-1-2</t>
  </si>
  <si>
    <t>5000M-1-3</t>
  </si>
  <si>
    <t>5000M-1-4</t>
  </si>
  <si>
    <t>5000M-1-5</t>
  </si>
  <si>
    <t>5000M-1-6</t>
  </si>
  <si>
    <t>5000M-1-7</t>
  </si>
  <si>
    <t>5000M-1-8</t>
  </si>
  <si>
    <t>5000M-1-9</t>
  </si>
  <si>
    <t>5000M-1-10</t>
  </si>
  <si>
    <t>5000M-1-11</t>
  </si>
  <si>
    <t>5000M-1-12</t>
  </si>
  <si>
    <t>5000M-2-1</t>
  </si>
  <si>
    <t>5000M-2-2</t>
  </si>
  <si>
    <t>5000M-2-3</t>
  </si>
  <si>
    <t>5000M-2-4</t>
  </si>
  <si>
    <t>5000M-2-5</t>
  </si>
  <si>
    <t>5000M-2-6</t>
  </si>
  <si>
    <t>5000M-2-7</t>
  </si>
  <si>
    <t>5000M-2-8</t>
  </si>
  <si>
    <t>5000M-2-9</t>
  </si>
  <si>
    <t>5000M-2-10</t>
  </si>
  <si>
    <t>5000M-2-11</t>
  </si>
  <si>
    <t>5000M-2-12</t>
  </si>
  <si>
    <t>4X100 METRE</t>
  </si>
  <si>
    <t>4X400 METRE</t>
  </si>
  <si>
    <t>400 METRE ENGELLİ</t>
  </si>
  <si>
    <t>3000 METRE</t>
  </si>
  <si>
    <t>5000 METRE</t>
  </si>
  <si>
    <t>4X400M-1-1</t>
  </si>
  <si>
    <t>4X400M-1-2</t>
  </si>
  <si>
    <t>4X400M-1-3</t>
  </si>
  <si>
    <t>4X400M-1-4</t>
  </si>
  <si>
    <t>4X400M-1-5</t>
  </si>
  <si>
    <t>4X400M-1-6</t>
  </si>
  <si>
    <t>4X400M-1-7</t>
  </si>
  <si>
    <t>4X400M-1-8</t>
  </si>
  <si>
    <t>4X400M-2-1</t>
  </si>
  <si>
    <t>4X400M-2-2</t>
  </si>
  <si>
    <t>4X400M-2-3</t>
  </si>
  <si>
    <t>4X400M-2-4</t>
  </si>
  <si>
    <t>4X400M-2-5</t>
  </si>
  <si>
    <t>4X400M-2-6</t>
  </si>
  <si>
    <t>3000 METRE ENGELLİ</t>
  </si>
  <si>
    <t>İli-Takımı</t>
  </si>
  <si>
    <t>İLİ-İli-Takımı</t>
  </si>
  <si>
    <t>İLİ-TAKIMI</t>
  </si>
  <si>
    <t>2.GÜN BAYANLAR START LİSTELERİ</t>
  </si>
  <si>
    <t xml:space="preserve"> </t>
  </si>
  <si>
    <t>Kulvar No</t>
  </si>
  <si>
    <t>İSTANBUL</t>
  </si>
  <si>
    <t>Türkiye Atletizm Federasyonu
İstanbul Atletizm İl Temsilciliği</t>
  </si>
  <si>
    <t>5000M.Y.</t>
  </si>
  <si>
    <t>Baraj Derecesi:</t>
  </si>
  <si>
    <t>11:15.00</t>
  </si>
  <si>
    <t>110M.ENG</t>
  </si>
  <si>
    <t>10000M</t>
  </si>
  <si>
    <t>110M.ENG-1-1</t>
  </si>
  <si>
    <t>110M.ENG-1-2</t>
  </si>
  <si>
    <t>110M.ENG-1-3</t>
  </si>
  <si>
    <t>110M.ENG-1-4</t>
  </si>
  <si>
    <t>110M.ENG-1-5</t>
  </si>
  <si>
    <t>110M.ENG-1-6</t>
  </si>
  <si>
    <t>110M.ENG-1-7</t>
  </si>
  <si>
    <t>110M.ENG-1-8</t>
  </si>
  <si>
    <t>110M.ENG-2-1</t>
  </si>
  <si>
    <t>110M.ENG-2-2</t>
  </si>
  <si>
    <t>110M.ENG-2-3</t>
  </si>
  <si>
    <t>110M.ENG-2-4</t>
  </si>
  <si>
    <t>110M.ENG-2-5</t>
  </si>
  <si>
    <t>110M.ENG-2-6</t>
  </si>
  <si>
    <t>110M.ENG-2-7</t>
  </si>
  <si>
    <t>110M.ENG-2-8</t>
  </si>
  <si>
    <t>110M.ENG-3-1</t>
  </si>
  <si>
    <t>110M.ENG-3-2</t>
  </si>
  <si>
    <t>110M.ENG-3-3</t>
  </si>
  <si>
    <t>110M.ENG-3-4</t>
  </si>
  <si>
    <t>110M.ENG-3-5</t>
  </si>
  <si>
    <t>110M.ENG-3-6</t>
  </si>
  <si>
    <t>110M.ENG-3-7</t>
  </si>
  <si>
    <t>110M.ENG-3-8</t>
  </si>
  <si>
    <t>14 Haziran 2015 - 18:45</t>
  </si>
  <si>
    <t>14 Haziran 2015 - 18:30</t>
  </si>
  <si>
    <t>14 Haziran 2015 - 20:45</t>
  </si>
  <si>
    <t>14 Haziran 2015 - 16:50</t>
  </si>
  <si>
    <t>14 Haziran 2015 - 15:30</t>
  </si>
  <si>
    <t>14 Haziran 2015 - 20:30</t>
  </si>
  <si>
    <t>3.Ulusal Bayrak Yarışmaları Festivali ve Olimpik Baraj Yarışmaları</t>
  </si>
  <si>
    <t>Yıldız Erkekler</t>
  </si>
  <si>
    <t>Aykut AY  10.48</t>
  </si>
  <si>
    <t>Ramazan BARBAROS  3:48.36</t>
  </si>
  <si>
    <t>Batuhan Buğra ERUYGUN  13.80</t>
  </si>
  <si>
    <t>Zekicem TENEKEBÜKEN  4.80</t>
  </si>
  <si>
    <t>Mert ÇİÇEK  15.55</t>
  </si>
  <si>
    <t>Osman Can ÖZDEVECİ  1935</t>
  </si>
  <si>
    <t>Gülle Atma  5 kg.</t>
  </si>
  <si>
    <t>Özkan BALTACI  78.90</t>
  </si>
  <si>
    <t>Çekiç Atma  5 kg.</t>
  </si>
  <si>
    <t>Milli Takım 41.96</t>
  </si>
  <si>
    <t>Emrah ÇOBAN  1:50.03</t>
  </si>
  <si>
    <t>Batuhan ALTINTAŞ  21.66</t>
  </si>
  <si>
    <t>Alperen ACET  2.16</t>
  </si>
  <si>
    <t>Disk Atma  1.5 kg.</t>
  </si>
  <si>
    <t xml:space="preserve">Özkan KAYA  58.74  </t>
  </si>
  <si>
    <t>-</t>
  </si>
  <si>
    <t>Haydar DOĞAN  14:20.71</t>
  </si>
  <si>
    <t>Karma 3:19.71</t>
  </si>
  <si>
    <t>ABDÜLKADİR GÖKÇE</t>
  </si>
  <si>
    <t>İSTANBUL/ANADOLU HİSARI İDMAN YURDU S.K</t>
  </si>
  <si>
    <t>OSMAN YAYAN</t>
  </si>
  <si>
    <t>ÖZCAN ÖZBAĞ</t>
  </si>
  <si>
    <t>İSTANBUL İBB</t>
  </si>
  <si>
    <t>MEHMET ÖCAL</t>
  </si>
  <si>
    <t>BURSA</t>
  </si>
  <si>
    <t>SAMET KÖROĞLU</t>
  </si>
  <si>
    <t>CİHA YURTTAPAN</t>
  </si>
  <si>
    <t>34825753186..</t>
  </si>
  <si>
    <t>09.20.2000</t>
  </si>
  <si>
    <t>DOĞAN TÜRK</t>
  </si>
  <si>
    <t>HALİL YAŞIN</t>
  </si>
  <si>
    <t>OGUZHAN KAŞIKÇI</t>
  </si>
  <si>
    <t>ŞAHİN AKBACAK</t>
  </si>
  <si>
    <t>ADEM PATAK</t>
  </si>
  <si>
    <t xml:space="preserve">ZEKİ CEM TENEKEBÜKEN </t>
  </si>
  <si>
    <t>ADANA</t>
  </si>
  <si>
    <t>MAHMUT BERK ÖZAÇAN</t>
  </si>
  <si>
    <t>FURKAN RAFET MUTLU</t>
  </si>
  <si>
    <t>YUSUF ERYAVUZ</t>
  </si>
  <si>
    <t>İSTANBUL-SANCAKTEPE BEL.</t>
  </si>
  <si>
    <t>148
152
153
154</t>
  </si>
  <si>
    <t>25.01.1998
13.03.1999
03.12.1998
25.02.1999</t>
  </si>
  <si>
    <t>ABDÜLKADİR GÖKÇE
OGUZHAN KAŞIKÇI
OSMAN YAYAN
ŞAHİN AKBACAK</t>
  </si>
  <si>
    <t>1</t>
  </si>
  <si>
    <t>3</t>
  </si>
  <si>
    <t>2</t>
  </si>
  <si>
    <t>5</t>
  </si>
  <si>
    <t>4</t>
  </si>
  <si>
    <t>6</t>
  </si>
  <si>
    <t>8</t>
  </si>
  <si>
    <t>14 Haziran 2015 - 15:45</t>
  </si>
  <si>
    <t>14 Haziran 2015 - 16:35</t>
  </si>
  <si>
    <t>14 Haziran 2015 - 15:27</t>
  </si>
  <si>
    <t>14 Haziran 2015 - 18:00</t>
  </si>
  <si>
    <t>14 Haziran 2015 - 11:30</t>
  </si>
  <si>
    <t>14 Haziran 2015 - 17:05</t>
  </si>
  <si>
    <t>14 Haziran 2015 - 17:40</t>
  </si>
  <si>
    <t>7</t>
  </si>
  <si>
    <t>200 Metre</t>
  </si>
  <si>
    <t>110 Metre Engelli</t>
  </si>
  <si>
    <t>ÖZGÜR KORAMAN</t>
  </si>
  <si>
    <t>İSTANBUL SANCAKTEPEBELEDİYE</t>
  </si>
  <si>
    <t>110 METRE ENGELLİ</t>
  </si>
  <si>
    <t>YILDIZ ERKEKLER  START LİSTELERİ</t>
  </si>
  <si>
    <t>DNS</t>
  </si>
  <si>
    <t>X</t>
  </si>
  <si>
    <t>+1.1</t>
  </si>
  <si>
    <t>O</t>
  </si>
  <si>
    <t>+0.5</t>
  </si>
  <si>
    <t>DNF</t>
  </si>
  <si>
    <t>+2.1</t>
  </si>
  <si>
    <t>DQ 162/7</t>
  </si>
  <si>
    <t/>
  </si>
  <si>
    <t>100M--</t>
  </si>
  <si>
    <t>200M--</t>
  </si>
  <si>
    <t>400M--</t>
  </si>
  <si>
    <t>1500M--</t>
  </si>
  <si>
    <t>3000M--</t>
  </si>
  <si>
    <t>5000M--</t>
  </si>
  <si>
    <t>110M.ENG--</t>
  </si>
  <si>
    <t>400M.ENG--</t>
  </si>
  <si>
    <t>3000M.ENG--</t>
  </si>
  <si>
    <t>5000M.Y.--</t>
  </si>
  <si>
    <t>10000M--</t>
  </si>
  <si>
    <t>UZUN-</t>
  </si>
  <si>
    <t>ÜÇADIM-</t>
  </si>
  <si>
    <t>YÜKSEK-</t>
  </si>
  <si>
    <t>SIRIK-</t>
  </si>
  <si>
    <t>DİSK-</t>
  </si>
  <si>
    <t>CİRİT-</t>
  </si>
  <si>
    <t>GÜLLE-</t>
  </si>
  <si>
    <t>ÇEKİÇ-</t>
  </si>
  <si>
    <t>4X100M--</t>
  </si>
  <si>
    <t>4X400M--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</si>
</sst>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0.0"/>
    <numFmt numFmtId="167" formatCode="hh:mm;@"/>
    <numFmt numFmtId="168" formatCode="00\.00"/>
    <numFmt numFmtId="169" formatCode="0\:00\.00"/>
    <numFmt numFmtId="170" formatCode="0\.00"/>
    <numFmt numFmtId="171" formatCode="00\:00\.00"/>
  </numFmts>
  <fonts count="14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sz val="18"/>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24"/>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indexed="56"/>
      <name val="Cambria"/>
      <family val="1"/>
      <charset val="162"/>
      <scheme val="major"/>
    </font>
    <font>
      <b/>
      <sz val="16"/>
      <color rgb="FF002060"/>
      <name val="Cambria"/>
      <family val="1"/>
      <charset val="162"/>
      <scheme val="major"/>
    </font>
    <font>
      <b/>
      <sz val="18"/>
      <color rgb="FF002060"/>
      <name val="Cambria"/>
      <family val="1"/>
      <charset val="162"/>
      <scheme val="major"/>
    </font>
    <font>
      <b/>
      <u/>
      <sz val="12"/>
      <color rgb="FFFF0000"/>
      <name val="Arial"/>
      <family val="2"/>
      <charset val="162"/>
    </font>
    <font>
      <b/>
      <sz val="11"/>
      <color rgb="FFFF0000"/>
      <name val="Cambria"/>
      <family val="1"/>
      <charset val="162"/>
    </font>
    <font>
      <b/>
      <sz val="14"/>
      <color theme="1"/>
      <name val="Cambria"/>
      <family val="1"/>
      <charset val="162"/>
      <scheme val="major"/>
    </font>
    <font>
      <sz val="11"/>
      <color theme="1"/>
      <name val="Times New Roman"/>
      <family val="2"/>
      <charset val="162"/>
    </font>
    <font>
      <b/>
      <sz val="22"/>
      <color rgb="FFFF0000"/>
      <name val="Cambria"/>
      <family val="1"/>
      <charset val="162"/>
    </font>
    <font>
      <b/>
      <sz val="16"/>
      <color rgb="FFFF0000"/>
      <name val="Cambria"/>
      <family val="1"/>
      <charset val="162"/>
    </font>
    <font>
      <sz val="16"/>
      <name val="Cambria"/>
      <family val="1"/>
      <charset val="162"/>
    </font>
    <font>
      <sz val="16"/>
      <color theme="1"/>
      <name val="Cambria"/>
      <family val="1"/>
      <charset val="162"/>
    </font>
    <font>
      <b/>
      <sz val="20"/>
      <color indexed="56"/>
      <name val="Cambria"/>
      <family val="1"/>
      <charset val="162"/>
      <scheme val="major"/>
    </font>
    <font>
      <b/>
      <sz val="18"/>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18"/>
      <color indexed="8"/>
      <name val="Cambria"/>
      <family val="1"/>
      <charset val="162"/>
      <scheme val="major"/>
    </font>
    <font>
      <b/>
      <sz val="18"/>
      <name val="Cambria"/>
      <family val="1"/>
      <charset val="16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s>
  <borders count="4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hair">
        <color indexed="64"/>
      </left>
      <right style="hair">
        <color indexed="64"/>
      </right>
      <top style="dashDot">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30" fillId="0" borderId="0"/>
  </cellStyleXfs>
  <cellXfs count="535">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8"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0" borderId="0" xfId="36" applyFont="1" applyAlignment="1" applyProtection="1">
      <alignment vertical="center" wrapText="1"/>
      <protection locked="0"/>
    </xf>
    <xf numFmtId="0" fontId="56" fillId="0" borderId="12" xfId="36" applyFont="1" applyFill="1" applyBorder="1" applyAlignment="1">
      <alignment horizontal="center" vertical="center"/>
    </xf>
    <xf numFmtId="170" fontId="5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1" fillId="29" borderId="11" xfId="36" applyFont="1" applyFill="1" applyBorder="1" applyAlignment="1" applyProtection="1">
      <alignment vertical="center" wrapText="1"/>
      <protection locked="0"/>
    </xf>
    <xf numFmtId="0" fontId="63" fillId="0" borderId="0" xfId="0" applyFont="1"/>
    <xf numFmtId="0" fontId="64" fillId="0" borderId="0" xfId="0" applyFont="1" applyFill="1" applyBorder="1" applyAlignment="1">
      <alignment vertical="center" wrapText="1"/>
    </xf>
    <xf numFmtId="0" fontId="56" fillId="27" borderId="0" xfId="0" applyFont="1" applyFill="1" applyAlignment="1">
      <alignment horizontal="center" vertical="center"/>
    </xf>
    <xf numFmtId="0" fontId="56" fillId="27" borderId="0" xfId="0" applyFont="1" applyFill="1" applyAlignment="1">
      <alignment horizontal="left"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165" fontId="67" fillId="32" borderId="12" xfId="0" applyNumberFormat="1" applyFont="1" applyFill="1" applyBorder="1" applyAlignment="1">
      <alignment horizontal="center" vertical="center" wrapText="1"/>
    </xf>
    <xf numFmtId="0" fontId="68" fillId="33"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56" fillId="0" borderId="0" xfId="0" applyFont="1" applyFill="1" applyAlignment="1">
      <alignment horizontal="left" vertical="center"/>
    </xf>
    <xf numFmtId="0" fontId="64" fillId="0" borderId="0" xfId="0" applyFont="1" applyAlignment="1">
      <alignment horizontal="center" vertical="center" wrapText="1"/>
    </xf>
    <xf numFmtId="0" fontId="66" fillId="0" borderId="0" xfId="0" applyFont="1" applyAlignment="1">
      <alignment horizontal="center" vertical="center" wrapText="1"/>
    </xf>
    <xf numFmtId="0" fontId="66" fillId="0" borderId="0" xfId="0" applyFont="1" applyFill="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56" fillId="0" borderId="0" xfId="0" applyFont="1" applyAlignment="1">
      <alignment horizontal="left" vertical="center"/>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4"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168" fontId="56"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2"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8"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3" borderId="12" xfId="31" applyFont="1" applyFill="1" applyBorder="1" applyAlignment="1" applyProtection="1">
      <alignment horizontal="left" vertical="center" wrapText="1"/>
    </xf>
    <xf numFmtId="0" fontId="70" fillId="33"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8"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8"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73"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19" xfId="0" applyNumberFormat="1" applyFont="1" applyFill="1" applyBorder="1" applyAlignment="1">
      <alignment vertical="center" wrapText="1"/>
    </xf>
    <xf numFmtId="164" fontId="83"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8"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4" fillId="32" borderId="12"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87" fillId="0" borderId="12" xfId="36" applyFont="1" applyFill="1" applyBorder="1" applyAlignment="1">
      <alignment horizontal="center" vertical="center"/>
    </xf>
    <xf numFmtId="0" fontId="88"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56" fillId="0" borderId="12" xfId="36" applyNumberFormat="1" applyFont="1" applyFill="1" applyBorder="1" applyAlignment="1">
      <alignment horizontal="center" vertical="center"/>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70" fontId="77" fillId="30" borderId="12" xfId="0" applyNumberFormat="1" applyFont="1" applyFill="1" applyBorder="1" applyAlignment="1">
      <alignment horizontal="center" vertical="center" wrapText="1"/>
    </xf>
    <xf numFmtId="169" fontId="77" fillId="30" borderId="12" xfId="0" applyNumberFormat="1" applyFont="1" applyFill="1" applyBorder="1" applyAlignment="1">
      <alignment horizontal="center" vertical="center" wrapText="1"/>
    </xf>
    <xf numFmtId="0" fontId="62" fillId="31" borderId="12" xfId="36"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56" fillId="27" borderId="0" xfId="0" applyFont="1" applyFill="1" applyAlignment="1">
      <alignment vertical="center"/>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6"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2"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9" fillId="37" borderId="12" xfId="36" applyFont="1" applyFill="1" applyBorder="1" applyAlignment="1" applyProtection="1">
      <alignment horizontal="center" vertical="center" wrapText="1"/>
      <protection locked="0"/>
    </xf>
    <xf numFmtId="168"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90" fillId="29" borderId="12" xfId="36" applyFont="1" applyFill="1" applyBorder="1" applyAlignment="1">
      <alignment horizontal="center" vertical="center" wrapText="1"/>
    </xf>
    <xf numFmtId="14" fontId="90" fillId="29" borderId="12" xfId="36" applyNumberFormat="1" applyFont="1" applyFill="1" applyBorder="1" applyAlignment="1">
      <alignment horizontal="center" vertical="center" wrapText="1"/>
    </xf>
    <xf numFmtId="0" fontId="90" fillId="29" borderId="12" xfId="36" applyNumberFormat="1" applyFont="1" applyFill="1" applyBorder="1" applyAlignment="1">
      <alignment horizontal="center" vertical="center" wrapText="1"/>
    </xf>
    <xf numFmtId="169" fontId="90" fillId="29" borderId="12" xfId="36" applyNumberFormat="1" applyFont="1" applyFill="1" applyBorder="1" applyAlignment="1">
      <alignment horizontal="center" vertical="center" wrapText="1"/>
    </xf>
    <xf numFmtId="165" fontId="70" fillId="32" borderId="12" xfId="31" applyNumberFormat="1" applyFont="1" applyFill="1" applyBorder="1" applyAlignment="1" applyProtection="1">
      <alignment vertical="center" wrapText="1"/>
    </xf>
    <xf numFmtId="0" fontId="92"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170" fontId="93" fillId="0" borderId="12" xfId="36" applyNumberFormat="1" applyFont="1" applyFill="1" applyBorder="1" applyAlignment="1">
      <alignment horizontal="center" vertical="center"/>
    </xf>
    <xf numFmtId="170" fontId="86" fillId="29" borderId="10" xfId="36" applyNumberFormat="1" applyFont="1" applyFill="1" applyBorder="1" applyAlignment="1" applyProtection="1">
      <alignment vertical="center" wrapText="1"/>
      <protection locked="0"/>
    </xf>
    <xf numFmtId="170" fontId="86" fillId="29" borderId="11" xfId="36" applyNumberFormat="1"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72" fillId="30" borderId="12" xfId="36" applyFont="1" applyFill="1" applyBorder="1" applyAlignment="1" applyProtection="1">
      <alignment horizontal="left" vertical="center" wrapText="1"/>
      <protection hidden="1"/>
    </xf>
    <xf numFmtId="0" fontId="72" fillId="37" borderId="24" xfId="36" applyFont="1" applyFill="1" applyBorder="1" applyAlignment="1" applyProtection="1">
      <alignment horizontal="center" vertical="center" wrapText="1"/>
      <protection hidden="1"/>
    </xf>
    <xf numFmtId="14" fontId="23" fillId="37" borderId="24" xfId="36" applyNumberFormat="1" applyFont="1" applyFill="1" applyBorder="1" applyAlignment="1" applyProtection="1">
      <alignment horizontal="center" vertical="center" wrapText="1"/>
      <protection locked="0"/>
    </xf>
    <xf numFmtId="0" fontId="23" fillId="37" borderId="24" xfId="36" applyFont="1" applyFill="1" applyBorder="1" applyAlignment="1" applyProtection="1">
      <alignment vertical="center" wrapText="1"/>
      <protection locked="0"/>
    </xf>
    <xf numFmtId="0" fontId="23" fillId="37" borderId="24" xfId="36" applyFont="1" applyFill="1" applyBorder="1" applyAlignment="1" applyProtection="1">
      <alignment horizontal="left" vertical="center" wrapText="1"/>
      <protection locked="0"/>
    </xf>
    <xf numFmtId="0" fontId="89" fillId="37" borderId="24" xfId="36" applyFont="1" applyFill="1" applyBorder="1" applyAlignment="1" applyProtection="1">
      <alignment horizontal="center" vertical="center" wrapText="1"/>
      <protection locked="0"/>
    </xf>
    <xf numFmtId="168" fontId="23" fillId="37" borderId="24" xfId="36" applyNumberFormat="1" applyFont="1" applyFill="1" applyBorder="1" applyAlignment="1" applyProtection="1">
      <alignment horizontal="center" vertical="center" wrapText="1"/>
      <protection locked="0"/>
    </xf>
    <xf numFmtId="0" fontId="72" fillId="30" borderId="24" xfId="36" applyFont="1" applyFill="1" applyBorder="1" applyAlignment="1" applyProtection="1">
      <alignment horizontal="left" vertical="center" wrapText="1"/>
      <protection hidden="1"/>
    </xf>
    <xf numFmtId="0" fontId="85" fillId="29" borderId="11" xfId="36" applyFont="1" applyFill="1" applyBorder="1" applyAlignment="1" applyProtection="1">
      <alignment horizontal="right" vertical="center" wrapText="1"/>
      <protection locked="0"/>
    </xf>
    <xf numFmtId="0" fontId="0" fillId="35" borderId="0" xfId="0" applyFill="1"/>
    <xf numFmtId="0" fontId="42" fillId="35" borderId="0" xfId="0" applyFont="1" applyFill="1"/>
    <xf numFmtId="0" fontId="94" fillId="35" borderId="0" xfId="0" applyFont="1" applyFill="1" applyBorder="1" applyAlignment="1">
      <alignment horizontal="center" vertical="center"/>
    </xf>
    <xf numFmtId="0" fontId="70"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8" fontId="51" fillId="35" borderId="0" xfId="36" applyNumberFormat="1" applyFont="1" applyFill="1" applyBorder="1" applyAlignment="1">
      <alignment horizontal="center" vertical="center"/>
    </xf>
    <xf numFmtId="0" fontId="95" fillId="34" borderId="0" xfId="36" applyFont="1" applyFill="1" applyBorder="1" applyAlignment="1">
      <alignment vertical="center" wrapText="1"/>
    </xf>
    <xf numFmtId="0" fontId="95" fillId="29" borderId="26" xfId="36" applyFont="1" applyFill="1" applyBorder="1" applyAlignment="1">
      <alignment vertical="center" wrapText="1"/>
    </xf>
    <xf numFmtId="0" fontId="0" fillId="38" borderId="0" xfId="0" applyFill="1"/>
    <xf numFmtId="0" fontId="95" fillId="29" borderId="26" xfId="36" applyFont="1" applyFill="1" applyBorder="1" applyAlignment="1">
      <alignment textRotation="90"/>
    </xf>
    <xf numFmtId="0" fontId="81" fillId="0" borderId="12" xfId="0" applyFont="1" applyBorder="1" applyAlignment="1">
      <alignment horizontal="center" vertical="center"/>
    </xf>
    <xf numFmtId="0" fontId="96" fillId="0" borderId="0" xfId="0" applyFont="1" applyAlignment="1">
      <alignment horizontal="center" vertical="center"/>
    </xf>
    <xf numFmtId="14" fontId="64" fillId="0" borderId="12"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2" xfId="0" applyNumberFormat="1" applyFont="1" applyBorder="1" applyAlignment="1">
      <alignment horizontal="left" vertical="center"/>
    </xf>
    <xf numFmtId="168" fontId="64" fillId="0" borderId="12" xfId="0" applyNumberFormat="1" applyFont="1" applyBorder="1" applyAlignment="1">
      <alignment horizontal="center" vertical="center"/>
    </xf>
    <xf numFmtId="169" fontId="64" fillId="0" borderId="12" xfId="0" applyNumberFormat="1" applyFont="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45" fillId="0" borderId="0" xfId="36" applyFont="1" applyAlignment="1" applyProtection="1">
      <alignment horizontal="center" vertical="center" wrapText="1"/>
      <protection locked="0"/>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9" fontId="45" fillId="0" borderId="0" xfId="36" applyNumberFormat="1" applyFont="1" applyAlignment="1" applyProtection="1">
      <alignment horizontal="center" vertical="center" wrapText="1"/>
      <protection locked="0"/>
    </xf>
    <xf numFmtId="169" fontId="45" fillId="0" borderId="0" xfId="36" applyNumberFormat="1" applyFont="1" applyFill="1" applyAlignment="1">
      <alignment horizontal="center" vertical="center"/>
    </xf>
    <xf numFmtId="0" fontId="94" fillId="0" borderId="0" xfId="36" applyFont="1" applyAlignment="1" applyProtection="1">
      <alignment horizontal="center" vertical="center" wrapText="1"/>
      <protection locked="0"/>
    </xf>
    <xf numFmtId="0" fontId="94" fillId="0" borderId="0" xfId="36" applyFont="1" applyFill="1" applyAlignment="1">
      <alignment horizontal="center" vertical="center"/>
    </xf>
    <xf numFmtId="170" fontId="94" fillId="0" borderId="0" xfId="36" applyNumberFormat="1" applyFont="1" applyAlignment="1" applyProtection="1">
      <alignment horizontal="center" vertical="center" wrapText="1"/>
      <protection locked="0"/>
    </xf>
    <xf numFmtId="170" fontId="94"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8" fontId="29" fillId="0" borderId="0" xfId="36" applyNumberFormat="1" applyFont="1" applyAlignment="1" applyProtection="1">
      <alignment horizontal="center" vertical="center" wrapText="1"/>
      <protection locked="0"/>
    </xf>
    <xf numFmtId="168" fontId="29" fillId="0" borderId="0" xfId="36" applyNumberFormat="1" applyFont="1" applyFill="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0" fillId="34" borderId="27" xfId="36" applyFont="1" applyFill="1" applyBorder="1" applyAlignment="1">
      <alignment vertical="center"/>
    </xf>
    <xf numFmtId="0" fontId="70" fillId="34" borderId="23" xfId="36" applyFont="1" applyFill="1" applyBorder="1" applyAlignment="1">
      <alignment vertical="center"/>
    </xf>
    <xf numFmtId="0" fontId="70" fillId="34" borderId="28" xfId="36" applyFont="1" applyFill="1" applyBorder="1" applyAlignment="1">
      <alignment vertical="center"/>
    </xf>
    <xf numFmtId="167" fontId="61" fillId="24" borderId="0" xfId="36" applyNumberFormat="1" applyFont="1" applyFill="1" applyBorder="1" applyAlignment="1" applyProtection="1">
      <alignment horizontal="center" vertical="center" wrapText="1"/>
      <protection locked="0"/>
    </xf>
    <xf numFmtId="0" fontId="98" fillId="34" borderId="23" xfId="36" applyFont="1" applyFill="1" applyBorder="1" applyAlignment="1">
      <alignment horizontal="right" vertical="center"/>
    </xf>
    <xf numFmtId="49" fontId="99"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4" fontId="56" fillId="0" borderId="12" xfId="36" applyNumberFormat="1" applyFont="1" applyFill="1" applyBorder="1" applyAlignment="1">
      <alignment horizontal="center" vertical="center" wrapText="1"/>
    </xf>
    <xf numFmtId="1" fontId="68" fillId="0" borderId="12" xfId="36" applyNumberFormat="1" applyFont="1" applyFill="1" applyBorder="1" applyAlignment="1">
      <alignment horizontal="center" vertical="center"/>
    </xf>
    <xf numFmtId="1" fontId="68" fillId="0" borderId="12" xfId="36" applyNumberFormat="1" applyFont="1" applyFill="1" applyBorder="1" applyAlignment="1">
      <alignment horizontal="center" vertical="center" wrapText="1"/>
    </xf>
    <xf numFmtId="0" fontId="72" fillId="0" borderId="0" xfId="36" applyFont="1" applyFill="1" applyAlignment="1" applyProtection="1">
      <alignment horizontal="center" wrapText="1"/>
      <protection locked="0"/>
    </xf>
    <xf numFmtId="0" fontId="36" fillId="29" borderId="0"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2" fillId="37" borderId="26" xfId="36" applyFont="1" applyFill="1" applyBorder="1" applyAlignment="1" applyProtection="1">
      <alignment horizontal="center" vertical="center" wrapText="1"/>
      <protection hidden="1"/>
    </xf>
    <xf numFmtId="14" fontId="23" fillId="37" borderId="26" xfId="36" applyNumberFormat="1" applyFont="1" applyFill="1" applyBorder="1" applyAlignment="1" applyProtection="1">
      <alignment horizontal="center" vertical="center" wrapText="1"/>
      <protection locked="0"/>
    </xf>
    <xf numFmtId="0" fontId="23" fillId="37" borderId="26" xfId="36" applyFont="1" applyFill="1" applyBorder="1" applyAlignment="1" applyProtection="1">
      <alignment vertical="center" wrapText="1"/>
      <protection locked="0"/>
    </xf>
    <xf numFmtId="0" fontId="23" fillId="37" borderId="26" xfId="36" applyFont="1" applyFill="1" applyBorder="1" applyAlignment="1" applyProtection="1">
      <alignment horizontal="left" vertical="center" wrapText="1"/>
      <protection locked="0"/>
    </xf>
    <xf numFmtId="0" fontId="89" fillId="37" borderId="26" xfId="36" applyFont="1" applyFill="1" applyBorder="1" applyAlignment="1" applyProtection="1">
      <alignment horizontal="center" vertical="center" wrapText="1"/>
      <protection locked="0"/>
    </xf>
    <xf numFmtId="168" fontId="23" fillId="37" borderId="26" xfId="36" applyNumberFormat="1" applyFont="1" applyFill="1" applyBorder="1" applyAlignment="1" applyProtection="1">
      <alignment horizontal="center" vertical="center" wrapText="1"/>
      <protection locked="0"/>
    </xf>
    <xf numFmtId="49" fontId="23" fillId="37" borderId="26" xfId="36" applyNumberFormat="1" applyFont="1" applyFill="1" applyBorder="1" applyAlignment="1" applyProtection="1">
      <alignment horizontal="center" vertical="center" wrapText="1"/>
      <protection locked="0"/>
    </xf>
    <xf numFmtId="1" fontId="23" fillId="37" borderId="26" xfId="36" applyNumberFormat="1" applyFont="1" applyFill="1" applyBorder="1" applyAlignment="1" applyProtection="1">
      <alignment horizontal="center" vertical="center" wrapText="1"/>
      <protection locked="0"/>
    </xf>
    <xf numFmtId="0" fontId="72" fillId="30" borderId="26" xfId="36" applyFont="1" applyFill="1" applyBorder="1" applyAlignment="1" applyProtection="1">
      <alignment horizontal="left" vertical="center" wrapText="1"/>
      <protection hidden="1"/>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9"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171" fontId="70" fillId="34" borderId="23" xfId="36" applyNumberFormat="1" applyFont="1" applyFill="1" applyBorder="1" applyAlignment="1">
      <alignment vertical="center"/>
    </xf>
    <xf numFmtId="171" fontId="53" fillId="29" borderId="12" xfId="36" applyNumberFormat="1" applyFont="1" applyFill="1" applyBorder="1" applyAlignment="1">
      <alignment horizontal="center" vertical="center" wrapText="1"/>
    </xf>
    <xf numFmtId="171" fontId="51" fillId="0" borderId="0" xfId="36" applyNumberFormat="1" applyFont="1" applyFill="1" applyBorder="1" applyAlignment="1">
      <alignment horizontal="center" vertical="center"/>
    </xf>
    <xf numFmtId="171" fontId="48" fillId="0" borderId="0" xfId="36" applyNumberFormat="1" applyFont="1" applyFill="1" applyAlignment="1">
      <alignment horizontal="center"/>
    </xf>
    <xf numFmtId="171" fontId="48" fillId="0" borderId="0" xfId="36" applyNumberFormat="1" applyFont="1" applyFill="1"/>
    <xf numFmtId="171" fontId="47" fillId="29" borderId="11" xfId="36" applyNumberFormat="1" applyFont="1" applyFill="1" applyBorder="1" applyAlignment="1" applyProtection="1">
      <alignment vertical="center" wrapText="1"/>
      <protection locked="0"/>
    </xf>
    <xf numFmtId="171" fontId="45" fillId="24" borderId="0" xfId="36" applyNumberFormat="1" applyFont="1" applyFill="1" applyBorder="1" applyAlignment="1" applyProtection="1">
      <alignment horizontal="left" wrapText="1"/>
      <protection locked="0"/>
    </xf>
    <xf numFmtId="171" fontId="48" fillId="0" borderId="0" xfId="36" applyNumberFormat="1" applyFont="1" applyFill="1" applyBorder="1" applyAlignment="1">
      <alignment horizontal="center" vertical="center"/>
    </xf>
    <xf numFmtId="171" fontId="48" fillId="0" borderId="0" xfId="36" applyNumberFormat="1" applyFont="1" applyFill="1" applyAlignment="1">
      <alignment horizontal="left"/>
    </xf>
    <xf numFmtId="0" fontId="48" fillId="0" borderId="12" xfId="0" applyFont="1" applyBorder="1" applyAlignment="1">
      <alignment vertical="center"/>
    </xf>
    <xf numFmtId="0" fontId="64"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 fontId="56" fillId="0" borderId="12" xfId="36" applyNumberFormat="1" applyFont="1" applyFill="1" applyBorder="1" applyAlignment="1">
      <alignment horizontal="center" vertical="center"/>
    </xf>
    <xf numFmtId="0" fontId="68"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171" fontId="56"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xf>
    <xf numFmtId="1" fontId="71"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0" fontId="68" fillId="0" borderId="12" xfId="36" applyFont="1" applyFill="1" applyBorder="1" applyAlignment="1">
      <alignment horizontal="center" vertical="center" wrapText="1"/>
    </xf>
    <xf numFmtId="0" fontId="95" fillId="34" borderId="25" xfId="36" applyFont="1" applyFill="1" applyBorder="1" applyAlignment="1">
      <alignment horizontal="center" vertical="center" wrapText="1"/>
    </xf>
    <xf numFmtId="0" fontId="105" fillId="36" borderId="29" xfId="0" applyNumberFormat="1" applyFont="1" applyFill="1" applyBorder="1" applyAlignment="1">
      <alignment horizontal="center" vertical="center" wrapText="1"/>
    </xf>
    <xf numFmtId="170" fontId="28" fillId="30" borderId="30" xfId="36" applyNumberFormat="1" applyFont="1" applyFill="1" applyBorder="1" applyAlignment="1" applyProtection="1">
      <alignment horizontal="center" vertical="center" wrapText="1"/>
      <protection hidden="1"/>
    </xf>
    <xf numFmtId="170" fontId="28" fillId="30" borderId="31" xfId="36" applyNumberFormat="1" applyFont="1" applyFill="1" applyBorder="1" applyAlignment="1" applyProtection="1">
      <alignment horizontal="center" vertical="center" wrapText="1"/>
      <protection hidden="1"/>
    </xf>
    <xf numFmtId="170" fontId="28" fillId="30" borderId="3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106" fillId="0" borderId="12" xfId="36" applyFont="1" applyFill="1" applyBorder="1" applyAlignment="1">
      <alignment horizontal="center" vertical="center"/>
    </xf>
    <xf numFmtId="1" fontId="107" fillId="0" borderId="12" xfId="36" applyNumberFormat="1" applyFont="1" applyFill="1" applyBorder="1" applyAlignment="1">
      <alignment horizontal="center" vertical="center" wrapText="1"/>
    </xf>
    <xf numFmtId="14" fontId="108" fillId="0" borderId="12" xfId="36" applyNumberFormat="1" applyFont="1" applyFill="1" applyBorder="1" applyAlignment="1">
      <alignment horizontal="center" vertical="center" wrapText="1"/>
    </xf>
    <xf numFmtId="0" fontId="108" fillId="0" borderId="12" xfId="36" applyFont="1" applyFill="1" applyBorder="1" applyAlignment="1">
      <alignment horizontal="left" vertical="center" wrapText="1"/>
    </xf>
    <xf numFmtId="170" fontId="109" fillId="0" borderId="12" xfId="36" applyNumberFormat="1" applyFont="1" applyFill="1" applyBorder="1" applyAlignment="1">
      <alignment horizontal="center" vertical="center"/>
    </xf>
    <xf numFmtId="166" fontId="68" fillId="0" borderId="12" xfId="36" applyNumberFormat="1" applyFont="1" applyFill="1" applyBorder="1" applyAlignment="1">
      <alignment horizontal="center" vertical="center"/>
    </xf>
    <xf numFmtId="0" fontId="57" fillId="0" borderId="12" xfId="36" applyFont="1" applyFill="1" applyBorder="1" applyAlignment="1">
      <alignment horizontal="center" vertical="center"/>
    </xf>
    <xf numFmtId="0" fontId="110" fillId="0" borderId="12" xfId="36" applyFont="1" applyFill="1" applyBorder="1" applyAlignment="1">
      <alignment horizontal="center" vertical="center"/>
    </xf>
    <xf numFmtId="1" fontId="70" fillId="0" borderId="12" xfId="36" applyNumberFormat="1"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9"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70"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111" fillId="0" borderId="12" xfId="36" applyFont="1" applyFill="1" applyBorder="1" applyAlignment="1">
      <alignment horizontal="left" vertical="center" wrapText="1"/>
    </xf>
    <xf numFmtId="168" fontId="57" fillId="0" borderId="12" xfId="36" applyNumberFormat="1" applyFont="1" applyFill="1" applyBorder="1" applyAlignment="1">
      <alignment horizontal="center" vertical="center"/>
    </xf>
    <xf numFmtId="171" fontId="5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12" fillId="0" borderId="12" xfId="36" applyFont="1" applyFill="1" applyBorder="1" applyAlignment="1" applyProtection="1">
      <alignment horizontal="center" vertical="center" wrapText="1"/>
      <protection locked="0"/>
    </xf>
    <xf numFmtId="1" fontId="11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5" fillId="34" borderId="26" xfId="36" applyFont="1" applyFill="1" applyBorder="1" applyAlignment="1">
      <alignment vertical="center" wrapText="1"/>
    </xf>
    <xf numFmtId="0" fontId="95" fillId="34" borderId="26" xfId="36" applyFont="1" applyFill="1" applyBorder="1" applyAlignment="1">
      <alignment textRotation="90"/>
    </xf>
    <xf numFmtId="1" fontId="70" fillId="0" borderId="12" xfId="36" applyNumberFormat="1" applyFont="1" applyFill="1" applyBorder="1" applyAlignment="1">
      <alignment horizontal="center" vertical="center" wrapText="1"/>
    </xf>
    <xf numFmtId="14" fontId="111" fillId="0" borderId="12" xfId="36" applyNumberFormat="1" applyFont="1" applyFill="1" applyBorder="1" applyAlignment="1">
      <alignment horizontal="center" vertical="center" wrapText="1"/>
    </xf>
    <xf numFmtId="0" fontId="111" fillId="0" borderId="12" xfId="36" applyFont="1" applyFill="1" applyBorder="1" applyAlignment="1">
      <alignment vertical="center" wrapText="1"/>
    </xf>
    <xf numFmtId="0" fontId="111" fillId="0" borderId="12" xfId="36" applyFont="1" applyFill="1" applyBorder="1" applyAlignment="1">
      <alignment horizontal="center" vertical="center" wrapText="1"/>
    </xf>
    <xf numFmtId="1" fontId="110" fillId="0" borderId="12" xfId="36" applyNumberFormat="1" applyFont="1" applyFill="1" applyBorder="1" applyAlignment="1">
      <alignment horizontal="center" vertical="center"/>
    </xf>
    <xf numFmtId="14" fontId="101" fillId="0" borderId="12" xfId="36" applyNumberFormat="1" applyFont="1" applyFill="1" applyBorder="1" applyAlignment="1">
      <alignment horizontal="center" vertical="center" wrapText="1"/>
    </xf>
    <xf numFmtId="0" fontId="101" fillId="0" borderId="12" xfId="36" applyNumberFormat="1" applyFont="1" applyFill="1" applyBorder="1" applyAlignment="1">
      <alignment horizontal="left" vertical="center" wrapText="1"/>
    </xf>
    <xf numFmtId="0" fontId="114" fillId="30" borderId="12" xfId="36" applyFont="1" applyFill="1" applyBorder="1" applyAlignment="1" applyProtection="1">
      <alignment horizontal="center" vertical="center" wrapText="1"/>
      <protection hidden="1"/>
    </xf>
    <xf numFmtId="0" fontId="114" fillId="30" borderId="26" xfId="36" applyFont="1" applyFill="1" applyBorder="1" applyAlignment="1" applyProtection="1">
      <alignment horizontal="center" vertical="center" wrapText="1"/>
      <protection hidden="1"/>
    </xf>
    <xf numFmtId="0" fontId="114" fillId="30" borderId="24" xfId="36" applyFont="1" applyFill="1" applyBorder="1" applyAlignment="1" applyProtection="1">
      <alignment horizontal="center" vertical="center" wrapText="1"/>
      <protection hidden="1"/>
    </xf>
    <xf numFmtId="1" fontId="68" fillId="0" borderId="12" xfId="36" quotePrefix="1" applyNumberFormat="1" applyFont="1" applyFill="1" applyBorder="1" applyAlignment="1" applyProtection="1">
      <alignment horizontal="center" vertical="center"/>
      <protection locked="0"/>
    </xf>
    <xf numFmtId="1" fontId="131" fillId="0" borderId="12" xfId="36" applyNumberFormat="1" applyFont="1" applyFill="1" applyBorder="1" applyAlignment="1" applyProtection="1">
      <alignment horizontal="center" vertical="center" wrapText="1"/>
      <protection locked="0"/>
    </xf>
    <xf numFmtId="1" fontId="132" fillId="0" borderId="12" xfId="36" applyNumberFormat="1" applyFont="1" applyFill="1" applyBorder="1" applyAlignment="1" applyProtection="1">
      <alignment horizontal="center" vertical="center" wrapText="1"/>
      <protection locked="0"/>
    </xf>
    <xf numFmtId="168" fontId="23" fillId="37" borderId="45" xfId="36" applyNumberFormat="1" applyFont="1" applyFill="1" applyBorder="1" applyAlignment="1" applyProtection="1">
      <alignment horizontal="center" vertical="center" wrapText="1"/>
      <protection locked="0"/>
    </xf>
    <xf numFmtId="0" fontId="114" fillId="32" borderId="12" xfId="36" applyFont="1" applyFill="1" applyBorder="1" applyAlignment="1" applyProtection="1">
      <alignment horizontal="center" vertical="center" wrapText="1"/>
      <protection hidden="1"/>
    </xf>
    <xf numFmtId="168" fontId="23" fillId="32" borderId="26" xfId="36" applyNumberFormat="1" applyFont="1" applyFill="1" applyBorder="1" applyAlignment="1" applyProtection="1">
      <alignment horizontal="center" vertical="center" wrapText="1"/>
      <protection locked="0"/>
    </xf>
    <xf numFmtId="49" fontId="23" fillId="32" borderId="26" xfId="36" applyNumberFormat="1" applyFont="1" applyFill="1" applyBorder="1" applyAlignment="1" applyProtection="1">
      <alignment horizontal="center" vertical="center" wrapText="1"/>
      <protection locked="0"/>
    </xf>
    <xf numFmtId="1" fontId="23" fillId="32" borderId="26" xfId="36" applyNumberFormat="1" applyFont="1" applyFill="1" applyBorder="1" applyAlignment="1" applyProtection="1">
      <alignment horizontal="center" vertical="center" wrapText="1"/>
      <protection locked="0"/>
    </xf>
    <xf numFmtId="0" fontId="72" fillId="32" borderId="26" xfId="36" applyFont="1" applyFill="1" applyBorder="1" applyAlignment="1" applyProtection="1">
      <alignment horizontal="center" vertical="center" wrapText="1"/>
      <protection hidden="1"/>
    </xf>
    <xf numFmtId="0" fontId="114" fillId="32" borderId="26" xfId="36" applyFont="1" applyFill="1" applyBorder="1" applyAlignment="1" applyProtection="1">
      <alignment horizontal="center" vertical="center" wrapText="1"/>
      <protection hidden="1"/>
    </xf>
    <xf numFmtId="14" fontId="23" fillId="32" borderId="26" xfId="36" applyNumberFormat="1" applyFont="1" applyFill="1" applyBorder="1" applyAlignment="1" applyProtection="1">
      <alignment horizontal="center" vertical="center" wrapText="1"/>
      <protection locked="0"/>
    </xf>
    <xf numFmtId="0" fontId="23" fillId="32" borderId="26" xfId="36" applyFont="1" applyFill="1" applyBorder="1" applyAlignment="1" applyProtection="1">
      <alignment vertical="center" wrapText="1"/>
      <protection locked="0"/>
    </xf>
    <xf numFmtId="0" fontId="23" fillId="32" borderId="26" xfId="36" applyFont="1" applyFill="1" applyBorder="1" applyAlignment="1" applyProtection="1">
      <alignment horizontal="left" vertical="center" wrapText="1"/>
      <protection locked="0"/>
    </xf>
    <xf numFmtId="0" fontId="89" fillId="32" borderId="26" xfId="36" applyFont="1" applyFill="1" applyBorder="1" applyAlignment="1" applyProtection="1">
      <alignment horizontal="center" vertical="center" wrapText="1"/>
      <protection locked="0"/>
    </xf>
    <xf numFmtId="170" fontId="133" fillId="0" borderId="12" xfId="36" applyNumberFormat="1" applyFont="1" applyFill="1" applyBorder="1" applyAlignment="1" applyProtection="1">
      <alignment horizontal="center" vertical="center" wrapText="1"/>
      <protection locked="0"/>
    </xf>
    <xf numFmtId="170" fontId="134" fillId="0" borderId="26" xfId="36" applyNumberFormat="1" applyFont="1" applyFill="1" applyBorder="1" applyAlignment="1" applyProtection="1">
      <alignment horizontal="center" vertical="center" wrapText="1"/>
      <protection locked="0"/>
    </xf>
    <xf numFmtId="170" fontId="134" fillId="0" borderId="12" xfId="36" applyNumberFormat="1" applyFont="1" applyFill="1" applyBorder="1" applyAlignment="1" applyProtection="1">
      <alignment horizontal="center" vertical="center" wrapText="1"/>
      <protection locked="0"/>
    </xf>
    <xf numFmtId="168" fontId="101" fillId="0" borderId="12" xfId="36" applyNumberFormat="1" applyFont="1" applyFill="1" applyBorder="1" applyAlignment="1">
      <alignment horizontal="center" vertical="center"/>
    </xf>
    <xf numFmtId="1" fontId="71" fillId="0" borderId="12" xfId="36" quotePrefix="1" applyNumberFormat="1" applyFont="1" applyFill="1" applyBorder="1" applyAlignment="1" applyProtection="1">
      <alignment horizontal="center" vertical="center"/>
      <protection locked="0"/>
    </xf>
    <xf numFmtId="169" fontId="101" fillId="0" borderId="12" xfId="36" applyNumberFormat="1" applyFont="1" applyFill="1" applyBorder="1" applyAlignment="1">
      <alignment horizontal="center" vertical="center"/>
    </xf>
    <xf numFmtId="0" fontId="138" fillId="29" borderId="10" xfId="36" applyFont="1" applyFill="1" applyBorder="1" applyAlignment="1" applyProtection="1">
      <alignment vertical="center" wrapText="1"/>
      <protection locked="0"/>
    </xf>
    <xf numFmtId="0" fontId="91" fillId="29" borderId="10" xfId="36" applyFont="1" applyFill="1" applyBorder="1" applyAlignment="1" applyProtection="1">
      <alignment vertical="center" wrapText="1"/>
      <protection locked="0"/>
    </xf>
    <xf numFmtId="0" fontId="91" fillId="29" borderId="11" xfId="36" applyFont="1" applyFill="1" applyBorder="1" applyAlignment="1" applyProtection="1">
      <alignment vertical="center" wrapText="1"/>
      <protection locked="0"/>
    </xf>
    <xf numFmtId="49" fontId="56" fillId="27" borderId="0" xfId="0" applyNumberFormat="1" applyFont="1" applyFill="1" applyAlignment="1">
      <alignment horizontal="center" vertical="center"/>
    </xf>
    <xf numFmtId="49" fontId="73" fillId="28" borderId="12" xfId="0" applyNumberFormat="1" applyFont="1" applyFill="1" applyBorder="1" applyAlignment="1">
      <alignment horizontal="center" vertical="center" wrapText="1"/>
    </xf>
    <xf numFmtId="49" fontId="70" fillId="33" borderId="12" xfId="31" applyNumberFormat="1" applyFont="1" applyFill="1" applyBorder="1" applyAlignment="1" applyProtection="1">
      <alignment horizontal="center" vertical="center" wrapText="1"/>
    </xf>
    <xf numFmtId="49" fontId="56" fillId="0" borderId="0" xfId="0" applyNumberFormat="1" applyFont="1" applyFill="1" applyAlignment="1">
      <alignment horizontal="center" vertical="center"/>
    </xf>
    <xf numFmtId="49" fontId="66" fillId="0" borderId="0" xfId="0" applyNumberFormat="1" applyFont="1" applyAlignment="1">
      <alignment horizontal="center" vertical="center"/>
    </xf>
    <xf numFmtId="49" fontId="66" fillId="0" borderId="0" xfId="0" applyNumberFormat="1" applyFont="1" applyAlignment="1">
      <alignment horizontal="center" vertical="center" wrapText="1"/>
    </xf>
    <xf numFmtId="49" fontId="56" fillId="0" borderId="0" xfId="0" applyNumberFormat="1" applyFont="1" applyAlignment="1">
      <alignment horizontal="center" vertical="center" wrapText="1"/>
    </xf>
    <xf numFmtId="49" fontId="56" fillId="0" borderId="0" xfId="0" applyNumberFormat="1" applyFont="1" applyAlignment="1">
      <alignment horizontal="center" vertical="center"/>
    </xf>
    <xf numFmtId="49" fontId="60" fillId="25" borderId="10" xfId="36" applyNumberFormat="1" applyFont="1" applyFill="1" applyBorder="1" applyAlignment="1" applyProtection="1">
      <alignment vertical="center" wrapText="1"/>
      <protection locked="0"/>
    </xf>
    <xf numFmtId="0" fontId="72" fillId="39" borderId="12" xfId="36" applyFont="1" applyFill="1" applyBorder="1" applyAlignment="1" applyProtection="1">
      <alignment horizontal="center" vertical="center" wrapText="1"/>
      <protection hidden="1"/>
    </xf>
    <xf numFmtId="0" fontId="114" fillId="39" borderId="12" xfId="36" applyFont="1" applyFill="1" applyBorder="1" applyAlignment="1" applyProtection="1">
      <alignment horizontal="center" vertical="center" wrapText="1"/>
      <protection hidden="1"/>
    </xf>
    <xf numFmtId="14" fontId="23" fillId="39" borderId="12" xfId="36" applyNumberFormat="1" applyFont="1" applyFill="1" applyBorder="1" applyAlignment="1" applyProtection="1">
      <alignment horizontal="center" vertical="center" wrapText="1"/>
      <protection locked="0"/>
    </xf>
    <xf numFmtId="0" fontId="23" fillId="39" borderId="12" xfId="36" applyFont="1" applyFill="1" applyBorder="1" applyAlignment="1" applyProtection="1">
      <alignment vertical="center" wrapText="1"/>
      <protection locked="0"/>
    </xf>
    <xf numFmtId="0" fontId="23" fillId="39" borderId="12" xfId="36" applyFont="1" applyFill="1" applyBorder="1" applyAlignment="1" applyProtection="1">
      <alignment horizontal="left" vertical="center" wrapText="1"/>
      <protection locked="0"/>
    </xf>
    <xf numFmtId="0" fontId="89" fillId="39" borderId="12" xfId="36" applyFont="1" applyFill="1" applyBorder="1" applyAlignment="1" applyProtection="1">
      <alignment horizontal="center" vertical="center" wrapText="1"/>
      <protection locked="0"/>
    </xf>
    <xf numFmtId="168" fontId="23" fillId="39" borderId="12" xfId="36" applyNumberFormat="1" applyFont="1" applyFill="1" applyBorder="1" applyAlignment="1" applyProtection="1">
      <alignment horizontal="center" vertical="center" wrapText="1"/>
      <protection locked="0"/>
    </xf>
    <xf numFmtId="49" fontId="23" fillId="39" borderId="12" xfId="36" applyNumberFormat="1" applyFont="1" applyFill="1" applyBorder="1" applyAlignment="1" applyProtection="1">
      <alignment horizontal="center" vertical="center" wrapText="1"/>
      <protection locked="0"/>
    </xf>
    <xf numFmtId="1" fontId="23" fillId="39" borderId="12" xfId="36" applyNumberFormat="1" applyFont="1" applyFill="1" applyBorder="1" applyAlignment="1" applyProtection="1">
      <alignment horizontal="center" vertical="center" wrapText="1"/>
      <protection locked="0"/>
    </xf>
    <xf numFmtId="49" fontId="140" fillId="0" borderId="12" xfId="36" applyNumberFormat="1" applyFont="1" applyFill="1" applyBorder="1" applyAlignment="1" applyProtection="1">
      <alignment horizontal="center" vertical="center" wrapText="1"/>
      <protection locked="0"/>
    </xf>
    <xf numFmtId="164" fontId="83" fillId="36" borderId="29" xfId="0" applyNumberFormat="1" applyFont="1" applyFill="1" applyBorder="1" applyAlignment="1">
      <alignment horizontal="left"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5" fillId="36" borderId="39" xfId="0" applyNumberFormat="1" applyFont="1" applyFill="1" applyBorder="1" applyAlignment="1">
      <alignment horizontal="right" vertical="center"/>
    </xf>
    <xf numFmtId="164" fontId="115" fillId="36" borderId="40" xfId="0" applyNumberFormat="1" applyFont="1" applyFill="1" applyBorder="1" applyAlignment="1">
      <alignment horizontal="right" vertical="center"/>
    </xf>
    <xf numFmtId="164" fontId="115" fillId="36" borderId="41" xfId="0" applyNumberFormat="1" applyFont="1" applyFill="1" applyBorder="1" applyAlignment="1">
      <alignment horizontal="right" vertical="center"/>
    </xf>
    <xf numFmtId="164" fontId="115" fillId="36" borderId="17" xfId="0" applyNumberFormat="1" applyFont="1" applyFill="1" applyBorder="1" applyAlignment="1">
      <alignment horizontal="right" vertical="center"/>
    </xf>
    <xf numFmtId="164" fontId="115" fillId="36" borderId="0" xfId="0" applyNumberFormat="1" applyFont="1" applyFill="1" applyBorder="1" applyAlignment="1">
      <alignment horizontal="right" vertical="center"/>
    </xf>
    <xf numFmtId="164" fontId="115" fillId="36" borderId="42" xfId="0" applyNumberFormat="1" applyFont="1" applyFill="1" applyBorder="1" applyAlignment="1">
      <alignment horizontal="right" vertical="center"/>
    </xf>
    <xf numFmtId="164" fontId="115" fillId="36" borderId="33" xfId="0" applyNumberFormat="1" applyFont="1" applyFill="1" applyBorder="1" applyAlignment="1">
      <alignment horizontal="right" vertical="center"/>
    </xf>
    <xf numFmtId="164" fontId="115" fillId="36" borderId="34" xfId="0" applyNumberFormat="1" applyFont="1" applyFill="1" applyBorder="1" applyAlignment="1">
      <alignment horizontal="right" vertical="center"/>
    </xf>
    <xf numFmtId="164" fontId="115" fillId="36" borderId="35" xfId="0" applyNumberFormat="1" applyFont="1" applyFill="1" applyBorder="1" applyAlignment="1">
      <alignment horizontal="right" vertical="center"/>
    </xf>
    <xf numFmtId="164" fontId="117" fillId="29" borderId="36" xfId="0" applyNumberFormat="1" applyFont="1" applyFill="1" applyBorder="1" applyAlignment="1">
      <alignment horizontal="center" vertical="center"/>
    </xf>
    <xf numFmtId="164" fontId="117" fillId="29" borderId="37" xfId="0" applyNumberFormat="1" applyFont="1" applyFill="1" applyBorder="1" applyAlignment="1">
      <alignment horizontal="center" vertical="center"/>
    </xf>
    <xf numFmtId="164" fontId="117" fillId="29" borderId="3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0" fontId="115" fillId="36" borderId="17" xfId="0" applyFont="1" applyFill="1" applyBorder="1" applyAlignment="1">
      <alignment horizontal="center" vertical="center" wrapText="1"/>
    </xf>
    <xf numFmtId="0" fontId="115" fillId="36" borderId="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6" fillId="36" borderId="17" xfId="0" applyNumberFormat="1" applyFont="1" applyFill="1" applyBorder="1" applyAlignment="1">
      <alignment horizontal="center" vertical="center" wrapText="1"/>
    </xf>
    <xf numFmtId="0" fontId="116" fillId="36" borderId="0" xfId="0" applyFont="1" applyFill="1" applyBorder="1" applyAlignment="1">
      <alignment horizontal="center" vertical="center" wrapText="1"/>
    </xf>
    <xf numFmtId="0" fontId="116" fillId="36" borderId="18" xfId="0" applyFont="1" applyFill="1" applyBorder="1" applyAlignment="1">
      <alignment horizontal="center" vertical="center" wrapText="1"/>
    </xf>
    <xf numFmtId="0" fontId="104" fillId="34" borderId="12" xfId="0" applyFont="1" applyFill="1" applyBorder="1" applyAlignment="1">
      <alignment horizontal="center" vertical="center" wrapText="1"/>
    </xf>
    <xf numFmtId="0" fontId="118" fillId="34" borderId="12" xfId="0" applyFont="1" applyFill="1" applyBorder="1" applyAlignment="1">
      <alignment horizontal="center" vertical="center" wrapText="1"/>
    </xf>
    <xf numFmtId="0" fontId="119" fillId="29" borderId="21" xfId="0" applyFont="1" applyFill="1" applyBorder="1" applyAlignment="1">
      <alignment horizontal="right" vertical="center" wrapText="1"/>
    </xf>
    <xf numFmtId="0" fontId="119" fillId="29" borderId="13" xfId="0" applyFont="1" applyFill="1" applyBorder="1" applyAlignment="1">
      <alignment horizontal="right" vertical="center" wrapText="1"/>
    </xf>
    <xf numFmtId="0" fontId="119" fillId="29" borderId="13" xfId="0" applyFont="1" applyFill="1" applyBorder="1" applyAlignment="1">
      <alignment horizontal="left" vertical="center" wrapText="1"/>
    </xf>
    <xf numFmtId="0" fontId="119"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7" fontId="35" fillId="30" borderId="23" xfId="36" applyNumberFormat="1" applyFont="1" applyFill="1" applyBorder="1" applyAlignment="1" applyProtection="1">
      <alignment horizontal="center" vertical="center" wrapText="1"/>
      <protection locked="0"/>
    </xf>
    <xf numFmtId="0" fontId="120" fillId="29" borderId="0" xfId="36" applyFont="1" applyFill="1" applyBorder="1" applyAlignment="1" applyProtection="1">
      <alignment horizontal="center" vertical="center" wrapText="1"/>
      <protection locked="0"/>
    </xf>
    <xf numFmtId="0" fontId="121" fillId="34" borderId="0" xfId="36" applyFont="1" applyFill="1" applyBorder="1" applyAlignment="1" applyProtection="1">
      <alignment horizontal="center" vertical="center" wrapText="1"/>
      <protection locked="0"/>
    </xf>
    <xf numFmtId="0" fontId="91" fillId="32" borderId="0" xfId="0" applyFont="1" applyFill="1" applyBorder="1" applyAlignment="1">
      <alignment horizontal="center" vertical="center"/>
    </xf>
    <xf numFmtId="0" fontId="94" fillId="38" borderId="13" xfId="0" applyFont="1" applyFill="1" applyBorder="1" applyAlignment="1">
      <alignment horizontal="center"/>
    </xf>
    <xf numFmtId="0" fontId="94" fillId="38" borderId="13" xfId="0" applyFont="1" applyFill="1" applyBorder="1" applyAlignment="1">
      <alignment horizontal="center" vertical="center"/>
    </xf>
    <xf numFmtId="0" fontId="94" fillId="38" borderId="23" xfId="0" applyFont="1" applyFill="1" applyBorder="1" applyAlignment="1">
      <alignment horizontal="center" vertical="center"/>
    </xf>
    <xf numFmtId="167" fontId="45" fillId="24" borderId="43" xfId="36" applyNumberFormat="1" applyFont="1" applyFill="1" applyBorder="1" applyAlignment="1" applyProtection="1">
      <alignment horizontal="center" vertical="center" wrapText="1"/>
      <protection locked="0"/>
    </xf>
    <xf numFmtId="0" fontId="123" fillId="25" borderId="10" xfId="36" applyNumberFormat="1" applyFont="1" applyFill="1" applyBorder="1" applyAlignment="1" applyProtection="1">
      <alignment horizontal="left" vertical="center" wrapText="1"/>
      <protection locked="0"/>
    </xf>
    <xf numFmtId="0" fontId="123" fillId="29" borderId="11" xfId="36" applyNumberFormat="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53" fillId="34" borderId="12" xfId="36" applyFont="1" applyFill="1" applyBorder="1" applyAlignment="1">
      <alignment horizontal="center" vertical="center" wrapText="1"/>
    </xf>
    <xf numFmtId="0" fontId="53" fillId="34" borderId="26" xfId="36" applyFont="1" applyFill="1" applyBorder="1" applyAlignment="1">
      <alignment horizontal="center" vertical="center" wrapText="1"/>
    </xf>
    <xf numFmtId="0" fontId="53" fillId="34" borderId="25" xfId="36" applyFont="1" applyFill="1" applyBorder="1" applyAlignment="1">
      <alignment horizontal="center" vertical="center" wrapText="1"/>
    </xf>
    <xf numFmtId="0" fontId="61" fillId="29" borderId="11" xfId="36" applyFont="1" applyFill="1" applyBorder="1" applyAlignment="1" applyProtection="1">
      <alignment horizontal="right" vertical="center" wrapText="1"/>
      <protection locked="0"/>
    </xf>
    <xf numFmtId="0" fontId="123" fillId="29" borderId="11" xfId="36" applyFont="1" applyFill="1" applyBorder="1" applyAlignment="1" applyProtection="1">
      <alignment horizontal="left" vertical="center" wrapText="1"/>
      <protection locked="0"/>
    </xf>
    <xf numFmtId="0" fontId="54" fillId="34" borderId="12" xfId="36" applyFont="1" applyFill="1" applyBorder="1" applyAlignment="1">
      <alignment horizontal="center" textRotation="90" wrapText="1"/>
    </xf>
    <xf numFmtId="0" fontId="54" fillId="34" borderId="26" xfId="36" applyFont="1" applyFill="1" applyBorder="1" applyAlignment="1">
      <alignment horizontal="center" textRotation="90" wrapText="1"/>
    </xf>
    <xf numFmtId="0" fontId="54" fillId="34" borderId="25" xfId="36" applyFont="1" applyFill="1" applyBorder="1" applyAlignment="1">
      <alignment horizontal="center" textRotation="90" wrapText="1"/>
    </xf>
    <xf numFmtId="0" fontId="53" fillId="34" borderId="12" xfId="36" applyFont="1" applyFill="1" applyBorder="1" applyAlignment="1" applyProtection="1">
      <alignment horizontal="center" vertical="center" wrapText="1"/>
      <protection locked="0"/>
    </xf>
    <xf numFmtId="0" fontId="121" fillId="34" borderId="44"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22"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168" fontId="86" fillId="29" borderId="10" xfId="36" applyNumberFormat="1" applyFont="1" applyFill="1" applyBorder="1" applyAlignment="1" applyProtection="1">
      <alignment horizontal="left" vertical="center" wrapText="1"/>
      <protection locked="0"/>
    </xf>
    <xf numFmtId="0" fontId="36" fillId="29" borderId="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7" fillId="29" borderId="10" xfId="31" applyFont="1" applyFill="1" applyBorder="1" applyAlignment="1" applyProtection="1">
      <alignment horizontal="left" vertical="center" wrapText="1"/>
      <protection locked="0"/>
    </xf>
    <xf numFmtId="0" fontId="35" fillId="31" borderId="0" xfId="36" applyFont="1" applyFill="1" applyBorder="1" applyAlignment="1" applyProtection="1">
      <alignment horizontal="center" vertical="center" wrapText="1"/>
      <protection locked="0"/>
    </xf>
    <xf numFmtId="0" fontId="86" fillId="29" borderId="10" xfId="36" applyFont="1" applyFill="1" applyBorder="1" applyAlignment="1" applyProtection="1">
      <alignment horizontal="left" vertical="center" wrapText="1"/>
      <protection locked="0"/>
    </xf>
    <xf numFmtId="0" fontId="31" fillId="29" borderId="11" xfId="36" applyFont="1" applyFill="1" applyBorder="1" applyAlignment="1" applyProtection="1">
      <alignment horizontal="left" vertical="center" wrapText="1"/>
      <protection locked="0"/>
    </xf>
    <xf numFmtId="165" fontId="31" fillId="29" borderId="11" xfId="36" applyNumberFormat="1"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7" fontId="61" fillId="24" borderId="43" xfId="36" applyNumberFormat="1"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2" fontId="97" fillId="31" borderId="12" xfId="36" applyNumberFormat="1"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14" fontId="97" fillId="31" borderId="12" xfId="36" applyNumberFormat="1"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29" fillId="29" borderId="11" xfId="36" applyFont="1" applyFill="1" applyBorder="1" applyAlignment="1" applyProtection="1">
      <alignment horizontal="right" vertical="center" wrapText="1"/>
      <protection locked="0"/>
    </xf>
    <xf numFmtId="170" fontId="126" fillId="34" borderId="12" xfId="36" applyNumberFormat="1" applyFont="1" applyFill="1" applyBorder="1" applyAlignment="1">
      <alignment horizontal="center" vertical="center"/>
    </xf>
    <xf numFmtId="0" fontId="125" fillId="34" borderId="26" xfId="36" applyFont="1" applyFill="1" applyBorder="1" applyAlignment="1">
      <alignment horizontal="center" vertical="center" wrapText="1"/>
    </xf>
    <xf numFmtId="0" fontId="125" fillId="34" borderId="25" xfId="36" applyFont="1" applyFill="1" applyBorder="1" applyAlignment="1">
      <alignment horizontal="center" vertical="center" wrapText="1"/>
    </xf>
    <xf numFmtId="0" fontId="73" fillId="34" borderId="12" xfId="36" applyFont="1" applyFill="1" applyBorder="1" applyAlignment="1">
      <alignment horizontal="center" vertical="center"/>
    </xf>
    <xf numFmtId="49" fontId="125" fillId="34" borderId="12" xfId="36" applyNumberFormat="1" applyFont="1" applyFill="1" applyBorder="1" applyAlignment="1">
      <alignment horizontal="center" vertical="center" textRotation="90" wrapText="1"/>
    </xf>
    <xf numFmtId="2" fontId="125" fillId="34" borderId="12" xfId="36" applyNumberFormat="1" applyFont="1" applyFill="1" applyBorder="1" applyAlignment="1">
      <alignment horizontal="center" vertical="center" textRotation="90" wrapText="1"/>
    </xf>
    <xf numFmtId="0" fontId="125" fillId="34" borderId="12" xfId="36" applyFont="1" applyFill="1" applyBorder="1" applyAlignment="1">
      <alignment horizontal="center" vertical="center" textRotation="90" wrapText="1"/>
    </xf>
    <xf numFmtId="0" fontId="125" fillId="34" borderId="12" xfId="36" applyFont="1" applyFill="1" applyBorder="1" applyAlignment="1">
      <alignment horizontal="center" textRotation="90"/>
    </xf>
    <xf numFmtId="0" fontId="91" fillId="29" borderId="11" xfId="36" applyFont="1" applyFill="1" applyBorder="1" applyAlignment="1" applyProtection="1">
      <alignment horizontal="right" vertical="center" wrapText="1"/>
      <protection locked="0"/>
    </xf>
    <xf numFmtId="0" fontId="138" fillId="29" borderId="11" xfId="36" applyFont="1" applyFill="1" applyBorder="1" applyAlignment="1" applyProtection="1">
      <alignment horizontal="left" vertical="center" wrapText="1"/>
      <protection locked="0"/>
    </xf>
    <xf numFmtId="165" fontId="136" fillId="29" borderId="11" xfId="36" applyNumberFormat="1" applyFont="1" applyFill="1" applyBorder="1" applyAlignment="1" applyProtection="1">
      <alignment horizontal="left" vertical="center" wrapText="1"/>
      <protection locked="0"/>
    </xf>
    <xf numFmtId="167" fontId="94" fillId="24" borderId="43" xfId="36" applyNumberFormat="1" applyFont="1" applyFill="1" applyBorder="1" applyAlignment="1" applyProtection="1">
      <alignment horizontal="center" vertical="center" wrapText="1"/>
      <protection locked="0"/>
    </xf>
    <xf numFmtId="0" fontId="94" fillId="29" borderId="0" xfId="36" applyFont="1" applyFill="1" applyBorder="1" applyAlignment="1" applyProtection="1">
      <alignment horizontal="center" vertical="center" wrapText="1"/>
      <protection locked="0"/>
    </xf>
    <xf numFmtId="0" fontId="124" fillId="31" borderId="44" xfId="36"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right" vertical="center" wrapText="1"/>
      <protection locked="0"/>
    </xf>
    <xf numFmtId="0" fontId="137" fillId="29" borderId="10" xfId="31" applyFont="1" applyFill="1" applyBorder="1" applyAlignment="1" applyProtection="1">
      <alignment horizontal="left" vertical="center" wrapText="1"/>
      <protection locked="0"/>
    </xf>
    <xf numFmtId="170" fontId="136" fillId="29" borderId="10" xfId="36" applyNumberFormat="1" applyFont="1" applyFill="1" applyBorder="1" applyAlignment="1" applyProtection="1">
      <alignment horizontal="left" vertical="center" wrapText="1"/>
      <protection locked="0"/>
    </xf>
    <xf numFmtId="0" fontId="136" fillId="29" borderId="10" xfId="36" applyFont="1" applyFill="1" applyBorder="1" applyAlignment="1" applyProtection="1">
      <alignment horizontal="left" vertical="center" wrapText="1"/>
      <protection locked="0"/>
    </xf>
    <xf numFmtId="49" fontId="138" fillId="29" borderId="10" xfId="36" applyNumberFormat="1" applyFont="1" applyFill="1" applyBorder="1" applyAlignment="1" applyProtection="1">
      <alignment horizontal="center" vertical="center" wrapText="1"/>
      <protection locked="0"/>
    </xf>
    <xf numFmtId="0" fontId="138" fillId="29" borderId="10" xfId="36" applyFont="1" applyFill="1" applyBorder="1" applyAlignment="1" applyProtection="1">
      <alignment horizontal="center" vertical="center" wrapText="1"/>
      <protection locked="0"/>
    </xf>
    <xf numFmtId="0" fontId="119" fillId="25" borderId="10" xfId="36" applyNumberFormat="1" applyFont="1" applyFill="1" applyBorder="1" applyAlignment="1" applyProtection="1">
      <alignment horizontal="center" vertical="center" wrapText="1"/>
      <protection locked="0"/>
    </xf>
    <xf numFmtId="171" fontId="53" fillId="34" borderId="12" xfId="36" applyNumberFormat="1" applyFont="1" applyFill="1" applyBorder="1" applyAlignment="1">
      <alignment horizontal="center" vertical="center" wrapText="1"/>
    </xf>
    <xf numFmtId="0" fontId="128" fillId="29" borderId="10" xfId="36" applyFont="1" applyFill="1" applyBorder="1" applyAlignment="1" applyProtection="1">
      <alignment horizontal="left" vertical="center" wrapText="1"/>
      <protection locked="0"/>
    </xf>
    <xf numFmtId="169" fontId="53" fillId="34" borderId="12" xfId="36" applyNumberFormat="1" applyFont="1" applyFill="1" applyBorder="1" applyAlignment="1">
      <alignment horizontal="center" vertical="center" wrapText="1"/>
    </xf>
    <xf numFmtId="49" fontId="111" fillId="25" borderId="10" xfId="36" applyNumberFormat="1" applyFont="1" applyFill="1" applyBorder="1" applyAlignment="1" applyProtection="1">
      <alignment horizontal="left" vertical="center" wrapText="1"/>
      <protection locked="0"/>
    </xf>
    <xf numFmtId="0" fontId="111" fillId="25" borderId="10" xfId="36" applyFont="1" applyFill="1" applyBorder="1" applyAlignment="1" applyProtection="1">
      <alignment horizontal="left" vertical="center" wrapText="1"/>
      <protection locked="0"/>
    </xf>
    <xf numFmtId="0" fontId="103" fillId="29" borderId="0" xfId="36" applyFont="1" applyFill="1" applyBorder="1" applyAlignment="1" applyProtection="1">
      <alignment horizontal="center" vertical="center" wrapText="1"/>
      <protection locked="0"/>
    </xf>
    <xf numFmtId="0" fontId="135" fillId="31" borderId="44" xfId="36" applyFont="1" applyFill="1" applyBorder="1" applyAlignment="1" applyProtection="1">
      <alignment horizontal="center" vertical="center" wrapText="1"/>
      <protection locked="0"/>
    </xf>
    <xf numFmtId="49" fontId="91" fillId="29" borderId="10" xfId="36" applyNumberFormat="1"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center" vertical="center" wrapText="1"/>
      <protection locked="0"/>
    </xf>
    <xf numFmtId="0" fontId="139" fillId="25" borderId="10" xfId="36" applyNumberFormat="1" applyFont="1" applyFill="1" applyBorder="1" applyAlignment="1" applyProtection="1">
      <alignment horizontal="center" vertical="center" wrapText="1"/>
      <protection locked="0"/>
    </xf>
    <xf numFmtId="0" fontId="59" fillId="38" borderId="13" xfId="0" applyFont="1" applyFill="1" applyBorder="1" applyAlignment="1">
      <alignment horizontal="center" vertical="center"/>
    </xf>
    <xf numFmtId="0" fontId="94" fillId="38" borderId="23" xfId="36" applyFont="1" applyFill="1" applyBorder="1" applyAlignment="1">
      <alignment horizontal="center" vertical="center"/>
    </xf>
    <xf numFmtId="0" fontId="129"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47">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1762125</xdr:colOff>
      <xdr:row>0</xdr:row>
      <xdr:rowOff>95250</xdr:rowOff>
    </xdr:from>
    <xdr:to>
      <xdr:col>13</xdr:col>
      <xdr:colOff>2676525</xdr:colOff>
      <xdr:row>2</xdr:row>
      <xdr:rowOff>57150</xdr:rowOff>
    </xdr:to>
    <xdr:pic>
      <xdr:nvPicPr>
        <xdr:cNvPr id="16232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54025" y="952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0</xdr:row>
      <xdr:rowOff>38100</xdr:rowOff>
    </xdr:from>
    <xdr:to>
      <xdr:col>4</xdr:col>
      <xdr:colOff>523875</xdr:colOff>
      <xdr:row>1</xdr:row>
      <xdr:rowOff>76200</xdr:rowOff>
    </xdr:to>
    <xdr:pic>
      <xdr:nvPicPr>
        <xdr:cNvPr id="16232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650"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57150</xdr:colOff>
      <xdr:row>0</xdr:row>
      <xdr:rowOff>57150</xdr:rowOff>
    </xdr:from>
    <xdr:to>
      <xdr:col>12</xdr:col>
      <xdr:colOff>180975</xdr:colOff>
      <xdr:row>2</xdr:row>
      <xdr:rowOff>28575</xdr:rowOff>
    </xdr:to>
    <xdr:pic>
      <xdr:nvPicPr>
        <xdr:cNvPr id="19378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2200" y="571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66675</xdr:rowOff>
    </xdr:from>
    <xdr:to>
      <xdr:col>4</xdr:col>
      <xdr:colOff>1457325</xdr:colOff>
      <xdr:row>1</xdr:row>
      <xdr:rowOff>123825</xdr:rowOff>
    </xdr:to>
    <xdr:pic>
      <xdr:nvPicPr>
        <xdr:cNvPr id="19378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6667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762000</xdr:colOff>
      <xdr:row>0</xdr:row>
      <xdr:rowOff>57150</xdr:rowOff>
    </xdr:from>
    <xdr:to>
      <xdr:col>13</xdr:col>
      <xdr:colOff>1676400</xdr:colOff>
      <xdr:row>2</xdr:row>
      <xdr:rowOff>38100</xdr:rowOff>
    </xdr:to>
    <xdr:pic>
      <xdr:nvPicPr>
        <xdr:cNvPr id="20179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87175" y="571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4</xdr:col>
      <xdr:colOff>278606</xdr:colOff>
      <xdr:row>1</xdr:row>
      <xdr:rowOff>57150</xdr:rowOff>
    </xdr:to>
    <xdr:pic>
      <xdr:nvPicPr>
        <xdr:cNvPr id="20179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5" y="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714375</xdr:colOff>
      <xdr:row>0</xdr:row>
      <xdr:rowOff>85725</xdr:rowOff>
    </xdr:from>
    <xdr:to>
      <xdr:col>14</xdr:col>
      <xdr:colOff>85725</xdr:colOff>
      <xdr:row>2</xdr:row>
      <xdr:rowOff>57150</xdr:rowOff>
    </xdr:to>
    <xdr:pic>
      <xdr:nvPicPr>
        <xdr:cNvPr id="1643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39450" y="85725"/>
          <a:ext cx="1095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285750</xdr:colOff>
      <xdr:row>1</xdr:row>
      <xdr:rowOff>114300</xdr:rowOff>
    </xdr:to>
    <xdr:pic>
      <xdr:nvPicPr>
        <xdr:cNvPr id="1643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5715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13</xdr:col>
      <xdr:colOff>2257425</xdr:colOff>
      <xdr:row>2</xdr:row>
      <xdr:rowOff>38100</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92025"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2038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56</xdr:col>
      <xdr:colOff>114300</xdr:colOff>
      <xdr:row>0</xdr:row>
      <xdr:rowOff>95250</xdr:rowOff>
    </xdr:from>
    <xdr:to>
      <xdr:col>60</xdr:col>
      <xdr:colOff>180975</xdr:colOff>
      <xdr:row>1</xdr:row>
      <xdr:rowOff>361950</xdr:rowOff>
    </xdr:to>
    <xdr:pic>
      <xdr:nvPicPr>
        <xdr:cNvPr id="165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27175" y="95250"/>
          <a:ext cx="1323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0</xdr:row>
      <xdr:rowOff>209550</xdr:rowOff>
    </xdr:from>
    <xdr:to>
      <xdr:col>5</xdr:col>
      <xdr:colOff>2905125</xdr:colOff>
      <xdr:row>1</xdr:row>
      <xdr:rowOff>228600</xdr:rowOff>
    </xdr:to>
    <xdr:pic>
      <xdr:nvPicPr>
        <xdr:cNvPr id="165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209550"/>
          <a:ext cx="2619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685800</xdr:colOff>
      <xdr:row>0</xdr:row>
      <xdr:rowOff>114300</xdr:rowOff>
    </xdr:from>
    <xdr:to>
      <xdr:col>12</xdr:col>
      <xdr:colOff>161925</xdr:colOff>
      <xdr:row>2</xdr:row>
      <xdr:rowOff>76200</xdr:rowOff>
    </xdr:to>
    <xdr:pic>
      <xdr:nvPicPr>
        <xdr:cNvPr id="1997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01175" y="11430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0</xdr:row>
      <xdr:rowOff>19050</xdr:rowOff>
    </xdr:from>
    <xdr:to>
      <xdr:col>5</xdr:col>
      <xdr:colOff>581025</xdr:colOff>
      <xdr:row>1</xdr:row>
      <xdr:rowOff>76200</xdr:rowOff>
    </xdr:to>
    <xdr:pic>
      <xdr:nvPicPr>
        <xdr:cNvPr id="1997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 y="190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171450</xdr:colOff>
      <xdr:row>2</xdr:row>
      <xdr:rowOff>9525</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91875" y="9525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1633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1547813</xdr:colOff>
      <xdr:row>0</xdr:row>
      <xdr:rowOff>50007</xdr:rowOff>
    </xdr:from>
    <xdr:to>
      <xdr:col>14</xdr:col>
      <xdr:colOff>88106</xdr:colOff>
      <xdr:row>1</xdr:row>
      <xdr:rowOff>283370</xdr:rowOff>
    </xdr:to>
    <xdr:pic>
      <xdr:nvPicPr>
        <xdr:cNvPr id="1917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01501" y="50007"/>
          <a:ext cx="921543" cy="912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200025</xdr:colOff>
      <xdr:row>1</xdr:row>
      <xdr:rowOff>57150</xdr:rowOff>
    </xdr:to>
    <xdr:pic>
      <xdr:nvPicPr>
        <xdr:cNvPr id="1917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476250</xdr:colOff>
      <xdr:row>0</xdr:row>
      <xdr:rowOff>76200</xdr:rowOff>
    </xdr:from>
    <xdr:to>
      <xdr:col>12</xdr:col>
      <xdr:colOff>676275</xdr:colOff>
      <xdr:row>2</xdr:row>
      <xdr:rowOff>28575</xdr:rowOff>
    </xdr:to>
    <xdr:pic>
      <xdr:nvPicPr>
        <xdr:cNvPr id="17555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15525" y="76200"/>
          <a:ext cx="9239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666750</xdr:colOff>
      <xdr:row>0</xdr:row>
      <xdr:rowOff>38100</xdr:rowOff>
    </xdr:from>
    <xdr:to>
      <xdr:col>5</xdr:col>
      <xdr:colOff>409575</xdr:colOff>
      <xdr:row>1</xdr:row>
      <xdr:rowOff>85725</xdr:rowOff>
    </xdr:to>
    <xdr:pic>
      <xdr:nvPicPr>
        <xdr:cNvPr id="17555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525" y="3810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60</xdr:col>
      <xdr:colOff>0</xdr:colOff>
      <xdr:row>0</xdr:row>
      <xdr:rowOff>123825</xdr:rowOff>
    </xdr:from>
    <xdr:to>
      <xdr:col>64</xdr:col>
      <xdr:colOff>9525</xdr:colOff>
      <xdr:row>2</xdr:row>
      <xdr:rowOff>57150</xdr:rowOff>
    </xdr:to>
    <xdr:pic>
      <xdr:nvPicPr>
        <xdr:cNvPr id="19580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641300" y="123825"/>
          <a:ext cx="12668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2381250</xdr:colOff>
      <xdr:row>0</xdr:row>
      <xdr:rowOff>219075</xdr:rowOff>
    </xdr:from>
    <xdr:to>
      <xdr:col>5</xdr:col>
      <xdr:colOff>2495550</xdr:colOff>
      <xdr:row>1</xdr:row>
      <xdr:rowOff>9525</xdr:rowOff>
    </xdr:to>
    <xdr:pic>
      <xdr:nvPicPr>
        <xdr:cNvPr id="19580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219075"/>
          <a:ext cx="2562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99332</xdr:colOff>
      <xdr:row>0</xdr:row>
      <xdr:rowOff>108857</xdr:rowOff>
    </xdr:from>
    <xdr:to>
      <xdr:col>15</xdr:col>
      <xdr:colOff>93889</xdr:colOff>
      <xdr:row>2</xdr:row>
      <xdr:rowOff>23132</xdr:rowOff>
    </xdr:to>
    <xdr:pic>
      <xdr:nvPicPr>
        <xdr:cNvPr id="19784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624832" y="108857"/>
          <a:ext cx="919843" cy="907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19785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1964872</xdr:colOff>
      <xdr:row>0</xdr:row>
      <xdr:rowOff>32657</xdr:rowOff>
    </xdr:from>
    <xdr:to>
      <xdr:col>14</xdr:col>
      <xdr:colOff>142876</xdr:colOff>
      <xdr:row>1</xdr:row>
      <xdr:rowOff>269421</xdr:rowOff>
    </xdr:to>
    <xdr:pic>
      <xdr:nvPicPr>
        <xdr:cNvPr id="2007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27479" y="32657"/>
          <a:ext cx="926647" cy="9171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28575</xdr:rowOff>
    </xdr:from>
    <xdr:to>
      <xdr:col>4</xdr:col>
      <xdr:colOff>561975</xdr:colOff>
      <xdr:row>1</xdr:row>
      <xdr:rowOff>19050</xdr:rowOff>
    </xdr:to>
    <xdr:pic>
      <xdr:nvPicPr>
        <xdr:cNvPr id="2007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28575"/>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628650</xdr:colOff>
      <xdr:row>0</xdr:row>
      <xdr:rowOff>85725</xdr:rowOff>
    </xdr:from>
    <xdr:to>
      <xdr:col>13</xdr:col>
      <xdr:colOff>114300</xdr:colOff>
      <xdr:row>2</xdr:row>
      <xdr:rowOff>47625</xdr:rowOff>
    </xdr:to>
    <xdr:pic>
      <xdr:nvPicPr>
        <xdr:cNvPr id="19682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48900" y="85725"/>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762000</xdr:colOff>
      <xdr:row>0</xdr:row>
      <xdr:rowOff>57150</xdr:rowOff>
    </xdr:from>
    <xdr:to>
      <xdr:col>5</xdr:col>
      <xdr:colOff>285750</xdr:colOff>
      <xdr:row>1</xdr:row>
      <xdr:rowOff>104775</xdr:rowOff>
    </xdr:to>
    <xdr:pic>
      <xdr:nvPicPr>
        <xdr:cNvPr id="19682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5715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16" zoomScale="112" zoomScaleNormal="100" zoomScaleSheetLayoutView="112" workbookViewId="0">
      <selection activeCell="M18" sqref="M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4"/>
      <c r="B1" s="155"/>
      <c r="C1" s="155"/>
      <c r="D1" s="155"/>
      <c r="E1" s="155"/>
      <c r="F1" s="155"/>
      <c r="G1" s="155"/>
      <c r="H1" s="155"/>
      <c r="I1" s="155"/>
      <c r="J1" s="155"/>
      <c r="K1" s="156"/>
    </row>
    <row r="2" spans="1:11" ht="116.25" customHeight="1" x14ac:dyDescent="0.2">
      <c r="A2" s="428" t="s">
        <v>484</v>
      </c>
      <c r="B2" s="429"/>
      <c r="C2" s="429"/>
      <c r="D2" s="429"/>
      <c r="E2" s="429"/>
      <c r="F2" s="429"/>
      <c r="G2" s="429"/>
      <c r="H2" s="429"/>
      <c r="I2" s="429"/>
      <c r="J2" s="429"/>
      <c r="K2" s="430"/>
    </row>
    <row r="3" spans="1:11" ht="14.25" x14ac:dyDescent="0.2">
      <c r="A3" s="157"/>
      <c r="B3" s="158"/>
      <c r="C3" s="158"/>
      <c r="D3" s="158"/>
      <c r="E3" s="158"/>
      <c r="F3" s="158"/>
      <c r="G3" s="158"/>
      <c r="H3" s="158"/>
      <c r="I3" s="158"/>
      <c r="J3" s="158"/>
      <c r="K3" s="159"/>
    </row>
    <row r="4" spans="1:11" x14ac:dyDescent="0.2">
      <c r="A4" s="160"/>
      <c r="B4" s="161"/>
      <c r="C4" s="161"/>
      <c r="D4" s="161"/>
      <c r="E4" s="161"/>
      <c r="F4" s="161"/>
      <c r="G4" s="161"/>
      <c r="H4" s="161"/>
      <c r="I4" s="161"/>
      <c r="J4" s="161"/>
      <c r="K4" s="162"/>
    </row>
    <row r="5" spans="1:11" x14ac:dyDescent="0.2">
      <c r="A5" s="160"/>
      <c r="B5" s="161"/>
      <c r="C5" s="161"/>
      <c r="D5" s="161"/>
      <c r="E5" s="161"/>
      <c r="F5" s="161"/>
      <c r="G5" s="161"/>
      <c r="H5" s="161"/>
      <c r="I5" s="161"/>
      <c r="J5" s="161"/>
      <c r="K5" s="162"/>
    </row>
    <row r="6" spans="1:11" x14ac:dyDescent="0.2">
      <c r="A6" s="160"/>
      <c r="B6" s="161"/>
      <c r="C6" s="161"/>
      <c r="D6" s="161"/>
      <c r="E6" s="161"/>
      <c r="F6" s="161"/>
      <c r="G6" s="161"/>
      <c r="H6" s="161"/>
      <c r="I6" s="161"/>
      <c r="J6" s="161"/>
      <c r="K6" s="162"/>
    </row>
    <row r="7" spans="1:11" x14ac:dyDescent="0.2">
      <c r="A7" s="160"/>
      <c r="B7" s="161"/>
      <c r="C7" s="161"/>
      <c r="D7" s="161"/>
      <c r="E7" s="161"/>
      <c r="F7" s="161"/>
      <c r="G7" s="161"/>
      <c r="H7" s="161"/>
      <c r="I7" s="161"/>
      <c r="J7" s="161"/>
      <c r="K7" s="162"/>
    </row>
    <row r="8" spans="1:11" x14ac:dyDescent="0.2">
      <c r="A8" s="160"/>
      <c r="B8" s="161"/>
      <c r="C8" s="161"/>
      <c r="D8" s="161"/>
      <c r="E8" s="161"/>
      <c r="F8" s="161"/>
      <c r="G8" s="161"/>
      <c r="H8" s="161"/>
      <c r="I8" s="161"/>
      <c r="J8" s="161"/>
      <c r="K8" s="162"/>
    </row>
    <row r="9" spans="1:11" x14ac:dyDescent="0.2">
      <c r="A9" s="160"/>
      <c r="B9" s="161"/>
      <c r="C9" s="161"/>
      <c r="D9" s="161"/>
      <c r="E9" s="161"/>
      <c r="F9" s="161"/>
      <c r="G9" s="161"/>
      <c r="H9" s="161"/>
      <c r="I9" s="161"/>
      <c r="J9" s="161"/>
      <c r="K9" s="162"/>
    </row>
    <row r="10" spans="1:11" x14ac:dyDescent="0.2">
      <c r="A10" s="160"/>
      <c r="B10" s="161"/>
      <c r="C10" s="161"/>
      <c r="D10" s="161"/>
      <c r="E10" s="161"/>
      <c r="F10" s="161"/>
      <c r="G10" s="161"/>
      <c r="H10" s="161"/>
      <c r="I10" s="161"/>
      <c r="J10" s="161"/>
      <c r="K10" s="162"/>
    </row>
    <row r="11" spans="1:11" x14ac:dyDescent="0.2">
      <c r="A11" s="160"/>
      <c r="B11" s="161"/>
      <c r="C11" s="161"/>
      <c r="D11" s="161"/>
      <c r="E11" s="161"/>
      <c r="F11" s="161"/>
      <c r="G11" s="161"/>
      <c r="H11" s="161"/>
      <c r="I11" s="161"/>
      <c r="J11" s="161"/>
      <c r="K11" s="162"/>
    </row>
    <row r="12" spans="1:11" ht="51.75" customHeight="1" x14ac:dyDescent="0.35">
      <c r="A12" s="422"/>
      <c r="B12" s="423"/>
      <c r="C12" s="423"/>
      <c r="D12" s="423"/>
      <c r="E12" s="423"/>
      <c r="F12" s="423"/>
      <c r="G12" s="423"/>
      <c r="H12" s="423"/>
      <c r="I12" s="423"/>
      <c r="J12" s="423"/>
      <c r="K12" s="424"/>
    </row>
    <row r="13" spans="1:11" ht="71.25" customHeight="1" x14ac:dyDescent="0.2">
      <c r="A13" s="431"/>
      <c r="B13" s="432"/>
      <c r="C13" s="432"/>
      <c r="D13" s="432"/>
      <c r="E13" s="432"/>
      <c r="F13" s="432"/>
      <c r="G13" s="432"/>
      <c r="H13" s="432"/>
      <c r="I13" s="432"/>
      <c r="J13" s="432"/>
      <c r="K13" s="433"/>
    </row>
    <row r="14" spans="1:11" ht="72" customHeight="1" x14ac:dyDescent="0.2">
      <c r="A14" s="437" t="s">
        <v>520</v>
      </c>
      <c r="B14" s="438"/>
      <c r="C14" s="438"/>
      <c r="D14" s="438"/>
      <c r="E14" s="438"/>
      <c r="F14" s="438"/>
      <c r="G14" s="438"/>
      <c r="H14" s="438"/>
      <c r="I14" s="438"/>
      <c r="J14" s="438"/>
      <c r="K14" s="439"/>
    </row>
    <row r="15" spans="1:11" ht="51.75" customHeight="1" x14ac:dyDescent="0.2">
      <c r="A15" s="434"/>
      <c r="B15" s="435"/>
      <c r="C15" s="435"/>
      <c r="D15" s="435"/>
      <c r="E15" s="435"/>
      <c r="F15" s="435"/>
      <c r="G15" s="435"/>
      <c r="H15" s="435"/>
      <c r="I15" s="435"/>
      <c r="J15" s="435"/>
      <c r="K15" s="436"/>
    </row>
    <row r="16" spans="1:11" x14ac:dyDescent="0.2">
      <c r="A16" s="160"/>
      <c r="B16" s="161"/>
      <c r="C16" s="161"/>
      <c r="D16" s="161"/>
      <c r="E16" s="161"/>
      <c r="F16" s="161"/>
      <c r="G16" s="161"/>
      <c r="H16" s="161"/>
      <c r="I16" s="161"/>
      <c r="J16" s="161"/>
      <c r="K16" s="162"/>
    </row>
    <row r="17" spans="1:11" ht="25.5" x14ac:dyDescent="0.35">
      <c r="A17" s="425"/>
      <c r="B17" s="426"/>
      <c r="C17" s="426"/>
      <c r="D17" s="426"/>
      <c r="E17" s="426"/>
      <c r="F17" s="426"/>
      <c r="G17" s="426"/>
      <c r="H17" s="426"/>
      <c r="I17" s="426"/>
      <c r="J17" s="426"/>
      <c r="K17" s="427"/>
    </row>
    <row r="18" spans="1:11" ht="24.75" customHeight="1" x14ac:dyDescent="0.2">
      <c r="A18" s="419" t="s">
        <v>76</v>
      </c>
      <c r="B18" s="420"/>
      <c r="C18" s="420"/>
      <c r="D18" s="420"/>
      <c r="E18" s="420"/>
      <c r="F18" s="420"/>
      <c r="G18" s="420"/>
      <c r="H18" s="420"/>
      <c r="I18" s="420"/>
      <c r="J18" s="420"/>
      <c r="K18" s="421"/>
    </row>
    <row r="19" spans="1:11" s="31" customFormat="1" ht="35.25" customHeight="1" x14ac:dyDescent="0.2">
      <c r="A19" s="410" t="s">
        <v>72</v>
      </c>
      <c r="B19" s="411"/>
      <c r="C19" s="411"/>
      <c r="D19" s="411"/>
      <c r="E19" s="412"/>
      <c r="F19" s="401" t="s">
        <v>520</v>
      </c>
      <c r="G19" s="402"/>
      <c r="H19" s="402"/>
      <c r="I19" s="402"/>
      <c r="J19" s="402"/>
      <c r="K19" s="403"/>
    </row>
    <row r="20" spans="1:11" s="31" customFormat="1" ht="35.25" customHeight="1" x14ac:dyDescent="0.2">
      <c r="A20" s="413" t="s">
        <v>73</v>
      </c>
      <c r="B20" s="414"/>
      <c r="C20" s="414"/>
      <c r="D20" s="414"/>
      <c r="E20" s="415"/>
      <c r="F20" s="401" t="s">
        <v>483</v>
      </c>
      <c r="G20" s="402"/>
      <c r="H20" s="402"/>
      <c r="I20" s="402"/>
      <c r="J20" s="402"/>
      <c r="K20" s="403"/>
    </row>
    <row r="21" spans="1:11" s="31" customFormat="1" ht="35.25" customHeight="1" x14ac:dyDescent="0.2">
      <c r="A21" s="413" t="s">
        <v>74</v>
      </c>
      <c r="B21" s="414"/>
      <c r="C21" s="414"/>
      <c r="D21" s="414"/>
      <c r="E21" s="415"/>
      <c r="F21" s="401" t="s">
        <v>521</v>
      </c>
      <c r="G21" s="402"/>
      <c r="H21" s="402"/>
      <c r="I21" s="402"/>
      <c r="J21" s="402"/>
      <c r="K21" s="403"/>
    </row>
    <row r="22" spans="1:11" s="31" customFormat="1" ht="35.25" customHeight="1" x14ac:dyDescent="0.2">
      <c r="A22" s="413" t="s">
        <v>75</v>
      </c>
      <c r="B22" s="414"/>
      <c r="C22" s="414"/>
      <c r="D22" s="414"/>
      <c r="E22" s="415"/>
      <c r="F22" s="401">
        <v>42169</v>
      </c>
      <c r="G22" s="402"/>
      <c r="H22" s="402"/>
      <c r="I22" s="402"/>
      <c r="J22" s="402"/>
      <c r="K22" s="403"/>
    </row>
    <row r="23" spans="1:11" s="31" customFormat="1" ht="35.25" customHeight="1" x14ac:dyDescent="0.2">
      <c r="A23" s="416" t="s">
        <v>77</v>
      </c>
      <c r="B23" s="417"/>
      <c r="C23" s="417"/>
      <c r="D23" s="417"/>
      <c r="E23" s="418"/>
      <c r="F23" s="319">
        <v>19</v>
      </c>
      <c r="G23" s="163" t="s">
        <v>481</v>
      </c>
      <c r="H23" s="163"/>
      <c r="I23" s="163"/>
      <c r="J23" s="163"/>
      <c r="K23" s="164"/>
    </row>
    <row r="24" spans="1:11" ht="20.25" x14ac:dyDescent="0.3">
      <c r="A24" s="407"/>
      <c r="B24" s="408"/>
      <c r="C24" s="408"/>
      <c r="D24" s="408"/>
      <c r="E24" s="408"/>
      <c r="F24" s="408"/>
      <c r="G24" s="408"/>
      <c r="H24" s="408"/>
      <c r="I24" s="408"/>
      <c r="J24" s="408"/>
      <c r="K24" s="409"/>
    </row>
    <row r="25" spans="1:11" x14ac:dyDescent="0.2">
      <c r="A25" s="160"/>
      <c r="B25" s="161"/>
      <c r="C25" s="161"/>
      <c r="D25" s="161"/>
      <c r="E25" s="161"/>
      <c r="F25" s="161"/>
      <c r="G25" s="161"/>
      <c r="H25" s="161"/>
      <c r="I25" s="161"/>
      <c r="J25" s="161"/>
      <c r="K25" s="162"/>
    </row>
    <row r="26" spans="1:11" ht="20.25" x14ac:dyDescent="0.3">
      <c r="A26" s="404"/>
      <c r="B26" s="405"/>
      <c r="C26" s="405"/>
      <c r="D26" s="405"/>
      <c r="E26" s="405"/>
      <c r="F26" s="405"/>
      <c r="G26" s="405"/>
      <c r="H26" s="405"/>
      <c r="I26" s="405"/>
      <c r="J26" s="405"/>
      <c r="K26" s="406"/>
    </row>
    <row r="27" spans="1:11" x14ac:dyDescent="0.2">
      <c r="A27" s="160"/>
      <c r="B27" s="161"/>
      <c r="C27" s="161"/>
      <c r="D27" s="161"/>
      <c r="E27" s="161"/>
      <c r="F27" s="161"/>
      <c r="G27" s="161"/>
      <c r="H27" s="161"/>
      <c r="I27" s="161"/>
      <c r="J27" s="161"/>
      <c r="K27" s="162"/>
    </row>
    <row r="28" spans="1:11" x14ac:dyDescent="0.2">
      <c r="A28" s="165"/>
      <c r="B28" s="166"/>
      <c r="C28" s="166"/>
      <c r="D28" s="166"/>
      <c r="E28" s="166"/>
      <c r="F28" s="166"/>
      <c r="G28" s="166"/>
      <c r="H28" s="166"/>
      <c r="I28" s="166"/>
      <c r="J28" s="166"/>
      <c r="K28" s="167"/>
    </row>
  </sheetData>
  <mergeCells count="18">
    <mergeCell ref="A18:K18"/>
    <mergeCell ref="A12:K12"/>
    <mergeCell ref="A17:K17"/>
    <mergeCell ref="F21:K21"/>
    <mergeCell ref="A2:K2"/>
    <mergeCell ref="A13:K13"/>
    <mergeCell ref="A15:K15"/>
    <mergeCell ref="A14:K14"/>
    <mergeCell ref="F19:K19"/>
    <mergeCell ref="F22:K22"/>
    <mergeCell ref="A26:K26"/>
    <mergeCell ref="A24:K24"/>
    <mergeCell ref="A19:E19"/>
    <mergeCell ref="A20:E20"/>
    <mergeCell ref="A21:E21"/>
    <mergeCell ref="A22:E22"/>
    <mergeCell ref="A23:E23"/>
    <mergeCell ref="F20:K20"/>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88"/>
  <sheetViews>
    <sheetView view="pageBreakPreview" zoomScale="70" zoomScaleNormal="100" zoomScaleSheetLayoutView="70" workbookViewId="0">
      <selection activeCell="M18" sqref="M18"/>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6" style="294" customWidth="1"/>
    <col min="7" max="7" width="9.140625" style="24" customWidth="1"/>
    <col min="8" max="8" width="2.140625" style="21" customWidth="1"/>
    <col min="9" max="9" width="6.85546875" style="23" customWidth="1"/>
    <col min="10" max="10" width="14.28515625" style="23" hidden="1" customWidth="1"/>
    <col min="11" max="11" width="9.140625" style="23" bestFit="1" customWidth="1"/>
    <col min="12" max="12" width="15.140625" style="25" bestFit="1" customWidth="1"/>
    <col min="13" max="13" width="28.5703125" style="52" customWidth="1"/>
    <col min="14" max="14" width="41.140625" style="52" customWidth="1"/>
    <col min="15" max="15" width="17.85546875" style="294"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59" t="s">
        <v>484</v>
      </c>
      <c r="B1" s="459"/>
      <c r="C1" s="459"/>
      <c r="D1" s="459"/>
      <c r="E1" s="459"/>
      <c r="F1" s="459"/>
      <c r="G1" s="459"/>
      <c r="H1" s="459"/>
      <c r="I1" s="459"/>
      <c r="J1" s="459"/>
      <c r="K1" s="459"/>
      <c r="L1" s="459"/>
      <c r="M1" s="459"/>
      <c r="N1" s="459"/>
      <c r="O1" s="459"/>
      <c r="P1" s="459"/>
      <c r="T1" s="246">
        <v>1370</v>
      </c>
      <c r="U1" s="245">
        <v>100</v>
      </c>
    </row>
    <row r="2" spans="1:21" s="10" customFormat="1" ht="24.75" customHeight="1" x14ac:dyDescent="0.2">
      <c r="A2" s="479" t="s">
        <v>520</v>
      </c>
      <c r="B2" s="479"/>
      <c r="C2" s="479"/>
      <c r="D2" s="479"/>
      <c r="E2" s="479"/>
      <c r="F2" s="479"/>
      <c r="G2" s="479"/>
      <c r="H2" s="479"/>
      <c r="I2" s="479"/>
      <c r="J2" s="479"/>
      <c r="K2" s="479"/>
      <c r="L2" s="479"/>
      <c r="M2" s="479"/>
      <c r="N2" s="479"/>
      <c r="O2" s="479"/>
      <c r="P2" s="479"/>
      <c r="T2" s="246">
        <v>1374</v>
      </c>
      <c r="U2" s="245">
        <v>99</v>
      </c>
    </row>
    <row r="3" spans="1:21" s="12" customFormat="1" ht="21.75" customHeight="1" x14ac:dyDescent="0.2">
      <c r="A3" s="480" t="s">
        <v>83</v>
      </c>
      <c r="B3" s="480"/>
      <c r="C3" s="480"/>
      <c r="D3" s="481" t="s">
        <v>342</v>
      </c>
      <c r="E3" s="481"/>
      <c r="F3" s="482" t="s">
        <v>486</v>
      </c>
      <c r="G3" s="482"/>
      <c r="H3" s="11"/>
      <c r="I3" s="468" t="s">
        <v>487</v>
      </c>
      <c r="J3" s="468"/>
      <c r="K3" s="468"/>
      <c r="L3" s="468"/>
      <c r="M3" s="241" t="s">
        <v>346</v>
      </c>
      <c r="N3" s="466" t="s">
        <v>537</v>
      </c>
      <c r="O3" s="466"/>
      <c r="P3" s="466"/>
      <c r="T3" s="246">
        <v>1378</v>
      </c>
      <c r="U3" s="245">
        <v>98</v>
      </c>
    </row>
    <row r="4" spans="1:21" s="12" customFormat="1" ht="17.25" customHeight="1" x14ac:dyDescent="0.2">
      <c r="A4" s="473" t="s">
        <v>74</v>
      </c>
      <c r="B4" s="473"/>
      <c r="C4" s="473"/>
      <c r="D4" s="474" t="s">
        <v>521</v>
      </c>
      <c r="E4" s="474"/>
      <c r="F4" s="295"/>
      <c r="G4" s="29"/>
      <c r="H4" s="29"/>
      <c r="I4" s="29"/>
      <c r="J4" s="29"/>
      <c r="K4" s="29"/>
      <c r="L4" s="30"/>
      <c r="M4" s="76" t="s">
        <v>81</v>
      </c>
      <c r="N4" s="467" t="s">
        <v>517</v>
      </c>
      <c r="O4" s="467"/>
      <c r="P4" s="467"/>
      <c r="T4" s="246">
        <v>1382</v>
      </c>
      <c r="U4" s="245">
        <v>97</v>
      </c>
    </row>
    <row r="5" spans="1:21" s="10" customFormat="1" ht="19.5" customHeight="1" x14ac:dyDescent="0.2">
      <c r="A5" s="13"/>
      <c r="B5" s="13"/>
      <c r="C5" s="14"/>
      <c r="D5" s="15"/>
      <c r="E5" s="16"/>
      <c r="F5" s="296"/>
      <c r="G5" s="16"/>
      <c r="H5" s="16"/>
      <c r="I5" s="13"/>
      <c r="J5" s="13"/>
      <c r="K5" s="13"/>
      <c r="L5" s="17"/>
      <c r="M5" s="18"/>
      <c r="N5" s="465">
        <v>42169.760059953704</v>
      </c>
      <c r="O5" s="465"/>
      <c r="P5" s="465"/>
      <c r="T5" s="246">
        <v>1386</v>
      </c>
      <c r="U5" s="245">
        <v>96</v>
      </c>
    </row>
    <row r="6" spans="1:21" s="19" customFormat="1" ht="24.95" customHeight="1" x14ac:dyDescent="0.2">
      <c r="A6" s="475" t="s">
        <v>12</v>
      </c>
      <c r="B6" s="476" t="s">
        <v>69</v>
      </c>
      <c r="C6" s="478" t="s">
        <v>80</v>
      </c>
      <c r="D6" s="470" t="s">
        <v>14</v>
      </c>
      <c r="E6" s="470" t="s">
        <v>477</v>
      </c>
      <c r="F6" s="521" t="s">
        <v>15</v>
      </c>
      <c r="G6" s="471" t="s">
        <v>188</v>
      </c>
      <c r="I6" s="260" t="s">
        <v>16</v>
      </c>
      <c r="J6" s="261"/>
      <c r="K6" s="261"/>
      <c r="L6" s="261"/>
      <c r="M6" s="264" t="s">
        <v>339</v>
      </c>
      <c r="N6" s="265"/>
      <c r="O6" s="290"/>
      <c r="P6" s="262"/>
      <c r="T6" s="247">
        <v>1390</v>
      </c>
      <c r="U6" s="248">
        <v>95</v>
      </c>
    </row>
    <row r="7" spans="1:21" ht="26.25" customHeight="1" x14ac:dyDescent="0.2">
      <c r="A7" s="475"/>
      <c r="B7" s="477"/>
      <c r="C7" s="478"/>
      <c r="D7" s="470"/>
      <c r="E7" s="470"/>
      <c r="F7" s="521"/>
      <c r="G7" s="472"/>
      <c r="H7" s="20"/>
      <c r="I7" s="46" t="s">
        <v>482</v>
      </c>
      <c r="J7" s="43" t="s">
        <v>70</v>
      </c>
      <c r="K7" s="43" t="s">
        <v>69</v>
      </c>
      <c r="L7" s="44" t="s">
        <v>13</v>
      </c>
      <c r="M7" s="45" t="s">
        <v>14</v>
      </c>
      <c r="N7" s="45" t="s">
        <v>477</v>
      </c>
      <c r="O7" s="291" t="s">
        <v>15</v>
      </c>
      <c r="P7" s="43" t="s">
        <v>28</v>
      </c>
      <c r="T7" s="247">
        <v>1394</v>
      </c>
      <c r="U7" s="248">
        <v>94</v>
      </c>
    </row>
    <row r="8" spans="1:21" s="19" customFormat="1" ht="48" customHeight="1" x14ac:dyDescent="0.2">
      <c r="A8" s="330" t="s">
        <v>537</v>
      </c>
      <c r="B8" s="337">
        <v>153</v>
      </c>
      <c r="C8" s="333">
        <v>36132</v>
      </c>
      <c r="D8" s="338" t="s">
        <v>542</v>
      </c>
      <c r="E8" s="339" t="s">
        <v>541</v>
      </c>
      <c r="F8" s="341" t="s">
        <v>591</v>
      </c>
      <c r="G8" s="359"/>
      <c r="H8" s="22"/>
      <c r="I8" s="330">
        <v>1</v>
      </c>
      <c r="J8" s="331" t="s">
        <v>354</v>
      </c>
      <c r="K8" s="332">
        <v>153</v>
      </c>
      <c r="L8" s="333">
        <v>36132</v>
      </c>
      <c r="M8" s="334" t="s">
        <v>542</v>
      </c>
      <c r="N8" s="334" t="s">
        <v>541</v>
      </c>
      <c r="O8" s="341" t="s">
        <v>591</v>
      </c>
      <c r="P8" s="336"/>
      <c r="T8" s="247">
        <v>1398</v>
      </c>
      <c r="U8" s="248">
        <v>93</v>
      </c>
    </row>
    <row r="9" spans="1:21" s="19" customFormat="1" ht="48" customHeight="1" x14ac:dyDescent="0.2">
      <c r="A9" s="330"/>
      <c r="B9" s="337"/>
      <c r="C9" s="333"/>
      <c r="D9" s="338"/>
      <c r="E9" s="339"/>
      <c r="F9" s="341"/>
      <c r="G9" s="359"/>
      <c r="H9" s="22"/>
      <c r="I9" s="330">
        <v>2</v>
      </c>
      <c r="J9" s="331" t="s">
        <v>355</v>
      </c>
      <c r="K9" s="332" t="s">
        <v>594</v>
      </c>
      <c r="L9" s="333" t="s">
        <v>594</v>
      </c>
      <c r="M9" s="334" t="s">
        <v>594</v>
      </c>
      <c r="N9" s="334" t="s">
        <v>594</v>
      </c>
      <c r="O9" s="341"/>
      <c r="P9" s="336"/>
      <c r="T9" s="247">
        <v>1402</v>
      </c>
      <c r="U9" s="248">
        <v>92</v>
      </c>
    </row>
    <row r="10" spans="1:21" s="19" customFormat="1" ht="48" customHeight="1" x14ac:dyDescent="0.2">
      <c r="A10" s="330"/>
      <c r="B10" s="337"/>
      <c r="C10" s="333"/>
      <c r="D10" s="338"/>
      <c r="E10" s="339"/>
      <c r="F10" s="341"/>
      <c r="G10" s="359"/>
      <c r="H10" s="22"/>
      <c r="I10" s="330">
        <v>3</v>
      </c>
      <c r="J10" s="331" t="s">
        <v>356</v>
      </c>
      <c r="K10" s="332" t="s">
        <v>594</v>
      </c>
      <c r="L10" s="333" t="s">
        <v>594</v>
      </c>
      <c r="M10" s="334" t="s">
        <v>594</v>
      </c>
      <c r="N10" s="334" t="s">
        <v>594</v>
      </c>
      <c r="O10" s="341"/>
      <c r="P10" s="336"/>
      <c r="T10" s="247">
        <v>1406</v>
      </c>
      <c r="U10" s="248">
        <v>91</v>
      </c>
    </row>
    <row r="11" spans="1:21" s="19" customFormat="1" ht="48" customHeight="1" x14ac:dyDescent="0.2">
      <c r="A11" s="330"/>
      <c r="B11" s="337"/>
      <c r="C11" s="333"/>
      <c r="D11" s="338"/>
      <c r="E11" s="339"/>
      <c r="F11" s="341"/>
      <c r="G11" s="359"/>
      <c r="H11" s="22"/>
      <c r="I11" s="330">
        <v>4</v>
      </c>
      <c r="J11" s="331" t="s">
        <v>357</v>
      </c>
      <c r="K11" s="332" t="s">
        <v>594</v>
      </c>
      <c r="L11" s="333" t="s">
        <v>594</v>
      </c>
      <c r="M11" s="334" t="s">
        <v>594</v>
      </c>
      <c r="N11" s="334" t="s">
        <v>594</v>
      </c>
      <c r="O11" s="341"/>
      <c r="P11" s="336"/>
      <c r="T11" s="247">
        <v>1410</v>
      </c>
      <c r="U11" s="248">
        <v>90</v>
      </c>
    </row>
    <row r="12" spans="1:21" s="19" customFormat="1" ht="48" customHeight="1" x14ac:dyDescent="0.2">
      <c r="A12" s="330"/>
      <c r="B12" s="337"/>
      <c r="C12" s="333"/>
      <c r="D12" s="338"/>
      <c r="E12" s="339"/>
      <c r="F12" s="341"/>
      <c r="G12" s="359"/>
      <c r="H12" s="22"/>
      <c r="I12" s="330">
        <v>5</v>
      </c>
      <c r="J12" s="331" t="s">
        <v>358</v>
      </c>
      <c r="K12" s="332" t="s">
        <v>594</v>
      </c>
      <c r="L12" s="333" t="s">
        <v>594</v>
      </c>
      <c r="M12" s="334" t="s">
        <v>594</v>
      </c>
      <c r="N12" s="334" t="s">
        <v>594</v>
      </c>
      <c r="O12" s="341"/>
      <c r="P12" s="336"/>
      <c r="T12" s="247">
        <v>1414</v>
      </c>
      <c r="U12" s="248">
        <v>89</v>
      </c>
    </row>
    <row r="13" spans="1:21" s="19" customFormat="1" ht="48" customHeight="1" x14ac:dyDescent="0.2">
      <c r="A13" s="330"/>
      <c r="B13" s="337"/>
      <c r="C13" s="333"/>
      <c r="D13" s="338"/>
      <c r="E13" s="339"/>
      <c r="F13" s="341"/>
      <c r="G13" s="359"/>
      <c r="H13" s="22"/>
      <c r="I13" s="330">
        <v>6</v>
      </c>
      <c r="J13" s="331" t="s">
        <v>359</v>
      </c>
      <c r="K13" s="332" t="s">
        <v>594</v>
      </c>
      <c r="L13" s="333" t="s">
        <v>594</v>
      </c>
      <c r="M13" s="334" t="s">
        <v>594</v>
      </c>
      <c r="N13" s="334" t="s">
        <v>594</v>
      </c>
      <c r="O13" s="341"/>
      <c r="P13" s="336"/>
      <c r="T13" s="247">
        <v>1418</v>
      </c>
      <c r="U13" s="248">
        <v>88</v>
      </c>
    </row>
    <row r="14" spans="1:21" s="19" customFormat="1" ht="48" customHeight="1" x14ac:dyDescent="0.2">
      <c r="A14" s="330"/>
      <c r="B14" s="337"/>
      <c r="C14" s="333"/>
      <c r="D14" s="338"/>
      <c r="E14" s="339"/>
      <c r="F14" s="341"/>
      <c r="G14" s="359"/>
      <c r="H14" s="22"/>
      <c r="I14" s="330">
        <v>7</v>
      </c>
      <c r="J14" s="331" t="s">
        <v>360</v>
      </c>
      <c r="K14" s="332" t="s">
        <v>594</v>
      </c>
      <c r="L14" s="333" t="s">
        <v>594</v>
      </c>
      <c r="M14" s="334" t="s">
        <v>594</v>
      </c>
      <c r="N14" s="334" t="s">
        <v>594</v>
      </c>
      <c r="O14" s="341"/>
      <c r="P14" s="336"/>
      <c r="T14" s="247">
        <v>1422</v>
      </c>
      <c r="U14" s="248">
        <v>87</v>
      </c>
    </row>
    <row r="15" spans="1:21" s="19" customFormat="1" ht="48" customHeight="1" x14ac:dyDescent="0.2">
      <c r="A15" s="330"/>
      <c r="B15" s="337"/>
      <c r="C15" s="333"/>
      <c r="D15" s="338"/>
      <c r="E15" s="339"/>
      <c r="F15" s="341"/>
      <c r="G15" s="359"/>
      <c r="H15" s="22"/>
      <c r="I15" s="330">
        <v>8</v>
      </c>
      <c r="J15" s="331" t="s">
        <v>361</v>
      </c>
      <c r="K15" s="332" t="s">
        <v>594</v>
      </c>
      <c r="L15" s="333" t="s">
        <v>594</v>
      </c>
      <c r="M15" s="334" t="s">
        <v>594</v>
      </c>
      <c r="N15" s="334" t="s">
        <v>594</v>
      </c>
      <c r="O15" s="341"/>
      <c r="P15" s="336"/>
      <c r="T15" s="247">
        <v>1426</v>
      </c>
      <c r="U15" s="248">
        <v>86</v>
      </c>
    </row>
    <row r="16" spans="1:21" s="19" customFormat="1" ht="48" customHeight="1" x14ac:dyDescent="0.2">
      <c r="A16" s="330"/>
      <c r="B16" s="337"/>
      <c r="C16" s="333"/>
      <c r="D16" s="338"/>
      <c r="E16" s="339"/>
      <c r="F16" s="341"/>
      <c r="G16" s="359"/>
      <c r="H16" s="22"/>
      <c r="I16" s="330">
        <v>9</v>
      </c>
      <c r="J16" s="331" t="s">
        <v>362</v>
      </c>
      <c r="K16" s="332" t="s">
        <v>594</v>
      </c>
      <c r="L16" s="333" t="s">
        <v>594</v>
      </c>
      <c r="M16" s="334" t="s">
        <v>594</v>
      </c>
      <c r="N16" s="334" t="s">
        <v>594</v>
      </c>
      <c r="O16" s="341"/>
      <c r="P16" s="336"/>
      <c r="T16" s="247">
        <v>1430</v>
      </c>
      <c r="U16" s="248">
        <v>85</v>
      </c>
    </row>
    <row r="17" spans="1:21" s="19" customFormat="1" ht="48" customHeight="1" x14ac:dyDescent="0.2">
      <c r="A17" s="330"/>
      <c r="B17" s="337"/>
      <c r="C17" s="333"/>
      <c r="D17" s="338"/>
      <c r="E17" s="339"/>
      <c r="F17" s="341"/>
      <c r="G17" s="359"/>
      <c r="H17" s="22"/>
      <c r="I17" s="330">
        <v>10</v>
      </c>
      <c r="J17" s="331" t="s">
        <v>363</v>
      </c>
      <c r="K17" s="332" t="s">
        <v>594</v>
      </c>
      <c r="L17" s="333" t="s">
        <v>594</v>
      </c>
      <c r="M17" s="334" t="s">
        <v>594</v>
      </c>
      <c r="N17" s="334" t="s">
        <v>594</v>
      </c>
      <c r="O17" s="341"/>
      <c r="P17" s="336"/>
      <c r="T17" s="247">
        <v>1435</v>
      </c>
      <c r="U17" s="248">
        <v>84</v>
      </c>
    </row>
    <row r="18" spans="1:21" s="19" customFormat="1" ht="48" customHeight="1" x14ac:dyDescent="0.2">
      <c r="A18" s="330"/>
      <c r="B18" s="337"/>
      <c r="C18" s="333"/>
      <c r="D18" s="338"/>
      <c r="E18" s="339"/>
      <c r="F18" s="341"/>
      <c r="G18" s="359"/>
      <c r="H18" s="22"/>
      <c r="I18" s="330">
        <v>11</v>
      </c>
      <c r="J18" s="331" t="s">
        <v>364</v>
      </c>
      <c r="K18" s="332" t="s">
        <v>594</v>
      </c>
      <c r="L18" s="333" t="s">
        <v>594</v>
      </c>
      <c r="M18" s="334" t="s">
        <v>594</v>
      </c>
      <c r="N18" s="334" t="s">
        <v>594</v>
      </c>
      <c r="O18" s="341"/>
      <c r="P18" s="336"/>
      <c r="T18" s="247">
        <v>1440</v>
      </c>
      <c r="U18" s="248">
        <v>83</v>
      </c>
    </row>
    <row r="19" spans="1:21" s="19" customFormat="1" ht="48" customHeight="1" x14ac:dyDescent="0.2">
      <c r="A19" s="330"/>
      <c r="B19" s="337"/>
      <c r="C19" s="333"/>
      <c r="D19" s="338"/>
      <c r="E19" s="339"/>
      <c r="F19" s="341"/>
      <c r="G19" s="359"/>
      <c r="H19" s="22"/>
      <c r="I19" s="330">
        <v>12</v>
      </c>
      <c r="J19" s="331" t="s">
        <v>365</v>
      </c>
      <c r="K19" s="332" t="s">
        <v>594</v>
      </c>
      <c r="L19" s="333" t="s">
        <v>594</v>
      </c>
      <c r="M19" s="334" t="s">
        <v>594</v>
      </c>
      <c r="N19" s="334" t="s">
        <v>594</v>
      </c>
      <c r="O19" s="341"/>
      <c r="P19" s="336"/>
      <c r="T19" s="247">
        <v>1445</v>
      </c>
      <c r="U19" s="248">
        <v>82</v>
      </c>
    </row>
    <row r="20" spans="1:21" s="19" customFormat="1" ht="48" customHeight="1" x14ac:dyDescent="0.2">
      <c r="A20" s="66"/>
      <c r="B20" s="310"/>
      <c r="C20" s="116"/>
      <c r="D20" s="311"/>
      <c r="E20" s="175"/>
      <c r="F20" s="312"/>
      <c r="G20" s="359"/>
      <c r="H20" s="22"/>
      <c r="I20" s="260" t="s">
        <v>17</v>
      </c>
      <c r="J20" s="261"/>
      <c r="K20" s="261"/>
      <c r="L20" s="261"/>
      <c r="M20" s="264" t="s">
        <v>339</v>
      </c>
      <c r="N20" s="265"/>
      <c r="O20" s="290"/>
      <c r="P20" s="262"/>
      <c r="T20" s="247">
        <v>1450</v>
      </c>
      <c r="U20" s="248">
        <v>81</v>
      </c>
    </row>
    <row r="21" spans="1:21" s="19" customFormat="1" ht="48" customHeight="1" x14ac:dyDescent="0.2">
      <c r="A21" s="66"/>
      <c r="B21" s="310"/>
      <c r="C21" s="116"/>
      <c r="D21" s="311"/>
      <c r="E21" s="175"/>
      <c r="F21" s="312"/>
      <c r="G21" s="359"/>
      <c r="H21" s="22"/>
      <c r="I21" s="46" t="s">
        <v>482</v>
      </c>
      <c r="J21" s="43" t="s">
        <v>70</v>
      </c>
      <c r="K21" s="43" t="s">
        <v>69</v>
      </c>
      <c r="L21" s="44" t="s">
        <v>13</v>
      </c>
      <c r="M21" s="45" t="s">
        <v>14</v>
      </c>
      <c r="N21" s="45" t="s">
        <v>477</v>
      </c>
      <c r="O21" s="291" t="s">
        <v>15</v>
      </c>
      <c r="P21" s="43" t="s">
        <v>28</v>
      </c>
      <c r="T21" s="247">
        <v>1455</v>
      </c>
      <c r="U21" s="248">
        <v>80</v>
      </c>
    </row>
    <row r="22" spans="1:21" s="19" customFormat="1" ht="48" customHeight="1" x14ac:dyDescent="0.2">
      <c r="A22" s="66"/>
      <c r="B22" s="310"/>
      <c r="C22" s="116"/>
      <c r="D22" s="311"/>
      <c r="E22" s="175"/>
      <c r="F22" s="312"/>
      <c r="G22" s="359"/>
      <c r="H22" s="22"/>
      <c r="I22" s="66">
        <v>1</v>
      </c>
      <c r="J22" s="209" t="s">
        <v>366</v>
      </c>
      <c r="K22" s="268" t="s">
        <v>594</v>
      </c>
      <c r="L22" s="116" t="s">
        <v>594</v>
      </c>
      <c r="M22" s="210" t="s">
        <v>594</v>
      </c>
      <c r="N22" s="210" t="s">
        <v>594</v>
      </c>
      <c r="O22" s="312"/>
      <c r="P22" s="309"/>
      <c r="T22" s="247">
        <v>1460</v>
      </c>
      <c r="U22" s="248">
        <v>79</v>
      </c>
    </row>
    <row r="23" spans="1:21" s="19" customFormat="1" ht="48" customHeight="1" x14ac:dyDescent="0.2">
      <c r="A23" s="66"/>
      <c r="B23" s="310"/>
      <c r="C23" s="116"/>
      <c r="D23" s="311"/>
      <c r="E23" s="175"/>
      <c r="F23" s="312"/>
      <c r="G23" s="359"/>
      <c r="H23" s="22"/>
      <c r="I23" s="66">
        <v>2</v>
      </c>
      <c r="J23" s="209" t="s">
        <v>367</v>
      </c>
      <c r="K23" s="268" t="s">
        <v>594</v>
      </c>
      <c r="L23" s="116" t="s">
        <v>594</v>
      </c>
      <c r="M23" s="210" t="s">
        <v>594</v>
      </c>
      <c r="N23" s="210" t="s">
        <v>594</v>
      </c>
      <c r="O23" s="312"/>
      <c r="P23" s="309"/>
      <c r="T23" s="247">
        <v>1465</v>
      </c>
      <c r="U23" s="248">
        <v>78</v>
      </c>
    </row>
    <row r="24" spans="1:21" s="19" customFormat="1" ht="48" customHeight="1" x14ac:dyDescent="0.2">
      <c r="A24" s="66"/>
      <c r="B24" s="310"/>
      <c r="C24" s="116"/>
      <c r="D24" s="311"/>
      <c r="E24" s="175"/>
      <c r="F24" s="312"/>
      <c r="G24" s="359"/>
      <c r="H24" s="22"/>
      <c r="I24" s="66">
        <v>3</v>
      </c>
      <c r="J24" s="209" t="s">
        <v>368</v>
      </c>
      <c r="K24" s="268" t="s">
        <v>594</v>
      </c>
      <c r="L24" s="116" t="s">
        <v>594</v>
      </c>
      <c r="M24" s="210" t="s">
        <v>594</v>
      </c>
      <c r="N24" s="210" t="s">
        <v>594</v>
      </c>
      <c r="O24" s="312"/>
      <c r="P24" s="309"/>
      <c r="T24" s="247">
        <v>1470</v>
      </c>
      <c r="U24" s="248">
        <v>77</v>
      </c>
    </row>
    <row r="25" spans="1:21" s="19" customFormat="1" ht="48" customHeight="1" x14ac:dyDescent="0.2">
      <c r="A25" s="66"/>
      <c r="B25" s="310"/>
      <c r="C25" s="116"/>
      <c r="D25" s="311"/>
      <c r="E25" s="175"/>
      <c r="F25" s="312"/>
      <c r="G25" s="359"/>
      <c r="H25" s="22"/>
      <c r="I25" s="66">
        <v>4</v>
      </c>
      <c r="J25" s="209" t="s">
        <v>369</v>
      </c>
      <c r="K25" s="268" t="s">
        <v>594</v>
      </c>
      <c r="L25" s="116" t="s">
        <v>594</v>
      </c>
      <c r="M25" s="210" t="s">
        <v>594</v>
      </c>
      <c r="N25" s="210" t="s">
        <v>594</v>
      </c>
      <c r="O25" s="312"/>
      <c r="P25" s="309"/>
      <c r="T25" s="247">
        <v>1475</v>
      </c>
      <c r="U25" s="248">
        <v>76</v>
      </c>
    </row>
    <row r="26" spans="1:21" s="19" customFormat="1" ht="48" customHeight="1" x14ac:dyDescent="0.2">
      <c r="A26" s="66"/>
      <c r="B26" s="310"/>
      <c r="C26" s="116"/>
      <c r="D26" s="311"/>
      <c r="E26" s="175"/>
      <c r="F26" s="312"/>
      <c r="G26" s="359"/>
      <c r="H26" s="22"/>
      <c r="I26" s="66">
        <v>5</v>
      </c>
      <c r="J26" s="209" t="s">
        <v>370</v>
      </c>
      <c r="K26" s="268" t="s">
        <v>594</v>
      </c>
      <c r="L26" s="116" t="s">
        <v>594</v>
      </c>
      <c r="M26" s="210" t="s">
        <v>594</v>
      </c>
      <c r="N26" s="210" t="s">
        <v>594</v>
      </c>
      <c r="O26" s="312"/>
      <c r="P26" s="309"/>
      <c r="T26" s="247">
        <v>1480</v>
      </c>
      <c r="U26" s="248">
        <v>75</v>
      </c>
    </row>
    <row r="27" spans="1:21" s="19" customFormat="1" ht="48" customHeight="1" x14ac:dyDescent="0.2">
      <c r="A27" s="66"/>
      <c r="B27" s="310"/>
      <c r="C27" s="116"/>
      <c r="D27" s="311"/>
      <c r="E27" s="175"/>
      <c r="F27" s="312"/>
      <c r="G27" s="359"/>
      <c r="H27" s="22"/>
      <c r="I27" s="66">
        <v>6</v>
      </c>
      <c r="J27" s="209" t="s">
        <v>371</v>
      </c>
      <c r="K27" s="268" t="s">
        <v>594</v>
      </c>
      <c r="L27" s="116" t="s">
        <v>594</v>
      </c>
      <c r="M27" s="210" t="s">
        <v>594</v>
      </c>
      <c r="N27" s="210" t="s">
        <v>594</v>
      </c>
      <c r="O27" s="312"/>
      <c r="P27" s="309"/>
      <c r="T27" s="247">
        <v>1485</v>
      </c>
      <c r="U27" s="248">
        <v>74</v>
      </c>
    </row>
    <row r="28" spans="1:21" s="19" customFormat="1" ht="48" customHeight="1" x14ac:dyDescent="0.2">
      <c r="A28" s="66"/>
      <c r="B28" s="310"/>
      <c r="C28" s="116"/>
      <c r="D28" s="311"/>
      <c r="E28" s="175"/>
      <c r="F28" s="312"/>
      <c r="G28" s="359"/>
      <c r="H28" s="22"/>
      <c r="I28" s="66">
        <v>7</v>
      </c>
      <c r="J28" s="209" t="s">
        <v>372</v>
      </c>
      <c r="K28" s="268" t="s">
        <v>594</v>
      </c>
      <c r="L28" s="116" t="s">
        <v>594</v>
      </c>
      <c r="M28" s="210" t="s">
        <v>594</v>
      </c>
      <c r="N28" s="210" t="s">
        <v>594</v>
      </c>
      <c r="O28" s="312"/>
      <c r="P28" s="309"/>
      <c r="T28" s="247">
        <v>1490</v>
      </c>
      <c r="U28" s="248">
        <v>73</v>
      </c>
    </row>
    <row r="29" spans="1:21" s="19" customFormat="1" ht="48" customHeight="1" x14ac:dyDescent="0.2">
      <c r="A29" s="66"/>
      <c r="B29" s="310"/>
      <c r="C29" s="116"/>
      <c r="D29" s="311"/>
      <c r="E29" s="175"/>
      <c r="F29" s="312"/>
      <c r="G29" s="359"/>
      <c r="H29" s="22"/>
      <c r="I29" s="66">
        <v>8</v>
      </c>
      <c r="J29" s="209" t="s">
        <v>373</v>
      </c>
      <c r="K29" s="268" t="s">
        <v>594</v>
      </c>
      <c r="L29" s="116" t="s">
        <v>594</v>
      </c>
      <c r="M29" s="210" t="s">
        <v>594</v>
      </c>
      <c r="N29" s="210" t="s">
        <v>594</v>
      </c>
      <c r="O29" s="312"/>
      <c r="P29" s="309"/>
      <c r="T29" s="247">
        <v>1495</v>
      </c>
      <c r="U29" s="248">
        <v>72</v>
      </c>
    </row>
    <row r="30" spans="1:21" s="19" customFormat="1" ht="48" customHeight="1" x14ac:dyDescent="0.2">
      <c r="A30" s="66"/>
      <c r="B30" s="310"/>
      <c r="C30" s="116"/>
      <c r="D30" s="311"/>
      <c r="E30" s="175"/>
      <c r="F30" s="312"/>
      <c r="G30" s="359"/>
      <c r="H30" s="22"/>
      <c r="I30" s="66">
        <v>9</v>
      </c>
      <c r="J30" s="209" t="s">
        <v>374</v>
      </c>
      <c r="K30" s="268" t="s">
        <v>594</v>
      </c>
      <c r="L30" s="116" t="s">
        <v>594</v>
      </c>
      <c r="M30" s="210" t="s">
        <v>594</v>
      </c>
      <c r="N30" s="210" t="s">
        <v>594</v>
      </c>
      <c r="O30" s="312"/>
      <c r="P30" s="309"/>
      <c r="T30" s="247">
        <v>1500</v>
      </c>
      <c r="U30" s="248">
        <v>71</v>
      </c>
    </row>
    <row r="31" spans="1:21" s="19" customFormat="1" ht="48" customHeight="1" x14ac:dyDescent="0.2">
      <c r="A31" s="66"/>
      <c r="B31" s="310"/>
      <c r="C31" s="116"/>
      <c r="D31" s="311"/>
      <c r="E31" s="175"/>
      <c r="F31" s="312"/>
      <c r="G31" s="359"/>
      <c r="H31" s="22"/>
      <c r="I31" s="66">
        <v>10</v>
      </c>
      <c r="J31" s="209" t="s">
        <v>375</v>
      </c>
      <c r="K31" s="268" t="s">
        <v>594</v>
      </c>
      <c r="L31" s="116" t="s">
        <v>594</v>
      </c>
      <c r="M31" s="210" t="s">
        <v>594</v>
      </c>
      <c r="N31" s="210" t="s">
        <v>594</v>
      </c>
      <c r="O31" s="312"/>
      <c r="P31" s="309"/>
      <c r="T31" s="247">
        <v>1505</v>
      </c>
      <c r="U31" s="248">
        <v>70</v>
      </c>
    </row>
    <row r="32" spans="1:21" s="19" customFormat="1" ht="48" customHeight="1" x14ac:dyDescent="0.2">
      <c r="A32" s="66"/>
      <c r="B32" s="310"/>
      <c r="C32" s="116"/>
      <c r="D32" s="311"/>
      <c r="E32" s="175"/>
      <c r="F32" s="312"/>
      <c r="G32" s="359"/>
      <c r="H32" s="22"/>
      <c r="I32" s="66">
        <v>11</v>
      </c>
      <c r="J32" s="209" t="s">
        <v>376</v>
      </c>
      <c r="K32" s="268" t="s">
        <v>594</v>
      </c>
      <c r="L32" s="116" t="s">
        <v>594</v>
      </c>
      <c r="M32" s="210" t="s">
        <v>594</v>
      </c>
      <c r="N32" s="210" t="s">
        <v>594</v>
      </c>
      <c r="O32" s="312"/>
      <c r="P32" s="309"/>
      <c r="T32" s="247">
        <v>1510</v>
      </c>
      <c r="U32" s="248">
        <v>69</v>
      </c>
    </row>
    <row r="33" spans="1:21" s="19" customFormat="1" ht="48" customHeight="1" x14ac:dyDescent="0.2">
      <c r="A33" s="66"/>
      <c r="B33" s="310"/>
      <c r="C33" s="116"/>
      <c r="D33" s="311"/>
      <c r="E33" s="175"/>
      <c r="F33" s="312"/>
      <c r="G33" s="359"/>
      <c r="H33" s="22"/>
      <c r="I33" s="66">
        <v>12</v>
      </c>
      <c r="J33" s="209" t="s">
        <v>377</v>
      </c>
      <c r="K33" s="268" t="s">
        <v>594</v>
      </c>
      <c r="L33" s="116" t="s">
        <v>594</v>
      </c>
      <c r="M33" s="210" t="s">
        <v>594</v>
      </c>
      <c r="N33" s="210" t="s">
        <v>594</v>
      </c>
      <c r="O33" s="312"/>
      <c r="P33" s="309"/>
      <c r="T33" s="247">
        <v>1515</v>
      </c>
      <c r="U33" s="248">
        <v>68</v>
      </c>
    </row>
    <row r="34" spans="1:21" ht="13.5" customHeight="1" x14ac:dyDescent="0.2">
      <c r="A34" s="32"/>
      <c r="B34" s="32"/>
      <c r="C34" s="33"/>
      <c r="D34" s="53"/>
      <c r="E34" s="34"/>
      <c r="F34" s="297"/>
      <c r="G34" s="329"/>
      <c r="I34" s="37"/>
      <c r="J34" s="38"/>
      <c r="K34" s="39"/>
      <c r="L34" s="40"/>
      <c r="M34" s="49"/>
      <c r="N34" s="49"/>
      <c r="O34" s="292"/>
      <c r="P34" s="39"/>
      <c r="T34" s="247">
        <v>1620</v>
      </c>
      <c r="U34" s="248">
        <v>55</v>
      </c>
    </row>
    <row r="35" spans="1:21" ht="14.25" customHeight="1" x14ac:dyDescent="0.2">
      <c r="A35" s="26" t="s">
        <v>19</v>
      </c>
      <c r="B35" s="26"/>
      <c r="C35" s="26"/>
      <c r="D35" s="54"/>
      <c r="E35" s="47" t="s">
        <v>0</v>
      </c>
      <c r="F35" s="298" t="s">
        <v>1</v>
      </c>
      <c r="G35" s="329"/>
      <c r="H35" s="27" t="s">
        <v>2</v>
      </c>
      <c r="I35" s="27"/>
      <c r="J35" s="27"/>
      <c r="K35" s="27"/>
      <c r="M35" s="50" t="s">
        <v>3</v>
      </c>
      <c r="N35" s="51" t="s">
        <v>3</v>
      </c>
      <c r="O35" s="293" t="s">
        <v>3</v>
      </c>
      <c r="P35" s="26"/>
      <c r="Q35" s="28"/>
      <c r="T35" s="247">
        <v>1630</v>
      </c>
      <c r="U35" s="248">
        <v>54</v>
      </c>
    </row>
    <row r="36" spans="1:21" x14ac:dyDescent="0.2">
      <c r="T36" s="247">
        <v>1640</v>
      </c>
      <c r="U36" s="248">
        <v>53</v>
      </c>
    </row>
    <row r="37" spans="1:21" x14ac:dyDescent="0.2">
      <c r="T37" s="247">
        <v>1650</v>
      </c>
      <c r="U37" s="248">
        <v>52</v>
      </c>
    </row>
    <row r="38" spans="1:21" x14ac:dyDescent="0.2">
      <c r="T38" s="247">
        <v>1660</v>
      </c>
      <c r="U38" s="248">
        <v>51</v>
      </c>
    </row>
    <row r="39" spans="1:21" x14ac:dyDescent="0.2">
      <c r="T39" s="247">
        <v>1670</v>
      </c>
      <c r="U39" s="248">
        <v>50</v>
      </c>
    </row>
    <row r="40" spans="1:21" x14ac:dyDescent="0.2">
      <c r="T40" s="247">
        <v>1680</v>
      </c>
      <c r="U40" s="248">
        <v>49</v>
      </c>
    </row>
    <row r="41" spans="1:21" x14ac:dyDescent="0.2">
      <c r="T41" s="247">
        <v>1690</v>
      </c>
      <c r="U41" s="248">
        <v>48</v>
      </c>
    </row>
    <row r="42" spans="1:21" x14ac:dyDescent="0.2">
      <c r="T42" s="247">
        <v>1700</v>
      </c>
      <c r="U42" s="248">
        <v>47</v>
      </c>
    </row>
    <row r="43" spans="1:21" x14ac:dyDescent="0.2">
      <c r="T43" s="247">
        <v>1710</v>
      </c>
      <c r="U43" s="248">
        <v>46</v>
      </c>
    </row>
    <row r="44" spans="1:21" x14ac:dyDescent="0.2">
      <c r="T44" s="247">
        <v>1720</v>
      </c>
      <c r="U44" s="248">
        <v>45</v>
      </c>
    </row>
    <row r="45" spans="1:21" x14ac:dyDescent="0.2">
      <c r="T45" s="247">
        <v>1730</v>
      </c>
      <c r="U45" s="248">
        <v>44</v>
      </c>
    </row>
    <row r="46" spans="1:21" x14ac:dyDescent="0.2">
      <c r="T46" s="247">
        <v>1740</v>
      </c>
      <c r="U46" s="248">
        <v>43</v>
      </c>
    </row>
    <row r="47" spans="1:21" x14ac:dyDescent="0.2">
      <c r="T47" s="247">
        <v>1750</v>
      </c>
      <c r="U47" s="248">
        <v>42</v>
      </c>
    </row>
    <row r="48" spans="1:21" x14ac:dyDescent="0.2">
      <c r="T48" s="247">
        <v>1760</v>
      </c>
      <c r="U48" s="248">
        <v>41</v>
      </c>
    </row>
    <row r="49" spans="20:21" x14ac:dyDescent="0.2">
      <c r="T49" s="247">
        <v>1770</v>
      </c>
      <c r="U49" s="248">
        <v>40</v>
      </c>
    </row>
    <row r="50" spans="20:21" x14ac:dyDescent="0.2">
      <c r="T50" s="247">
        <v>1780</v>
      </c>
      <c r="U50" s="248">
        <v>39</v>
      </c>
    </row>
    <row r="51" spans="20:21" x14ac:dyDescent="0.2">
      <c r="T51" s="247">
        <v>1790</v>
      </c>
      <c r="U51" s="248">
        <v>38</v>
      </c>
    </row>
    <row r="52" spans="20:21" x14ac:dyDescent="0.2">
      <c r="T52" s="247">
        <v>1800</v>
      </c>
      <c r="U52" s="248">
        <v>37</v>
      </c>
    </row>
    <row r="53" spans="20:21" x14ac:dyDescent="0.2">
      <c r="T53" s="247">
        <v>1810</v>
      </c>
      <c r="U53" s="248">
        <v>36</v>
      </c>
    </row>
    <row r="54" spans="20:21" x14ac:dyDescent="0.2">
      <c r="T54" s="247">
        <v>1830</v>
      </c>
      <c r="U54" s="248">
        <v>35</v>
      </c>
    </row>
    <row r="55" spans="20:21" x14ac:dyDescent="0.2">
      <c r="T55" s="247">
        <v>1850</v>
      </c>
      <c r="U55" s="248">
        <v>34</v>
      </c>
    </row>
    <row r="56" spans="20:21" x14ac:dyDescent="0.2">
      <c r="T56" s="247">
        <v>1870</v>
      </c>
      <c r="U56" s="248">
        <v>33</v>
      </c>
    </row>
    <row r="57" spans="20:21" x14ac:dyDescent="0.2">
      <c r="T57" s="247">
        <v>1890</v>
      </c>
      <c r="U57" s="248">
        <v>32</v>
      </c>
    </row>
    <row r="58" spans="20:21" x14ac:dyDescent="0.2">
      <c r="T58" s="247">
        <v>1910</v>
      </c>
      <c r="U58" s="248">
        <v>31</v>
      </c>
    </row>
    <row r="59" spans="20:21" x14ac:dyDescent="0.2">
      <c r="T59" s="247">
        <v>1930</v>
      </c>
      <c r="U59" s="248">
        <v>30</v>
      </c>
    </row>
    <row r="60" spans="20:21" x14ac:dyDescent="0.2">
      <c r="T60" s="247">
        <v>1950</v>
      </c>
      <c r="U60" s="248">
        <v>29</v>
      </c>
    </row>
    <row r="61" spans="20:21" x14ac:dyDescent="0.2">
      <c r="T61" s="247">
        <v>1970</v>
      </c>
      <c r="U61" s="248">
        <v>28</v>
      </c>
    </row>
    <row r="62" spans="20:21" x14ac:dyDescent="0.2">
      <c r="T62" s="247">
        <v>1990</v>
      </c>
      <c r="U62" s="248">
        <v>27</v>
      </c>
    </row>
    <row r="63" spans="20:21" x14ac:dyDescent="0.2">
      <c r="T63" s="247">
        <v>2010</v>
      </c>
      <c r="U63" s="248">
        <v>26</v>
      </c>
    </row>
    <row r="64" spans="20:21" x14ac:dyDescent="0.2">
      <c r="T64" s="247">
        <v>2030</v>
      </c>
      <c r="U64" s="248">
        <v>25</v>
      </c>
    </row>
    <row r="65" spans="20:21" x14ac:dyDescent="0.2">
      <c r="T65" s="247">
        <v>2050</v>
      </c>
      <c r="U65" s="248">
        <v>24</v>
      </c>
    </row>
    <row r="66" spans="20:21" x14ac:dyDescent="0.2">
      <c r="T66" s="247">
        <v>2070</v>
      </c>
      <c r="U66" s="248">
        <v>23</v>
      </c>
    </row>
    <row r="67" spans="20:21" x14ac:dyDescent="0.2">
      <c r="T67" s="247">
        <v>2090</v>
      </c>
      <c r="U67" s="248">
        <v>22</v>
      </c>
    </row>
    <row r="68" spans="20:21" x14ac:dyDescent="0.2">
      <c r="T68" s="247">
        <v>2110</v>
      </c>
      <c r="U68" s="248">
        <v>21</v>
      </c>
    </row>
    <row r="69" spans="20:21" x14ac:dyDescent="0.2">
      <c r="T69" s="247">
        <v>2130</v>
      </c>
      <c r="U69" s="248">
        <v>20</v>
      </c>
    </row>
    <row r="70" spans="20:21" x14ac:dyDescent="0.2">
      <c r="T70" s="247">
        <v>2150</v>
      </c>
      <c r="U70" s="248">
        <v>19</v>
      </c>
    </row>
    <row r="71" spans="20:21" x14ac:dyDescent="0.2">
      <c r="T71" s="247">
        <v>2170</v>
      </c>
      <c r="U71" s="248">
        <v>18</v>
      </c>
    </row>
    <row r="72" spans="20:21" x14ac:dyDescent="0.2">
      <c r="T72" s="247">
        <v>2190</v>
      </c>
      <c r="U72" s="248">
        <v>17</v>
      </c>
    </row>
    <row r="73" spans="20:21" x14ac:dyDescent="0.2">
      <c r="T73" s="247">
        <v>2210</v>
      </c>
      <c r="U73" s="248">
        <v>16</v>
      </c>
    </row>
    <row r="74" spans="20:21" x14ac:dyDescent="0.2">
      <c r="T74" s="247">
        <v>2240</v>
      </c>
      <c r="U74" s="248">
        <v>15</v>
      </c>
    </row>
    <row r="75" spans="20:21" x14ac:dyDescent="0.2">
      <c r="T75" s="247">
        <v>2260</v>
      </c>
      <c r="U75" s="248">
        <v>14</v>
      </c>
    </row>
    <row r="76" spans="20:21" x14ac:dyDescent="0.2">
      <c r="T76" s="247">
        <v>2280</v>
      </c>
      <c r="U76" s="248">
        <v>13</v>
      </c>
    </row>
    <row r="77" spans="20:21" x14ac:dyDescent="0.2">
      <c r="T77" s="247">
        <v>2300</v>
      </c>
      <c r="U77" s="248">
        <v>12</v>
      </c>
    </row>
    <row r="78" spans="20:21" x14ac:dyDescent="0.2">
      <c r="T78" s="247">
        <v>2320</v>
      </c>
      <c r="U78" s="248">
        <v>11</v>
      </c>
    </row>
    <row r="79" spans="20:21" x14ac:dyDescent="0.2">
      <c r="T79" s="247">
        <v>2350</v>
      </c>
      <c r="U79" s="248">
        <v>10</v>
      </c>
    </row>
    <row r="80" spans="20:21" x14ac:dyDescent="0.2">
      <c r="T80" s="247">
        <v>2380</v>
      </c>
      <c r="U80" s="248">
        <v>9</v>
      </c>
    </row>
    <row r="81" spans="20:21" x14ac:dyDescent="0.2">
      <c r="T81" s="247">
        <v>2410</v>
      </c>
      <c r="U81" s="248">
        <v>8</v>
      </c>
    </row>
    <row r="82" spans="20:21" x14ac:dyDescent="0.2">
      <c r="T82" s="247">
        <v>2440</v>
      </c>
      <c r="U82" s="248">
        <v>7</v>
      </c>
    </row>
    <row r="83" spans="20:21" x14ac:dyDescent="0.2">
      <c r="T83" s="247">
        <v>2470</v>
      </c>
      <c r="U83" s="248">
        <v>6</v>
      </c>
    </row>
    <row r="84" spans="20:21" x14ac:dyDescent="0.2">
      <c r="T84" s="247">
        <v>2500</v>
      </c>
      <c r="U84" s="248">
        <v>5</v>
      </c>
    </row>
    <row r="85" spans="20:21" x14ac:dyDescent="0.2">
      <c r="T85" s="247">
        <v>2540</v>
      </c>
      <c r="U85" s="248">
        <v>4</v>
      </c>
    </row>
    <row r="86" spans="20:21" x14ac:dyDescent="0.2">
      <c r="T86" s="247">
        <v>2580</v>
      </c>
      <c r="U86" s="248">
        <v>3</v>
      </c>
    </row>
    <row r="87" spans="20:21" x14ac:dyDescent="0.2">
      <c r="T87" s="247">
        <v>2620</v>
      </c>
      <c r="U87" s="248">
        <v>2</v>
      </c>
    </row>
    <row r="88" spans="20:21" x14ac:dyDescent="0.2">
      <c r="T88" s="247">
        <v>2660</v>
      </c>
      <c r="U88" s="248">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33">
    <cfRule type="containsText" dxfId="29" priority="1" stopIfTrue="1" operator="containsText" text="1395">
      <formula>NOT(ISERROR(SEARCH("1395",G8)))</formula>
    </cfRule>
    <cfRule type="containsText" dxfId="28" priority="2" stopIfTrue="1" operator="containsText" text="1399">
      <formula>NOT(ISERROR(SEARCH("1399",G8)))</formula>
    </cfRule>
    <cfRule type="containsText" dxfId="27" priority="3" stopIfTrue="1" operator="containsText" text="1399">
      <formula>NOT(ISERROR(SEARCH("1399",G8)))</formula>
    </cfRule>
    <cfRule type="containsText" dxfId="26"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85"/>
  <sheetViews>
    <sheetView view="pageBreakPreview" zoomScale="70" zoomScaleNormal="100" zoomScaleSheetLayoutView="70" workbookViewId="0">
      <selection activeCell="M18" sqref="M18"/>
    </sheetView>
  </sheetViews>
  <sheetFormatPr defaultRowHeight="12.75" x14ac:dyDescent="0.2"/>
  <cols>
    <col min="1" max="1" width="6" style="85" customWidth="1"/>
    <col min="2" max="2" width="16.7109375" style="85" hidden="1" customWidth="1"/>
    <col min="3" max="3" width="10.140625" style="85" bestFit="1" customWidth="1"/>
    <col min="4" max="4" width="13.5703125" style="86" customWidth="1"/>
    <col min="5" max="5" width="20.42578125" style="85" bestFit="1" customWidth="1"/>
    <col min="6" max="6" width="43.5703125" style="3" bestFit="1" customWidth="1"/>
    <col min="7" max="7" width="10.85546875" style="3" customWidth="1"/>
    <col min="8" max="9" width="10.7109375" style="3" customWidth="1"/>
    <col min="10" max="10" width="12.5703125" style="3" bestFit="1" customWidth="1"/>
    <col min="11" max="12" width="10.7109375" style="3" customWidth="1"/>
    <col min="13" max="13" width="10.85546875" style="3" customWidth="1"/>
    <col min="14" max="14" width="14" style="87" customWidth="1"/>
    <col min="15" max="15" width="10.5703125" style="85" customWidth="1"/>
    <col min="16" max="16" width="10" style="85" customWidth="1"/>
    <col min="17" max="17" width="9.140625" style="256" hidden="1" customWidth="1"/>
    <col min="18" max="18" width="9.140625" style="255" hidden="1" customWidth="1"/>
    <col min="19" max="19" width="9.140625" style="255" customWidth="1"/>
    <col min="20" max="16384" width="9.140625" style="3"/>
  </cols>
  <sheetData>
    <row r="1" spans="1:19" ht="48.75" customHeight="1" x14ac:dyDescent="0.2">
      <c r="A1" s="484" t="s">
        <v>484</v>
      </c>
      <c r="B1" s="484"/>
      <c r="C1" s="484"/>
      <c r="D1" s="484"/>
      <c r="E1" s="484"/>
      <c r="F1" s="484"/>
      <c r="G1" s="484"/>
      <c r="H1" s="484"/>
      <c r="I1" s="484"/>
      <c r="J1" s="484"/>
      <c r="K1" s="484"/>
      <c r="L1" s="484"/>
      <c r="M1" s="484"/>
      <c r="N1" s="484"/>
      <c r="O1" s="484"/>
      <c r="P1" s="258"/>
      <c r="Q1" s="256">
        <v>630</v>
      </c>
      <c r="R1" s="255">
        <v>1</v>
      </c>
    </row>
    <row r="2" spans="1:19" ht="25.5" customHeight="1" x14ac:dyDescent="0.2">
      <c r="A2" s="487" t="s">
        <v>520</v>
      </c>
      <c r="B2" s="487"/>
      <c r="C2" s="487"/>
      <c r="D2" s="487"/>
      <c r="E2" s="487"/>
      <c r="F2" s="487"/>
      <c r="G2" s="487"/>
      <c r="H2" s="487"/>
      <c r="I2" s="487"/>
      <c r="J2" s="487"/>
      <c r="K2" s="487"/>
      <c r="L2" s="487"/>
      <c r="M2" s="487"/>
      <c r="N2" s="487"/>
      <c r="O2" s="487"/>
      <c r="P2" s="487"/>
      <c r="Q2" s="256">
        <v>650</v>
      </c>
      <c r="R2" s="255">
        <v>2</v>
      </c>
    </row>
    <row r="3" spans="1:19" s="4" customFormat="1" ht="27" customHeight="1" x14ac:dyDescent="0.2">
      <c r="A3" s="485" t="s">
        <v>83</v>
      </c>
      <c r="B3" s="485"/>
      <c r="C3" s="485"/>
      <c r="D3" s="486" t="s">
        <v>286</v>
      </c>
      <c r="E3" s="486"/>
      <c r="F3" s="241" t="s">
        <v>486</v>
      </c>
      <c r="G3" s="390" t="s">
        <v>481</v>
      </c>
      <c r="H3" s="212"/>
      <c r="I3" s="189"/>
      <c r="J3" s="189"/>
      <c r="K3" s="189"/>
      <c r="L3" s="189" t="s">
        <v>346</v>
      </c>
      <c r="M3" s="522" t="s">
        <v>526</v>
      </c>
      <c r="N3" s="522"/>
      <c r="O3" s="522"/>
      <c r="P3" s="522"/>
      <c r="Q3" s="256">
        <v>660</v>
      </c>
      <c r="R3" s="255">
        <v>3</v>
      </c>
      <c r="S3" s="255"/>
    </row>
    <row r="4" spans="1:19" s="4" customFormat="1" ht="17.25" customHeight="1" x14ac:dyDescent="0.2">
      <c r="A4" s="498" t="s">
        <v>84</v>
      </c>
      <c r="B4" s="498"/>
      <c r="C4" s="498"/>
      <c r="D4" s="489" t="s">
        <v>521</v>
      </c>
      <c r="E4" s="489"/>
      <c r="F4" s="88"/>
      <c r="G4" s="213"/>
      <c r="H4" s="213"/>
      <c r="I4" s="191"/>
      <c r="J4" s="191"/>
      <c r="K4" s="499" t="s">
        <v>82</v>
      </c>
      <c r="L4" s="499"/>
      <c r="M4" s="490" t="s">
        <v>575</v>
      </c>
      <c r="N4" s="490"/>
      <c r="O4" s="490"/>
      <c r="P4" s="259"/>
      <c r="Q4" s="256">
        <v>670</v>
      </c>
      <c r="R4" s="255">
        <v>4</v>
      </c>
      <c r="S4" s="255"/>
    </row>
    <row r="5" spans="1:19" ht="21" customHeight="1" x14ac:dyDescent="0.2">
      <c r="A5" s="5"/>
      <c r="B5" s="5"/>
      <c r="C5" s="5"/>
      <c r="D5" s="9"/>
      <c r="E5" s="6"/>
      <c r="F5" s="7"/>
      <c r="G5" s="8"/>
      <c r="H5" s="8"/>
      <c r="I5" s="8"/>
      <c r="J5" s="8"/>
      <c r="K5" s="8"/>
      <c r="L5" s="8"/>
      <c r="M5" s="8"/>
      <c r="N5" s="493">
        <v>42169.760059953704</v>
      </c>
      <c r="O5" s="493"/>
      <c r="P5" s="263"/>
      <c r="Q5" s="256">
        <v>680</v>
      </c>
      <c r="R5" s="255">
        <v>5</v>
      </c>
    </row>
    <row r="6" spans="1:19" ht="15.75" x14ac:dyDescent="0.2">
      <c r="A6" s="496" t="s">
        <v>6</v>
      </c>
      <c r="B6" s="496"/>
      <c r="C6" s="497" t="s">
        <v>68</v>
      </c>
      <c r="D6" s="497" t="s">
        <v>86</v>
      </c>
      <c r="E6" s="496" t="s">
        <v>7</v>
      </c>
      <c r="F6" s="496" t="s">
        <v>477</v>
      </c>
      <c r="G6" s="494" t="s">
        <v>36</v>
      </c>
      <c r="H6" s="494"/>
      <c r="I6" s="494"/>
      <c r="J6" s="494"/>
      <c r="K6" s="494"/>
      <c r="L6" s="494"/>
      <c r="M6" s="494"/>
      <c r="N6" s="495" t="s">
        <v>8</v>
      </c>
      <c r="O6" s="495" t="s">
        <v>122</v>
      </c>
      <c r="P6" s="495" t="s">
        <v>340</v>
      </c>
      <c r="Q6" s="256">
        <v>690</v>
      </c>
      <c r="R6" s="255">
        <v>6</v>
      </c>
    </row>
    <row r="7" spans="1:19" ht="24.75" customHeight="1" x14ac:dyDescent="0.2">
      <c r="A7" s="496"/>
      <c r="B7" s="496"/>
      <c r="C7" s="497"/>
      <c r="D7" s="497"/>
      <c r="E7" s="496"/>
      <c r="F7" s="496"/>
      <c r="G7" s="242">
        <v>1</v>
      </c>
      <c r="H7" s="242">
        <v>2</v>
      </c>
      <c r="I7" s="242">
        <v>3</v>
      </c>
      <c r="J7" s="244" t="s">
        <v>338</v>
      </c>
      <c r="K7" s="243">
        <v>4</v>
      </c>
      <c r="L7" s="243">
        <v>5</v>
      </c>
      <c r="M7" s="242">
        <v>6</v>
      </c>
      <c r="N7" s="495"/>
      <c r="O7" s="495"/>
      <c r="P7" s="495"/>
      <c r="Q7" s="256">
        <v>700</v>
      </c>
      <c r="R7" s="255">
        <v>7</v>
      </c>
    </row>
    <row r="8" spans="1:19" s="79" customFormat="1" ht="49.5" customHeight="1" x14ac:dyDescent="0.2">
      <c r="A8" s="342">
        <v>1</v>
      </c>
      <c r="B8" s="343" t="s">
        <v>302</v>
      </c>
      <c r="C8" s="344">
        <v>136</v>
      </c>
      <c r="D8" s="345">
        <v>36350</v>
      </c>
      <c r="E8" s="346" t="s">
        <v>558</v>
      </c>
      <c r="F8" s="346" t="s">
        <v>546</v>
      </c>
      <c r="G8" s="373">
        <v>1347</v>
      </c>
      <c r="H8" s="373">
        <v>1157</v>
      </c>
      <c r="I8" s="373">
        <v>1131</v>
      </c>
      <c r="J8" s="320">
        <v>1347</v>
      </c>
      <c r="K8" s="374">
        <v>1367</v>
      </c>
      <c r="L8" s="374">
        <v>1322</v>
      </c>
      <c r="M8" s="374">
        <v>1316</v>
      </c>
      <c r="N8" s="322">
        <v>1367</v>
      </c>
      <c r="O8" s="361"/>
      <c r="P8" s="400" t="s">
        <v>592</v>
      </c>
      <c r="Q8" s="256">
        <v>710</v>
      </c>
      <c r="R8" s="255">
        <v>8</v>
      </c>
      <c r="S8" s="84"/>
    </row>
    <row r="9" spans="1:19" s="79" customFormat="1" ht="49.5" customHeight="1" x14ac:dyDescent="0.2">
      <c r="A9" s="342" t="s">
        <v>537</v>
      </c>
      <c r="B9" s="343" t="s">
        <v>303</v>
      </c>
      <c r="C9" s="344">
        <v>150</v>
      </c>
      <c r="D9" s="345">
        <v>36207</v>
      </c>
      <c r="E9" s="346" t="s">
        <v>559</v>
      </c>
      <c r="F9" s="346" t="s">
        <v>541</v>
      </c>
      <c r="G9" s="373"/>
      <c r="H9" s="373"/>
      <c r="I9" s="373"/>
      <c r="J9" s="321">
        <v>0</v>
      </c>
      <c r="K9" s="375"/>
      <c r="L9" s="375"/>
      <c r="M9" s="375"/>
      <c r="N9" s="322" t="s">
        <v>586</v>
      </c>
      <c r="O9" s="361"/>
      <c r="P9" s="266"/>
      <c r="Q9" s="256">
        <v>720</v>
      </c>
      <c r="R9" s="255">
        <v>9</v>
      </c>
      <c r="S9" s="84"/>
    </row>
    <row r="10" spans="1:19" s="79" customFormat="1" ht="49.5" customHeight="1" x14ac:dyDescent="0.2">
      <c r="A10" s="342"/>
      <c r="B10" s="343" t="s">
        <v>304</v>
      </c>
      <c r="C10" s="344" t="s">
        <v>594</v>
      </c>
      <c r="D10" s="345" t="s">
        <v>594</v>
      </c>
      <c r="E10" s="346" t="s">
        <v>594</v>
      </c>
      <c r="F10" s="346" t="s">
        <v>594</v>
      </c>
      <c r="G10" s="373"/>
      <c r="H10" s="373"/>
      <c r="I10" s="373"/>
      <c r="J10" s="321">
        <v>0</v>
      </c>
      <c r="K10" s="375"/>
      <c r="L10" s="375"/>
      <c r="M10" s="375"/>
      <c r="N10" s="322">
        <v>0</v>
      </c>
      <c r="O10" s="361"/>
      <c r="P10" s="266"/>
      <c r="Q10" s="256">
        <v>730</v>
      </c>
      <c r="R10" s="255">
        <v>10</v>
      </c>
      <c r="S10" s="84"/>
    </row>
    <row r="11" spans="1:19" s="79" customFormat="1" ht="49.5" customHeight="1" x14ac:dyDescent="0.2">
      <c r="A11" s="342"/>
      <c r="B11" s="343" t="s">
        <v>305</v>
      </c>
      <c r="C11" s="344" t="s">
        <v>594</v>
      </c>
      <c r="D11" s="345" t="s">
        <v>594</v>
      </c>
      <c r="E11" s="346" t="s">
        <v>594</v>
      </c>
      <c r="F11" s="346" t="s">
        <v>594</v>
      </c>
      <c r="G11" s="373"/>
      <c r="H11" s="373"/>
      <c r="I11" s="373"/>
      <c r="J11" s="321">
        <v>0</v>
      </c>
      <c r="K11" s="375"/>
      <c r="L11" s="375"/>
      <c r="M11" s="375"/>
      <c r="N11" s="322">
        <v>0</v>
      </c>
      <c r="O11" s="361"/>
      <c r="P11" s="266"/>
      <c r="Q11" s="256">
        <v>740</v>
      </c>
      <c r="R11" s="255">
        <v>11</v>
      </c>
      <c r="S11" s="84"/>
    </row>
    <row r="12" spans="1:19" s="79" customFormat="1" ht="49.5" customHeight="1" x14ac:dyDescent="0.2">
      <c r="A12" s="342"/>
      <c r="B12" s="343" t="s">
        <v>306</v>
      </c>
      <c r="C12" s="344" t="s">
        <v>594</v>
      </c>
      <c r="D12" s="345" t="s">
        <v>594</v>
      </c>
      <c r="E12" s="346" t="s">
        <v>594</v>
      </c>
      <c r="F12" s="346" t="s">
        <v>594</v>
      </c>
      <c r="G12" s="373"/>
      <c r="H12" s="373"/>
      <c r="I12" s="373"/>
      <c r="J12" s="321">
        <v>0</v>
      </c>
      <c r="K12" s="375"/>
      <c r="L12" s="375"/>
      <c r="M12" s="375"/>
      <c r="N12" s="322">
        <v>0</v>
      </c>
      <c r="O12" s="361"/>
      <c r="P12" s="266"/>
      <c r="Q12" s="256">
        <v>750</v>
      </c>
      <c r="R12" s="255">
        <v>12</v>
      </c>
      <c r="S12" s="84"/>
    </row>
    <row r="13" spans="1:19" s="79" customFormat="1" ht="49.5" customHeight="1" x14ac:dyDescent="0.2">
      <c r="A13" s="342"/>
      <c r="B13" s="343" t="s">
        <v>307</v>
      </c>
      <c r="C13" s="344" t="s">
        <v>594</v>
      </c>
      <c r="D13" s="345" t="s">
        <v>594</v>
      </c>
      <c r="E13" s="346" t="s">
        <v>594</v>
      </c>
      <c r="F13" s="346" t="s">
        <v>594</v>
      </c>
      <c r="G13" s="373"/>
      <c r="H13" s="373"/>
      <c r="I13" s="373"/>
      <c r="J13" s="321">
        <v>0</v>
      </c>
      <c r="K13" s="375"/>
      <c r="L13" s="375"/>
      <c r="M13" s="375"/>
      <c r="N13" s="322">
        <v>0</v>
      </c>
      <c r="O13" s="361"/>
      <c r="P13" s="266"/>
      <c r="Q13" s="256">
        <v>760</v>
      </c>
      <c r="R13" s="255">
        <v>13</v>
      </c>
      <c r="S13" s="84"/>
    </row>
    <row r="14" spans="1:19" s="79" customFormat="1" ht="49.5" customHeight="1" x14ac:dyDescent="0.2">
      <c r="A14" s="342"/>
      <c r="B14" s="343" t="s">
        <v>308</v>
      </c>
      <c r="C14" s="344" t="s">
        <v>594</v>
      </c>
      <c r="D14" s="345" t="s">
        <v>594</v>
      </c>
      <c r="E14" s="346" t="s">
        <v>594</v>
      </c>
      <c r="F14" s="346" t="s">
        <v>594</v>
      </c>
      <c r="G14" s="373"/>
      <c r="H14" s="373"/>
      <c r="I14" s="373"/>
      <c r="J14" s="321">
        <v>0</v>
      </c>
      <c r="K14" s="375"/>
      <c r="L14" s="375"/>
      <c r="M14" s="375"/>
      <c r="N14" s="322">
        <v>0</v>
      </c>
      <c r="O14" s="361"/>
      <c r="P14" s="266"/>
      <c r="Q14" s="256">
        <v>770</v>
      </c>
      <c r="R14" s="255">
        <v>14</v>
      </c>
      <c r="S14" s="84"/>
    </row>
    <row r="15" spans="1:19" s="79" customFormat="1" ht="49.5" customHeight="1" x14ac:dyDescent="0.2">
      <c r="A15" s="342"/>
      <c r="B15" s="343" t="s">
        <v>309</v>
      </c>
      <c r="C15" s="344" t="s">
        <v>594</v>
      </c>
      <c r="D15" s="345" t="s">
        <v>594</v>
      </c>
      <c r="E15" s="346" t="s">
        <v>594</v>
      </c>
      <c r="F15" s="346" t="s">
        <v>594</v>
      </c>
      <c r="G15" s="373"/>
      <c r="H15" s="373"/>
      <c r="I15" s="373"/>
      <c r="J15" s="321">
        <v>0</v>
      </c>
      <c r="K15" s="375"/>
      <c r="L15" s="375"/>
      <c r="M15" s="375"/>
      <c r="N15" s="322">
        <v>0</v>
      </c>
      <c r="O15" s="361"/>
      <c r="P15" s="266"/>
      <c r="Q15" s="256">
        <v>780</v>
      </c>
      <c r="R15" s="255">
        <v>15</v>
      </c>
      <c r="S15" s="84"/>
    </row>
    <row r="16" spans="1:19" s="79" customFormat="1" ht="49.5" customHeight="1" x14ac:dyDescent="0.2">
      <c r="A16" s="342"/>
      <c r="B16" s="343" t="s">
        <v>310</v>
      </c>
      <c r="C16" s="344" t="s">
        <v>594</v>
      </c>
      <c r="D16" s="345" t="s">
        <v>594</v>
      </c>
      <c r="E16" s="346" t="s">
        <v>594</v>
      </c>
      <c r="F16" s="346" t="s">
        <v>594</v>
      </c>
      <c r="G16" s="373"/>
      <c r="H16" s="373"/>
      <c r="I16" s="373"/>
      <c r="J16" s="321">
        <v>0</v>
      </c>
      <c r="K16" s="375"/>
      <c r="L16" s="375"/>
      <c r="M16" s="375"/>
      <c r="N16" s="322">
        <v>0</v>
      </c>
      <c r="O16" s="361"/>
      <c r="P16" s="266"/>
      <c r="Q16" s="256">
        <v>789</v>
      </c>
      <c r="R16" s="255">
        <v>16</v>
      </c>
      <c r="S16" s="84"/>
    </row>
    <row r="17" spans="1:19" s="79" customFormat="1" ht="49.5" customHeight="1" x14ac:dyDescent="0.2">
      <c r="A17" s="342"/>
      <c r="B17" s="343" t="s">
        <v>311</v>
      </c>
      <c r="C17" s="344" t="s">
        <v>594</v>
      </c>
      <c r="D17" s="345" t="s">
        <v>594</v>
      </c>
      <c r="E17" s="346" t="s">
        <v>594</v>
      </c>
      <c r="F17" s="346" t="s">
        <v>594</v>
      </c>
      <c r="G17" s="373"/>
      <c r="H17" s="373"/>
      <c r="I17" s="373"/>
      <c r="J17" s="321">
        <v>0</v>
      </c>
      <c r="K17" s="375"/>
      <c r="L17" s="375"/>
      <c r="M17" s="375"/>
      <c r="N17" s="322">
        <v>0</v>
      </c>
      <c r="O17" s="361"/>
      <c r="P17" s="266"/>
      <c r="Q17" s="256">
        <v>798</v>
      </c>
      <c r="R17" s="255">
        <v>17</v>
      </c>
      <c r="S17" s="84"/>
    </row>
    <row r="18" spans="1:19" s="79" customFormat="1" ht="49.5" customHeight="1" x14ac:dyDescent="0.2">
      <c r="A18" s="342"/>
      <c r="B18" s="343" t="s">
        <v>312</v>
      </c>
      <c r="C18" s="344" t="s">
        <v>594</v>
      </c>
      <c r="D18" s="345" t="s">
        <v>594</v>
      </c>
      <c r="E18" s="346" t="s">
        <v>594</v>
      </c>
      <c r="F18" s="346" t="s">
        <v>594</v>
      </c>
      <c r="G18" s="373"/>
      <c r="H18" s="373"/>
      <c r="I18" s="373"/>
      <c r="J18" s="321">
        <v>0</v>
      </c>
      <c r="K18" s="375"/>
      <c r="L18" s="375"/>
      <c r="M18" s="375"/>
      <c r="N18" s="322">
        <v>0</v>
      </c>
      <c r="O18" s="361"/>
      <c r="P18" s="266"/>
      <c r="Q18" s="256">
        <v>807</v>
      </c>
      <c r="R18" s="255">
        <v>18</v>
      </c>
      <c r="S18" s="84"/>
    </row>
    <row r="19" spans="1:19" s="79" customFormat="1" ht="49.5" customHeight="1" x14ac:dyDescent="0.2">
      <c r="A19" s="342"/>
      <c r="B19" s="343" t="s">
        <v>313</v>
      </c>
      <c r="C19" s="344" t="s">
        <v>594</v>
      </c>
      <c r="D19" s="345" t="s">
        <v>594</v>
      </c>
      <c r="E19" s="346" t="s">
        <v>594</v>
      </c>
      <c r="F19" s="346" t="s">
        <v>594</v>
      </c>
      <c r="G19" s="373"/>
      <c r="H19" s="373"/>
      <c r="I19" s="373"/>
      <c r="J19" s="321">
        <v>0</v>
      </c>
      <c r="K19" s="375"/>
      <c r="L19" s="375"/>
      <c r="M19" s="375"/>
      <c r="N19" s="322">
        <v>0</v>
      </c>
      <c r="O19" s="361"/>
      <c r="P19" s="266"/>
      <c r="Q19" s="256">
        <v>816</v>
      </c>
      <c r="R19" s="255">
        <v>19</v>
      </c>
      <c r="S19" s="84"/>
    </row>
    <row r="20" spans="1:19" s="79" customFormat="1" ht="49.5" customHeight="1" x14ac:dyDescent="0.2">
      <c r="A20" s="342"/>
      <c r="B20" s="343" t="s">
        <v>314</v>
      </c>
      <c r="C20" s="344" t="s">
        <v>594</v>
      </c>
      <c r="D20" s="345" t="s">
        <v>594</v>
      </c>
      <c r="E20" s="346" t="s">
        <v>594</v>
      </c>
      <c r="F20" s="346" t="s">
        <v>594</v>
      </c>
      <c r="G20" s="373"/>
      <c r="H20" s="373"/>
      <c r="I20" s="373"/>
      <c r="J20" s="321">
        <v>0</v>
      </c>
      <c r="K20" s="375"/>
      <c r="L20" s="375"/>
      <c r="M20" s="375"/>
      <c r="N20" s="322">
        <v>0</v>
      </c>
      <c r="O20" s="361"/>
      <c r="P20" s="266"/>
      <c r="Q20" s="256">
        <v>825</v>
      </c>
      <c r="R20" s="255">
        <v>20</v>
      </c>
      <c r="S20" s="84"/>
    </row>
    <row r="21" spans="1:19" s="79" customFormat="1" ht="49.5" customHeight="1" x14ac:dyDescent="0.2">
      <c r="A21" s="342"/>
      <c r="B21" s="343" t="s">
        <v>315</v>
      </c>
      <c r="C21" s="344" t="s">
        <v>594</v>
      </c>
      <c r="D21" s="345" t="s">
        <v>594</v>
      </c>
      <c r="E21" s="346" t="s">
        <v>594</v>
      </c>
      <c r="F21" s="346" t="s">
        <v>594</v>
      </c>
      <c r="G21" s="373"/>
      <c r="H21" s="373"/>
      <c r="I21" s="373"/>
      <c r="J21" s="321">
        <v>0</v>
      </c>
      <c r="K21" s="375"/>
      <c r="L21" s="375"/>
      <c r="M21" s="375"/>
      <c r="N21" s="322">
        <v>0</v>
      </c>
      <c r="O21" s="361"/>
      <c r="P21" s="266"/>
      <c r="Q21" s="256">
        <v>834</v>
      </c>
      <c r="R21" s="255">
        <v>21</v>
      </c>
      <c r="S21" s="84"/>
    </row>
    <row r="22" spans="1:19" s="79" customFormat="1" ht="49.5" customHeight="1" x14ac:dyDescent="0.2">
      <c r="A22" s="342"/>
      <c r="B22" s="343" t="s">
        <v>316</v>
      </c>
      <c r="C22" s="344" t="s">
        <v>594</v>
      </c>
      <c r="D22" s="345" t="s">
        <v>594</v>
      </c>
      <c r="E22" s="346" t="s">
        <v>594</v>
      </c>
      <c r="F22" s="346" t="s">
        <v>594</v>
      </c>
      <c r="G22" s="373"/>
      <c r="H22" s="373"/>
      <c r="I22" s="373"/>
      <c r="J22" s="321">
        <v>0</v>
      </c>
      <c r="K22" s="375"/>
      <c r="L22" s="375"/>
      <c r="M22" s="375"/>
      <c r="N22" s="322">
        <v>0</v>
      </c>
      <c r="O22" s="361"/>
      <c r="P22" s="266"/>
      <c r="Q22" s="256">
        <v>843</v>
      </c>
      <c r="R22" s="255">
        <v>22</v>
      </c>
      <c r="S22" s="84"/>
    </row>
    <row r="23" spans="1:19" s="79" customFormat="1" ht="49.5" customHeight="1" x14ac:dyDescent="0.2">
      <c r="A23" s="342"/>
      <c r="B23" s="343" t="s">
        <v>317</v>
      </c>
      <c r="C23" s="344" t="s">
        <v>594</v>
      </c>
      <c r="D23" s="345" t="s">
        <v>594</v>
      </c>
      <c r="E23" s="346" t="s">
        <v>594</v>
      </c>
      <c r="F23" s="346" t="s">
        <v>594</v>
      </c>
      <c r="G23" s="373"/>
      <c r="H23" s="373"/>
      <c r="I23" s="373"/>
      <c r="J23" s="321">
        <v>0</v>
      </c>
      <c r="K23" s="375"/>
      <c r="L23" s="375"/>
      <c r="M23" s="375"/>
      <c r="N23" s="322">
        <v>0</v>
      </c>
      <c r="O23" s="361"/>
      <c r="P23" s="266"/>
      <c r="Q23" s="256">
        <v>852</v>
      </c>
      <c r="R23" s="255">
        <v>23</v>
      </c>
      <c r="S23" s="84"/>
    </row>
    <row r="24" spans="1:19" s="79" customFormat="1" ht="49.5" customHeight="1" x14ac:dyDescent="0.2">
      <c r="A24" s="342"/>
      <c r="B24" s="343" t="s">
        <v>318</v>
      </c>
      <c r="C24" s="344" t="s">
        <v>594</v>
      </c>
      <c r="D24" s="345" t="s">
        <v>594</v>
      </c>
      <c r="E24" s="346" t="s">
        <v>594</v>
      </c>
      <c r="F24" s="346" t="s">
        <v>594</v>
      </c>
      <c r="G24" s="373"/>
      <c r="H24" s="373"/>
      <c r="I24" s="373"/>
      <c r="J24" s="321">
        <v>0</v>
      </c>
      <c r="K24" s="375"/>
      <c r="L24" s="375"/>
      <c r="M24" s="375"/>
      <c r="N24" s="322">
        <v>0</v>
      </c>
      <c r="O24" s="361"/>
      <c r="P24" s="266"/>
      <c r="Q24" s="256">
        <v>861</v>
      </c>
      <c r="R24" s="255">
        <v>24</v>
      </c>
      <c r="S24" s="84"/>
    </row>
    <row r="25" spans="1:19" s="79" customFormat="1" ht="49.5" customHeight="1" x14ac:dyDescent="0.2">
      <c r="A25" s="342"/>
      <c r="B25" s="343" t="s">
        <v>319</v>
      </c>
      <c r="C25" s="344" t="s">
        <v>594</v>
      </c>
      <c r="D25" s="345" t="s">
        <v>594</v>
      </c>
      <c r="E25" s="346" t="s">
        <v>594</v>
      </c>
      <c r="F25" s="346" t="s">
        <v>594</v>
      </c>
      <c r="G25" s="373"/>
      <c r="H25" s="373"/>
      <c r="I25" s="373"/>
      <c r="J25" s="321">
        <v>0</v>
      </c>
      <c r="K25" s="375"/>
      <c r="L25" s="375"/>
      <c r="M25" s="375"/>
      <c r="N25" s="322">
        <v>0</v>
      </c>
      <c r="O25" s="361"/>
      <c r="P25" s="266"/>
      <c r="Q25" s="256">
        <v>870</v>
      </c>
      <c r="R25" s="255">
        <v>25</v>
      </c>
      <c r="S25" s="84"/>
    </row>
    <row r="26" spans="1:19" s="79" customFormat="1" ht="49.5" customHeight="1" x14ac:dyDescent="0.2">
      <c r="A26" s="342"/>
      <c r="B26" s="343" t="s">
        <v>320</v>
      </c>
      <c r="C26" s="344" t="s">
        <v>594</v>
      </c>
      <c r="D26" s="345" t="s">
        <v>594</v>
      </c>
      <c r="E26" s="346" t="s">
        <v>594</v>
      </c>
      <c r="F26" s="346" t="s">
        <v>594</v>
      </c>
      <c r="G26" s="373"/>
      <c r="H26" s="373"/>
      <c r="I26" s="373"/>
      <c r="J26" s="321">
        <v>0</v>
      </c>
      <c r="K26" s="375"/>
      <c r="L26" s="375"/>
      <c r="M26" s="375"/>
      <c r="N26" s="322">
        <v>0</v>
      </c>
      <c r="O26" s="361"/>
      <c r="P26" s="266"/>
      <c r="Q26" s="256">
        <v>878</v>
      </c>
      <c r="R26" s="255">
        <v>26</v>
      </c>
      <c r="S26" s="84"/>
    </row>
    <row r="27" spans="1:19" s="79" customFormat="1" ht="49.5" customHeight="1" x14ac:dyDescent="0.2">
      <c r="A27" s="342"/>
      <c r="B27" s="343" t="s">
        <v>321</v>
      </c>
      <c r="C27" s="344" t="s">
        <v>594</v>
      </c>
      <c r="D27" s="345" t="s">
        <v>594</v>
      </c>
      <c r="E27" s="346" t="s">
        <v>594</v>
      </c>
      <c r="F27" s="346" t="s">
        <v>594</v>
      </c>
      <c r="G27" s="373"/>
      <c r="H27" s="373"/>
      <c r="I27" s="373"/>
      <c r="J27" s="321">
        <v>0</v>
      </c>
      <c r="K27" s="375"/>
      <c r="L27" s="375"/>
      <c r="M27" s="375"/>
      <c r="N27" s="322">
        <v>0</v>
      </c>
      <c r="O27" s="361"/>
      <c r="P27" s="266"/>
      <c r="Q27" s="256">
        <v>886</v>
      </c>
      <c r="R27" s="255">
        <v>27</v>
      </c>
      <c r="S27" s="84"/>
    </row>
    <row r="28" spans="1:19" s="79" customFormat="1" ht="49.5" customHeight="1" x14ac:dyDescent="0.2">
      <c r="A28" s="342"/>
      <c r="B28" s="343" t="s">
        <v>322</v>
      </c>
      <c r="C28" s="344" t="s">
        <v>594</v>
      </c>
      <c r="D28" s="345" t="s">
        <v>594</v>
      </c>
      <c r="E28" s="346" t="s">
        <v>594</v>
      </c>
      <c r="F28" s="346" t="s">
        <v>594</v>
      </c>
      <c r="G28" s="373"/>
      <c r="H28" s="373"/>
      <c r="I28" s="373"/>
      <c r="J28" s="321">
        <v>0</v>
      </c>
      <c r="K28" s="375"/>
      <c r="L28" s="375"/>
      <c r="M28" s="375"/>
      <c r="N28" s="322">
        <v>0</v>
      </c>
      <c r="O28" s="361"/>
      <c r="P28" s="266"/>
      <c r="Q28" s="256">
        <v>894</v>
      </c>
      <c r="R28" s="255">
        <v>28</v>
      </c>
      <c r="S28" s="84"/>
    </row>
    <row r="29" spans="1:19" s="79" customFormat="1" ht="49.5" customHeight="1" x14ac:dyDescent="0.2">
      <c r="A29" s="342"/>
      <c r="B29" s="343" t="s">
        <v>323</v>
      </c>
      <c r="C29" s="344" t="s">
        <v>594</v>
      </c>
      <c r="D29" s="345" t="s">
        <v>594</v>
      </c>
      <c r="E29" s="346" t="s">
        <v>594</v>
      </c>
      <c r="F29" s="346" t="s">
        <v>594</v>
      </c>
      <c r="G29" s="373"/>
      <c r="H29" s="373"/>
      <c r="I29" s="373"/>
      <c r="J29" s="321">
        <v>0</v>
      </c>
      <c r="K29" s="375"/>
      <c r="L29" s="375"/>
      <c r="M29" s="375"/>
      <c r="N29" s="322">
        <v>0</v>
      </c>
      <c r="O29" s="361"/>
      <c r="P29" s="266"/>
      <c r="Q29" s="256">
        <v>902</v>
      </c>
      <c r="R29" s="255">
        <v>29</v>
      </c>
      <c r="S29" s="84"/>
    </row>
    <row r="30" spans="1:19" s="79" customFormat="1" ht="49.5" customHeight="1" x14ac:dyDescent="0.2">
      <c r="A30" s="342"/>
      <c r="B30" s="343" t="s">
        <v>324</v>
      </c>
      <c r="C30" s="344" t="s">
        <v>594</v>
      </c>
      <c r="D30" s="345" t="s">
        <v>594</v>
      </c>
      <c r="E30" s="346" t="s">
        <v>594</v>
      </c>
      <c r="F30" s="346" t="s">
        <v>594</v>
      </c>
      <c r="G30" s="373"/>
      <c r="H30" s="373"/>
      <c r="I30" s="373"/>
      <c r="J30" s="321">
        <v>0</v>
      </c>
      <c r="K30" s="375"/>
      <c r="L30" s="375"/>
      <c r="M30" s="375"/>
      <c r="N30" s="322">
        <v>0</v>
      </c>
      <c r="O30" s="361"/>
      <c r="P30" s="266"/>
      <c r="Q30" s="256">
        <v>910</v>
      </c>
      <c r="R30" s="255">
        <v>30</v>
      </c>
      <c r="S30" s="84"/>
    </row>
    <row r="31" spans="1:19" s="79" customFormat="1" ht="49.5" customHeight="1" x14ac:dyDescent="0.2">
      <c r="A31" s="342"/>
      <c r="B31" s="343" t="s">
        <v>325</v>
      </c>
      <c r="C31" s="344" t="s">
        <v>594</v>
      </c>
      <c r="D31" s="345" t="s">
        <v>594</v>
      </c>
      <c r="E31" s="346" t="s">
        <v>594</v>
      </c>
      <c r="F31" s="346" t="s">
        <v>594</v>
      </c>
      <c r="G31" s="373"/>
      <c r="H31" s="373"/>
      <c r="I31" s="373"/>
      <c r="J31" s="321">
        <v>0</v>
      </c>
      <c r="K31" s="375"/>
      <c r="L31" s="375"/>
      <c r="M31" s="375"/>
      <c r="N31" s="322">
        <v>0</v>
      </c>
      <c r="O31" s="361"/>
      <c r="P31" s="266"/>
      <c r="Q31" s="256">
        <v>918</v>
      </c>
      <c r="R31" s="255">
        <v>31</v>
      </c>
      <c r="S31" s="84"/>
    </row>
    <row r="32" spans="1:19" s="79" customFormat="1" ht="49.5" customHeight="1" x14ac:dyDescent="0.2">
      <c r="A32" s="342"/>
      <c r="B32" s="343" t="s">
        <v>326</v>
      </c>
      <c r="C32" s="344" t="s">
        <v>594</v>
      </c>
      <c r="D32" s="345" t="s">
        <v>594</v>
      </c>
      <c r="E32" s="346" t="s">
        <v>594</v>
      </c>
      <c r="F32" s="346" t="s">
        <v>594</v>
      </c>
      <c r="G32" s="373"/>
      <c r="H32" s="373"/>
      <c r="I32" s="373"/>
      <c r="J32" s="321">
        <v>0</v>
      </c>
      <c r="K32" s="375"/>
      <c r="L32" s="375"/>
      <c r="M32" s="375"/>
      <c r="N32" s="322">
        <v>0</v>
      </c>
      <c r="O32" s="361"/>
      <c r="P32" s="266"/>
      <c r="Q32" s="256">
        <v>926</v>
      </c>
      <c r="R32" s="255">
        <v>32</v>
      </c>
      <c r="S32" s="84"/>
    </row>
    <row r="33" spans="1:19" s="82" customFormat="1" ht="32.25" customHeight="1" x14ac:dyDescent="0.2">
      <c r="A33" s="80"/>
      <c r="B33" s="80"/>
      <c r="C33" s="270"/>
      <c r="D33" s="81"/>
      <c r="E33" s="80"/>
      <c r="N33" s="83"/>
      <c r="O33" s="80"/>
      <c r="P33" s="80"/>
      <c r="Q33" s="256">
        <v>1046</v>
      </c>
      <c r="R33" s="255">
        <v>48</v>
      </c>
      <c r="S33" s="84"/>
    </row>
    <row r="34" spans="1:19" s="82" customFormat="1" ht="32.25" customHeight="1" x14ac:dyDescent="0.2">
      <c r="A34" s="491" t="s">
        <v>4</v>
      </c>
      <c r="B34" s="491"/>
      <c r="C34" s="491"/>
      <c r="D34" s="491"/>
      <c r="E34" s="84" t="s">
        <v>0</v>
      </c>
      <c r="F34" s="84" t="s">
        <v>1</v>
      </c>
      <c r="G34" s="492" t="s">
        <v>2</v>
      </c>
      <c r="H34" s="492"/>
      <c r="I34" s="492"/>
      <c r="J34" s="492"/>
      <c r="K34" s="492"/>
      <c r="L34" s="492"/>
      <c r="M34" s="492"/>
      <c r="N34" s="492" t="s">
        <v>3</v>
      </c>
      <c r="O34" s="492"/>
      <c r="P34" s="84"/>
      <c r="Q34" s="256">
        <v>1053</v>
      </c>
      <c r="R34" s="255">
        <v>49</v>
      </c>
      <c r="S34" s="84"/>
    </row>
    <row r="35" spans="1:19" x14ac:dyDescent="0.2">
      <c r="Q35" s="256">
        <v>1060</v>
      </c>
      <c r="R35" s="255">
        <v>50</v>
      </c>
    </row>
    <row r="36" spans="1:19" x14ac:dyDescent="0.2">
      <c r="Q36" s="256">
        <v>1066</v>
      </c>
      <c r="R36" s="255">
        <v>51</v>
      </c>
    </row>
    <row r="37" spans="1:19" x14ac:dyDescent="0.2">
      <c r="Q37" s="257">
        <v>1072</v>
      </c>
      <c r="R37" s="84">
        <v>52</v>
      </c>
    </row>
    <row r="38" spans="1:19" x14ac:dyDescent="0.2">
      <c r="Q38" s="257">
        <v>1078</v>
      </c>
      <c r="R38" s="84">
        <v>53</v>
      </c>
    </row>
    <row r="39" spans="1:19" x14ac:dyDescent="0.2">
      <c r="Q39" s="257">
        <v>1084</v>
      </c>
      <c r="R39" s="84">
        <v>54</v>
      </c>
    </row>
    <row r="40" spans="1:19" x14ac:dyDescent="0.2">
      <c r="Q40" s="257">
        <v>1090</v>
      </c>
      <c r="R40" s="84">
        <v>55</v>
      </c>
    </row>
    <row r="41" spans="1:19" x14ac:dyDescent="0.2">
      <c r="Q41" s="257">
        <v>1096</v>
      </c>
      <c r="R41" s="84">
        <v>56</v>
      </c>
    </row>
    <row r="42" spans="1:19" x14ac:dyDescent="0.2">
      <c r="Q42" s="257">
        <v>1102</v>
      </c>
      <c r="R42" s="84">
        <v>57</v>
      </c>
    </row>
    <row r="43" spans="1:19" x14ac:dyDescent="0.2">
      <c r="Q43" s="257">
        <v>1108</v>
      </c>
      <c r="R43" s="84">
        <v>58</v>
      </c>
    </row>
    <row r="44" spans="1:19" x14ac:dyDescent="0.2">
      <c r="Q44" s="257">
        <v>1114</v>
      </c>
      <c r="R44" s="84">
        <v>59</v>
      </c>
    </row>
    <row r="45" spans="1:19" x14ac:dyDescent="0.2">
      <c r="Q45" s="257">
        <v>1120</v>
      </c>
      <c r="R45" s="84">
        <v>60</v>
      </c>
    </row>
    <row r="46" spans="1:19" x14ac:dyDescent="0.2">
      <c r="Q46" s="257">
        <v>1126</v>
      </c>
      <c r="R46" s="84">
        <v>61</v>
      </c>
    </row>
    <row r="47" spans="1:19" x14ac:dyDescent="0.2">
      <c r="Q47" s="257">
        <v>1132</v>
      </c>
      <c r="R47" s="84">
        <v>62</v>
      </c>
    </row>
    <row r="48" spans="1:19" x14ac:dyDescent="0.2">
      <c r="Q48" s="257">
        <v>1138</v>
      </c>
      <c r="R48" s="84">
        <v>63</v>
      </c>
    </row>
    <row r="49" spans="17:18" x14ac:dyDescent="0.2">
      <c r="Q49" s="257">
        <v>1144</v>
      </c>
      <c r="R49" s="84">
        <v>64</v>
      </c>
    </row>
    <row r="50" spans="17:18" x14ac:dyDescent="0.2">
      <c r="Q50" s="257">
        <v>1150</v>
      </c>
      <c r="R50" s="84">
        <v>65</v>
      </c>
    </row>
    <row r="51" spans="17:18" x14ac:dyDescent="0.2">
      <c r="Q51" s="257">
        <v>1156</v>
      </c>
      <c r="R51" s="84">
        <v>66</v>
      </c>
    </row>
    <row r="52" spans="17:18" x14ac:dyDescent="0.2">
      <c r="Q52" s="257">
        <v>1162</v>
      </c>
      <c r="R52" s="84">
        <v>67</v>
      </c>
    </row>
    <row r="53" spans="17:18" x14ac:dyDescent="0.2">
      <c r="Q53" s="257">
        <v>1168</v>
      </c>
      <c r="R53" s="84">
        <v>68</v>
      </c>
    </row>
    <row r="54" spans="17:18" x14ac:dyDescent="0.2">
      <c r="Q54" s="257">
        <v>1174</v>
      </c>
      <c r="R54" s="84">
        <v>69</v>
      </c>
    </row>
    <row r="55" spans="17:18" x14ac:dyDescent="0.2">
      <c r="Q55" s="257">
        <v>1180</v>
      </c>
      <c r="R55" s="84">
        <v>70</v>
      </c>
    </row>
    <row r="56" spans="17:18" x14ac:dyDescent="0.2">
      <c r="Q56" s="257">
        <v>1186</v>
      </c>
      <c r="R56" s="84">
        <v>71</v>
      </c>
    </row>
    <row r="57" spans="17:18" x14ac:dyDescent="0.2">
      <c r="Q57" s="257">
        <v>1192</v>
      </c>
      <c r="R57" s="84">
        <v>72</v>
      </c>
    </row>
    <row r="58" spans="17:18" x14ac:dyDescent="0.2">
      <c r="Q58" s="257">
        <v>1198</v>
      </c>
      <c r="R58" s="84">
        <v>73</v>
      </c>
    </row>
    <row r="59" spans="17:18" x14ac:dyDescent="0.2">
      <c r="Q59" s="257">
        <v>1204</v>
      </c>
      <c r="R59" s="84">
        <v>74</v>
      </c>
    </row>
    <row r="60" spans="17:18" x14ac:dyDescent="0.2">
      <c r="Q60" s="257">
        <v>1210</v>
      </c>
      <c r="R60" s="84">
        <v>75</v>
      </c>
    </row>
    <row r="61" spans="17:18" x14ac:dyDescent="0.2">
      <c r="Q61" s="257">
        <v>1215</v>
      </c>
      <c r="R61" s="84">
        <v>76</v>
      </c>
    </row>
    <row r="62" spans="17:18" x14ac:dyDescent="0.2">
      <c r="Q62" s="257">
        <v>1220</v>
      </c>
      <c r="R62" s="84">
        <v>77</v>
      </c>
    </row>
    <row r="63" spans="17:18" x14ac:dyDescent="0.2">
      <c r="Q63" s="257">
        <v>1225</v>
      </c>
      <c r="R63" s="84">
        <v>78</v>
      </c>
    </row>
    <row r="64" spans="17:18" x14ac:dyDescent="0.2">
      <c r="Q64" s="257">
        <v>1230</v>
      </c>
      <c r="R64" s="84">
        <v>79</v>
      </c>
    </row>
    <row r="65" spans="17:18" x14ac:dyDescent="0.2">
      <c r="Q65" s="257">
        <v>1235</v>
      </c>
      <c r="R65" s="84">
        <v>80</v>
      </c>
    </row>
    <row r="66" spans="17:18" x14ac:dyDescent="0.2">
      <c r="Q66" s="257">
        <v>1240</v>
      </c>
      <c r="R66" s="84">
        <v>81</v>
      </c>
    </row>
    <row r="67" spans="17:18" x14ac:dyDescent="0.2">
      <c r="Q67" s="257">
        <v>1245</v>
      </c>
      <c r="R67" s="84">
        <v>82</v>
      </c>
    </row>
    <row r="68" spans="17:18" x14ac:dyDescent="0.2">
      <c r="Q68" s="257">
        <v>1250</v>
      </c>
      <c r="R68" s="84">
        <v>83</v>
      </c>
    </row>
    <row r="69" spans="17:18" x14ac:dyDescent="0.2">
      <c r="Q69" s="257">
        <v>1255</v>
      </c>
      <c r="R69" s="84">
        <v>84</v>
      </c>
    </row>
    <row r="70" spans="17:18" x14ac:dyDescent="0.2">
      <c r="Q70" s="257">
        <v>1260</v>
      </c>
      <c r="R70" s="84">
        <v>85</v>
      </c>
    </row>
    <row r="71" spans="17:18" x14ac:dyDescent="0.2">
      <c r="Q71" s="257">
        <v>1265</v>
      </c>
      <c r="R71" s="84">
        <v>86</v>
      </c>
    </row>
    <row r="72" spans="17:18" x14ac:dyDescent="0.2">
      <c r="Q72" s="257">
        <v>1270</v>
      </c>
      <c r="R72" s="84">
        <v>87</v>
      </c>
    </row>
    <row r="73" spans="17:18" x14ac:dyDescent="0.2">
      <c r="Q73" s="257">
        <v>1275</v>
      </c>
      <c r="R73" s="84">
        <v>88</v>
      </c>
    </row>
    <row r="74" spans="17:18" x14ac:dyDescent="0.2">
      <c r="Q74" s="257">
        <v>1280</v>
      </c>
      <c r="R74" s="84">
        <v>89</v>
      </c>
    </row>
    <row r="75" spans="17:18" x14ac:dyDescent="0.2">
      <c r="Q75" s="257">
        <v>1285</v>
      </c>
      <c r="R75" s="84">
        <v>90</v>
      </c>
    </row>
    <row r="76" spans="17:18" x14ac:dyDescent="0.2">
      <c r="Q76" s="257">
        <v>1290</v>
      </c>
      <c r="R76" s="84">
        <v>91</v>
      </c>
    </row>
    <row r="77" spans="17:18" x14ac:dyDescent="0.2">
      <c r="Q77" s="257">
        <v>1295</v>
      </c>
      <c r="R77" s="84">
        <v>92</v>
      </c>
    </row>
    <row r="78" spans="17:18" x14ac:dyDescent="0.2">
      <c r="Q78" s="257">
        <v>1300</v>
      </c>
      <c r="R78" s="84">
        <v>93</v>
      </c>
    </row>
    <row r="79" spans="17:18" x14ac:dyDescent="0.2">
      <c r="Q79" s="256">
        <v>1305</v>
      </c>
      <c r="R79" s="255">
        <v>94</v>
      </c>
    </row>
    <row r="80" spans="17:18" x14ac:dyDescent="0.2">
      <c r="Q80" s="256">
        <v>1310</v>
      </c>
      <c r="R80" s="255">
        <v>95</v>
      </c>
    </row>
    <row r="81" spans="17:18" x14ac:dyDescent="0.2">
      <c r="Q81" s="256">
        <v>1314</v>
      </c>
      <c r="R81" s="255">
        <v>96</v>
      </c>
    </row>
    <row r="82" spans="17:18" x14ac:dyDescent="0.2">
      <c r="Q82" s="256">
        <v>1318</v>
      </c>
      <c r="R82" s="255">
        <v>97</v>
      </c>
    </row>
    <row r="83" spans="17:18" x14ac:dyDescent="0.2">
      <c r="Q83" s="256">
        <v>1322</v>
      </c>
      <c r="R83" s="255">
        <v>98</v>
      </c>
    </row>
    <row r="84" spans="17:18" x14ac:dyDescent="0.2">
      <c r="Q84" s="256">
        <v>1326</v>
      </c>
      <c r="R84" s="255">
        <v>99</v>
      </c>
    </row>
    <row r="85" spans="17:18" x14ac:dyDescent="0.2">
      <c r="Q85" s="256">
        <v>1330</v>
      </c>
      <c r="R85" s="255">
        <v>100</v>
      </c>
    </row>
  </sheetData>
  <mergeCells count="23">
    <mergeCell ref="A1:O1"/>
    <mergeCell ref="A3:C3"/>
    <mergeCell ref="D3:E3"/>
    <mergeCell ref="F6:F7"/>
    <mergeCell ref="D4:E4"/>
    <mergeCell ref="A4:C4"/>
    <mergeCell ref="N6:N7"/>
    <mergeCell ref="G6:M6"/>
    <mergeCell ref="A6:A7"/>
    <mergeCell ref="B6:B7"/>
    <mergeCell ref="A2:P2"/>
    <mergeCell ref="P6:P7"/>
    <mergeCell ref="M3:P3"/>
    <mergeCell ref="N34:O34"/>
    <mergeCell ref="A34:D34"/>
    <mergeCell ref="D6:D7"/>
    <mergeCell ref="K4:L4"/>
    <mergeCell ref="E6:E7"/>
    <mergeCell ref="G34:M34"/>
    <mergeCell ref="N5:O5"/>
    <mergeCell ref="C6:C7"/>
    <mergeCell ref="M4:O4"/>
    <mergeCell ref="O6:O7"/>
  </mergeCells>
  <conditionalFormatting sqref="J8:J32">
    <cfRule type="cellIs" dxfId="25" priority="3" operator="equal">
      <formula>0</formula>
    </cfRule>
  </conditionalFormatting>
  <conditionalFormatting sqref="N8:N32">
    <cfRule type="cellIs" dxfId="24" priority="2" operator="equal">
      <formula>0</formula>
    </cfRule>
  </conditionalFormatting>
  <conditionalFormatting sqref="O8:O32">
    <cfRule type="containsErrors" dxfId="2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4"/>
  <sheetViews>
    <sheetView view="pageBreakPreview" zoomScale="70" zoomScaleNormal="100" zoomScaleSheetLayoutView="70" workbookViewId="0">
      <selection activeCell="M18" sqref="M18"/>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6" style="48" customWidth="1"/>
    <col min="6" max="6" width="16.85546875" style="180" customWidth="1"/>
    <col min="7" max="7" width="10.28515625"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7.85546875" style="52" bestFit="1" customWidth="1"/>
    <col min="14" max="14" width="41.5703125" style="52" bestFit="1" customWidth="1"/>
    <col min="15" max="15" width="19" style="180"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459" t="s">
        <v>484</v>
      </c>
      <c r="B1" s="459"/>
      <c r="C1" s="459"/>
      <c r="D1" s="459"/>
      <c r="E1" s="459"/>
      <c r="F1" s="459"/>
      <c r="G1" s="459"/>
      <c r="H1" s="459"/>
      <c r="I1" s="459"/>
      <c r="J1" s="459"/>
      <c r="K1" s="459"/>
      <c r="L1" s="459"/>
      <c r="M1" s="459"/>
      <c r="N1" s="459"/>
      <c r="O1" s="459"/>
      <c r="P1" s="459"/>
      <c r="T1" s="249">
        <v>20414</v>
      </c>
      <c r="U1" s="245">
        <v>100</v>
      </c>
    </row>
    <row r="2" spans="1:21" s="10" customFormat="1" ht="24.75" customHeight="1" x14ac:dyDescent="0.2">
      <c r="A2" s="479" t="s">
        <v>520</v>
      </c>
      <c r="B2" s="479"/>
      <c r="C2" s="479"/>
      <c r="D2" s="479"/>
      <c r="E2" s="479"/>
      <c r="F2" s="479"/>
      <c r="G2" s="479"/>
      <c r="H2" s="479"/>
      <c r="I2" s="479"/>
      <c r="J2" s="479"/>
      <c r="K2" s="479"/>
      <c r="L2" s="479"/>
      <c r="M2" s="479"/>
      <c r="N2" s="479"/>
      <c r="O2" s="479"/>
      <c r="P2" s="479"/>
      <c r="T2" s="249">
        <v>20444</v>
      </c>
      <c r="U2" s="245">
        <v>99</v>
      </c>
    </row>
    <row r="3" spans="1:21" s="12" customFormat="1" ht="29.25" customHeight="1" x14ac:dyDescent="0.2">
      <c r="A3" s="480" t="s">
        <v>83</v>
      </c>
      <c r="B3" s="480"/>
      <c r="C3" s="480"/>
      <c r="D3" s="481" t="s">
        <v>142</v>
      </c>
      <c r="E3" s="481"/>
      <c r="F3" s="482" t="s">
        <v>486</v>
      </c>
      <c r="G3" s="482"/>
      <c r="H3" s="11"/>
      <c r="I3" s="468" t="s">
        <v>481</v>
      </c>
      <c r="J3" s="469"/>
      <c r="K3" s="469"/>
      <c r="L3" s="469"/>
      <c r="M3" s="75" t="s">
        <v>346</v>
      </c>
      <c r="N3" s="466" t="s">
        <v>532</v>
      </c>
      <c r="O3" s="466"/>
      <c r="P3" s="466"/>
      <c r="T3" s="249">
        <v>20474</v>
      </c>
      <c r="U3" s="245">
        <v>98</v>
      </c>
    </row>
    <row r="4" spans="1:21" s="12" customFormat="1" ht="17.25" customHeight="1" x14ac:dyDescent="0.2">
      <c r="A4" s="473" t="s">
        <v>74</v>
      </c>
      <c r="B4" s="473"/>
      <c r="C4" s="473"/>
      <c r="D4" s="474" t="s">
        <v>521</v>
      </c>
      <c r="E4" s="474"/>
      <c r="F4" s="181"/>
      <c r="G4" s="29"/>
      <c r="H4" s="29"/>
      <c r="I4" s="29"/>
      <c r="J4" s="29"/>
      <c r="K4" s="29"/>
      <c r="L4" s="30"/>
      <c r="M4" s="76" t="s">
        <v>5</v>
      </c>
      <c r="N4" s="467" t="s">
        <v>577</v>
      </c>
      <c r="O4" s="467"/>
      <c r="P4" s="467"/>
      <c r="T4" s="249">
        <v>20504</v>
      </c>
      <c r="U4" s="245">
        <v>97</v>
      </c>
    </row>
    <row r="5" spans="1:21" s="10" customFormat="1" ht="15" customHeight="1" x14ac:dyDescent="0.2">
      <c r="A5" s="13"/>
      <c r="B5" s="13"/>
      <c r="C5" s="14"/>
      <c r="D5" s="15"/>
      <c r="E5" s="16"/>
      <c r="F5" s="182"/>
      <c r="G5" s="16"/>
      <c r="H5" s="16"/>
      <c r="I5" s="13"/>
      <c r="J5" s="13"/>
      <c r="K5" s="13"/>
      <c r="L5" s="17"/>
      <c r="M5" s="18"/>
      <c r="N5" s="493">
        <v>42169.760059953704</v>
      </c>
      <c r="O5" s="493"/>
      <c r="P5" s="493"/>
      <c r="T5" s="249">
        <v>20534</v>
      </c>
      <c r="U5" s="245">
        <v>96</v>
      </c>
    </row>
    <row r="6" spans="1:21" s="19" customFormat="1" ht="18.75" customHeight="1" x14ac:dyDescent="0.2">
      <c r="A6" s="475" t="s">
        <v>12</v>
      </c>
      <c r="B6" s="476" t="s">
        <v>69</v>
      </c>
      <c r="C6" s="478" t="s">
        <v>80</v>
      </c>
      <c r="D6" s="470" t="s">
        <v>14</v>
      </c>
      <c r="E6" s="470" t="s">
        <v>477</v>
      </c>
      <c r="F6" s="523" t="s">
        <v>15</v>
      </c>
      <c r="G6" s="471" t="s">
        <v>188</v>
      </c>
      <c r="I6" s="260" t="s">
        <v>16</v>
      </c>
      <c r="J6" s="261"/>
      <c r="K6" s="261"/>
      <c r="L6" s="261"/>
      <c r="M6" s="261"/>
      <c r="N6" s="261"/>
      <c r="O6" s="261"/>
      <c r="P6" s="262"/>
      <c r="T6" s="250">
        <v>20564</v>
      </c>
      <c r="U6" s="248">
        <v>95</v>
      </c>
    </row>
    <row r="7" spans="1:21" ht="26.25" customHeight="1" x14ac:dyDescent="0.2">
      <c r="A7" s="475"/>
      <c r="B7" s="477"/>
      <c r="C7" s="478"/>
      <c r="D7" s="470"/>
      <c r="E7" s="470"/>
      <c r="F7" s="523"/>
      <c r="G7" s="472"/>
      <c r="H7" s="20"/>
      <c r="I7" s="46" t="s">
        <v>482</v>
      </c>
      <c r="J7" s="46" t="s">
        <v>70</v>
      </c>
      <c r="K7" s="46" t="s">
        <v>69</v>
      </c>
      <c r="L7" s="118" t="s">
        <v>13</v>
      </c>
      <c r="M7" s="119" t="s">
        <v>14</v>
      </c>
      <c r="N7" s="119" t="s">
        <v>477</v>
      </c>
      <c r="O7" s="177" t="s">
        <v>15</v>
      </c>
      <c r="P7" s="46" t="s">
        <v>28</v>
      </c>
      <c r="T7" s="250">
        <v>20594</v>
      </c>
      <c r="U7" s="248">
        <v>94</v>
      </c>
    </row>
    <row r="8" spans="1:21" s="19" customFormat="1" ht="50.25" customHeight="1" x14ac:dyDescent="0.2">
      <c r="A8" s="330">
        <v>1</v>
      </c>
      <c r="B8" s="337">
        <v>143</v>
      </c>
      <c r="C8" s="333">
        <v>36100</v>
      </c>
      <c r="D8" s="338" t="s">
        <v>548</v>
      </c>
      <c r="E8" s="339" t="s">
        <v>544</v>
      </c>
      <c r="F8" s="335">
        <v>20798</v>
      </c>
      <c r="G8" s="359"/>
      <c r="H8" s="22"/>
      <c r="I8" s="330">
        <v>1</v>
      </c>
      <c r="J8" s="331" t="s">
        <v>50</v>
      </c>
      <c r="K8" s="332">
        <v>143</v>
      </c>
      <c r="L8" s="333">
        <v>36100</v>
      </c>
      <c r="M8" s="334" t="s">
        <v>548</v>
      </c>
      <c r="N8" s="334" t="s">
        <v>544</v>
      </c>
      <c r="O8" s="335">
        <v>20798</v>
      </c>
      <c r="P8" s="336">
        <v>1</v>
      </c>
      <c r="T8" s="250">
        <v>20624</v>
      </c>
      <c r="U8" s="248">
        <v>93</v>
      </c>
    </row>
    <row r="9" spans="1:21" s="19" customFormat="1" ht="50.25" customHeight="1" x14ac:dyDescent="0.2">
      <c r="A9" s="330">
        <v>2</v>
      </c>
      <c r="B9" s="337">
        <v>152</v>
      </c>
      <c r="C9" s="333">
        <v>36232</v>
      </c>
      <c r="D9" s="338" t="s">
        <v>553</v>
      </c>
      <c r="E9" s="339" t="s">
        <v>541</v>
      </c>
      <c r="F9" s="335">
        <v>21217</v>
      </c>
      <c r="G9" s="359"/>
      <c r="H9" s="22"/>
      <c r="I9" s="330">
        <v>1</v>
      </c>
      <c r="J9" s="331" t="s">
        <v>51</v>
      </c>
      <c r="K9" s="332">
        <v>144</v>
      </c>
      <c r="L9" s="333" t="s">
        <v>550</v>
      </c>
      <c r="M9" s="334" t="s">
        <v>551</v>
      </c>
      <c r="N9" s="334" t="s">
        <v>544</v>
      </c>
      <c r="O9" s="335">
        <v>24115</v>
      </c>
      <c r="P9" s="336">
        <v>6</v>
      </c>
      <c r="T9" s="250">
        <v>20654</v>
      </c>
      <c r="U9" s="248">
        <v>92</v>
      </c>
    </row>
    <row r="10" spans="1:21" s="19" customFormat="1" ht="50.25" customHeight="1" x14ac:dyDescent="0.2">
      <c r="A10" s="330">
        <v>3</v>
      </c>
      <c r="B10" s="337">
        <v>145</v>
      </c>
      <c r="C10" s="333">
        <v>36390</v>
      </c>
      <c r="D10" s="338" t="s">
        <v>543</v>
      </c>
      <c r="E10" s="339" t="s">
        <v>544</v>
      </c>
      <c r="F10" s="335">
        <v>21359</v>
      </c>
      <c r="G10" s="359"/>
      <c r="H10" s="22"/>
      <c r="I10" s="330">
        <v>2</v>
      </c>
      <c r="J10" s="331" t="s">
        <v>52</v>
      </c>
      <c r="K10" s="332">
        <v>151</v>
      </c>
      <c r="L10" s="333">
        <v>36252</v>
      </c>
      <c r="M10" s="334" t="s">
        <v>552</v>
      </c>
      <c r="N10" s="334" t="s">
        <v>541</v>
      </c>
      <c r="O10" s="335">
        <v>21568</v>
      </c>
      <c r="P10" s="336">
        <v>4</v>
      </c>
      <c r="T10" s="250">
        <v>20684</v>
      </c>
      <c r="U10" s="248">
        <v>91</v>
      </c>
    </row>
    <row r="11" spans="1:21" s="19" customFormat="1" ht="50.25" customHeight="1" x14ac:dyDescent="0.2">
      <c r="A11" s="330">
        <v>4</v>
      </c>
      <c r="B11" s="337">
        <v>151</v>
      </c>
      <c r="C11" s="333">
        <v>36252</v>
      </c>
      <c r="D11" s="338" t="s">
        <v>552</v>
      </c>
      <c r="E11" s="339" t="s">
        <v>541</v>
      </c>
      <c r="F11" s="335">
        <v>21568</v>
      </c>
      <c r="G11" s="359"/>
      <c r="H11" s="22"/>
      <c r="I11" s="330">
        <v>3</v>
      </c>
      <c r="J11" s="331" t="s">
        <v>53</v>
      </c>
      <c r="K11" s="332">
        <v>152</v>
      </c>
      <c r="L11" s="333">
        <v>36232</v>
      </c>
      <c r="M11" s="334" t="s">
        <v>553</v>
      </c>
      <c r="N11" s="334" t="s">
        <v>541</v>
      </c>
      <c r="O11" s="335">
        <v>21217</v>
      </c>
      <c r="P11" s="336">
        <v>2</v>
      </c>
      <c r="T11" s="250">
        <v>20714</v>
      </c>
      <c r="U11" s="248">
        <v>90</v>
      </c>
    </row>
    <row r="12" spans="1:21" s="19" customFormat="1" ht="50.25" customHeight="1" x14ac:dyDescent="0.2">
      <c r="A12" s="330">
        <v>5</v>
      </c>
      <c r="B12" s="337">
        <v>147</v>
      </c>
      <c r="C12" s="333">
        <v>36400</v>
      </c>
      <c r="D12" s="338" t="s">
        <v>582</v>
      </c>
      <c r="E12" s="339" t="s">
        <v>583</v>
      </c>
      <c r="F12" s="335">
        <v>22783</v>
      </c>
      <c r="G12" s="359"/>
      <c r="H12" s="22"/>
      <c r="I12" s="330">
        <v>4</v>
      </c>
      <c r="J12" s="331" t="s">
        <v>54</v>
      </c>
      <c r="K12" s="332">
        <v>154</v>
      </c>
      <c r="L12" s="333">
        <v>36216</v>
      </c>
      <c r="M12" s="334" t="s">
        <v>554</v>
      </c>
      <c r="N12" s="334" t="s">
        <v>541</v>
      </c>
      <c r="O12" s="335" t="s">
        <v>593</v>
      </c>
      <c r="P12" s="336" t="s">
        <v>537</v>
      </c>
      <c r="T12" s="250">
        <v>20744</v>
      </c>
      <c r="U12" s="248">
        <v>89</v>
      </c>
    </row>
    <row r="13" spans="1:21" s="19" customFormat="1" ht="50.25" customHeight="1" x14ac:dyDescent="0.2">
      <c r="A13" s="330">
        <v>6</v>
      </c>
      <c r="B13" s="337">
        <v>144</v>
      </c>
      <c r="C13" s="333" t="s">
        <v>550</v>
      </c>
      <c r="D13" s="338" t="s">
        <v>551</v>
      </c>
      <c r="E13" s="339" t="s">
        <v>544</v>
      </c>
      <c r="F13" s="335">
        <v>24115</v>
      </c>
      <c r="G13" s="359"/>
      <c r="H13" s="22"/>
      <c r="I13" s="330">
        <v>5</v>
      </c>
      <c r="J13" s="331" t="s">
        <v>55</v>
      </c>
      <c r="K13" s="332">
        <v>145</v>
      </c>
      <c r="L13" s="333">
        <v>36390</v>
      </c>
      <c r="M13" s="334" t="s">
        <v>543</v>
      </c>
      <c r="N13" s="334" t="s">
        <v>544</v>
      </c>
      <c r="O13" s="335">
        <v>21359</v>
      </c>
      <c r="P13" s="336">
        <v>3</v>
      </c>
      <c r="T13" s="250">
        <v>20774</v>
      </c>
      <c r="U13" s="248">
        <v>88</v>
      </c>
    </row>
    <row r="14" spans="1:21" s="19" customFormat="1" ht="50.25" customHeight="1" x14ac:dyDescent="0.2">
      <c r="A14" s="330" t="s">
        <v>537</v>
      </c>
      <c r="B14" s="337">
        <v>182</v>
      </c>
      <c r="C14" s="333">
        <v>36161</v>
      </c>
      <c r="D14" s="338" t="s">
        <v>547</v>
      </c>
      <c r="E14" s="339" t="s">
        <v>544</v>
      </c>
      <c r="F14" s="335" t="s">
        <v>591</v>
      </c>
      <c r="G14" s="359"/>
      <c r="H14" s="22"/>
      <c r="I14" s="330">
        <v>5</v>
      </c>
      <c r="J14" s="331" t="s">
        <v>176</v>
      </c>
      <c r="K14" s="332">
        <v>182</v>
      </c>
      <c r="L14" s="333">
        <v>36161</v>
      </c>
      <c r="M14" s="334" t="s">
        <v>547</v>
      </c>
      <c r="N14" s="334" t="s">
        <v>544</v>
      </c>
      <c r="O14" s="335" t="s">
        <v>591</v>
      </c>
      <c r="P14" s="336" t="s">
        <v>537</v>
      </c>
      <c r="T14" s="250"/>
      <c r="U14" s="248"/>
    </row>
    <row r="15" spans="1:21" s="19" customFormat="1" ht="50.25" customHeight="1" x14ac:dyDescent="0.2">
      <c r="A15" s="330" t="s">
        <v>537</v>
      </c>
      <c r="B15" s="337">
        <v>154</v>
      </c>
      <c r="C15" s="333">
        <v>36216</v>
      </c>
      <c r="D15" s="338" t="s">
        <v>554</v>
      </c>
      <c r="E15" s="339" t="s">
        <v>541</v>
      </c>
      <c r="F15" s="335" t="s">
        <v>593</v>
      </c>
      <c r="G15" s="359"/>
      <c r="H15" s="22"/>
      <c r="I15" s="330">
        <v>6</v>
      </c>
      <c r="J15" s="331" t="s">
        <v>177</v>
      </c>
      <c r="K15" s="332">
        <v>147</v>
      </c>
      <c r="L15" s="333">
        <v>36400</v>
      </c>
      <c r="M15" s="334" t="s">
        <v>582</v>
      </c>
      <c r="N15" s="334" t="s">
        <v>583</v>
      </c>
      <c r="O15" s="335">
        <v>22783</v>
      </c>
      <c r="P15" s="336">
        <v>5</v>
      </c>
      <c r="T15" s="250"/>
      <c r="U15" s="248"/>
    </row>
    <row r="16" spans="1:21" s="19" customFormat="1" ht="50.25" customHeight="1" x14ac:dyDescent="0.2">
      <c r="A16" s="66"/>
      <c r="B16" s="310"/>
      <c r="C16" s="116"/>
      <c r="D16" s="311"/>
      <c r="E16" s="175"/>
      <c r="F16" s="183"/>
      <c r="G16" s="359"/>
      <c r="H16" s="22"/>
      <c r="I16" s="260" t="s">
        <v>17</v>
      </c>
      <c r="J16" s="261"/>
      <c r="K16" s="261"/>
      <c r="L16" s="261"/>
      <c r="M16" s="261"/>
      <c r="N16" s="261"/>
      <c r="O16" s="261"/>
      <c r="P16" s="262"/>
      <c r="T16" s="250">
        <v>20984</v>
      </c>
      <c r="U16" s="248">
        <v>81</v>
      </c>
    </row>
    <row r="17" spans="1:21" s="19" customFormat="1" ht="50.25" customHeight="1" x14ac:dyDescent="0.2">
      <c r="A17" s="66"/>
      <c r="B17" s="310"/>
      <c r="C17" s="116"/>
      <c r="D17" s="311"/>
      <c r="E17" s="175"/>
      <c r="F17" s="183"/>
      <c r="G17" s="359"/>
      <c r="H17" s="22"/>
      <c r="I17" s="46" t="s">
        <v>482</v>
      </c>
      <c r="J17" s="46" t="s">
        <v>70</v>
      </c>
      <c r="K17" s="46" t="s">
        <v>69</v>
      </c>
      <c r="L17" s="118" t="s">
        <v>13</v>
      </c>
      <c r="M17" s="119" t="s">
        <v>14</v>
      </c>
      <c r="N17" s="119" t="s">
        <v>477</v>
      </c>
      <c r="O17" s="177" t="s">
        <v>15</v>
      </c>
      <c r="P17" s="46" t="s">
        <v>28</v>
      </c>
      <c r="T17" s="250">
        <v>21014</v>
      </c>
      <c r="U17" s="248">
        <v>80</v>
      </c>
    </row>
    <row r="18" spans="1:21" s="19" customFormat="1" ht="50.25" customHeight="1" x14ac:dyDescent="0.2">
      <c r="A18" s="66"/>
      <c r="B18" s="310"/>
      <c r="C18" s="116"/>
      <c r="D18" s="311"/>
      <c r="E18" s="175"/>
      <c r="F18" s="183"/>
      <c r="G18" s="359"/>
      <c r="H18" s="22"/>
      <c r="I18" s="66">
        <v>1</v>
      </c>
      <c r="J18" s="209" t="s">
        <v>56</v>
      </c>
      <c r="K18" s="268" t="s">
        <v>594</v>
      </c>
      <c r="L18" s="116" t="s">
        <v>594</v>
      </c>
      <c r="M18" s="210" t="s">
        <v>594</v>
      </c>
      <c r="N18" s="210" t="s">
        <v>594</v>
      </c>
      <c r="O18" s="183"/>
      <c r="P18" s="309"/>
      <c r="T18" s="250">
        <v>21044</v>
      </c>
      <c r="U18" s="248">
        <v>79</v>
      </c>
    </row>
    <row r="19" spans="1:21" s="19" customFormat="1" ht="50.25" customHeight="1" x14ac:dyDescent="0.2">
      <c r="A19" s="66"/>
      <c r="B19" s="310"/>
      <c r="C19" s="116"/>
      <c r="D19" s="311"/>
      <c r="E19" s="175"/>
      <c r="F19" s="183"/>
      <c r="G19" s="359"/>
      <c r="H19" s="22"/>
      <c r="I19" s="66">
        <v>2</v>
      </c>
      <c r="J19" s="209" t="s">
        <v>57</v>
      </c>
      <c r="K19" s="268" t="s">
        <v>594</v>
      </c>
      <c r="L19" s="116" t="s">
        <v>594</v>
      </c>
      <c r="M19" s="210" t="s">
        <v>594</v>
      </c>
      <c r="N19" s="210" t="s">
        <v>594</v>
      </c>
      <c r="O19" s="183"/>
      <c r="P19" s="309"/>
      <c r="T19" s="250">
        <v>21074</v>
      </c>
      <c r="U19" s="248">
        <v>78</v>
      </c>
    </row>
    <row r="20" spans="1:21" s="19" customFormat="1" ht="50.25" customHeight="1" x14ac:dyDescent="0.2">
      <c r="A20" s="66"/>
      <c r="B20" s="310"/>
      <c r="C20" s="116"/>
      <c r="D20" s="311"/>
      <c r="E20" s="175"/>
      <c r="F20" s="183"/>
      <c r="G20" s="359"/>
      <c r="H20" s="22"/>
      <c r="I20" s="66">
        <v>3</v>
      </c>
      <c r="J20" s="209" t="s">
        <v>58</v>
      </c>
      <c r="K20" s="268" t="s">
        <v>594</v>
      </c>
      <c r="L20" s="116" t="s">
        <v>594</v>
      </c>
      <c r="M20" s="210" t="s">
        <v>594</v>
      </c>
      <c r="N20" s="210" t="s">
        <v>594</v>
      </c>
      <c r="O20" s="183"/>
      <c r="P20" s="309"/>
      <c r="T20" s="250">
        <v>21104</v>
      </c>
      <c r="U20" s="248">
        <v>77</v>
      </c>
    </row>
    <row r="21" spans="1:21" s="19" customFormat="1" ht="50.25" customHeight="1" x14ac:dyDescent="0.2">
      <c r="A21" s="66"/>
      <c r="B21" s="310"/>
      <c r="C21" s="116"/>
      <c r="D21" s="311"/>
      <c r="E21" s="175"/>
      <c r="F21" s="183"/>
      <c r="G21" s="359"/>
      <c r="H21" s="22"/>
      <c r="I21" s="66">
        <v>4</v>
      </c>
      <c r="J21" s="209" t="s">
        <v>59</v>
      </c>
      <c r="K21" s="268" t="s">
        <v>594</v>
      </c>
      <c r="L21" s="116" t="s">
        <v>594</v>
      </c>
      <c r="M21" s="210" t="s">
        <v>594</v>
      </c>
      <c r="N21" s="210" t="s">
        <v>594</v>
      </c>
      <c r="O21" s="183"/>
      <c r="P21" s="309"/>
      <c r="T21" s="250">
        <v>21134</v>
      </c>
      <c r="U21" s="248">
        <v>76</v>
      </c>
    </row>
    <row r="22" spans="1:21" s="19" customFormat="1" ht="50.25" customHeight="1" x14ac:dyDescent="0.2">
      <c r="A22" s="66"/>
      <c r="B22" s="310"/>
      <c r="C22" s="116"/>
      <c r="D22" s="311"/>
      <c r="E22" s="175"/>
      <c r="F22" s="183"/>
      <c r="G22" s="359"/>
      <c r="H22" s="22"/>
      <c r="I22" s="66">
        <v>5</v>
      </c>
      <c r="J22" s="209" t="s">
        <v>60</v>
      </c>
      <c r="K22" s="268" t="s">
        <v>594</v>
      </c>
      <c r="L22" s="116" t="s">
        <v>594</v>
      </c>
      <c r="M22" s="210" t="s">
        <v>594</v>
      </c>
      <c r="N22" s="210" t="s">
        <v>594</v>
      </c>
      <c r="O22" s="183"/>
      <c r="P22" s="309"/>
      <c r="T22" s="250">
        <v>21164</v>
      </c>
      <c r="U22" s="248">
        <v>75</v>
      </c>
    </row>
    <row r="23" spans="1:21" s="19" customFormat="1" ht="50.25" customHeight="1" x14ac:dyDescent="0.2">
      <c r="A23" s="66"/>
      <c r="B23" s="310"/>
      <c r="C23" s="116"/>
      <c r="D23" s="311"/>
      <c r="E23" s="175"/>
      <c r="F23" s="183"/>
      <c r="G23" s="359"/>
      <c r="H23" s="22"/>
      <c r="I23" s="66">
        <v>6</v>
      </c>
      <c r="J23" s="209" t="s">
        <v>61</v>
      </c>
      <c r="K23" s="268" t="s">
        <v>594</v>
      </c>
      <c r="L23" s="116" t="s">
        <v>594</v>
      </c>
      <c r="M23" s="210" t="s">
        <v>594</v>
      </c>
      <c r="N23" s="210" t="s">
        <v>594</v>
      </c>
      <c r="O23" s="183"/>
      <c r="P23" s="309"/>
      <c r="T23" s="250">
        <v>21204</v>
      </c>
      <c r="U23" s="248">
        <v>74</v>
      </c>
    </row>
    <row r="24" spans="1:21" s="19" customFormat="1" ht="50.25" customHeight="1" x14ac:dyDescent="0.2">
      <c r="A24" s="66"/>
      <c r="B24" s="310"/>
      <c r="C24" s="116"/>
      <c r="D24" s="311"/>
      <c r="E24" s="175"/>
      <c r="F24" s="183"/>
      <c r="G24" s="359"/>
      <c r="H24" s="22"/>
      <c r="I24" s="66">
        <v>7</v>
      </c>
      <c r="J24" s="209" t="s">
        <v>178</v>
      </c>
      <c r="K24" s="268" t="s">
        <v>594</v>
      </c>
      <c r="L24" s="116" t="s">
        <v>594</v>
      </c>
      <c r="M24" s="210" t="s">
        <v>594</v>
      </c>
      <c r="N24" s="210" t="s">
        <v>594</v>
      </c>
      <c r="O24" s="183"/>
      <c r="P24" s="309"/>
      <c r="T24" s="250">
        <v>21244</v>
      </c>
      <c r="U24" s="248">
        <v>73</v>
      </c>
    </row>
    <row r="25" spans="1:21" s="19" customFormat="1" ht="50.25" customHeight="1" x14ac:dyDescent="0.2">
      <c r="A25" s="66"/>
      <c r="B25" s="310"/>
      <c r="C25" s="116"/>
      <c r="D25" s="311"/>
      <c r="E25" s="175"/>
      <c r="F25" s="183"/>
      <c r="G25" s="359"/>
      <c r="H25" s="22"/>
      <c r="I25" s="66">
        <v>8</v>
      </c>
      <c r="J25" s="209" t="s">
        <v>179</v>
      </c>
      <c r="K25" s="268" t="s">
        <v>594</v>
      </c>
      <c r="L25" s="116" t="s">
        <v>594</v>
      </c>
      <c r="M25" s="210" t="s">
        <v>594</v>
      </c>
      <c r="N25" s="210" t="s">
        <v>594</v>
      </c>
      <c r="O25" s="183"/>
      <c r="P25" s="309"/>
      <c r="T25" s="250">
        <v>21284</v>
      </c>
      <c r="U25" s="248">
        <v>72</v>
      </c>
    </row>
    <row r="26" spans="1:21" s="19" customFormat="1" ht="50.25" customHeight="1" x14ac:dyDescent="0.2">
      <c r="A26" s="66"/>
      <c r="B26" s="310"/>
      <c r="C26" s="116"/>
      <c r="D26" s="311"/>
      <c r="E26" s="175"/>
      <c r="F26" s="183"/>
      <c r="G26" s="359"/>
      <c r="H26" s="22"/>
      <c r="I26" s="260" t="s">
        <v>18</v>
      </c>
      <c r="J26" s="261"/>
      <c r="K26" s="261"/>
      <c r="L26" s="261"/>
      <c r="M26" s="261"/>
      <c r="N26" s="261"/>
      <c r="O26" s="261"/>
      <c r="P26" s="262"/>
      <c r="T26" s="250">
        <v>21524</v>
      </c>
      <c r="U26" s="248">
        <v>67</v>
      </c>
    </row>
    <row r="27" spans="1:21" s="19" customFormat="1" ht="50.25" customHeight="1" x14ac:dyDescent="0.2">
      <c r="A27" s="66"/>
      <c r="B27" s="310"/>
      <c r="C27" s="116"/>
      <c r="D27" s="311"/>
      <c r="E27" s="175"/>
      <c r="F27" s="183"/>
      <c r="G27" s="359"/>
      <c r="H27" s="22"/>
      <c r="I27" s="46" t="s">
        <v>482</v>
      </c>
      <c r="J27" s="46" t="s">
        <v>70</v>
      </c>
      <c r="K27" s="46" t="s">
        <v>69</v>
      </c>
      <c r="L27" s="118" t="s">
        <v>13</v>
      </c>
      <c r="M27" s="119" t="s">
        <v>14</v>
      </c>
      <c r="N27" s="119" t="s">
        <v>477</v>
      </c>
      <c r="O27" s="177" t="s">
        <v>15</v>
      </c>
      <c r="P27" s="46" t="s">
        <v>28</v>
      </c>
      <c r="T27" s="250">
        <v>21574</v>
      </c>
      <c r="U27" s="248">
        <v>66</v>
      </c>
    </row>
    <row r="28" spans="1:21" s="19" customFormat="1" ht="50.25" customHeight="1" x14ac:dyDescent="0.2">
      <c r="A28" s="66"/>
      <c r="B28" s="310"/>
      <c r="C28" s="116"/>
      <c r="D28" s="311"/>
      <c r="E28" s="175"/>
      <c r="F28" s="183"/>
      <c r="G28" s="359"/>
      <c r="H28" s="22"/>
      <c r="I28" s="66">
        <v>1</v>
      </c>
      <c r="J28" s="209" t="s">
        <v>62</v>
      </c>
      <c r="K28" s="268" t="s">
        <v>594</v>
      </c>
      <c r="L28" s="116" t="s">
        <v>594</v>
      </c>
      <c r="M28" s="210" t="s">
        <v>594</v>
      </c>
      <c r="N28" s="210" t="s">
        <v>594</v>
      </c>
      <c r="O28" s="183"/>
      <c r="P28" s="309"/>
      <c r="T28" s="250">
        <v>21624</v>
      </c>
      <c r="U28" s="248">
        <v>65</v>
      </c>
    </row>
    <row r="29" spans="1:21" s="19" customFormat="1" ht="50.25" customHeight="1" x14ac:dyDescent="0.2">
      <c r="A29" s="66"/>
      <c r="B29" s="310"/>
      <c r="C29" s="116"/>
      <c r="D29" s="311"/>
      <c r="E29" s="175"/>
      <c r="F29" s="183"/>
      <c r="G29" s="359"/>
      <c r="H29" s="22"/>
      <c r="I29" s="66">
        <v>2</v>
      </c>
      <c r="J29" s="209" t="s">
        <v>63</v>
      </c>
      <c r="K29" s="268" t="s">
        <v>594</v>
      </c>
      <c r="L29" s="116" t="s">
        <v>594</v>
      </c>
      <c r="M29" s="210" t="s">
        <v>594</v>
      </c>
      <c r="N29" s="210" t="s">
        <v>594</v>
      </c>
      <c r="O29" s="183"/>
      <c r="P29" s="309"/>
      <c r="T29" s="250">
        <v>21674</v>
      </c>
      <c r="U29" s="248">
        <v>64</v>
      </c>
    </row>
    <row r="30" spans="1:21" s="19" customFormat="1" ht="50.25" customHeight="1" x14ac:dyDescent="0.2">
      <c r="A30" s="66"/>
      <c r="B30" s="310"/>
      <c r="C30" s="116"/>
      <c r="D30" s="311"/>
      <c r="E30" s="175"/>
      <c r="F30" s="183"/>
      <c r="G30" s="359"/>
      <c r="H30" s="22"/>
      <c r="I30" s="66">
        <v>3</v>
      </c>
      <c r="J30" s="209" t="s">
        <v>64</v>
      </c>
      <c r="K30" s="268" t="s">
        <v>594</v>
      </c>
      <c r="L30" s="116" t="s">
        <v>594</v>
      </c>
      <c r="M30" s="210" t="s">
        <v>594</v>
      </c>
      <c r="N30" s="210" t="s">
        <v>594</v>
      </c>
      <c r="O30" s="183"/>
      <c r="P30" s="309"/>
      <c r="T30" s="250">
        <v>21724</v>
      </c>
      <c r="U30" s="248">
        <v>63</v>
      </c>
    </row>
    <row r="31" spans="1:21" s="19" customFormat="1" ht="50.25" customHeight="1" x14ac:dyDescent="0.2">
      <c r="A31" s="66"/>
      <c r="B31" s="310"/>
      <c r="C31" s="116"/>
      <c r="D31" s="311"/>
      <c r="E31" s="175"/>
      <c r="F31" s="183"/>
      <c r="G31" s="359"/>
      <c r="H31" s="22"/>
      <c r="I31" s="66">
        <v>4</v>
      </c>
      <c r="J31" s="209" t="s">
        <v>65</v>
      </c>
      <c r="K31" s="268" t="s">
        <v>594</v>
      </c>
      <c r="L31" s="116" t="s">
        <v>594</v>
      </c>
      <c r="M31" s="210" t="s">
        <v>594</v>
      </c>
      <c r="N31" s="210" t="s">
        <v>594</v>
      </c>
      <c r="O31" s="183"/>
      <c r="P31" s="309"/>
      <c r="T31" s="250">
        <v>21784</v>
      </c>
      <c r="U31" s="248">
        <v>62</v>
      </c>
    </row>
    <row r="32" spans="1:21" s="19" customFormat="1" ht="50.25" customHeight="1" x14ac:dyDescent="0.2">
      <c r="A32" s="66"/>
      <c r="B32" s="310"/>
      <c r="C32" s="116"/>
      <c r="D32" s="311"/>
      <c r="E32" s="175"/>
      <c r="F32" s="183"/>
      <c r="G32" s="359"/>
      <c r="H32" s="22"/>
      <c r="I32" s="66">
        <v>5</v>
      </c>
      <c r="J32" s="209" t="s">
        <v>66</v>
      </c>
      <c r="K32" s="268" t="s">
        <v>594</v>
      </c>
      <c r="L32" s="116" t="s">
        <v>594</v>
      </c>
      <c r="M32" s="210" t="s">
        <v>594</v>
      </c>
      <c r="N32" s="210" t="s">
        <v>594</v>
      </c>
      <c r="O32" s="183"/>
      <c r="P32" s="309"/>
      <c r="T32" s="250">
        <v>21844</v>
      </c>
      <c r="U32" s="248">
        <v>61</v>
      </c>
    </row>
    <row r="33" spans="1:21" s="19" customFormat="1" ht="50.25" customHeight="1" x14ac:dyDescent="0.2">
      <c r="A33" s="66"/>
      <c r="B33" s="310"/>
      <c r="C33" s="116"/>
      <c r="D33" s="311"/>
      <c r="E33" s="175"/>
      <c r="F33" s="183"/>
      <c r="G33" s="359"/>
      <c r="H33" s="22"/>
      <c r="I33" s="66">
        <v>6</v>
      </c>
      <c r="J33" s="209" t="s">
        <v>67</v>
      </c>
      <c r="K33" s="268" t="s">
        <v>594</v>
      </c>
      <c r="L33" s="116" t="s">
        <v>594</v>
      </c>
      <c r="M33" s="210" t="s">
        <v>594</v>
      </c>
      <c r="N33" s="210" t="s">
        <v>594</v>
      </c>
      <c r="O33" s="183"/>
      <c r="P33" s="309"/>
      <c r="T33" s="250">
        <v>21914</v>
      </c>
      <c r="U33" s="248">
        <v>60</v>
      </c>
    </row>
    <row r="34" spans="1:21" s="19" customFormat="1" ht="50.25" customHeight="1" x14ac:dyDescent="0.2">
      <c r="A34" s="66"/>
      <c r="B34" s="310"/>
      <c r="C34" s="116"/>
      <c r="D34" s="311"/>
      <c r="E34" s="175"/>
      <c r="F34" s="183"/>
      <c r="G34" s="359"/>
      <c r="H34" s="22"/>
      <c r="I34" s="66">
        <v>7</v>
      </c>
      <c r="J34" s="209" t="s">
        <v>180</v>
      </c>
      <c r="K34" s="268" t="s">
        <v>594</v>
      </c>
      <c r="L34" s="116" t="s">
        <v>594</v>
      </c>
      <c r="M34" s="210" t="s">
        <v>594</v>
      </c>
      <c r="N34" s="210" t="s">
        <v>594</v>
      </c>
      <c r="O34" s="183"/>
      <c r="P34" s="309"/>
      <c r="T34" s="250">
        <v>21984</v>
      </c>
      <c r="U34" s="248">
        <v>59</v>
      </c>
    </row>
    <row r="35" spans="1:21" s="19" customFormat="1" ht="50.25" customHeight="1" x14ac:dyDescent="0.2">
      <c r="A35" s="66"/>
      <c r="B35" s="310"/>
      <c r="C35" s="116"/>
      <c r="D35" s="311"/>
      <c r="E35" s="175"/>
      <c r="F35" s="183"/>
      <c r="G35" s="359"/>
      <c r="H35" s="22"/>
      <c r="I35" s="66">
        <v>8</v>
      </c>
      <c r="J35" s="209" t="s">
        <v>181</v>
      </c>
      <c r="K35" s="268" t="s">
        <v>594</v>
      </c>
      <c r="L35" s="116" t="s">
        <v>594</v>
      </c>
      <c r="M35" s="210" t="s">
        <v>594</v>
      </c>
      <c r="N35" s="210" t="s">
        <v>594</v>
      </c>
      <c r="O35" s="183"/>
      <c r="P35" s="309"/>
      <c r="T35" s="250">
        <v>22054</v>
      </c>
      <c r="U35" s="248">
        <v>58</v>
      </c>
    </row>
    <row r="36" spans="1:21" ht="25.5" customHeight="1" x14ac:dyDescent="0.2">
      <c r="A36" s="32"/>
      <c r="B36" s="32"/>
      <c r="C36" s="33"/>
      <c r="D36" s="53"/>
      <c r="E36" s="34"/>
      <c r="F36" s="184"/>
      <c r="G36" s="36"/>
      <c r="I36" s="37"/>
      <c r="J36" s="38"/>
      <c r="K36" s="39"/>
      <c r="L36" s="40"/>
      <c r="M36" s="49"/>
      <c r="N36" s="49"/>
      <c r="O36" s="178"/>
      <c r="P36" s="39"/>
      <c r="T36" s="250">
        <v>23754</v>
      </c>
      <c r="U36" s="248">
        <v>39</v>
      </c>
    </row>
    <row r="37" spans="1:21" ht="25.5" customHeight="1" x14ac:dyDescent="0.2">
      <c r="A37" s="26" t="s">
        <v>19</v>
      </c>
      <c r="B37" s="26"/>
      <c r="C37" s="26"/>
      <c r="D37" s="54"/>
      <c r="E37" s="47" t="s">
        <v>0</v>
      </c>
      <c r="F37" s="185" t="s">
        <v>1</v>
      </c>
      <c r="G37" s="23"/>
      <c r="H37" s="27" t="s">
        <v>2</v>
      </c>
      <c r="I37" s="27"/>
      <c r="J37" s="27"/>
      <c r="K37" s="27"/>
      <c r="M37" s="50" t="s">
        <v>3</v>
      </c>
      <c r="N37" s="51" t="s">
        <v>3</v>
      </c>
      <c r="O37" s="179" t="s">
        <v>3</v>
      </c>
      <c r="P37" s="26"/>
      <c r="Q37" s="28"/>
      <c r="T37" s="250">
        <v>23874</v>
      </c>
      <c r="U37" s="248">
        <v>38</v>
      </c>
    </row>
    <row r="38" spans="1:21" x14ac:dyDescent="0.2">
      <c r="T38" s="250">
        <v>23994</v>
      </c>
      <c r="U38" s="248">
        <v>37</v>
      </c>
    </row>
    <row r="39" spans="1:21" x14ac:dyDescent="0.2">
      <c r="T39" s="250">
        <v>24114</v>
      </c>
      <c r="U39" s="248">
        <v>36</v>
      </c>
    </row>
    <row r="40" spans="1:21" x14ac:dyDescent="0.2">
      <c r="T40" s="250">
        <v>24234</v>
      </c>
      <c r="U40" s="248">
        <v>35</v>
      </c>
    </row>
    <row r="41" spans="1:21" x14ac:dyDescent="0.2">
      <c r="T41" s="250">
        <v>24354</v>
      </c>
      <c r="U41" s="248">
        <v>34</v>
      </c>
    </row>
    <row r="42" spans="1:21" x14ac:dyDescent="0.2">
      <c r="T42" s="250">
        <v>24474</v>
      </c>
      <c r="U42" s="248">
        <v>33</v>
      </c>
    </row>
    <row r="43" spans="1:21" x14ac:dyDescent="0.2">
      <c r="T43" s="250">
        <v>24594</v>
      </c>
      <c r="U43" s="248">
        <v>32</v>
      </c>
    </row>
    <row r="44" spans="1:21" x14ac:dyDescent="0.2">
      <c r="T44" s="250">
        <v>24714</v>
      </c>
      <c r="U44" s="248">
        <v>31</v>
      </c>
    </row>
    <row r="45" spans="1:21" x14ac:dyDescent="0.2">
      <c r="T45" s="250">
        <v>24864</v>
      </c>
      <c r="U45" s="248">
        <v>30</v>
      </c>
    </row>
    <row r="46" spans="1:21" x14ac:dyDescent="0.2">
      <c r="T46" s="250">
        <v>25014</v>
      </c>
      <c r="U46" s="248">
        <v>29</v>
      </c>
    </row>
    <row r="47" spans="1:21" x14ac:dyDescent="0.2">
      <c r="T47" s="250">
        <v>25164</v>
      </c>
      <c r="U47" s="248">
        <v>28</v>
      </c>
    </row>
    <row r="48" spans="1:21" x14ac:dyDescent="0.2">
      <c r="T48" s="250">
        <v>25314</v>
      </c>
      <c r="U48" s="248">
        <v>27</v>
      </c>
    </row>
    <row r="49" spans="20:21" x14ac:dyDescent="0.2">
      <c r="T49" s="250">
        <v>25464</v>
      </c>
      <c r="U49" s="248">
        <v>26</v>
      </c>
    </row>
    <row r="50" spans="20:21" x14ac:dyDescent="0.2">
      <c r="T50" s="250">
        <v>25614</v>
      </c>
      <c r="U50" s="248">
        <v>25</v>
      </c>
    </row>
    <row r="51" spans="20:21" x14ac:dyDescent="0.2">
      <c r="T51" s="250">
        <v>25814</v>
      </c>
      <c r="U51" s="248">
        <v>24</v>
      </c>
    </row>
    <row r="52" spans="20:21" x14ac:dyDescent="0.2">
      <c r="T52" s="250">
        <v>30014</v>
      </c>
      <c r="U52" s="248">
        <v>23</v>
      </c>
    </row>
    <row r="53" spans="20:21" x14ac:dyDescent="0.2">
      <c r="T53" s="250">
        <v>30214</v>
      </c>
      <c r="U53" s="248">
        <v>22</v>
      </c>
    </row>
    <row r="54" spans="20:21" x14ac:dyDescent="0.2">
      <c r="T54" s="250">
        <v>30414</v>
      </c>
      <c r="U54" s="248">
        <v>21</v>
      </c>
    </row>
    <row r="55" spans="20:21" x14ac:dyDescent="0.2">
      <c r="T55" s="250">
        <v>30614</v>
      </c>
      <c r="U55" s="248">
        <v>20</v>
      </c>
    </row>
    <row r="56" spans="20:21" x14ac:dyDescent="0.2">
      <c r="T56" s="250">
        <v>30814</v>
      </c>
      <c r="U56" s="248">
        <v>19</v>
      </c>
    </row>
    <row r="57" spans="20:21" x14ac:dyDescent="0.2">
      <c r="T57" s="250">
        <v>31014</v>
      </c>
      <c r="U57" s="248">
        <v>18</v>
      </c>
    </row>
    <row r="58" spans="20:21" x14ac:dyDescent="0.2">
      <c r="T58" s="250">
        <v>31214</v>
      </c>
      <c r="U58" s="248">
        <v>17</v>
      </c>
    </row>
    <row r="59" spans="20:21" x14ac:dyDescent="0.2">
      <c r="T59" s="250">
        <v>31414</v>
      </c>
      <c r="U59" s="248">
        <v>16</v>
      </c>
    </row>
    <row r="60" spans="20:21" x14ac:dyDescent="0.2">
      <c r="T60" s="250">
        <v>31614</v>
      </c>
      <c r="U60" s="248">
        <v>15</v>
      </c>
    </row>
    <row r="61" spans="20:21" x14ac:dyDescent="0.2">
      <c r="T61" s="250">
        <v>31814</v>
      </c>
      <c r="U61" s="248">
        <v>14</v>
      </c>
    </row>
    <row r="62" spans="20:21" x14ac:dyDescent="0.2">
      <c r="T62" s="250">
        <v>32014</v>
      </c>
      <c r="U62" s="248">
        <v>13</v>
      </c>
    </row>
    <row r="63" spans="20:21" x14ac:dyDescent="0.2">
      <c r="T63" s="250">
        <v>32214</v>
      </c>
      <c r="U63" s="248">
        <v>12</v>
      </c>
    </row>
    <row r="64" spans="20:21" x14ac:dyDescent="0.2">
      <c r="T64" s="250">
        <v>32414</v>
      </c>
      <c r="U64" s="248">
        <v>11</v>
      </c>
    </row>
    <row r="65" spans="20:21" x14ac:dyDescent="0.2">
      <c r="T65" s="250">
        <v>32614</v>
      </c>
      <c r="U65" s="248">
        <v>10</v>
      </c>
    </row>
    <row r="66" spans="20:21" x14ac:dyDescent="0.2">
      <c r="T66" s="250">
        <v>32914</v>
      </c>
      <c r="U66" s="248">
        <v>9</v>
      </c>
    </row>
    <row r="67" spans="20:21" x14ac:dyDescent="0.2">
      <c r="T67" s="250">
        <v>33214</v>
      </c>
      <c r="U67" s="248">
        <v>8</v>
      </c>
    </row>
    <row r="68" spans="20:21" x14ac:dyDescent="0.2">
      <c r="T68" s="250">
        <v>33514</v>
      </c>
      <c r="U68" s="248">
        <v>7</v>
      </c>
    </row>
    <row r="69" spans="20:21" x14ac:dyDescent="0.2">
      <c r="T69" s="250">
        <v>33814</v>
      </c>
      <c r="U69" s="248">
        <v>6</v>
      </c>
    </row>
    <row r="70" spans="20:21" x14ac:dyDescent="0.2">
      <c r="T70" s="250">
        <v>34214</v>
      </c>
      <c r="U70" s="248">
        <v>5</v>
      </c>
    </row>
    <row r="71" spans="20:21" x14ac:dyDescent="0.2">
      <c r="T71" s="250">
        <v>34614</v>
      </c>
      <c r="U71" s="248">
        <v>4</v>
      </c>
    </row>
    <row r="72" spans="20:21" x14ac:dyDescent="0.2">
      <c r="T72" s="250">
        <v>35014</v>
      </c>
      <c r="U72" s="248">
        <v>3</v>
      </c>
    </row>
    <row r="73" spans="20:21" x14ac:dyDescent="0.2">
      <c r="T73" s="250">
        <v>35514</v>
      </c>
      <c r="U73" s="248">
        <v>2</v>
      </c>
    </row>
    <row r="74" spans="20:21" x14ac:dyDescent="0.2">
      <c r="T74" s="250">
        <v>40014</v>
      </c>
      <c r="U74" s="248">
        <v>1</v>
      </c>
    </row>
  </sheetData>
  <sortState ref="B8:F15">
    <sortCondition ref="F8:F15"/>
  </sortState>
  <mergeCells count="18">
    <mergeCell ref="A6:A7"/>
    <mergeCell ref="B6:B7"/>
    <mergeCell ref="E6:E7"/>
    <mergeCell ref="F6:F7"/>
    <mergeCell ref="C6:C7"/>
    <mergeCell ref="D6:D7"/>
    <mergeCell ref="N5:P5"/>
    <mergeCell ref="G6:G7"/>
    <mergeCell ref="N4:P4"/>
    <mergeCell ref="I3:L3"/>
    <mergeCell ref="N3:P3"/>
    <mergeCell ref="A4:C4"/>
    <mergeCell ref="D4:E4"/>
    <mergeCell ref="A1:P1"/>
    <mergeCell ref="A2:P2"/>
    <mergeCell ref="A3:C3"/>
    <mergeCell ref="D3:E3"/>
    <mergeCell ref="F3:G3"/>
  </mergeCells>
  <conditionalFormatting sqref="G8:G35">
    <cfRule type="containsText" dxfId="22" priority="1" stopIfTrue="1" operator="containsText" text="1395">
      <formula>NOT(ISERROR(SEARCH("1395",G8)))</formula>
    </cfRule>
    <cfRule type="containsText" dxfId="21" priority="2" stopIfTrue="1" operator="containsText" text="1399">
      <formula>NOT(ISERROR(SEARCH("1399",G8)))</formula>
    </cfRule>
    <cfRule type="containsText" dxfId="20" priority="3" stopIfTrue="1" operator="containsText" text="1399">
      <formula>NOT(ISERROR(SEARCH("1399",G8)))</formula>
    </cfRule>
    <cfRule type="containsText" dxfId="19"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5"/>
  <sheetViews>
    <sheetView view="pageBreakPreview" zoomScale="80" zoomScaleNormal="100" zoomScaleSheetLayoutView="80" workbookViewId="0">
      <selection activeCell="M18" sqref="M18"/>
    </sheetView>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24.42578125" style="85" bestFit="1" customWidth="1"/>
    <col min="6" max="6" width="43.5703125" style="3" bestFit="1" customWidth="1"/>
    <col min="7" max="9" width="10.85546875" style="3" customWidth="1"/>
    <col min="10" max="10" width="12.85546875" style="3" bestFit="1" customWidth="1"/>
    <col min="11" max="11" width="10.28515625" style="3" customWidth="1"/>
    <col min="12" max="12" width="12" style="3" customWidth="1"/>
    <col min="13" max="13" width="10.7109375" style="3" customWidth="1"/>
    <col min="14" max="14" width="12.42578125" style="87" customWidth="1"/>
    <col min="15" max="15" width="9.5703125" style="85" bestFit="1" customWidth="1"/>
    <col min="16" max="16" width="9.85546875" style="85" bestFit="1" customWidth="1"/>
    <col min="17" max="17" width="9.140625" style="256" hidden="1" customWidth="1"/>
    <col min="18" max="18" width="9.140625" style="255" hidden="1" customWidth="1"/>
    <col min="19" max="16384" width="9.140625" style="3"/>
  </cols>
  <sheetData>
    <row r="1" spans="1:18" ht="48.75" customHeight="1" x14ac:dyDescent="0.2">
      <c r="A1" s="484" t="s">
        <v>484</v>
      </c>
      <c r="B1" s="484"/>
      <c r="C1" s="484"/>
      <c r="D1" s="484"/>
      <c r="E1" s="484"/>
      <c r="F1" s="484"/>
      <c r="G1" s="484"/>
      <c r="H1" s="484"/>
      <c r="I1" s="484"/>
      <c r="J1" s="484"/>
      <c r="K1" s="484"/>
      <c r="L1" s="484"/>
      <c r="M1" s="484"/>
      <c r="N1" s="484"/>
      <c r="O1" s="484"/>
      <c r="P1" s="258"/>
      <c r="Q1" s="256">
        <v>1100</v>
      </c>
      <c r="R1" s="255">
        <v>1</v>
      </c>
    </row>
    <row r="2" spans="1:18" ht="25.5" customHeight="1" x14ac:dyDescent="0.2">
      <c r="A2" s="487" t="s">
        <v>520</v>
      </c>
      <c r="B2" s="487"/>
      <c r="C2" s="487"/>
      <c r="D2" s="487"/>
      <c r="E2" s="487"/>
      <c r="F2" s="487"/>
      <c r="G2" s="487"/>
      <c r="H2" s="487"/>
      <c r="I2" s="487"/>
      <c r="J2" s="487"/>
      <c r="K2" s="487"/>
      <c r="L2" s="487"/>
      <c r="M2" s="487"/>
      <c r="N2" s="487"/>
      <c r="O2" s="487"/>
      <c r="P2" s="487"/>
      <c r="Q2" s="256">
        <v>1150</v>
      </c>
      <c r="R2" s="255">
        <v>2</v>
      </c>
    </row>
    <row r="3" spans="1:18" s="4" customFormat="1" ht="27" customHeight="1" x14ac:dyDescent="0.2">
      <c r="A3" s="485" t="s">
        <v>83</v>
      </c>
      <c r="B3" s="485"/>
      <c r="C3" s="485"/>
      <c r="D3" s="486" t="s">
        <v>535</v>
      </c>
      <c r="E3" s="486"/>
      <c r="F3" s="241" t="s">
        <v>486</v>
      </c>
      <c r="G3" s="483" t="s">
        <v>481</v>
      </c>
      <c r="H3" s="483"/>
      <c r="I3" s="189"/>
      <c r="J3" s="189"/>
      <c r="K3" s="189"/>
      <c r="L3" s="189" t="s">
        <v>346</v>
      </c>
      <c r="M3" s="488" t="s">
        <v>536</v>
      </c>
      <c r="N3" s="488"/>
      <c r="O3" s="488"/>
      <c r="P3" s="488"/>
      <c r="Q3" s="256">
        <v>1200</v>
      </c>
      <c r="R3" s="255">
        <v>3</v>
      </c>
    </row>
    <row r="4" spans="1:18" s="4" customFormat="1" ht="17.25" customHeight="1" x14ac:dyDescent="0.2">
      <c r="A4" s="498" t="s">
        <v>84</v>
      </c>
      <c r="B4" s="498"/>
      <c r="C4" s="498"/>
      <c r="D4" s="489" t="s">
        <v>521</v>
      </c>
      <c r="E4" s="489"/>
      <c r="F4" s="223" t="s">
        <v>231</v>
      </c>
      <c r="G4" s="193"/>
      <c r="H4" s="193"/>
      <c r="I4" s="191"/>
      <c r="J4" s="191"/>
      <c r="K4" s="191"/>
      <c r="L4" s="191" t="s">
        <v>82</v>
      </c>
      <c r="M4" s="490" t="s">
        <v>518</v>
      </c>
      <c r="N4" s="490"/>
      <c r="O4" s="490"/>
      <c r="P4" s="259"/>
      <c r="Q4" s="256">
        <v>1250</v>
      </c>
      <c r="R4" s="255">
        <v>4</v>
      </c>
    </row>
    <row r="5" spans="1:18" ht="15" customHeight="1" x14ac:dyDescent="0.2">
      <c r="A5" s="5"/>
      <c r="B5" s="5"/>
      <c r="C5" s="5"/>
      <c r="D5" s="9"/>
      <c r="E5" s="6"/>
      <c r="F5" s="7"/>
      <c r="G5" s="8"/>
      <c r="H5" s="8"/>
      <c r="I5" s="8"/>
      <c r="J5" s="8"/>
      <c r="K5" s="8"/>
      <c r="L5" s="8"/>
      <c r="M5" s="8"/>
      <c r="N5" s="493">
        <v>42169.760059953704</v>
      </c>
      <c r="O5" s="493"/>
      <c r="P5" s="263"/>
      <c r="Q5" s="256">
        <v>1300</v>
      </c>
      <c r="R5" s="255">
        <v>5</v>
      </c>
    </row>
    <row r="6" spans="1:18" ht="15.75" x14ac:dyDescent="0.2">
      <c r="A6" s="496" t="s">
        <v>6</v>
      </c>
      <c r="B6" s="496"/>
      <c r="C6" s="497" t="s">
        <v>68</v>
      </c>
      <c r="D6" s="497" t="s">
        <v>86</v>
      </c>
      <c r="E6" s="496" t="s">
        <v>7</v>
      </c>
      <c r="F6" s="496" t="s">
        <v>477</v>
      </c>
      <c r="G6" s="494" t="s">
        <v>341</v>
      </c>
      <c r="H6" s="494"/>
      <c r="I6" s="494"/>
      <c r="J6" s="494"/>
      <c r="K6" s="494"/>
      <c r="L6" s="494"/>
      <c r="M6" s="494"/>
      <c r="N6" s="495" t="s">
        <v>8</v>
      </c>
      <c r="O6" s="495" t="s">
        <v>122</v>
      </c>
      <c r="P6" s="495" t="s">
        <v>9</v>
      </c>
      <c r="Q6" s="256">
        <v>1350</v>
      </c>
      <c r="R6" s="255">
        <v>6</v>
      </c>
    </row>
    <row r="7" spans="1:18" ht="25.5" customHeight="1" x14ac:dyDescent="0.2">
      <c r="A7" s="496"/>
      <c r="B7" s="496"/>
      <c r="C7" s="497"/>
      <c r="D7" s="497"/>
      <c r="E7" s="496"/>
      <c r="F7" s="496"/>
      <c r="G7" s="214">
        <v>1</v>
      </c>
      <c r="H7" s="214">
        <v>2</v>
      </c>
      <c r="I7" s="214">
        <v>3</v>
      </c>
      <c r="J7" s="244" t="s">
        <v>338</v>
      </c>
      <c r="K7" s="243">
        <v>4</v>
      </c>
      <c r="L7" s="243">
        <v>5</v>
      </c>
      <c r="M7" s="243">
        <v>6</v>
      </c>
      <c r="N7" s="495"/>
      <c r="O7" s="495"/>
      <c r="P7" s="495"/>
      <c r="Q7" s="256">
        <v>1400</v>
      </c>
      <c r="R7" s="255">
        <v>7</v>
      </c>
    </row>
    <row r="8" spans="1:18" s="79" customFormat="1" ht="55.5" customHeight="1" x14ac:dyDescent="0.2">
      <c r="A8" s="342" t="s">
        <v>537</v>
      </c>
      <c r="B8" s="343" t="s">
        <v>197</v>
      </c>
      <c r="C8" s="344">
        <v>149</v>
      </c>
      <c r="D8" s="345">
        <v>35969</v>
      </c>
      <c r="E8" s="346" t="s">
        <v>555</v>
      </c>
      <c r="F8" s="346" t="s">
        <v>541</v>
      </c>
      <c r="G8" s="373"/>
      <c r="H8" s="373"/>
      <c r="I8" s="373"/>
      <c r="J8" s="320">
        <v>0</v>
      </c>
      <c r="K8" s="374"/>
      <c r="L8" s="374"/>
      <c r="M8" s="374"/>
      <c r="N8" s="320" t="s">
        <v>586</v>
      </c>
      <c r="O8" s="361"/>
      <c r="P8" s="266"/>
      <c r="Q8" s="256">
        <v>1450</v>
      </c>
      <c r="R8" s="255">
        <v>8</v>
      </c>
    </row>
    <row r="9" spans="1:18" s="79" customFormat="1" ht="55.5" customHeight="1" x14ac:dyDescent="0.2">
      <c r="A9" s="342"/>
      <c r="B9" s="343" t="s">
        <v>198</v>
      </c>
      <c r="C9" s="344" t="s">
        <v>594</v>
      </c>
      <c r="D9" s="345" t="s">
        <v>594</v>
      </c>
      <c r="E9" s="346" t="s">
        <v>594</v>
      </c>
      <c r="F9" s="346" t="s">
        <v>594</v>
      </c>
      <c r="G9" s="373"/>
      <c r="H9" s="373"/>
      <c r="I9" s="373"/>
      <c r="J9" s="321">
        <v>0</v>
      </c>
      <c r="K9" s="375"/>
      <c r="L9" s="375"/>
      <c r="M9" s="375"/>
      <c r="N9" s="322">
        <v>0</v>
      </c>
      <c r="O9" s="361"/>
      <c r="P9" s="266"/>
      <c r="Q9" s="256">
        <v>1500</v>
      </c>
      <c r="R9" s="255">
        <v>9</v>
      </c>
    </row>
    <row r="10" spans="1:18" s="79" customFormat="1" ht="55.5" customHeight="1" x14ac:dyDescent="0.2">
      <c r="A10" s="342"/>
      <c r="B10" s="343" t="s">
        <v>199</v>
      </c>
      <c r="C10" s="344" t="s">
        <v>594</v>
      </c>
      <c r="D10" s="345" t="s">
        <v>594</v>
      </c>
      <c r="E10" s="346" t="s">
        <v>594</v>
      </c>
      <c r="F10" s="346" t="s">
        <v>594</v>
      </c>
      <c r="G10" s="373"/>
      <c r="H10" s="373"/>
      <c r="I10" s="373"/>
      <c r="J10" s="321">
        <v>0</v>
      </c>
      <c r="K10" s="375"/>
      <c r="L10" s="375"/>
      <c r="M10" s="375"/>
      <c r="N10" s="322">
        <v>0</v>
      </c>
      <c r="O10" s="361"/>
      <c r="P10" s="266"/>
      <c r="Q10" s="256">
        <v>1550</v>
      </c>
      <c r="R10" s="255">
        <v>10</v>
      </c>
    </row>
    <row r="11" spans="1:18" s="79" customFormat="1" ht="55.5" customHeight="1" x14ac:dyDescent="0.2">
      <c r="A11" s="342"/>
      <c r="B11" s="343" t="s">
        <v>200</v>
      </c>
      <c r="C11" s="344" t="s">
        <v>594</v>
      </c>
      <c r="D11" s="345" t="s">
        <v>594</v>
      </c>
      <c r="E11" s="346" t="s">
        <v>594</v>
      </c>
      <c r="F11" s="346" t="s">
        <v>594</v>
      </c>
      <c r="G11" s="373"/>
      <c r="H11" s="373"/>
      <c r="I11" s="373"/>
      <c r="J11" s="321">
        <v>0</v>
      </c>
      <c r="K11" s="375"/>
      <c r="L11" s="375"/>
      <c r="M11" s="375"/>
      <c r="N11" s="322">
        <v>0</v>
      </c>
      <c r="O11" s="361"/>
      <c r="P11" s="266"/>
      <c r="Q11" s="256">
        <v>1600</v>
      </c>
      <c r="R11" s="255">
        <v>11</v>
      </c>
    </row>
    <row r="12" spans="1:18" s="79" customFormat="1" ht="55.5" customHeight="1" x14ac:dyDescent="0.2">
      <c r="A12" s="342"/>
      <c r="B12" s="343" t="s">
        <v>201</v>
      </c>
      <c r="C12" s="344" t="s">
        <v>594</v>
      </c>
      <c r="D12" s="345" t="s">
        <v>594</v>
      </c>
      <c r="E12" s="346" t="s">
        <v>594</v>
      </c>
      <c r="F12" s="346" t="s">
        <v>594</v>
      </c>
      <c r="G12" s="373"/>
      <c r="H12" s="373"/>
      <c r="I12" s="373"/>
      <c r="J12" s="321">
        <v>0</v>
      </c>
      <c r="K12" s="375"/>
      <c r="L12" s="375"/>
      <c r="M12" s="375"/>
      <c r="N12" s="322">
        <v>0</v>
      </c>
      <c r="O12" s="361"/>
      <c r="P12" s="266"/>
      <c r="Q12" s="256">
        <v>1650</v>
      </c>
      <c r="R12" s="255">
        <v>12</v>
      </c>
    </row>
    <row r="13" spans="1:18" s="79" customFormat="1" ht="55.5" customHeight="1" x14ac:dyDescent="0.2">
      <c r="A13" s="342"/>
      <c r="B13" s="343" t="s">
        <v>202</v>
      </c>
      <c r="C13" s="344" t="s">
        <v>594</v>
      </c>
      <c r="D13" s="345" t="s">
        <v>594</v>
      </c>
      <c r="E13" s="346" t="s">
        <v>594</v>
      </c>
      <c r="F13" s="346" t="s">
        <v>594</v>
      </c>
      <c r="G13" s="373"/>
      <c r="H13" s="373"/>
      <c r="I13" s="373"/>
      <c r="J13" s="321">
        <v>0</v>
      </c>
      <c r="K13" s="375"/>
      <c r="L13" s="375"/>
      <c r="M13" s="375"/>
      <c r="N13" s="322">
        <v>0</v>
      </c>
      <c r="O13" s="361"/>
      <c r="P13" s="266"/>
      <c r="Q13" s="256">
        <v>1700</v>
      </c>
      <c r="R13" s="255">
        <v>13</v>
      </c>
    </row>
    <row r="14" spans="1:18" s="79" customFormat="1" ht="55.5" customHeight="1" x14ac:dyDescent="0.2">
      <c r="A14" s="342"/>
      <c r="B14" s="343" t="s">
        <v>203</v>
      </c>
      <c r="C14" s="344" t="s">
        <v>594</v>
      </c>
      <c r="D14" s="345" t="s">
        <v>594</v>
      </c>
      <c r="E14" s="346" t="s">
        <v>594</v>
      </c>
      <c r="F14" s="346" t="s">
        <v>594</v>
      </c>
      <c r="G14" s="373"/>
      <c r="H14" s="373"/>
      <c r="I14" s="373"/>
      <c r="J14" s="321">
        <v>0</v>
      </c>
      <c r="K14" s="375"/>
      <c r="L14" s="375"/>
      <c r="M14" s="375"/>
      <c r="N14" s="322">
        <v>0</v>
      </c>
      <c r="O14" s="361"/>
      <c r="P14" s="266"/>
      <c r="Q14" s="256">
        <v>1750</v>
      </c>
      <c r="R14" s="255">
        <v>14</v>
      </c>
    </row>
    <row r="15" spans="1:18" s="79" customFormat="1" ht="55.5" customHeight="1" x14ac:dyDescent="0.2">
      <c r="A15" s="342"/>
      <c r="B15" s="343" t="s">
        <v>204</v>
      </c>
      <c r="C15" s="344" t="s">
        <v>594</v>
      </c>
      <c r="D15" s="345" t="s">
        <v>594</v>
      </c>
      <c r="E15" s="346" t="s">
        <v>594</v>
      </c>
      <c r="F15" s="346" t="s">
        <v>594</v>
      </c>
      <c r="G15" s="373"/>
      <c r="H15" s="373"/>
      <c r="I15" s="373"/>
      <c r="J15" s="321">
        <v>0</v>
      </c>
      <c r="K15" s="375"/>
      <c r="L15" s="375"/>
      <c r="M15" s="375"/>
      <c r="N15" s="322">
        <v>0</v>
      </c>
      <c r="O15" s="361"/>
      <c r="P15" s="266"/>
      <c r="Q15" s="256">
        <v>1800</v>
      </c>
      <c r="R15" s="255">
        <v>15</v>
      </c>
    </row>
    <row r="16" spans="1:18" s="79" customFormat="1" ht="55.5" customHeight="1" x14ac:dyDescent="0.2">
      <c r="A16" s="342"/>
      <c r="B16" s="343" t="s">
        <v>205</v>
      </c>
      <c r="C16" s="344" t="s">
        <v>594</v>
      </c>
      <c r="D16" s="345" t="s">
        <v>594</v>
      </c>
      <c r="E16" s="346" t="s">
        <v>594</v>
      </c>
      <c r="F16" s="346" t="s">
        <v>594</v>
      </c>
      <c r="G16" s="373"/>
      <c r="H16" s="373"/>
      <c r="I16" s="373"/>
      <c r="J16" s="321">
        <v>0</v>
      </c>
      <c r="K16" s="375"/>
      <c r="L16" s="375"/>
      <c r="M16" s="375"/>
      <c r="N16" s="322">
        <v>0</v>
      </c>
      <c r="O16" s="361"/>
      <c r="P16" s="266"/>
      <c r="Q16" s="256">
        <v>1850</v>
      </c>
      <c r="R16" s="255">
        <v>16</v>
      </c>
    </row>
    <row r="17" spans="1:18" s="79" customFormat="1" ht="55.5" customHeight="1" x14ac:dyDescent="0.2">
      <c r="A17" s="342"/>
      <c r="B17" s="343" t="s">
        <v>206</v>
      </c>
      <c r="C17" s="344" t="s">
        <v>594</v>
      </c>
      <c r="D17" s="345" t="s">
        <v>594</v>
      </c>
      <c r="E17" s="346" t="s">
        <v>594</v>
      </c>
      <c r="F17" s="346" t="s">
        <v>594</v>
      </c>
      <c r="G17" s="373"/>
      <c r="H17" s="373"/>
      <c r="I17" s="373"/>
      <c r="J17" s="321">
        <v>0</v>
      </c>
      <c r="K17" s="375"/>
      <c r="L17" s="375"/>
      <c r="M17" s="375"/>
      <c r="N17" s="322">
        <v>0</v>
      </c>
      <c r="O17" s="361"/>
      <c r="P17" s="266"/>
      <c r="Q17" s="256">
        <v>1900</v>
      </c>
      <c r="R17" s="255">
        <v>17</v>
      </c>
    </row>
    <row r="18" spans="1:18" s="79" customFormat="1" ht="55.5" customHeight="1" x14ac:dyDescent="0.2">
      <c r="A18" s="342"/>
      <c r="B18" s="343" t="s">
        <v>207</v>
      </c>
      <c r="C18" s="344" t="s">
        <v>594</v>
      </c>
      <c r="D18" s="345" t="s">
        <v>594</v>
      </c>
      <c r="E18" s="346" t="s">
        <v>594</v>
      </c>
      <c r="F18" s="346" t="s">
        <v>594</v>
      </c>
      <c r="G18" s="373"/>
      <c r="H18" s="373"/>
      <c r="I18" s="373"/>
      <c r="J18" s="321">
        <v>0</v>
      </c>
      <c r="K18" s="375"/>
      <c r="L18" s="375"/>
      <c r="M18" s="375"/>
      <c r="N18" s="322">
        <v>0</v>
      </c>
      <c r="O18" s="361"/>
      <c r="P18" s="266"/>
      <c r="Q18" s="256">
        <v>1950</v>
      </c>
      <c r="R18" s="255">
        <v>18</v>
      </c>
    </row>
    <row r="19" spans="1:18" s="79" customFormat="1" ht="55.5" customHeight="1" x14ac:dyDescent="0.2">
      <c r="A19" s="342"/>
      <c r="B19" s="343" t="s">
        <v>208</v>
      </c>
      <c r="C19" s="344" t="s">
        <v>594</v>
      </c>
      <c r="D19" s="345" t="s">
        <v>594</v>
      </c>
      <c r="E19" s="346" t="s">
        <v>594</v>
      </c>
      <c r="F19" s="346" t="s">
        <v>594</v>
      </c>
      <c r="G19" s="373"/>
      <c r="H19" s="373"/>
      <c r="I19" s="373"/>
      <c r="J19" s="321">
        <v>0</v>
      </c>
      <c r="K19" s="375"/>
      <c r="L19" s="375"/>
      <c r="M19" s="375"/>
      <c r="N19" s="322">
        <v>0</v>
      </c>
      <c r="O19" s="361"/>
      <c r="P19" s="266"/>
      <c r="Q19" s="256">
        <v>2000</v>
      </c>
      <c r="R19" s="255">
        <v>19</v>
      </c>
    </row>
    <row r="20" spans="1:18" s="79" customFormat="1" ht="55.5" customHeight="1" x14ac:dyDescent="0.2">
      <c r="A20" s="342"/>
      <c r="B20" s="343" t="s">
        <v>209</v>
      </c>
      <c r="C20" s="344" t="s">
        <v>594</v>
      </c>
      <c r="D20" s="345" t="s">
        <v>594</v>
      </c>
      <c r="E20" s="346" t="s">
        <v>594</v>
      </c>
      <c r="F20" s="346" t="s">
        <v>594</v>
      </c>
      <c r="G20" s="373"/>
      <c r="H20" s="373"/>
      <c r="I20" s="373"/>
      <c r="J20" s="321">
        <v>0</v>
      </c>
      <c r="K20" s="375"/>
      <c r="L20" s="375"/>
      <c r="M20" s="375"/>
      <c r="N20" s="322">
        <v>0</v>
      </c>
      <c r="O20" s="361"/>
      <c r="P20" s="266"/>
      <c r="Q20" s="256">
        <v>2050</v>
      </c>
      <c r="R20" s="255">
        <v>20</v>
      </c>
    </row>
    <row r="21" spans="1:18" s="79" customFormat="1" ht="55.5" customHeight="1" x14ac:dyDescent="0.2">
      <c r="A21" s="342"/>
      <c r="B21" s="343" t="s">
        <v>210</v>
      </c>
      <c r="C21" s="344" t="s">
        <v>594</v>
      </c>
      <c r="D21" s="345" t="s">
        <v>594</v>
      </c>
      <c r="E21" s="346" t="s">
        <v>594</v>
      </c>
      <c r="F21" s="346" t="s">
        <v>594</v>
      </c>
      <c r="G21" s="373"/>
      <c r="H21" s="373"/>
      <c r="I21" s="373"/>
      <c r="J21" s="321">
        <v>0</v>
      </c>
      <c r="K21" s="375"/>
      <c r="L21" s="375"/>
      <c r="M21" s="375"/>
      <c r="N21" s="322">
        <v>0</v>
      </c>
      <c r="O21" s="361"/>
      <c r="P21" s="266"/>
      <c r="Q21" s="256">
        <v>2100</v>
      </c>
      <c r="R21" s="255">
        <v>21</v>
      </c>
    </row>
    <row r="22" spans="1:18" s="79" customFormat="1" ht="55.5" customHeight="1" x14ac:dyDescent="0.2">
      <c r="A22" s="342"/>
      <c r="B22" s="343" t="s">
        <v>211</v>
      </c>
      <c r="C22" s="344" t="s">
        <v>594</v>
      </c>
      <c r="D22" s="345" t="s">
        <v>594</v>
      </c>
      <c r="E22" s="346" t="s">
        <v>594</v>
      </c>
      <c r="F22" s="346" t="s">
        <v>594</v>
      </c>
      <c r="G22" s="373"/>
      <c r="H22" s="373"/>
      <c r="I22" s="373"/>
      <c r="J22" s="321">
        <v>0</v>
      </c>
      <c r="K22" s="375"/>
      <c r="L22" s="375"/>
      <c r="M22" s="375"/>
      <c r="N22" s="322">
        <v>0</v>
      </c>
      <c r="O22" s="361"/>
      <c r="P22" s="266"/>
      <c r="Q22" s="256">
        <v>2150</v>
      </c>
      <c r="R22" s="255">
        <v>22</v>
      </c>
    </row>
    <row r="23" spans="1:18" s="79" customFormat="1" ht="55.5" customHeight="1" x14ac:dyDescent="0.2">
      <c r="A23" s="342"/>
      <c r="B23" s="343" t="s">
        <v>212</v>
      </c>
      <c r="C23" s="344" t="s">
        <v>594</v>
      </c>
      <c r="D23" s="345" t="s">
        <v>594</v>
      </c>
      <c r="E23" s="346" t="s">
        <v>594</v>
      </c>
      <c r="F23" s="346" t="s">
        <v>594</v>
      </c>
      <c r="G23" s="373"/>
      <c r="H23" s="373"/>
      <c r="I23" s="373"/>
      <c r="J23" s="321">
        <v>0</v>
      </c>
      <c r="K23" s="375"/>
      <c r="L23" s="375"/>
      <c r="M23" s="375"/>
      <c r="N23" s="322">
        <v>0</v>
      </c>
      <c r="O23" s="361"/>
      <c r="P23" s="266"/>
      <c r="Q23" s="256">
        <v>2200</v>
      </c>
      <c r="R23" s="255">
        <v>23</v>
      </c>
    </row>
    <row r="24" spans="1:18" s="79" customFormat="1" ht="55.5" customHeight="1" x14ac:dyDescent="0.2">
      <c r="A24" s="342"/>
      <c r="B24" s="343" t="s">
        <v>213</v>
      </c>
      <c r="C24" s="344" t="s">
        <v>594</v>
      </c>
      <c r="D24" s="345" t="s">
        <v>594</v>
      </c>
      <c r="E24" s="346" t="s">
        <v>594</v>
      </c>
      <c r="F24" s="346" t="s">
        <v>594</v>
      </c>
      <c r="G24" s="373"/>
      <c r="H24" s="373"/>
      <c r="I24" s="373"/>
      <c r="J24" s="321">
        <v>0</v>
      </c>
      <c r="K24" s="375"/>
      <c r="L24" s="375"/>
      <c r="M24" s="375"/>
      <c r="N24" s="322">
        <v>0</v>
      </c>
      <c r="O24" s="361"/>
      <c r="P24" s="266"/>
      <c r="Q24" s="256">
        <v>2250</v>
      </c>
      <c r="R24" s="255">
        <v>24</v>
      </c>
    </row>
    <row r="25" spans="1:18" s="79" customFormat="1" ht="55.5" customHeight="1" x14ac:dyDescent="0.2">
      <c r="A25" s="342"/>
      <c r="B25" s="343" t="s">
        <v>214</v>
      </c>
      <c r="C25" s="344" t="s">
        <v>594</v>
      </c>
      <c r="D25" s="345" t="s">
        <v>594</v>
      </c>
      <c r="E25" s="346" t="s">
        <v>594</v>
      </c>
      <c r="F25" s="346" t="s">
        <v>594</v>
      </c>
      <c r="G25" s="373"/>
      <c r="H25" s="373"/>
      <c r="I25" s="373"/>
      <c r="J25" s="321">
        <v>0</v>
      </c>
      <c r="K25" s="375"/>
      <c r="L25" s="375"/>
      <c r="M25" s="375"/>
      <c r="N25" s="322">
        <v>0</v>
      </c>
      <c r="O25" s="361"/>
      <c r="P25" s="266"/>
      <c r="Q25" s="256">
        <v>2300</v>
      </c>
      <c r="R25" s="255">
        <v>25</v>
      </c>
    </row>
    <row r="26" spans="1:18" s="79" customFormat="1" ht="55.5" customHeight="1" x14ac:dyDescent="0.2">
      <c r="A26" s="342"/>
      <c r="B26" s="343" t="s">
        <v>215</v>
      </c>
      <c r="C26" s="344" t="s">
        <v>594</v>
      </c>
      <c r="D26" s="345" t="s">
        <v>594</v>
      </c>
      <c r="E26" s="346" t="s">
        <v>594</v>
      </c>
      <c r="F26" s="346" t="s">
        <v>594</v>
      </c>
      <c r="G26" s="373"/>
      <c r="H26" s="373"/>
      <c r="I26" s="373"/>
      <c r="J26" s="321">
        <v>0</v>
      </c>
      <c r="K26" s="375"/>
      <c r="L26" s="375"/>
      <c r="M26" s="375"/>
      <c r="N26" s="322">
        <v>0</v>
      </c>
      <c r="O26" s="361"/>
      <c r="P26" s="266"/>
      <c r="Q26" s="256">
        <v>2346</v>
      </c>
      <c r="R26" s="255">
        <v>26</v>
      </c>
    </row>
    <row r="27" spans="1:18" s="79" customFormat="1" ht="55.5" customHeight="1" x14ac:dyDescent="0.2">
      <c r="A27" s="342"/>
      <c r="B27" s="343" t="s">
        <v>216</v>
      </c>
      <c r="C27" s="344" t="s">
        <v>594</v>
      </c>
      <c r="D27" s="345" t="s">
        <v>594</v>
      </c>
      <c r="E27" s="346" t="s">
        <v>594</v>
      </c>
      <c r="F27" s="346" t="s">
        <v>594</v>
      </c>
      <c r="G27" s="373"/>
      <c r="H27" s="373"/>
      <c r="I27" s="373"/>
      <c r="J27" s="321">
        <v>0</v>
      </c>
      <c r="K27" s="375"/>
      <c r="L27" s="375"/>
      <c r="M27" s="375"/>
      <c r="N27" s="322">
        <v>0</v>
      </c>
      <c r="O27" s="361"/>
      <c r="P27" s="266"/>
      <c r="Q27" s="256">
        <v>2392</v>
      </c>
      <c r="R27" s="255">
        <v>27</v>
      </c>
    </row>
    <row r="28" spans="1:18" s="79" customFormat="1" ht="55.5" customHeight="1" x14ac:dyDescent="0.2">
      <c r="A28" s="342"/>
      <c r="B28" s="343" t="s">
        <v>217</v>
      </c>
      <c r="C28" s="344" t="s">
        <v>594</v>
      </c>
      <c r="D28" s="345" t="s">
        <v>594</v>
      </c>
      <c r="E28" s="346" t="s">
        <v>594</v>
      </c>
      <c r="F28" s="346" t="s">
        <v>594</v>
      </c>
      <c r="G28" s="373"/>
      <c r="H28" s="373"/>
      <c r="I28" s="373"/>
      <c r="J28" s="321">
        <v>0</v>
      </c>
      <c r="K28" s="375"/>
      <c r="L28" s="375"/>
      <c r="M28" s="375"/>
      <c r="N28" s="322">
        <v>0</v>
      </c>
      <c r="O28" s="361"/>
      <c r="P28" s="266"/>
      <c r="Q28" s="256">
        <v>2438</v>
      </c>
      <c r="R28" s="255">
        <v>28</v>
      </c>
    </row>
    <row r="29" spans="1:18" s="79" customFormat="1" ht="55.5" customHeight="1" x14ac:dyDescent="0.2">
      <c r="A29" s="342"/>
      <c r="B29" s="343" t="s">
        <v>218</v>
      </c>
      <c r="C29" s="344" t="s">
        <v>594</v>
      </c>
      <c r="D29" s="345" t="s">
        <v>594</v>
      </c>
      <c r="E29" s="346" t="s">
        <v>594</v>
      </c>
      <c r="F29" s="346" t="s">
        <v>594</v>
      </c>
      <c r="G29" s="373"/>
      <c r="H29" s="373"/>
      <c r="I29" s="373"/>
      <c r="J29" s="321">
        <v>0</v>
      </c>
      <c r="K29" s="375"/>
      <c r="L29" s="375"/>
      <c r="M29" s="375"/>
      <c r="N29" s="322">
        <v>0</v>
      </c>
      <c r="O29" s="361"/>
      <c r="P29" s="266"/>
      <c r="Q29" s="256">
        <v>2484</v>
      </c>
      <c r="R29" s="255">
        <v>29</v>
      </c>
    </row>
    <row r="30" spans="1:18" s="79" customFormat="1" ht="55.5" customHeight="1" x14ac:dyDescent="0.2">
      <c r="A30" s="342"/>
      <c r="B30" s="343" t="s">
        <v>219</v>
      </c>
      <c r="C30" s="344" t="s">
        <v>594</v>
      </c>
      <c r="D30" s="345" t="s">
        <v>594</v>
      </c>
      <c r="E30" s="346" t="s">
        <v>594</v>
      </c>
      <c r="F30" s="346" t="s">
        <v>594</v>
      </c>
      <c r="G30" s="373"/>
      <c r="H30" s="373"/>
      <c r="I30" s="373"/>
      <c r="J30" s="321">
        <v>0</v>
      </c>
      <c r="K30" s="375"/>
      <c r="L30" s="375"/>
      <c r="M30" s="375"/>
      <c r="N30" s="322">
        <v>0</v>
      </c>
      <c r="O30" s="361"/>
      <c r="P30" s="266"/>
      <c r="Q30" s="256">
        <v>2530</v>
      </c>
      <c r="R30" s="255">
        <v>30</v>
      </c>
    </row>
    <row r="31" spans="1:18" s="79" customFormat="1" ht="55.5" customHeight="1" x14ac:dyDescent="0.2">
      <c r="A31" s="342"/>
      <c r="B31" s="343" t="s">
        <v>220</v>
      </c>
      <c r="C31" s="344" t="s">
        <v>594</v>
      </c>
      <c r="D31" s="345" t="s">
        <v>594</v>
      </c>
      <c r="E31" s="346" t="s">
        <v>594</v>
      </c>
      <c r="F31" s="346" t="s">
        <v>594</v>
      </c>
      <c r="G31" s="373"/>
      <c r="H31" s="373"/>
      <c r="I31" s="373"/>
      <c r="J31" s="321">
        <v>0</v>
      </c>
      <c r="K31" s="375"/>
      <c r="L31" s="375"/>
      <c r="M31" s="375"/>
      <c r="N31" s="322">
        <v>0</v>
      </c>
      <c r="O31" s="361"/>
      <c r="P31" s="266"/>
      <c r="Q31" s="256">
        <v>2576</v>
      </c>
      <c r="R31" s="255">
        <v>31</v>
      </c>
    </row>
    <row r="32" spans="1:18" s="79" customFormat="1" ht="55.5" customHeight="1" x14ac:dyDescent="0.2">
      <c r="A32" s="342"/>
      <c r="B32" s="343" t="s">
        <v>221</v>
      </c>
      <c r="C32" s="344" t="s">
        <v>594</v>
      </c>
      <c r="D32" s="345" t="s">
        <v>594</v>
      </c>
      <c r="E32" s="346" t="s">
        <v>594</v>
      </c>
      <c r="F32" s="346" t="s">
        <v>594</v>
      </c>
      <c r="G32" s="373"/>
      <c r="H32" s="373"/>
      <c r="I32" s="373"/>
      <c r="J32" s="321">
        <v>0</v>
      </c>
      <c r="K32" s="375"/>
      <c r="L32" s="375"/>
      <c r="M32" s="375"/>
      <c r="N32" s="322">
        <v>0</v>
      </c>
      <c r="O32" s="361"/>
      <c r="P32" s="266"/>
      <c r="Q32" s="256">
        <v>2622</v>
      </c>
      <c r="R32" s="255">
        <v>32</v>
      </c>
    </row>
    <row r="33" spans="1:18" s="82" customFormat="1" ht="33" customHeight="1" x14ac:dyDescent="0.2">
      <c r="A33" s="80"/>
      <c r="B33" s="80"/>
      <c r="C33" s="80"/>
      <c r="D33" s="81"/>
      <c r="E33" s="80"/>
      <c r="N33" s="83"/>
      <c r="O33" s="80"/>
      <c r="P33" s="80"/>
      <c r="Q33" s="256">
        <v>3316</v>
      </c>
      <c r="R33" s="255">
        <v>48</v>
      </c>
    </row>
    <row r="34" spans="1:18" s="82" customFormat="1" ht="33" customHeight="1" x14ac:dyDescent="0.2">
      <c r="A34" s="491" t="s">
        <v>4</v>
      </c>
      <c r="B34" s="491"/>
      <c r="C34" s="491"/>
      <c r="D34" s="491"/>
      <c r="E34" s="84" t="s">
        <v>0</v>
      </c>
      <c r="F34" s="84" t="s">
        <v>1</v>
      </c>
      <c r="G34" s="492" t="s">
        <v>2</v>
      </c>
      <c r="H34" s="492"/>
      <c r="I34" s="492"/>
      <c r="J34" s="492"/>
      <c r="K34" s="492"/>
      <c r="L34" s="492"/>
      <c r="M34" s="492"/>
      <c r="N34" s="492" t="s">
        <v>3</v>
      </c>
      <c r="O34" s="492"/>
      <c r="P34" s="84"/>
      <c r="Q34" s="256">
        <v>3358</v>
      </c>
      <c r="R34" s="255">
        <v>49</v>
      </c>
    </row>
    <row r="35" spans="1:18" x14ac:dyDescent="0.2">
      <c r="Q35" s="256">
        <v>3400</v>
      </c>
      <c r="R35" s="255">
        <v>50</v>
      </c>
    </row>
    <row r="36" spans="1:18" x14ac:dyDescent="0.2">
      <c r="Q36" s="256">
        <v>3442</v>
      </c>
      <c r="R36" s="255">
        <v>51</v>
      </c>
    </row>
    <row r="37" spans="1:18" x14ac:dyDescent="0.2">
      <c r="Q37" s="257">
        <v>3484</v>
      </c>
      <c r="R37" s="84">
        <v>52</v>
      </c>
    </row>
    <row r="38" spans="1:18" x14ac:dyDescent="0.2">
      <c r="Q38" s="257">
        <v>3526</v>
      </c>
      <c r="R38" s="84">
        <v>53</v>
      </c>
    </row>
    <row r="39" spans="1:18" x14ac:dyDescent="0.2">
      <c r="Q39" s="257">
        <v>3568</v>
      </c>
      <c r="R39" s="84">
        <v>54</v>
      </c>
    </row>
    <row r="40" spans="1:18" x14ac:dyDescent="0.2">
      <c r="Q40" s="257">
        <v>3610</v>
      </c>
      <c r="R40" s="84">
        <v>55</v>
      </c>
    </row>
    <row r="41" spans="1:18" x14ac:dyDescent="0.2">
      <c r="Q41" s="257">
        <v>3652</v>
      </c>
      <c r="R41" s="84">
        <v>56</v>
      </c>
    </row>
    <row r="42" spans="1:18" x14ac:dyDescent="0.2">
      <c r="Q42" s="257">
        <v>3694</v>
      </c>
      <c r="R42" s="84">
        <v>57</v>
      </c>
    </row>
    <row r="43" spans="1:18" x14ac:dyDescent="0.2">
      <c r="Q43" s="257">
        <v>3736</v>
      </c>
      <c r="R43" s="84">
        <v>58</v>
      </c>
    </row>
    <row r="44" spans="1:18" x14ac:dyDescent="0.2">
      <c r="Q44" s="257">
        <v>3776</v>
      </c>
      <c r="R44" s="84">
        <v>59</v>
      </c>
    </row>
    <row r="45" spans="1:18" x14ac:dyDescent="0.2">
      <c r="Q45" s="257">
        <v>3816</v>
      </c>
      <c r="R45" s="84">
        <v>60</v>
      </c>
    </row>
    <row r="46" spans="1:18" x14ac:dyDescent="0.2">
      <c r="Q46" s="257">
        <v>3856</v>
      </c>
      <c r="R46" s="84">
        <v>61</v>
      </c>
    </row>
    <row r="47" spans="1:18" x14ac:dyDescent="0.2">
      <c r="Q47" s="257">
        <v>3896</v>
      </c>
      <c r="R47" s="84">
        <v>62</v>
      </c>
    </row>
    <row r="48" spans="1:18" x14ac:dyDescent="0.2">
      <c r="Q48" s="257">
        <v>3936</v>
      </c>
      <c r="R48" s="84">
        <v>63</v>
      </c>
    </row>
    <row r="49" spans="17:18" x14ac:dyDescent="0.2">
      <c r="Q49" s="257">
        <v>3976</v>
      </c>
      <c r="R49" s="84">
        <v>64</v>
      </c>
    </row>
    <row r="50" spans="17:18" x14ac:dyDescent="0.2">
      <c r="Q50" s="257">
        <v>4016</v>
      </c>
      <c r="R50" s="84">
        <v>65</v>
      </c>
    </row>
    <row r="51" spans="17:18" x14ac:dyDescent="0.2">
      <c r="Q51" s="257">
        <v>4056</v>
      </c>
      <c r="R51" s="84">
        <v>66</v>
      </c>
    </row>
    <row r="52" spans="17:18" x14ac:dyDescent="0.2">
      <c r="Q52" s="257">
        <v>4096</v>
      </c>
      <c r="R52" s="84">
        <v>67</v>
      </c>
    </row>
    <row r="53" spans="17:18" x14ac:dyDescent="0.2">
      <c r="Q53" s="257">
        <v>4134</v>
      </c>
      <c r="R53" s="84">
        <v>68</v>
      </c>
    </row>
    <row r="54" spans="17:18" x14ac:dyDescent="0.2">
      <c r="Q54" s="257">
        <v>4172</v>
      </c>
      <c r="R54" s="84">
        <v>69</v>
      </c>
    </row>
    <row r="55" spans="17:18" x14ac:dyDescent="0.2">
      <c r="Q55" s="257">
        <v>4210</v>
      </c>
      <c r="R55" s="84">
        <v>70</v>
      </c>
    </row>
    <row r="56" spans="17:18" x14ac:dyDescent="0.2">
      <c r="Q56" s="257">
        <v>4248</v>
      </c>
      <c r="R56" s="84">
        <v>71</v>
      </c>
    </row>
    <row r="57" spans="17:18" x14ac:dyDescent="0.2">
      <c r="Q57" s="257">
        <v>4286</v>
      </c>
      <c r="R57" s="84">
        <v>72</v>
      </c>
    </row>
    <row r="58" spans="17:18" x14ac:dyDescent="0.2">
      <c r="Q58" s="257">
        <v>4324</v>
      </c>
      <c r="R58" s="84">
        <v>73</v>
      </c>
    </row>
    <row r="59" spans="17:18" x14ac:dyDescent="0.2">
      <c r="Q59" s="257">
        <v>4362</v>
      </c>
      <c r="R59" s="84">
        <v>74</v>
      </c>
    </row>
    <row r="60" spans="17:18" x14ac:dyDescent="0.2">
      <c r="Q60" s="257">
        <v>4400</v>
      </c>
      <c r="R60" s="84">
        <v>75</v>
      </c>
    </row>
    <row r="61" spans="17:18" x14ac:dyDescent="0.2">
      <c r="Q61" s="257">
        <v>4438</v>
      </c>
      <c r="R61" s="84">
        <v>76</v>
      </c>
    </row>
    <row r="62" spans="17:18" x14ac:dyDescent="0.2">
      <c r="Q62" s="257">
        <v>4476</v>
      </c>
      <c r="R62" s="84">
        <v>77</v>
      </c>
    </row>
    <row r="63" spans="17:18" x14ac:dyDescent="0.2">
      <c r="Q63" s="257">
        <v>4514</v>
      </c>
      <c r="R63" s="84">
        <v>78</v>
      </c>
    </row>
    <row r="64" spans="17:18" x14ac:dyDescent="0.2">
      <c r="Q64" s="257">
        <v>4552</v>
      </c>
      <c r="R64" s="84">
        <v>79</v>
      </c>
    </row>
    <row r="65" spans="17:18" x14ac:dyDescent="0.2">
      <c r="Q65" s="257">
        <v>4590</v>
      </c>
      <c r="R65" s="84">
        <v>80</v>
      </c>
    </row>
    <row r="66" spans="17:18" x14ac:dyDescent="0.2">
      <c r="Q66" s="257">
        <v>4628</v>
      </c>
      <c r="R66" s="84">
        <v>81</v>
      </c>
    </row>
    <row r="67" spans="17:18" x14ac:dyDescent="0.2">
      <c r="Q67" s="257">
        <v>4666</v>
      </c>
      <c r="R67" s="84">
        <v>82</v>
      </c>
    </row>
    <row r="68" spans="17:18" x14ac:dyDescent="0.2">
      <c r="Q68" s="257">
        <v>4704</v>
      </c>
      <c r="R68" s="84">
        <v>83</v>
      </c>
    </row>
    <row r="69" spans="17:18" x14ac:dyDescent="0.2">
      <c r="Q69" s="257">
        <v>4740</v>
      </c>
      <c r="R69" s="84">
        <v>84</v>
      </c>
    </row>
    <row r="70" spans="17:18" x14ac:dyDescent="0.2">
      <c r="Q70" s="257">
        <v>4776</v>
      </c>
      <c r="R70" s="84">
        <v>85</v>
      </c>
    </row>
    <row r="71" spans="17:18" x14ac:dyDescent="0.2">
      <c r="Q71" s="257">
        <v>4812</v>
      </c>
      <c r="R71" s="84">
        <v>86</v>
      </c>
    </row>
    <row r="72" spans="17:18" x14ac:dyDescent="0.2">
      <c r="Q72" s="257">
        <v>4848</v>
      </c>
      <c r="R72" s="84">
        <v>87</v>
      </c>
    </row>
    <row r="73" spans="17:18" x14ac:dyDescent="0.2">
      <c r="Q73" s="257">
        <v>4884</v>
      </c>
      <c r="R73" s="84">
        <v>88</v>
      </c>
    </row>
    <row r="74" spans="17:18" x14ac:dyDescent="0.2">
      <c r="Q74" s="257">
        <v>4920</v>
      </c>
      <c r="R74" s="84">
        <v>89</v>
      </c>
    </row>
    <row r="75" spans="17:18" x14ac:dyDescent="0.2">
      <c r="Q75" s="257">
        <v>4956</v>
      </c>
      <c r="R75" s="84">
        <v>90</v>
      </c>
    </row>
    <row r="76" spans="17:18" x14ac:dyDescent="0.2">
      <c r="Q76" s="257">
        <v>4992</v>
      </c>
      <c r="R76" s="84">
        <v>91</v>
      </c>
    </row>
    <row r="77" spans="17:18" x14ac:dyDescent="0.2">
      <c r="Q77" s="257">
        <v>5028</v>
      </c>
      <c r="R77" s="84">
        <v>92</v>
      </c>
    </row>
    <row r="78" spans="17:18" x14ac:dyDescent="0.2">
      <c r="Q78" s="257">
        <v>5062</v>
      </c>
      <c r="R78" s="84">
        <v>93</v>
      </c>
    </row>
    <row r="79" spans="17:18" x14ac:dyDescent="0.2">
      <c r="Q79" s="256">
        <v>5096</v>
      </c>
      <c r="R79" s="255">
        <v>94</v>
      </c>
    </row>
    <row r="80" spans="17:18" x14ac:dyDescent="0.2">
      <c r="Q80" s="256">
        <v>5130</v>
      </c>
      <c r="R80" s="255">
        <v>95</v>
      </c>
    </row>
    <row r="81" spans="17:18" x14ac:dyDescent="0.2">
      <c r="Q81" s="256">
        <v>5164</v>
      </c>
      <c r="R81" s="255">
        <v>96</v>
      </c>
    </row>
    <row r="82" spans="17:18" x14ac:dyDescent="0.2">
      <c r="Q82" s="256">
        <v>5198</v>
      </c>
      <c r="R82" s="255">
        <v>97</v>
      </c>
    </row>
    <row r="83" spans="17:18" x14ac:dyDescent="0.2">
      <c r="Q83" s="256">
        <v>5232</v>
      </c>
      <c r="R83" s="255">
        <v>98</v>
      </c>
    </row>
    <row r="84" spans="17:18" x14ac:dyDescent="0.2">
      <c r="Q84" s="256">
        <v>5266</v>
      </c>
      <c r="R84" s="255">
        <v>99</v>
      </c>
    </row>
    <row r="85" spans="17:18" x14ac:dyDescent="0.2">
      <c r="Q85" s="256">
        <v>5300</v>
      </c>
      <c r="R85" s="255">
        <v>100</v>
      </c>
    </row>
  </sheetData>
  <mergeCells count="23">
    <mergeCell ref="P6:P7"/>
    <mergeCell ref="A1:O1"/>
    <mergeCell ref="A3:C3"/>
    <mergeCell ref="D3:E3"/>
    <mergeCell ref="G3:H3"/>
    <mergeCell ref="A4:C4"/>
    <mergeCell ref="D4:E4"/>
    <mergeCell ref="M4:O4"/>
    <mergeCell ref="M3:P3"/>
    <mergeCell ref="A2:P2"/>
    <mergeCell ref="A34:D34"/>
    <mergeCell ref="G34:M34"/>
    <mergeCell ref="N34:O34"/>
    <mergeCell ref="N5:O5"/>
    <mergeCell ref="A6:A7"/>
    <mergeCell ref="B6:B7"/>
    <mergeCell ref="C6:C7"/>
    <mergeCell ref="D6:D7"/>
    <mergeCell ref="E6:E7"/>
    <mergeCell ref="F6:F7"/>
    <mergeCell ref="G6:M6"/>
    <mergeCell ref="N6:N7"/>
    <mergeCell ref="O6:O7"/>
  </mergeCells>
  <conditionalFormatting sqref="J8:J32">
    <cfRule type="cellIs" dxfId="18" priority="3" operator="equal">
      <formula>0</formula>
    </cfRule>
  </conditionalFormatting>
  <conditionalFormatting sqref="N8:N32">
    <cfRule type="cellIs" dxfId="17" priority="2" operator="equal">
      <formula>0</formula>
    </cfRule>
  </conditionalFormatting>
  <conditionalFormatting sqref="O8:O32">
    <cfRule type="containsErrors" dxfId="16"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6"/>
  <sheetViews>
    <sheetView view="pageBreakPreview" zoomScale="80" zoomScaleNormal="100" zoomScaleSheetLayoutView="80" workbookViewId="0">
      <selection activeCell="M18" sqref="M18"/>
    </sheetView>
  </sheetViews>
  <sheetFormatPr defaultRowHeight="12.75" x14ac:dyDescent="0.2"/>
  <cols>
    <col min="1" max="1" width="4.85546875" style="23" customWidth="1"/>
    <col min="2" max="2" width="8" style="23" bestFit="1" customWidth="1"/>
    <col min="3" max="3" width="13.28515625" style="21" bestFit="1" customWidth="1"/>
    <col min="4" max="4" width="22.85546875" style="48" bestFit="1" customWidth="1"/>
    <col min="5" max="5" width="26.85546875" style="48" customWidth="1"/>
    <col min="6" max="6" width="16.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33.5703125" style="52" customWidth="1"/>
    <col min="14" max="14" width="25.85546875" style="52" customWidth="1"/>
    <col min="15" max="15" width="15.85546875" style="21"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48.75" customHeight="1" x14ac:dyDescent="0.2">
      <c r="A1" s="459" t="s">
        <v>484</v>
      </c>
      <c r="B1" s="459"/>
      <c r="C1" s="459"/>
      <c r="D1" s="459"/>
      <c r="E1" s="459"/>
      <c r="F1" s="459"/>
      <c r="G1" s="459"/>
      <c r="H1" s="459"/>
      <c r="I1" s="459"/>
      <c r="J1" s="459"/>
      <c r="K1" s="459"/>
      <c r="L1" s="459"/>
      <c r="M1" s="459"/>
      <c r="N1" s="459"/>
      <c r="O1" s="459"/>
      <c r="P1" s="459"/>
      <c r="T1" s="249">
        <v>21214</v>
      </c>
      <c r="U1" s="245">
        <v>100</v>
      </c>
    </row>
    <row r="2" spans="1:21" s="10" customFormat="1" ht="24.75" customHeight="1" x14ac:dyDescent="0.2">
      <c r="A2" s="479" t="s">
        <v>520</v>
      </c>
      <c r="B2" s="479"/>
      <c r="C2" s="479"/>
      <c r="D2" s="479"/>
      <c r="E2" s="479"/>
      <c r="F2" s="479"/>
      <c r="G2" s="479"/>
      <c r="H2" s="479"/>
      <c r="I2" s="479"/>
      <c r="J2" s="479"/>
      <c r="K2" s="479"/>
      <c r="L2" s="479"/>
      <c r="M2" s="479"/>
      <c r="N2" s="479"/>
      <c r="O2" s="479"/>
      <c r="P2" s="479"/>
      <c r="T2" s="249">
        <v>21244</v>
      </c>
      <c r="U2" s="245">
        <v>99</v>
      </c>
    </row>
    <row r="3" spans="1:21" s="12" customFormat="1" ht="20.25" customHeight="1" x14ac:dyDescent="0.2">
      <c r="A3" s="480" t="s">
        <v>83</v>
      </c>
      <c r="B3" s="480"/>
      <c r="C3" s="480"/>
      <c r="D3" s="481" t="s">
        <v>343</v>
      </c>
      <c r="E3" s="481"/>
      <c r="F3" s="482" t="s">
        <v>486</v>
      </c>
      <c r="G3" s="482"/>
      <c r="H3" s="11"/>
      <c r="I3" s="524" t="s">
        <v>481</v>
      </c>
      <c r="J3" s="525"/>
      <c r="K3" s="525"/>
      <c r="L3" s="525"/>
      <c r="M3" s="241" t="s">
        <v>346</v>
      </c>
      <c r="N3" s="466" t="s">
        <v>531</v>
      </c>
      <c r="O3" s="466"/>
      <c r="P3" s="466"/>
      <c r="T3" s="249">
        <v>21274</v>
      </c>
      <c r="U3" s="245">
        <v>98</v>
      </c>
    </row>
    <row r="4" spans="1:21" s="12" customFormat="1" ht="17.25" customHeight="1" x14ac:dyDescent="0.2">
      <c r="A4" s="473" t="s">
        <v>74</v>
      </c>
      <c r="B4" s="473"/>
      <c r="C4" s="473"/>
      <c r="D4" s="474" t="s">
        <v>521</v>
      </c>
      <c r="E4" s="474"/>
      <c r="F4" s="29"/>
      <c r="G4" s="29"/>
      <c r="H4" s="29"/>
      <c r="I4" s="29"/>
      <c r="J4" s="29"/>
      <c r="K4" s="29"/>
      <c r="L4" s="30"/>
      <c r="M4" s="76" t="s">
        <v>81</v>
      </c>
      <c r="N4" s="467" t="s">
        <v>516</v>
      </c>
      <c r="O4" s="467"/>
      <c r="P4" s="467"/>
      <c r="T4" s="249">
        <v>21304</v>
      </c>
      <c r="U4" s="245">
        <v>97</v>
      </c>
    </row>
    <row r="5" spans="1:21" s="10" customFormat="1" ht="15" customHeight="1" x14ac:dyDescent="0.2">
      <c r="A5" s="13"/>
      <c r="B5" s="13"/>
      <c r="C5" s="14"/>
      <c r="D5" s="15"/>
      <c r="E5" s="16"/>
      <c r="F5" s="16"/>
      <c r="G5" s="16"/>
      <c r="H5" s="16"/>
      <c r="I5" s="13"/>
      <c r="J5" s="13"/>
      <c r="K5" s="13"/>
      <c r="L5" s="17"/>
      <c r="M5" s="18"/>
      <c r="N5" s="493">
        <v>42169.760059953704</v>
      </c>
      <c r="O5" s="493"/>
      <c r="P5" s="493"/>
      <c r="T5" s="249">
        <v>21334</v>
      </c>
      <c r="U5" s="245">
        <v>96</v>
      </c>
    </row>
    <row r="6" spans="1:21" s="19" customFormat="1" ht="24" customHeight="1" x14ac:dyDescent="0.2">
      <c r="A6" s="475" t="s">
        <v>12</v>
      </c>
      <c r="B6" s="476" t="s">
        <v>69</v>
      </c>
      <c r="C6" s="478" t="s">
        <v>80</v>
      </c>
      <c r="D6" s="470" t="s">
        <v>14</v>
      </c>
      <c r="E6" s="470" t="s">
        <v>477</v>
      </c>
      <c r="F6" s="470" t="s">
        <v>15</v>
      </c>
      <c r="G6" s="471" t="s">
        <v>188</v>
      </c>
      <c r="I6" s="260" t="s">
        <v>16</v>
      </c>
      <c r="J6" s="261"/>
      <c r="K6" s="261"/>
      <c r="L6" s="261"/>
      <c r="M6" s="261"/>
      <c r="N6" s="261"/>
      <c r="O6" s="261"/>
      <c r="P6" s="262"/>
      <c r="T6" s="250">
        <v>21364</v>
      </c>
      <c r="U6" s="248">
        <v>95</v>
      </c>
    </row>
    <row r="7" spans="1:21" ht="24" customHeight="1" x14ac:dyDescent="0.2">
      <c r="A7" s="475"/>
      <c r="B7" s="477"/>
      <c r="C7" s="478"/>
      <c r="D7" s="470"/>
      <c r="E7" s="470"/>
      <c r="F7" s="470"/>
      <c r="G7" s="472"/>
      <c r="H7" s="20"/>
      <c r="I7" s="46" t="s">
        <v>482</v>
      </c>
      <c r="J7" s="43" t="s">
        <v>70</v>
      </c>
      <c r="K7" s="43" t="s">
        <v>69</v>
      </c>
      <c r="L7" s="44" t="s">
        <v>13</v>
      </c>
      <c r="M7" s="45" t="s">
        <v>14</v>
      </c>
      <c r="N7" s="45" t="s">
        <v>477</v>
      </c>
      <c r="O7" s="43" t="s">
        <v>15</v>
      </c>
      <c r="P7" s="43" t="s">
        <v>28</v>
      </c>
      <c r="T7" s="250">
        <v>21394</v>
      </c>
      <c r="U7" s="248">
        <v>94</v>
      </c>
    </row>
    <row r="8" spans="1:21" s="19" customFormat="1" ht="83.25" customHeight="1" x14ac:dyDescent="0.2">
      <c r="A8" s="66">
        <v>1</v>
      </c>
      <c r="B8" s="317" t="s">
        <v>562</v>
      </c>
      <c r="C8" s="267" t="s">
        <v>563</v>
      </c>
      <c r="D8" s="311" t="s">
        <v>564</v>
      </c>
      <c r="E8" s="175" t="s">
        <v>541</v>
      </c>
      <c r="F8" s="376">
        <v>5011</v>
      </c>
      <c r="G8" s="377"/>
      <c r="H8" s="22"/>
      <c r="I8" s="66">
        <v>1</v>
      </c>
      <c r="J8" s="209" t="s">
        <v>403</v>
      </c>
      <c r="K8" s="269" t="s">
        <v>594</v>
      </c>
      <c r="L8" s="267" t="s">
        <v>594</v>
      </c>
      <c r="M8" s="210" t="s">
        <v>594</v>
      </c>
      <c r="N8" s="210" t="s">
        <v>594</v>
      </c>
      <c r="O8" s="117"/>
      <c r="P8" s="309"/>
      <c r="T8" s="250">
        <v>21424</v>
      </c>
      <c r="U8" s="248">
        <v>93</v>
      </c>
    </row>
    <row r="9" spans="1:21" s="19" customFormat="1" ht="83.25" customHeight="1" x14ac:dyDescent="0.2">
      <c r="A9" s="66"/>
      <c r="B9" s="317"/>
      <c r="C9" s="267"/>
      <c r="D9" s="311"/>
      <c r="E9" s="175"/>
      <c r="F9" s="376"/>
      <c r="G9" s="377"/>
      <c r="H9" s="22"/>
      <c r="I9" s="66">
        <v>2</v>
      </c>
      <c r="J9" s="209" t="s">
        <v>404</v>
      </c>
      <c r="K9" s="269" t="s">
        <v>594</v>
      </c>
      <c r="L9" s="267" t="s">
        <v>594</v>
      </c>
      <c r="M9" s="210" t="s">
        <v>594</v>
      </c>
      <c r="N9" s="210" t="s">
        <v>594</v>
      </c>
      <c r="O9" s="117"/>
      <c r="P9" s="309"/>
      <c r="T9" s="250">
        <v>21454</v>
      </c>
      <c r="U9" s="248">
        <v>92</v>
      </c>
    </row>
    <row r="10" spans="1:21" s="19" customFormat="1" ht="83.25" customHeight="1" x14ac:dyDescent="0.2">
      <c r="A10" s="66"/>
      <c r="B10" s="317"/>
      <c r="C10" s="267"/>
      <c r="D10" s="311"/>
      <c r="E10" s="175"/>
      <c r="F10" s="376"/>
      <c r="G10" s="377"/>
      <c r="H10" s="22"/>
      <c r="I10" s="66">
        <v>3</v>
      </c>
      <c r="J10" s="209" t="s">
        <v>405</v>
      </c>
      <c r="K10" s="269" t="s">
        <v>562</v>
      </c>
      <c r="L10" s="267" t="s">
        <v>563</v>
      </c>
      <c r="M10" s="210" t="s">
        <v>564</v>
      </c>
      <c r="N10" s="210" t="s">
        <v>541</v>
      </c>
      <c r="O10" s="117">
        <v>5011</v>
      </c>
      <c r="P10" s="309"/>
      <c r="T10" s="250">
        <v>21484</v>
      </c>
      <c r="U10" s="248">
        <v>91</v>
      </c>
    </row>
    <row r="11" spans="1:21" s="19" customFormat="1" ht="83.25" customHeight="1" x14ac:dyDescent="0.2">
      <c r="A11" s="66"/>
      <c r="B11" s="317"/>
      <c r="C11" s="267"/>
      <c r="D11" s="311"/>
      <c r="E11" s="175"/>
      <c r="F11" s="376"/>
      <c r="G11" s="377"/>
      <c r="H11" s="22"/>
      <c r="I11" s="66">
        <v>4</v>
      </c>
      <c r="J11" s="209" t="s">
        <v>406</v>
      </c>
      <c r="K11" s="269" t="s">
        <v>594</v>
      </c>
      <c r="L11" s="267" t="s">
        <v>594</v>
      </c>
      <c r="M11" s="210" t="s">
        <v>594</v>
      </c>
      <c r="N11" s="210" t="s">
        <v>594</v>
      </c>
      <c r="O11" s="117"/>
      <c r="P11" s="309"/>
      <c r="T11" s="250">
        <v>21514</v>
      </c>
      <c r="U11" s="248">
        <v>90</v>
      </c>
    </row>
    <row r="12" spans="1:21" s="19" customFormat="1" ht="83.25" customHeight="1" x14ac:dyDescent="0.2">
      <c r="A12" s="66"/>
      <c r="B12" s="317"/>
      <c r="C12" s="267"/>
      <c r="D12" s="311"/>
      <c r="E12" s="175"/>
      <c r="F12" s="376"/>
      <c r="G12" s="377"/>
      <c r="H12" s="22"/>
      <c r="I12" s="66">
        <v>5</v>
      </c>
      <c r="J12" s="209" t="s">
        <v>407</v>
      </c>
      <c r="K12" s="269" t="s">
        <v>594</v>
      </c>
      <c r="L12" s="267" t="s">
        <v>594</v>
      </c>
      <c r="M12" s="210" t="s">
        <v>594</v>
      </c>
      <c r="N12" s="210" t="s">
        <v>594</v>
      </c>
      <c r="O12" s="117"/>
      <c r="P12" s="309"/>
      <c r="T12" s="250">
        <v>21544</v>
      </c>
      <c r="U12" s="248">
        <v>89</v>
      </c>
    </row>
    <row r="13" spans="1:21" s="19" customFormat="1" ht="83.25" customHeight="1" x14ac:dyDescent="0.2">
      <c r="A13" s="66"/>
      <c r="B13" s="317"/>
      <c r="C13" s="267"/>
      <c r="D13" s="311"/>
      <c r="E13" s="175"/>
      <c r="F13" s="376"/>
      <c r="G13" s="377"/>
      <c r="H13" s="22"/>
      <c r="I13" s="66">
        <v>6</v>
      </c>
      <c r="J13" s="209" t="s">
        <v>408</v>
      </c>
      <c r="K13" s="269" t="s">
        <v>594</v>
      </c>
      <c r="L13" s="267" t="s">
        <v>594</v>
      </c>
      <c r="M13" s="210" t="s">
        <v>594</v>
      </c>
      <c r="N13" s="210" t="s">
        <v>594</v>
      </c>
      <c r="O13" s="117"/>
      <c r="P13" s="309"/>
      <c r="T13" s="250">
        <v>21574</v>
      </c>
      <c r="U13" s="248">
        <v>88</v>
      </c>
    </row>
    <row r="14" spans="1:21" s="19" customFormat="1" ht="83.25" customHeight="1" x14ac:dyDescent="0.2">
      <c r="A14" s="66"/>
      <c r="B14" s="317"/>
      <c r="C14" s="267"/>
      <c r="D14" s="311"/>
      <c r="E14" s="175"/>
      <c r="F14" s="376"/>
      <c r="G14" s="377"/>
      <c r="H14" s="22"/>
      <c r="I14" s="260" t="s">
        <v>17</v>
      </c>
      <c r="J14" s="261"/>
      <c r="K14" s="261"/>
      <c r="L14" s="261"/>
      <c r="M14" s="261"/>
      <c r="N14" s="261"/>
      <c r="O14" s="261"/>
      <c r="P14" s="262"/>
      <c r="T14" s="250">
        <v>21664</v>
      </c>
      <c r="U14" s="248">
        <v>85</v>
      </c>
    </row>
    <row r="15" spans="1:21" s="19" customFormat="1" ht="83.25" customHeight="1" x14ac:dyDescent="0.2">
      <c r="A15" s="66"/>
      <c r="B15" s="317"/>
      <c r="C15" s="267"/>
      <c r="D15" s="311"/>
      <c r="E15" s="175"/>
      <c r="F15" s="376"/>
      <c r="G15" s="377"/>
      <c r="H15" s="22"/>
      <c r="I15" s="46" t="s">
        <v>482</v>
      </c>
      <c r="J15" s="43" t="s">
        <v>70</v>
      </c>
      <c r="K15" s="43" t="s">
        <v>69</v>
      </c>
      <c r="L15" s="44" t="s">
        <v>13</v>
      </c>
      <c r="M15" s="45" t="s">
        <v>14</v>
      </c>
      <c r="N15" s="45" t="s">
        <v>477</v>
      </c>
      <c r="O15" s="43" t="s">
        <v>15</v>
      </c>
      <c r="P15" s="43" t="s">
        <v>28</v>
      </c>
      <c r="T15" s="250">
        <v>21694</v>
      </c>
      <c r="U15" s="248">
        <v>84</v>
      </c>
    </row>
    <row r="16" spans="1:21" s="19" customFormat="1" ht="83.25" customHeight="1" x14ac:dyDescent="0.2">
      <c r="A16" s="66"/>
      <c r="B16" s="317"/>
      <c r="C16" s="267"/>
      <c r="D16" s="311"/>
      <c r="E16" s="175"/>
      <c r="F16" s="376"/>
      <c r="G16" s="377"/>
      <c r="H16" s="22"/>
      <c r="I16" s="66">
        <v>1</v>
      </c>
      <c r="J16" s="209" t="s">
        <v>411</v>
      </c>
      <c r="K16" s="269" t="s">
        <v>594</v>
      </c>
      <c r="L16" s="267" t="s">
        <v>594</v>
      </c>
      <c r="M16" s="210" t="s">
        <v>594</v>
      </c>
      <c r="N16" s="210" t="s">
        <v>594</v>
      </c>
      <c r="O16" s="117"/>
      <c r="P16" s="309"/>
      <c r="T16" s="250">
        <v>21724</v>
      </c>
      <c r="U16" s="248">
        <v>83</v>
      </c>
    </row>
    <row r="17" spans="1:21" s="19" customFormat="1" ht="83.25" customHeight="1" x14ac:dyDescent="0.2">
      <c r="A17" s="66"/>
      <c r="B17" s="317"/>
      <c r="C17" s="267"/>
      <c r="D17" s="311"/>
      <c r="E17" s="175"/>
      <c r="F17" s="376"/>
      <c r="G17" s="377"/>
      <c r="H17" s="22"/>
      <c r="I17" s="66">
        <v>2</v>
      </c>
      <c r="J17" s="209" t="s">
        <v>412</v>
      </c>
      <c r="K17" s="269" t="s">
        <v>594</v>
      </c>
      <c r="L17" s="267" t="s">
        <v>594</v>
      </c>
      <c r="M17" s="210" t="s">
        <v>594</v>
      </c>
      <c r="N17" s="210" t="s">
        <v>594</v>
      </c>
      <c r="O17" s="117"/>
      <c r="P17" s="309"/>
      <c r="T17" s="250">
        <v>21754</v>
      </c>
      <c r="U17" s="248">
        <v>82</v>
      </c>
    </row>
    <row r="18" spans="1:21" s="19" customFormat="1" ht="83.25" customHeight="1" x14ac:dyDescent="0.2">
      <c r="A18" s="66"/>
      <c r="B18" s="317"/>
      <c r="C18" s="267"/>
      <c r="D18" s="311"/>
      <c r="E18" s="175"/>
      <c r="F18" s="376"/>
      <c r="G18" s="377"/>
      <c r="H18" s="22"/>
      <c r="I18" s="66">
        <v>3</v>
      </c>
      <c r="J18" s="209" t="s">
        <v>413</v>
      </c>
      <c r="K18" s="269" t="s">
        <v>594</v>
      </c>
      <c r="L18" s="267" t="s">
        <v>594</v>
      </c>
      <c r="M18" s="210" t="s">
        <v>594</v>
      </c>
      <c r="N18" s="210" t="s">
        <v>594</v>
      </c>
      <c r="O18" s="117"/>
      <c r="P18" s="309"/>
      <c r="T18" s="250">
        <v>21794</v>
      </c>
      <c r="U18" s="248">
        <v>81</v>
      </c>
    </row>
    <row r="19" spans="1:21" s="19" customFormat="1" ht="83.25" customHeight="1" x14ac:dyDescent="0.2">
      <c r="A19" s="66"/>
      <c r="B19" s="317"/>
      <c r="C19" s="267"/>
      <c r="D19" s="311"/>
      <c r="E19" s="175"/>
      <c r="F19" s="376"/>
      <c r="G19" s="377"/>
      <c r="H19" s="22"/>
      <c r="I19" s="66">
        <v>4</v>
      </c>
      <c r="J19" s="209" t="s">
        <v>414</v>
      </c>
      <c r="K19" s="269" t="s">
        <v>594</v>
      </c>
      <c r="L19" s="267" t="s">
        <v>594</v>
      </c>
      <c r="M19" s="210" t="s">
        <v>594</v>
      </c>
      <c r="N19" s="210" t="s">
        <v>594</v>
      </c>
      <c r="O19" s="117"/>
      <c r="P19" s="309"/>
      <c r="T19" s="250">
        <v>21824</v>
      </c>
      <c r="U19" s="248">
        <v>80</v>
      </c>
    </row>
    <row r="20" spans="1:21" s="19" customFormat="1" ht="83.25" customHeight="1" x14ac:dyDescent="0.2">
      <c r="A20" s="66"/>
      <c r="B20" s="317"/>
      <c r="C20" s="267"/>
      <c r="D20" s="311"/>
      <c r="E20" s="175"/>
      <c r="F20" s="376"/>
      <c r="G20" s="377"/>
      <c r="H20" s="22"/>
      <c r="I20" s="66">
        <v>5</v>
      </c>
      <c r="J20" s="209" t="s">
        <v>415</v>
      </c>
      <c r="K20" s="269" t="s">
        <v>594</v>
      </c>
      <c r="L20" s="267" t="s">
        <v>594</v>
      </c>
      <c r="M20" s="210" t="s">
        <v>594</v>
      </c>
      <c r="N20" s="210" t="s">
        <v>594</v>
      </c>
      <c r="O20" s="117"/>
      <c r="P20" s="309"/>
      <c r="T20" s="250">
        <v>21854</v>
      </c>
      <c r="U20" s="248">
        <v>79</v>
      </c>
    </row>
    <row r="21" spans="1:21" s="19" customFormat="1" ht="83.25" customHeight="1" x14ac:dyDescent="0.2">
      <c r="A21" s="66"/>
      <c r="B21" s="317"/>
      <c r="C21" s="267"/>
      <c r="D21" s="311"/>
      <c r="E21" s="175"/>
      <c r="F21" s="376"/>
      <c r="G21" s="377"/>
      <c r="H21" s="22"/>
      <c r="I21" s="66">
        <v>6</v>
      </c>
      <c r="J21" s="209" t="s">
        <v>416</v>
      </c>
      <c r="K21" s="269" t="s">
        <v>594</v>
      </c>
      <c r="L21" s="267" t="s">
        <v>594</v>
      </c>
      <c r="M21" s="210" t="s">
        <v>594</v>
      </c>
      <c r="N21" s="210" t="s">
        <v>594</v>
      </c>
      <c r="O21" s="117"/>
      <c r="P21" s="309"/>
      <c r="T21" s="250">
        <v>21894</v>
      </c>
      <c r="U21" s="248">
        <v>78</v>
      </c>
    </row>
    <row r="22" spans="1:21" ht="13.5" customHeight="1" x14ac:dyDescent="0.2">
      <c r="A22" s="32"/>
      <c r="B22" s="32"/>
      <c r="C22" s="33"/>
      <c r="D22" s="53"/>
      <c r="E22" s="34"/>
      <c r="F22" s="35"/>
      <c r="G22" s="36"/>
      <c r="T22" s="250">
        <v>22014</v>
      </c>
      <c r="U22" s="248">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0">
        <v>22054</v>
      </c>
      <c r="U23" s="248">
        <v>74</v>
      </c>
    </row>
    <row r="24" spans="1:21" x14ac:dyDescent="0.2">
      <c r="T24" s="250">
        <v>22084</v>
      </c>
      <c r="U24" s="248">
        <v>73</v>
      </c>
    </row>
    <row r="25" spans="1:21" x14ac:dyDescent="0.2">
      <c r="T25" s="250">
        <v>22134</v>
      </c>
      <c r="U25" s="248">
        <v>72</v>
      </c>
    </row>
    <row r="26" spans="1:21" x14ac:dyDescent="0.2">
      <c r="T26" s="250">
        <v>22174</v>
      </c>
      <c r="U26" s="248">
        <v>71</v>
      </c>
    </row>
    <row r="27" spans="1:21" x14ac:dyDescent="0.2">
      <c r="T27" s="250">
        <v>22214</v>
      </c>
      <c r="U27" s="248">
        <v>70</v>
      </c>
    </row>
    <row r="28" spans="1:21" x14ac:dyDescent="0.2">
      <c r="T28" s="250">
        <v>22254</v>
      </c>
      <c r="U28" s="248">
        <v>69</v>
      </c>
    </row>
    <row r="29" spans="1:21" x14ac:dyDescent="0.2">
      <c r="T29" s="250">
        <v>22294</v>
      </c>
      <c r="U29" s="248">
        <v>68</v>
      </c>
    </row>
    <row r="30" spans="1:21" x14ac:dyDescent="0.2">
      <c r="T30" s="250">
        <v>22334</v>
      </c>
      <c r="U30" s="248">
        <v>67</v>
      </c>
    </row>
    <row r="31" spans="1:21" x14ac:dyDescent="0.2">
      <c r="T31" s="250">
        <v>22374</v>
      </c>
      <c r="U31" s="248">
        <v>66</v>
      </c>
    </row>
    <row r="32" spans="1:21" x14ac:dyDescent="0.2">
      <c r="T32" s="250">
        <v>22414</v>
      </c>
      <c r="U32" s="248">
        <v>65</v>
      </c>
    </row>
    <row r="33" spans="20:21" x14ac:dyDescent="0.2">
      <c r="T33" s="250">
        <v>22454</v>
      </c>
      <c r="U33" s="248">
        <v>64</v>
      </c>
    </row>
    <row r="34" spans="20:21" x14ac:dyDescent="0.2">
      <c r="T34" s="250">
        <v>22494</v>
      </c>
      <c r="U34" s="248">
        <v>63</v>
      </c>
    </row>
    <row r="35" spans="20:21" x14ac:dyDescent="0.2">
      <c r="T35" s="250">
        <v>22534</v>
      </c>
      <c r="U35" s="248">
        <v>62</v>
      </c>
    </row>
    <row r="36" spans="20:21" x14ac:dyDescent="0.2">
      <c r="T36" s="250">
        <v>22574</v>
      </c>
      <c r="U36" s="248">
        <v>61</v>
      </c>
    </row>
    <row r="37" spans="20:21" x14ac:dyDescent="0.2">
      <c r="T37" s="250">
        <v>22614</v>
      </c>
      <c r="U37" s="248">
        <v>60</v>
      </c>
    </row>
    <row r="38" spans="20:21" x14ac:dyDescent="0.2">
      <c r="T38" s="250">
        <v>22654</v>
      </c>
      <c r="U38" s="248">
        <v>59</v>
      </c>
    </row>
    <row r="39" spans="20:21" x14ac:dyDescent="0.2">
      <c r="T39" s="250">
        <v>22694</v>
      </c>
      <c r="U39" s="248">
        <v>58</v>
      </c>
    </row>
    <row r="40" spans="20:21" x14ac:dyDescent="0.2">
      <c r="T40" s="250">
        <v>22734</v>
      </c>
      <c r="U40" s="248">
        <v>57</v>
      </c>
    </row>
    <row r="41" spans="20:21" x14ac:dyDescent="0.2">
      <c r="T41" s="250">
        <v>22774</v>
      </c>
      <c r="U41" s="248">
        <v>56</v>
      </c>
    </row>
    <row r="42" spans="20:21" x14ac:dyDescent="0.2">
      <c r="T42" s="250">
        <v>22814</v>
      </c>
      <c r="U42" s="248">
        <v>55</v>
      </c>
    </row>
    <row r="43" spans="20:21" x14ac:dyDescent="0.2">
      <c r="T43" s="250">
        <v>22854</v>
      </c>
      <c r="U43" s="248">
        <v>54</v>
      </c>
    </row>
    <row r="44" spans="20:21" x14ac:dyDescent="0.2">
      <c r="T44" s="250">
        <v>22894</v>
      </c>
      <c r="U44" s="248">
        <v>53</v>
      </c>
    </row>
    <row r="45" spans="20:21" x14ac:dyDescent="0.2">
      <c r="T45" s="250">
        <v>22934</v>
      </c>
      <c r="U45" s="248">
        <v>52</v>
      </c>
    </row>
    <row r="46" spans="20:21" x14ac:dyDescent="0.2">
      <c r="T46" s="250">
        <v>22974</v>
      </c>
      <c r="U46" s="248">
        <v>51</v>
      </c>
    </row>
    <row r="47" spans="20:21" x14ac:dyDescent="0.2">
      <c r="T47" s="250">
        <v>23014</v>
      </c>
      <c r="U47" s="248">
        <v>50</v>
      </c>
    </row>
    <row r="48" spans="20:21" x14ac:dyDescent="0.2">
      <c r="T48" s="250">
        <v>23074</v>
      </c>
      <c r="U48" s="248">
        <v>49</v>
      </c>
    </row>
    <row r="49" spans="20:21" x14ac:dyDescent="0.2">
      <c r="T49" s="250">
        <v>23134</v>
      </c>
      <c r="U49" s="248">
        <v>48</v>
      </c>
    </row>
    <row r="50" spans="20:21" x14ac:dyDescent="0.2">
      <c r="T50" s="250">
        <v>23194</v>
      </c>
      <c r="U50" s="248">
        <v>47</v>
      </c>
    </row>
    <row r="51" spans="20:21" x14ac:dyDescent="0.2">
      <c r="T51" s="250">
        <v>23254</v>
      </c>
      <c r="U51" s="248">
        <v>46</v>
      </c>
    </row>
    <row r="52" spans="20:21" x14ac:dyDescent="0.2">
      <c r="T52" s="250">
        <v>23314</v>
      </c>
      <c r="U52" s="248">
        <v>45</v>
      </c>
    </row>
    <row r="53" spans="20:21" x14ac:dyDescent="0.2">
      <c r="T53" s="250">
        <v>23374</v>
      </c>
      <c r="U53" s="248">
        <v>44</v>
      </c>
    </row>
    <row r="54" spans="20:21" x14ac:dyDescent="0.2">
      <c r="T54" s="250">
        <v>23434</v>
      </c>
      <c r="U54" s="248">
        <v>43</v>
      </c>
    </row>
    <row r="55" spans="20:21" x14ac:dyDescent="0.2">
      <c r="T55" s="250">
        <v>23494</v>
      </c>
      <c r="U55" s="248">
        <v>42</v>
      </c>
    </row>
    <row r="56" spans="20:21" x14ac:dyDescent="0.2">
      <c r="T56" s="250">
        <v>23554</v>
      </c>
      <c r="U56" s="248">
        <v>41</v>
      </c>
    </row>
    <row r="57" spans="20:21" x14ac:dyDescent="0.2">
      <c r="T57" s="250">
        <v>23614</v>
      </c>
      <c r="U57" s="248">
        <v>40</v>
      </c>
    </row>
    <row r="58" spans="20:21" x14ac:dyDescent="0.2">
      <c r="T58" s="250">
        <v>23674</v>
      </c>
      <c r="U58" s="248">
        <v>39</v>
      </c>
    </row>
    <row r="59" spans="20:21" x14ac:dyDescent="0.2">
      <c r="T59" s="250">
        <v>23734</v>
      </c>
      <c r="U59" s="248">
        <v>38</v>
      </c>
    </row>
    <row r="60" spans="20:21" x14ac:dyDescent="0.2">
      <c r="T60" s="250">
        <v>23794</v>
      </c>
      <c r="U60" s="248">
        <v>37</v>
      </c>
    </row>
    <row r="61" spans="20:21" x14ac:dyDescent="0.2">
      <c r="T61" s="250">
        <v>23854</v>
      </c>
      <c r="U61" s="248">
        <v>36</v>
      </c>
    </row>
    <row r="62" spans="20:21" x14ac:dyDescent="0.2">
      <c r="T62" s="250">
        <v>23814</v>
      </c>
      <c r="U62" s="248">
        <v>35</v>
      </c>
    </row>
    <row r="63" spans="20:21" x14ac:dyDescent="0.2">
      <c r="T63" s="250">
        <v>23974</v>
      </c>
      <c r="U63" s="248">
        <v>34</v>
      </c>
    </row>
    <row r="64" spans="20:21" x14ac:dyDescent="0.2">
      <c r="T64" s="250">
        <v>24034</v>
      </c>
      <c r="U64" s="248">
        <v>33</v>
      </c>
    </row>
    <row r="65" spans="20:21" x14ac:dyDescent="0.2">
      <c r="T65" s="250">
        <v>24094</v>
      </c>
      <c r="U65" s="248">
        <v>32</v>
      </c>
    </row>
    <row r="66" spans="20:21" x14ac:dyDescent="0.2">
      <c r="T66" s="250">
        <v>24154</v>
      </c>
      <c r="U66" s="248">
        <v>31</v>
      </c>
    </row>
    <row r="67" spans="20:21" x14ac:dyDescent="0.2">
      <c r="T67" s="250">
        <v>24214</v>
      </c>
      <c r="U67" s="248">
        <v>30</v>
      </c>
    </row>
    <row r="68" spans="20:21" x14ac:dyDescent="0.2">
      <c r="T68" s="250">
        <v>24274</v>
      </c>
      <c r="U68" s="248">
        <v>29</v>
      </c>
    </row>
    <row r="69" spans="20:21" x14ac:dyDescent="0.2">
      <c r="T69" s="250">
        <v>24334</v>
      </c>
      <c r="U69" s="248">
        <v>28</v>
      </c>
    </row>
    <row r="70" spans="20:21" x14ac:dyDescent="0.2">
      <c r="T70" s="250">
        <v>24394</v>
      </c>
      <c r="U70" s="248">
        <v>27</v>
      </c>
    </row>
    <row r="71" spans="20:21" x14ac:dyDescent="0.2">
      <c r="T71" s="250">
        <v>24454</v>
      </c>
      <c r="U71" s="248">
        <v>26</v>
      </c>
    </row>
    <row r="72" spans="20:21" x14ac:dyDescent="0.2">
      <c r="T72" s="250">
        <v>24514</v>
      </c>
      <c r="U72" s="248">
        <v>25</v>
      </c>
    </row>
    <row r="73" spans="20:21" x14ac:dyDescent="0.2">
      <c r="T73" s="250">
        <v>24614</v>
      </c>
      <c r="U73" s="248">
        <v>24</v>
      </c>
    </row>
    <row r="74" spans="20:21" x14ac:dyDescent="0.2">
      <c r="T74" s="250">
        <v>24714</v>
      </c>
      <c r="U74" s="248">
        <v>23</v>
      </c>
    </row>
    <row r="75" spans="20:21" x14ac:dyDescent="0.2">
      <c r="T75" s="250">
        <v>24814</v>
      </c>
      <c r="U75" s="248">
        <v>22</v>
      </c>
    </row>
    <row r="76" spans="20:21" x14ac:dyDescent="0.2">
      <c r="T76" s="250">
        <v>24914</v>
      </c>
      <c r="U76" s="248">
        <v>21</v>
      </c>
    </row>
    <row r="77" spans="20:21" x14ac:dyDescent="0.2">
      <c r="T77" s="250">
        <v>25014</v>
      </c>
      <c r="U77" s="248">
        <v>20</v>
      </c>
    </row>
    <row r="78" spans="20:21" x14ac:dyDescent="0.2">
      <c r="T78" s="250">
        <v>25114</v>
      </c>
      <c r="U78" s="248">
        <v>19</v>
      </c>
    </row>
    <row r="79" spans="20:21" x14ac:dyDescent="0.2">
      <c r="T79" s="250">
        <v>25214</v>
      </c>
      <c r="U79" s="248">
        <v>18</v>
      </c>
    </row>
    <row r="80" spans="20:21" x14ac:dyDescent="0.2">
      <c r="T80" s="250">
        <v>25314</v>
      </c>
      <c r="U80" s="248">
        <v>17</v>
      </c>
    </row>
    <row r="81" spans="20:21" x14ac:dyDescent="0.2">
      <c r="T81" s="250">
        <v>25414</v>
      </c>
      <c r="U81" s="248">
        <v>16</v>
      </c>
    </row>
    <row r="82" spans="20:21" x14ac:dyDescent="0.2">
      <c r="T82" s="250">
        <v>25514</v>
      </c>
      <c r="U82" s="248">
        <v>15</v>
      </c>
    </row>
    <row r="83" spans="20:21" x14ac:dyDescent="0.2">
      <c r="T83" s="250">
        <v>25614</v>
      </c>
      <c r="U83" s="248">
        <v>14</v>
      </c>
    </row>
    <row r="84" spans="20:21" x14ac:dyDescent="0.2">
      <c r="T84" s="250">
        <v>25714</v>
      </c>
      <c r="U84" s="248">
        <v>13</v>
      </c>
    </row>
    <row r="85" spans="20:21" x14ac:dyDescent="0.2">
      <c r="T85" s="250">
        <v>25814</v>
      </c>
      <c r="U85" s="248">
        <v>12</v>
      </c>
    </row>
    <row r="86" spans="20:21" x14ac:dyDescent="0.2">
      <c r="T86" s="250">
        <v>25914</v>
      </c>
      <c r="U86" s="248">
        <v>11</v>
      </c>
    </row>
    <row r="87" spans="20:21" x14ac:dyDescent="0.2">
      <c r="T87" s="250">
        <v>30014</v>
      </c>
      <c r="U87" s="248">
        <v>10</v>
      </c>
    </row>
    <row r="88" spans="20:21" x14ac:dyDescent="0.2">
      <c r="T88" s="250">
        <v>30114</v>
      </c>
      <c r="U88" s="248">
        <v>9</v>
      </c>
    </row>
    <row r="89" spans="20:21" x14ac:dyDescent="0.2">
      <c r="T89" s="250">
        <v>30214</v>
      </c>
      <c r="U89" s="248">
        <v>8</v>
      </c>
    </row>
    <row r="90" spans="20:21" x14ac:dyDescent="0.2">
      <c r="T90" s="250">
        <v>30314</v>
      </c>
      <c r="U90" s="248">
        <v>7</v>
      </c>
    </row>
    <row r="91" spans="20:21" x14ac:dyDescent="0.2">
      <c r="T91" s="250">
        <v>30414</v>
      </c>
      <c r="U91" s="248">
        <v>6</v>
      </c>
    </row>
    <row r="92" spans="20:21" x14ac:dyDescent="0.2">
      <c r="T92" s="250">
        <v>30514</v>
      </c>
      <c r="U92" s="248">
        <v>5</v>
      </c>
    </row>
    <row r="93" spans="20:21" x14ac:dyDescent="0.2">
      <c r="T93" s="250">
        <v>30614</v>
      </c>
      <c r="U93" s="248">
        <v>4</v>
      </c>
    </row>
    <row r="94" spans="20:21" x14ac:dyDescent="0.2">
      <c r="T94" s="250">
        <v>30714</v>
      </c>
      <c r="U94" s="248">
        <v>3</v>
      </c>
    </row>
    <row r="95" spans="20:21" x14ac:dyDescent="0.2">
      <c r="T95" s="250">
        <v>30814</v>
      </c>
      <c r="U95" s="248">
        <v>2</v>
      </c>
    </row>
    <row r="96" spans="20:21" x14ac:dyDescent="0.2">
      <c r="T96" s="250">
        <v>30914</v>
      </c>
      <c r="U96" s="248">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21">
    <cfRule type="containsText" dxfId="15" priority="1" stopIfTrue="1" operator="containsText" text="1395">
      <formula>NOT(ISERROR(SEARCH("1395",G8)))</formula>
    </cfRule>
    <cfRule type="containsText" dxfId="14" priority="2" stopIfTrue="1" operator="containsText" text="1399">
      <formula>NOT(ISERROR(SEARCH("1399",G8)))</formula>
    </cfRule>
    <cfRule type="containsText" dxfId="13" priority="3" stopIfTrue="1" operator="containsText" text="1399">
      <formula>NOT(ISERROR(SEARCH("1399",G8)))</formula>
    </cfRule>
    <cfRule type="containsText" dxfId="12"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6"/>
  <sheetViews>
    <sheetView view="pageBreakPreview" zoomScale="80" zoomScaleNormal="100" zoomScaleSheetLayoutView="80" workbookViewId="0">
      <selection activeCell="E11" sqref="E11"/>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2.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25.5703125" style="52" bestFit="1" customWidth="1"/>
    <col min="14" max="14" width="25.85546875" style="52" customWidth="1"/>
    <col min="15" max="15" width="16.42578125" style="21"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48.75" customHeight="1" x14ac:dyDescent="0.2">
      <c r="A1" s="459" t="str">
        <f>('YARIŞMA BİLGİLERİ'!A2)</f>
        <v>Türkiye Atletizm Federasyonu
İstanbul Atletizm İl Temsilciliği</v>
      </c>
      <c r="B1" s="459"/>
      <c r="C1" s="459"/>
      <c r="D1" s="459"/>
      <c r="E1" s="459"/>
      <c r="F1" s="459"/>
      <c r="G1" s="459"/>
      <c r="H1" s="459"/>
      <c r="I1" s="459"/>
      <c r="J1" s="459"/>
      <c r="K1" s="459"/>
      <c r="L1" s="459"/>
      <c r="M1" s="459"/>
      <c r="N1" s="459"/>
      <c r="O1" s="459"/>
      <c r="P1" s="459"/>
      <c r="T1" s="249">
        <v>21214</v>
      </c>
      <c r="U1" s="245">
        <v>100</v>
      </c>
    </row>
    <row r="2" spans="1:21" s="10" customFormat="1" ht="24.75" customHeight="1" x14ac:dyDescent="0.2">
      <c r="A2" s="479" t="str">
        <f>'YARIŞMA BİLGİLERİ'!F19</f>
        <v>3.Ulusal Bayrak Yarışmaları Festivali ve Olimpik Baraj Yarışmaları</v>
      </c>
      <c r="B2" s="479"/>
      <c r="C2" s="479"/>
      <c r="D2" s="479"/>
      <c r="E2" s="479"/>
      <c r="F2" s="479"/>
      <c r="G2" s="479"/>
      <c r="H2" s="479"/>
      <c r="I2" s="479"/>
      <c r="J2" s="479"/>
      <c r="K2" s="479"/>
      <c r="L2" s="479"/>
      <c r="M2" s="479"/>
      <c r="N2" s="479"/>
      <c r="O2" s="479"/>
      <c r="P2" s="479"/>
      <c r="T2" s="249">
        <v>21244</v>
      </c>
      <c r="U2" s="245">
        <v>99</v>
      </c>
    </row>
    <row r="3" spans="1:21" s="12" customFormat="1" ht="20.25" customHeight="1" x14ac:dyDescent="0.2">
      <c r="A3" s="480" t="s">
        <v>83</v>
      </c>
      <c r="B3" s="480"/>
      <c r="C3" s="480"/>
      <c r="D3" s="481" t="str">
        <f>'YARIŞMA PROGRAMI'!C21</f>
        <v>4x400 Metre Bayrak</v>
      </c>
      <c r="E3" s="481"/>
      <c r="F3" s="482" t="s">
        <v>486</v>
      </c>
      <c r="G3" s="482"/>
      <c r="H3" s="11"/>
      <c r="I3" s="524" t="str">
        <f>'YARIŞMA PROGRAMI'!D21</f>
        <v xml:space="preserve"> </v>
      </c>
      <c r="J3" s="525"/>
      <c r="K3" s="525"/>
      <c r="L3" s="525"/>
      <c r="M3" s="77" t="s">
        <v>346</v>
      </c>
      <c r="N3" s="466" t="str">
        <f>'YARIŞMA PROGRAMI'!E21</f>
        <v>Karma 3:19.71</v>
      </c>
      <c r="O3" s="466"/>
      <c r="P3" s="466"/>
      <c r="T3" s="249">
        <v>21274</v>
      </c>
      <c r="U3" s="245">
        <v>98</v>
      </c>
    </row>
    <row r="4" spans="1:21" s="12" customFormat="1" ht="17.25" customHeight="1" x14ac:dyDescent="0.2">
      <c r="A4" s="473" t="s">
        <v>74</v>
      </c>
      <c r="B4" s="473"/>
      <c r="C4" s="473"/>
      <c r="D4" s="474" t="str">
        <f>'YARIŞMA BİLGİLERİ'!F21</f>
        <v>Yıldız Erkekler</v>
      </c>
      <c r="E4" s="474"/>
      <c r="F4" s="29"/>
      <c r="G4" s="29"/>
      <c r="H4" s="29"/>
      <c r="I4" s="29"/>
      <c r="J4" s="29"/>
      <c r="K4" s="29"/>
      <c r="L4" s="30"/>
      <c r="M4" s="76" t="s">
        <v>81</v>
      </c>
      <c r="N4" s="467" t="str">
        <f>'YARIŞMA PROGRAMI'!B21</f>
        <v>14 Haziran 2015 - 20:30</v>
      </c>
      <c r="O4" s="467"/>
      <c r="P4" s="467"/>
      <c r="T4" s="249">
        <v>21304</v>
      </c>
      <c r="U4" s="245">
        <v>97</v>
      </c>
    </row>
    <row r="5" spans="1:21" s="10" customFormat="1" ht="15" customHeight="1" x14ac:dyDescent="0.2">
      <c r="A5" s="13"/>
      <c r="B5" s="13"/>
      <c r="C5" s="14"/>
      <c r="D5" s="15"/>
      <c r="E5" s="16"/>
      <c r="F5" s="16"/>
      <c r="G5" s="16"/>
      <c r="H5" s="16"/>
      <c r="I5" s="13"/>
      <c r="J5" s="13"/>
      <c r="K5" s="13"/>
      <c r="L5" s="17"/>
      <c r="M5" s="18"/>
      <c r="N5" s="493">
        <f ca="1">NOW()</f>
        <v>42170.439917361109</v>
      </c>
      <c r="O5" s="493"/>
      <c r="P5" s="493"/>
      <c r="T5" s="249">
        <v>21334</v>
      </c>
      <c r="U5" s="245">
        <v>96</v>
      </c>
    </row>
    <row r="6" spans="1:21" s="19" customFormat="1" ht="24" customHeight="1" x14ac:dyDescent="0.2">
      <c r="A6" s="475" t="s">
        <v>12</v>
      </c>
      <c r="B6" s="476" t="s">
        <v>69</v>
      </c>
      <c r="C6" s="478" t="s">
        <v>80</v>
      </c>
      <c r="D6" s="470" t="s">
        <v>14</v>
      </c>
      <c r="E6" s="470" t="s">
        <v>477</v>
      </c>
      <c r="F6" s="470" t="s">
        <v>15</v>
      </c>
      <c r="G6" s="471" t="s">
        <v>188</v>
      </c>
      <c r="I6" s="260" t="s">
        <v>16</v>
      </c>
      <c r="J6" s="261"/>
      <c r="K6" s="261"/>
      <c r="L6" s="261"/>
      <c r="M6" s="261"/>
      <c r="N6" s="261"/>
      <c r="O6" s="261"/>
      <c r="P6" s="262"/>
      <c r="T6" s="250">
        <v>21364</v>
      </c>
      <c r="U6" s="248">
        <v>95</v>
      </c>
    </row>
    <row r="7" spans="1:21" ht="24" customHeight="1" x14ac:dyDescent="0.2">
      <c r="A7" s="475"/>
      <c r="B7" s="477"/>
      <c r="C7" s="478"/>
      <c r="D7" s="470"/>
      <c r="E7" s="470"/>
      <c r="F7" s="470"/>
      <c r="G7" s="472"/>
      <c r="H7" s="20"/>
      <c r="I7" s="46" t="s">
        <v>482</v>
      </c>
      <c r="J7" s="43" t="s">
        <v>70</v>
      </c>
      <c r="K7" s="43" t="s">
        <v>69</v>
      </c>
      <c r="L7" s="44" t="s">
        <v>13</v>
      </c>
      <c r="M7" s="45" t="s">
        <v>14</v>
      </c>
      <c r="N7" s="45" t="s">
        <v>477</v>
      </c>
      <c r="O7" s="43" t="s">
        <v>15</v>
      </c>
      <c r="P7" s="43" t="s">
        <v>28</v>
      </c>
      <c r="T7" s="250">
        <v>21394</v>
      </c>
      <c r="U7" s="248">
        <v>94</v>
      </c>
    </row>
    <row r="8" spans="1:21" s="19" customFormat="1" ht="79.5" customHeight="1" x14ac:dyDescent="0.2">
      <c r="A8" s="66">
        <v>1</v>
      </c>
      <c r="B8" s="317"/>
      <c r="C8" s="267"/>
      <c r="D8" s="311"/>
      <c r="E8" s="175"/>
      <c r="F8" s="378"/>
      <c r="G8" s="377"/>
      <c r="H8" s="22"/>
      <c r="I8" s="66">
        <v>1</v>
      </c>
      <c r="J8" s="209" t="s">
        <v>462</v>
      </c>
      <c r="K8" s="269" t="str">
        <f>IF(ISERROR(VLOOKUP(J8,'KAYIT LİSTESİ'!$B$4:$H$667,2,0)),"",(VLOOKUP(J8,'KAYIT LİSTESİ'!$B$4:$H$667,2,0)))</f>
        <v/>
      </c>
      <c r="L8" s="267" t="str">
        <f>IF(ISERROR(VLOOKUP(J8,'KAYIT LİSTESİ'!$B$4:$H$667,4,0)),"",(VLOOKUP(J8,'KAYIT LİSTESİ'!$B$4:$H$667,4,0)))</f>
        <v/>
      </c>
      <c r="M8" s="210" t="str">
        <f>IF(ISERROR(VLOOKUP(J8,'KAYIT LİSTESİ'!$B$4:$H$667,5,0)),"",(VLOOKUP(J8,'KAYIT LİSTESİ'!$B$4:$H$667,5,0)))</f>
        <v/>
      </c>
      <c r="N8" s="210" t="str">
        <f>IF(ISERROR(VLOOKUP(J8,'KAYIT LİSTESİ'!$B$4:$H$667,6,0)),"",(VLOOKUP(J8,'KAYIT LİSTESİ'!$B$4:$H$667,6,0)))</f>
        <v/>
      </c>
      <c r="O8" s="117"/>
      <c r="P8" s="309"/>
      <c r="T8" s="250">
        <v>21424</v>
      </c>
      <c r="U8" s="248">
        <v>93</v>
      </c>
    </row>
    <row r="9" spans="1:21" s="19" customFormat="1" ht="79.5" customHeight="1" x14ac:dyDescent="0.2">
      <c r="A9" s="66">
        <v>2</v>
      </c>
      <c r="B9" s="317"/>
      <c r="C9" s="267"/>
      <c r="D9" s="311"/>
      <c r="E9" s="175"/>
      <c r="F9" s="378"/>
      <c r="G9" s="377"/>
      <c r="H9" s="22"/>
      <c r="I9" s="66">
        <v>2</v>
      </c>
      <c r="J9" s="209" t="s">
        <v>463</v>
      </c>
      <c r="K9" s="269" t="str">
        <f>IF(ISERROR(VLOOKUP(J9,'KAYIT LİSTESİ'!$B$4:$H$667,2,0)),"",(VLOOKUP(J9,'KAYIT LİSTESİ'!$B$4:$H$667,2,0)))</f>
        <v/>
      </c>
      <c r="L9" s="267" t="str">
        <f>IF(ISERROR(VLOOKUP(J9,'KAYIT LİSTESİ'!$B$4:$H$667,4,0)),"",(VLOOKUP(J9,'KAYIT LİSTESİ'!$B$4:$H$667,4,0)))</f>
        <v/>
      </c>
      <c r="M9" s="210" t="str">
        <f>IF(ISERROR(VLOOKUP(J9,'KAYIT LİSTESİ'!$B$4:$H$667,5,0)),"",(VLOOKUP(J9,'KAYIT LİSTESİ'!$B$4:$H$667,5,0)))</f>
        <v/>
      </c>
      <c r="N9" s="210" t="str">
        <f>IF(ISERROR(VLOOKUP(J9,'KAYIT LİSTESİ'!$B$4:$H$667,6,0)),"",(VLOOKUP(J9,'KAYIT LİSTESİ'!$B$4:$H$667,6,0)))</f>
        <v/>
      </c>
      <c r="O9" s="117"/>
      <c r="P9" s="309"/>
      <c r="T9" s="250">
        <v>21454</v>
      </c>
      <c r="U9" s="248">
        <v>92</v>
      </c>
    </row>
    <row r="10" spans="1:21" s="19" customFormat="1" ht="79.5" customHeight="1" x14ac:dyDescent="0.2">
      <c r="A10" s="66">
        <v>3</v>
      </c>
      <c r="B10" s="317"/>
      <c r="C10" s="267"/>
      <c r="D10" s="311"/>
      <c r="E10" s="175"/>
      <c r="F10" s="378"/>
      <c r="G10" s="377"/>
      <c r="H10" s="22"/>
      <c r="I10" s="66">
        <v>3</v>
      </c>
      <c r="J10" s="209" t="s">
        <v>464</v>
      </c>
      <c r="K10" s="269" t="str">
        <f>IF(ISERROR(VLOOKUP(J10,'KAYIT LİSTESİ'!$B$4:$H$667,2,0)),"",(VLOOKUP(J10,'KAYIT LİSTESİ'!$B$4:$H$667,2,0)))</f>
        <v/>
      </c>
      <c r="L10" s="267" t="str">
        <f>IF(ISERROR(VLOOKUP(J10,'KAYIT LİSTESİ'!$B$4:$H$667,4,0)),"",(VLOOKUP(J10,'KAYIT LİSTESİ'!$B$4:$H$667,4,0)))</f>
        <v/>
      </c>
      <c r="M10" s="210" t="str">
        <f>IF(ISERROR(VLOOKUP(J10,'KAYIT LİSTESİ'!$B$4:$H$667,5,0)),"",(VLOOKUP(J10,'KAYIT LİSTESİ'!$B$4:$H$667,5,0)))</f>
        <v/>
      </c>
      <c r="N10" s="210" t="str">
        <f>IF(ISERROR(VLOOKUP(J10,'KAYIT LİSTESİ'!$B$4:$H$667,6,0)),"",(VLOOKUP(J10,'KAYIT LİSTESİ'!$B$4:$H$667,6,0)))</f>
        <v/>
      </c>
      <c r="O10" s="117"/>
      <c r="P10" s="309"/>
      <c r="T10" s="250">
        <v>21484</v>
      </c>
      <c r="U10" s="248">
        <v>91</v>
      </c>
    </row>
    <row r="11" spans="1:21" s="19" customFormat="1" ht="79.5" customHeight="1" x14ac:dyDescent="0.2">
      <c r="A11" s="66">
        <v>4</v>
      </c>
      <c r="B11" s="317"/>
      <c r="C11" s="267"/>
      <c r="D11" s="311"/>
      <c r="E11" s="175"/>
      <c r="F11" s="378"/>
      <c r="G11" s="377"/>
      <c r="H11" s="22"/>
      <c r="I11" s="66">
        <v>4</v>
      </c>
      <c r="J11" s="209" t="s">
        <v>465</v>
      </c>
      <c r="K11" s="269" t="str">
        <f>IF(ISERROR(VLOOKUP(J11,'KAYIT LİSTESİ'!$B$4:$H$667,2,0)),"",(VLOOKUP(J11,'KAYIT LİSTESİ'!$B$4:$H$667,2,0)))</f>
        <v/>
      </c>
      <c r="L11" s="267" t="str">
        <f>IF(ISERROR(VLOOKUP(J11,'KAYIT LİSTESİ'!$B$4:$H$667,4,0)),"",(VLOOKUP(J11,'KAYIT LİSTESİ'!$B$4:$H$667,4,0)))</f>
        <v/>
      </c>
      <c r="M11" s="210" t="str">
        <f>IF(ISERROR(VLOOKUP(J11,'KAYIT LİSTESİ'!$B$4:$H$667,5,0)),"",(VLOOKUP(J11,'KAYIT LİSTESİ'!$B$4:$H$667,5,0)))</f>
        <v/>
      </c>
      <c r="N11" s="210" t="str">
        <f>IF(ISERROR(VLOOKUP(J11,'KAYIT LİSTESİ'!$B$4:$H$667,6,0)),"",(VLOOKUP(J11,'KAYIT LİSTESİ'!$B$4:$H$667,6,0)))</f>
        <v/>
      </c>
      <c r="O11" s="117"/>
      <c r="P11" s="309"/>
      <c r="T11" s="250">
        <v>21514</v>
      </c>
      <c r="U11" s="248">
        <v>90</v>
      </c>
    </row>
    <row r="12" spans="1:21" s="19" customFormat="1" ht="79.5" customHeight="1" x14ac:dyDescent="0.2">
      <c r="A12" s="66">
        <v>5</v>
      </c>
      <c r="B12" s="317"/>
      <c r="C12" s="267"/>
      <c r="D12" s="311"/>
      <c r="E12" s="175"/>
      <c r="F12" s="378"/>
      <c r="G12" s="377"/>
      <c r="H12" s="22"/>
      <c r="I12" s="66">
        <v>5</v>
      </c>
      <c r="J12" s="209" t="s">
        <v>466</v>
      </c>
      <c r="K12" s="269" t="str">
        <f>IF(ISERROR(VLOOKUP(J12,'KAYIT LİSTESİ'!$B$4:$H$667,2,0)),"",(VLOOKUP(J12,'KAYIT LİSTESİ'!$B$4:$H$667,2,0)))</f>
        <v/>
      </c>
      <c r="L12" s="267" t="str">
        <f>IF(ISERROR(VLOOKUP(J12,'KAYIT LİSTESİ'!$B$4:$H$667,4,0)),"",(VLOOKUP(J12,'KAYIT LİSTESİ'!$B$4:$H$667,4,0)))</f>
        <v/>
      </c>
      <c r="M12" s="210" t="str">
        <f>IF(ISERROR(VLOOKUP(J12,'KAYIT LİSTESİ'!$B$4:$H$667,5,0)),"",(VLOOKUP(J12,'KAYIT LİSTESİ'!$B$4:$H$667,5,0)))</f>
        <v/>
      </c>
      <c r="N12" s="210" t="str">
        <f>IF(ISERROR(VLOOKUP(J12,'KAYIT LİSTESİ'!$B$4:$H$667,6,0)),"",(VLOOKUP(J12,'KAYIT LİSTESİ'!$B$4:$H$667,6,0)))</f>
        <v/>
      </c>
      <c r="O12" s="117"/>
      <c r="P12" s="309"/>
      <c r="T12" s="250">
        <v>21544</v>
      </c>
      <c r="U12" s="248">
        <v>89</v>
      </c>
    </row>
    <row r="13" spans="1:21" s="19" customFormat="1" ht="79.5" customHeight="1" x14ac:dyDescent="0.2">
      <c r="A13" s="66">
        <v>6</v>
      </c>
      <c r="B13" s="317"/>
      <c r="C13" s="267"/>
      <c r="D13" s="311"/>
      <c r="E13" s="175"/>
      <c r="F13" s="378"/>
      <c r="G13" s="377"/>
      <c r="H13" s="22"/>
      <c r="I13" s="66">
        <v>6</v>
      </c>
      <c r="J13" s="209" t="s">
        <v>467</v>
      </c>
      <c r="K13" s="269" t="str">
        <f>IF(ISERROR(VLOOKUP(J13,'KAYIT LİSTESİ'!$B$4:$H$667,2,0)),"",(VLOOKUP(J13,'KAYIT LİSTESİ'!$B$4:$H$667,2,0)))</f>
        <v/>
      </c>
      <c r="L13" s="267" t="str">
        <f>IF(ISERROR(VLOOKUP(J13,'KAYIT LİSTESİ'!$B$4:$H$667,4,0)),"",(VLOOKUP(J13,'KAYIT LİSTESİ'!$B$4:$H$667,4,0)))</f>
        <v/>
      </c>
      <c r="M13" s="210" t="str">
        <f>IF(ISERROR(VLOOKUP(J13,'KAYIT LİSTESİ'!$B$4:$H$667,5,0)),"",(VLOOKUP(J13,'KAYIT LİSTESİ'!$B$4:$H$667,5,0)))</f>
        <v/>
      </c>
      <c r="N13" s="210" t="str">
        <f>IF(ISERROR(VLOOKUP(J13,'KAYIT LİSTESİ'!$B$4:$H$667,6,0)),"",(VLOOKUP(J13,'KAYIT LİSTESİ'!$B$4:$H$667,6,0)))</f>
        <v/>
      </c>
      <c r="O13" s="117"/>
      <c r="P13" s="309"/>
      <c r="T13" s="250">
        <v>21574</v>
      </c>
      <c r="U13" s="248">
        <v>88</v>
      </c>
    </row>
    <row r="14" spans="1:21" s="19" customFormat="1" ht="79.5" customHeight="1" x14ac:dyDescent="0.2">
      <c r="A14" s="66"/>
      <c r="B14" s="317"/>
      <c r="C14" s="267"/>
      <c r="D14" s="311"/>
      <c r="E14" s="175"/>
      <c r="F14" s="378"/>
      <c r="G14" s="377"/>
      <c r="H14" s="22"/>
      <c r="I14" s="260" t="s">
        <v>17</v>
      </c>
      <c r="J14" s="261"/>
      <c r="K14" s="261"/>
      <c r="L14" s="261"/>
      <c r="M14" s="261"/>
      <c r="N14" s="261"/>
      <c r="O14" s="261"/>
      <c r="P14" s="262"/>
      <c r="T14" s="250">
        <v>21664</v>
      </c>
      <c r="U14" s="248">
        <v>85</v>
      </c>
    </row>
    <row r="15" spans="1:21" s="19" customFormat="1" ht="79.5" customHeight="1" x14ac:dyDescent="0.2">
      <c r="A15" s="66"/>
      <c r="B15" s="317"/>
      <c r="C15" s="267"/>
      <c r="D15" s="311"/>
      <c r="E15" s="175"/>
      <c r="F15" s="378"/>
      <c r="G15" s="377"/>
      <c r="H15" s="22"/>
      <c r="I15" s="46" t="s">
        <v>482</v>
      </c>
      <c r="J15" s="43" t="s">
        <v>70</v>
      </c>
      <c r="K15" s="43" t="s">
        <v>69</v>
      </c>
      <c r="L15" s="44" t="s">
        <v>13</v>
      </c>
      <c r="M15" s="45" t="s">
        <v>14</v>
      </c>
      <c r="N15" s="45" t="s">
        <v>477</v>
      </c>
      <c r="O15" s="43" t="s">
        <v>15</v>
      </c>
      <c r="P15" s="43" t="s">
        <v>28</v>
      </c>
      <c r="T15" s="250">
        <v>21694</v>
      </c>
      <c r="U15" s="248">
        <v>84</v>
      </c>
    </row>
    <row r="16" spans="1:21" s="19" customFormat="1" ht="79.5" customHeight="1" x14ac:dyDescent="0.2">
      <c r="A16" s="66"/>
      <c r="B16" s="317"/>
      <c r="C16" s="267"/>
      <c r="D16" s="311"/>
      <c r="E16" s="175"/>
      <c r="F16" s="378"/>
      <c r="G16" s="377"/>
      <c r="H16" s="22"/>
      <c r="I16" s="66">
        <v>1</v>
      </c>
      <c r="J16" s="209" t="s">
        <v>470</v>
      </c>
      <c r="K16" s="269" t="str">
        <f>IF(ISERROR(VLOOKUP(J16,'KAYIT LİSTESİ'!$B$4:$H$667,2,0)),"",(VLOOKUP(J16,'KAYIT LİSTESİ'!$B$4:$H$667,2,0)))</f>
        <v/>
      </c>
      <c r="L16" s="267" t="str">
        <f>IF(ISERROR(VLOOKUP(J16,'KAYIT LİSTESİ'!$B$4:$H$667,4,0)),"",(VLOOKUP(J16,'KAYIT LİSTESİ'!$B$4:$H$667,4,0)))</f>
        <v/>
      </c>
      <c r="M16" s="210" t="str">
        <f>IF(ISERROR(VLOOKUP(J16,'KAYIT LİSTESİ'!$B$4:$H$667,5,0)),"",(VLOOKUP(J16,'KAYIT LİSTESİ'!$B$4:$H$667,5,0)))</f>
        <v/>
      </c>
      <c r="N16" s="210" t="str">
        <f>IF(ISERROR(VLOOKUP(J16,'KAYIT LİSTESİ'!$B$4:$H$667,6,0)),"",(VLOOKUP(J16,'KAYIT LİSTESİ'!$B$4:$H$667,6,0)))</f>
        <v/>
      </c>
      <c r="O16" s="117"/>
      <c r="P16" s="309"/>
      <c r="T16" s="250">
        <v>21724</v>
      </c>
      <c r="U16" s="248">
        <v>83</v>
      </c>
    </row>
    <row r="17" spans="1:21" s="19" customFormat="1" ht="79.5" customHeight="1" x14ac:dyDescent="0.2">
      <c r="A17" s="66"/>
      <c r="B17" s="317"/>
      <c r="C17" s="267"/>
      <c r="D17" s="311"/>
      <c r="E17" s="175"/>
      <c r="F17" s="378"/>
      <c r="G17" s="377"/>
      <c r="H17" s="22"/>
      <c r="I17" s="66">
        <v>2</v>
      </c>
      <c r="J17" s="209" t="s">
        <v>471</v>
      </c>
      <c r="K17" s="269" t="str">
        <f>IF(ISERROR(VLOOKUP(J17,'KAYIT LİSTESİ'!$B$4:$H$667,2,0)),"",(VLOOKUP(J17,'KAYIT LİSTESİ'!$B$4:$H$667,2,0)))</f>
        <v/>
      </c>
      <c r="L17" s="267" t="str">
        <f>IF(ISERROR(VLOOKUP(J17,'KAYIT LİSTESİ'!$B$4:$H$667,4,0)),"",(VLOOKUP(J17,'KAYIT LİSTESİ'!$B$4:$H$667,4,0)))</f>
        <v/>
      </c>
      <c r="M17" s="210" t="str">
        <f>IF(ISERROR(VLOOKUP(J17,'KAYIT LİSTESİ'!$B$4:$H$667,5,0)),"",(VLOOKUP(J17,'KAYIT LİSTESİ'!$B$4:$H$667,5,0)))</f>
        <v/>
      </c>
      <c r="N17" s="210" t="str">
        <f>IF(ISERROR(VLOOKUP(J17,'KAYIT LİSTESİ'!$B$4:$H$667,6,0)),"",(VLOOKUP(J17,'KAYIT LİSTESİ'!$B$4:$H$667,6,0)))</f>
        <v/>
      </c>
      <c r="O17" s="117"/>
      <c r="P17" s="309"/>
      <c r="T17" s="250">
        <v>21754</v>
      </c>
      <c r="U17" s="248">
        <v>82</v>
      </c>
    </row>
    <row r="18" spans="1:21" s="19" customFormat="1" ht="79.5" customHeight="1" x14ac:dyDescent="0.2">
      <c r="A18" s="66"/>
      <c r="B18" s="317"/>
      <c r="C18" s="267"/>
      <c r="D18" s="311"/>
      <c r="E18" s="175"/>
      <c r="F18" s="378"/>
      <c r="G18" s="377"/>
      <c r="H18" s="22"/>
      <c r="I18" s="66">
        <v>3</v>
      </c>
      <c r="J18" s="209" t="s">
        <v>472</v>
      </c>
      <c r="K18" s="269" t="str">
        <f>IF(ISERROR(VLOOKUP(J18,'KAYIT LİSTESİ'!$B$4:$H$667,2,0)),"",(VLOOKUP(J18,'KAYIT LİSTESİ'!$B$4:$H$667,2,0)))</f>
        <v/>
      </c>
      <c r="L18" s="267" t="str">
        <f>IF(ISERROR(VLOOKUP(J18,'KAYIT LİSTESİ'!$B$4:$H$667,4,0)),"",(VLOOKUP(J18,'KAYIT LİSTESİ'!$B$4:$H$667,4,0)))</f>
        <v/>
      </c>
      <c r="M18" s="210" t="str">
        <f>IF(ISERROR(VLOOKUP(J18,'KAYIT LİSTESİ'!$B$4:$H$667,5,0)),"",(VLOOKUP(J18,'KAYIT LİSTESİ'!$B$4:$H$667,5,0)))</f>
        <v/>
      </c>
      <c r="N18" s="210" t="str">
        <f>IF(ISERROR(VLOOKUP(J18,'KAYIT LİSTESİ'!$B$4:$H$667,6,0)),"",(VLOOKUP(J18,'KAYIT LİSTESİ'!$B$4:$H$667,6,0)))</f>
        <v/>
      </c>
      <c r="O18" s="117"/>
      <c r="P18" s="309"/>
      <c r="T18" s="250">
        <v>21794</v>
      </c>
      <c r="U18" s="248">
        <v>81</v>
      </c>
    </row>
    <row r="19" spans="1:21" s="19" customFormat="1" ht="79.5" customHeight="1" x14ac:dyDescent="0.2">
      <c r="A19" s="66"/>
      <c r="B19" s="317"/>
      <c r="C19" s="267"/>
      <c r="D19" s="311"/>
      <c r="E19" s="175"/>
      <c r="F19" s="378"/>
      <c r="G19" s="377"/>
      <c r="H19" s="22"/>
      <c r="I19" s="66">
        <v>4</v>
      </c>
      <c r="J19" s="209" t="s">
        <v>473</v>
      </c>
      <c r="K19" s="269" t="str">
        <f>IF(ISERROR(VLOOKUP(J19,'KAYIT LİSTESİ'!$B$4:$H$667,2,0)),"",(VLOOKUP(J19,'KAYIT LİSTESİ'!$B$4:$H$667,2,0)))</f>
        <v/>
      </c>
      <c r="L19" s="267" t="str">
        <f>IF(ISERROR(VLOOKUP(J19,'KAYIT LİSTESİ'!$B$4:$H$667,4,0)),"",(VLOOKUP(J19,'KAYIT LİSTESİ'!$B$4:$H$667,4,0)))</f>
        <v/>
      </c>
      <c r="M19" s="210" t="str">
        <f>IF(ISERROR(VLOOKUP(J19,'KAYIT LİSTESİ'!$B$4:$H$667,5,0)),"",(VLOOKUP(J19,'KAYIT LİSTESİ'!$B$4:$H$667,5,0)))</f>
        <v/>
      </c>
      <c r="N19" s="210" t="str">
        <f>IF(ISERROR(VLOOKUP(J19,'KAYIT LİSTESİ'!$B$4:$H$667,6,0)),"",(VLOOKUP(J19,'KAYIT LİSTESİ'!$B$4:$H$667,6,0)))</f>
        <v/>
      </c>
      <c r="O19" s="117"/>
      <c r="P19" s="309"/>
      <c r="T19" s="250">
        <v>21824</v>
      </c>
      <c r="U19" s="248">
        <v>80</v>
      </c>
    </row>
    <row r="20" spans="1:21" s="19" customFormat="1" ht="79.5" customHeight="1" x14ac:dyDescent="0.2">
      <c r="A20" s="66"/>
      <c r="B20" s="317"/>
      <c r="C20" s="267"/>
      <c r="D20" s="311"/>
      <c r="E20" s="175"/>
      <c r="F20" s="378"/>
      <c r="G20" s="377"/>
      <c r="H20" s="22"/>
      <c r="I20" s="66">
        <v>5</v>
      </c>
      <c r="J20" s="209" t="s">
        <v>474</v>
      </c>
      <c r="K20" s="269" t="str">
        <f>IF(ISERROR(VLOOKUP(J20,'KAYIT LİSTESİ'!$B$4:$H$667,2,0)),"",(VLOOKUP(J20,'KAYIT LİSTESİ'!$B$4:$H$667,2,0)))</f>
        <v/>
      </c>
      <c r="L20" s="267" t="str">
        <f>IF(ISERROR(VLOOKUP(J20,'KAYIT LİSTESİ'!$B$4:$H$667,4,0)),"",(VLOOKUP(J20,'KAYIT LİSTESİ'!$B$4:$H$667,4,0)))</f>
        <v/>
      </c>
      <c r="M20" s="210" t="str">
        <f>IF(ISERROR(VLOOKUP(J20,'KAYIT LİSTESİ'!$B$4:$H$667,5,0)),"",(VLOOKUP(J20,'KAYIT LİSTESİ'!$B$4:$H$667,5,0)))</f>
        <v/>
      </c>
      <c r="N20" s="210" t="str">
        <f>IF(ISERROR(VLOOKUP(J20,'KAYIT LİSTESİ'!$B$4:$H$667,6,0)),"",(VLOOKUP(J20,'KAYIT LİSTESİ'!$B$4:$H$667,6,0)))</f>
        <v/>
      </c>
      <c r="O20" s="117"/>
      <c r="P20" s="309"/>
      <c r="T20" s="250">
        <v>21854</v>
      </c>
      <c r="U20" s="248">
        <v>79</v>
      </c>
    </row>
    <row r="21" spans="1:21" s="19" customFormat="1" ht="79.5" customHeight="1" x14ac:dyDescent="0.2">
      <c r="A21" s="66"/>
      <c r="B21" s="317"/>
      <c r="C21" s="267"/>
      <c r="D21" s="311"/>
      <c r="E21" s="175"/>
      <c r="F21" s="378"/>
      <c r="G21" s="377"/>
      <c r="H21" s="22"/>
      <c r="I21" s="66">
        <v>6</v>
      </c>
      <c r="J21" s="209" t="s">
        <v>475</v>
      </c>
      <c r="K21" s="269" t="str">
        <f>IF(ISERROR(VLOOKUP(J21,'KAYIT LİSTESİ'!$B$4:$H$667,2,0)),"",(VLOOKUP(J21,'KAYIT LİSTESİ'!$B$4:$H$667,2,0)))</f>
        <v/>
      </c>
      <c r="L21" s="267" t="str">
        <f>IF(ISERROR(VLOOKUP(J21,'KAYIT LİSTESİ'!$B$4:$H$667,4,0)),"",(VLOOKUP(J21,'KAYIT LİSTESİ'!$B$4:$H$667,4,0)))</f>
        <v/>
      </c>
      <c r="M21" s="210" t="str">
        <f>IF(ISERROR(VLOOKUP(J21,'KAYIT LİSTESİ'!$B$4:$H$667,5,0)),"",(VLOOKUP(J21,'KAYIT LİSTESİ'!$B$4:$H$667,5,0)))</f>
        <v/>
      </c>
      <c r="N21" s="210" t="str">
        <f>IF(ISERROR(VLOOKUP(J21,'KAYIT LİSTESİ'!$B$4:$H$667,6,0)),"",(VLOOKUP(J21,'KAYIT LİSTESİ'!$B$4:$H$667,6,0)))</f>
        <v/>
      </c>
      <c r="O21" s="117"/>
      <c r="P21" s="309"/>
      <c r="T21" s="250">
        <v>21894</v>
      </c>
      <c r="U21" s="248">
        <v>78</v>
      </c>
    </row>
    <row r="22" spans="1:21" ht="13.5" customHeight="1" x14ac:dyDescent="0.2">
      <c r="A22" s="32"/>
      <c r="B22" s="32"/>
      <c r="C22" s="33"/>
      <c r="D22" s="53"/>
      <c r="E22" s="34"/>
      <c r="F22" s="35"/>
      <c r="G22" s="36"/>
      <c r="T22" s="250">
        <v>22014</v>
      </c>
      <c r="U22" s="248">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0">
        <v>22054</v>
      </c>
      <c r="U23" s="248">
        <v>74</v>
      </c>
    </row>
    <row r="24" spans="1:21" x14ac:dyDescent="0.2">
      <c r="T24" s="250">
        <v>22084</v>
      </c>
      <c r="U24" s="248">
        <v>73</v>
      </c>
    </row>
    <row r="25" spans="1:21" x14ac:dyDescent="0.2">
      <c r="T25" s="250">
        <v>22134</v>
      </c>
      <c r="U25" s="248">
        <v>72</v>
      </c>
    </row>
    <row r="26" spans="1:21" x14ac:dyDescent="0.2">
      <c r="T26" s="250">
        <v>22174</v>
      </c>
      <c r="U26" s="248">
        <v>71</v>
      </c>
    </row>
    <row r="27" spans="1:21" x14ac:dyDescent="0.2">
      <c r="T27" s="250">
        <v>22214</v>
      </c>
      <c r="U27" s="248">
        <v>70</v>
      </c>
    </row>
    <row r="28" spans="1:21" x14ac:dyDescent="0.2">
      <c r="T28" s="250">
        <v>22254</v>
      </c>
      <c r="U28" s="248">
        <v>69</v>
      </c>
    </row>
    <row r="29" spans="1:21" x14ac:dyDescent="0.2">
      <c r="T29" s="250">
        <v>22294</v>
      </c>
      <c r="U29" s="248">
        <v>68</v>
      </c>
    </row>
    <row r="30" spans="1:21" x14ac:dyDescent="0.2">
      <c r="T30" s="250">
        <v>22334</v>
      </c>
      <c r="U30" s="248">
        <v>67</v>
      </c>
    </row>
    <row r="31" spans="1:21" x14ac:dyDescent="0.2">
      <c r="T31" s="250">
        <v>22374</v>
      </c>
      <c r="U31" s="248">
        <v>66</v>
      </c>
    </row>
    <row r="32" spans="1:21" x14ac:dyDescent="0.2">
      <c r="T32" s="250">
        <v>22414</v>
      </c>
      <c r="U32" s="248">
        <v>65</v>
      </c>
    </row>
    <row r="33" spans="20:21" x14ac:dyDescent="0.2">
      <c r="T33" s="250">
        <v>22454</v>
      </c>
      <c r="U33" s="248">
        <v>64</v>
      </c>
    </row>
    <row r="34" spans="20:21" x14ac:dyDescent="0.2">
      <c r="T34" s="250">
        <v>22494</v>
      </c>
      <c r="U34" s="248">
        <v>63</v>
      </c>
    </row>
    <row r="35" spans="20:21" x14ac:dyDescent="0.2">
      <c r="T35" s="250">
        <v>22534</v>
      </c>
      <c r="U35" s="248">
        <v>62</v>
      </c>
    </row>
    <row r="36" spans="20:21" x14ac:dyDescent="0.2">
      <c r="T36" s="250">
        <v>22574</v>
      </c>
      <c r="U36" s="248">
        <v>61</v>
      </c>
    </row>
    <row r="37" spans="20:21" x14ac:dyDescent="0.2">
      <c r="T37" s="250">
        <v>22614</v>
      </c>
      <c r="U37" s="248">
        <v>60</v>
      </c>
    </row>
    <row r="38" spans="20:21" x14ac:dyDescent="0.2">
      <c r="T38" s="250">
        <v>22654</v>
      </c>
      <c r="U38" s="248">
        <v>59</v>
      </c>
    </row>
    <row r="39" spans="20:21" x14ac:dyDescent="0.2">
      <c r="T39" s="250">
        <v>22694</v>
      </c>
      <c r="U39" s="248">
        <v>58</v>
      </c>
    </row>
    <row r="40" spans="20:21" x14ac:dyDescent="0.2">
      <c r="T40" s="250">
        <v>22734</v>
      </c>
      <c r="U40" s="248">
        <v>57</v>
      </c>
    </row>
    <row r="41" spans="20:21" x14ac:dyDescent="0.2">
      <c r="T41" s="250">
        <v>22774</v>
      </c>
      <c r="U41" s="248">
        <v>56</v>
      </c>
    </row>
    <row r="42" spans="20:21" x14ac:dyDescent="0.2">
      <c r="T42" s="250">
        <v>22814</v>
      </c>
      <c r="U42" s="248">
        <v>55</v>
      </c>
    </row>
    <row r="43" spans="20:21" x14ac:dyDescent="0.2">
      <c r="T43" s="250">
        <v>22854</v>
      </c>
      <c r="U43" s="248">
        <v>54</v>
      </c>
    </row>
    <row r="44" spans="20:21" x14ac:dyDescent="0.2">
      <c r="T44" s="250">
        <v>22894</v>
      </c>
      <c r="U44" s="248">
        <v>53</v>
      </c>
    </row>
    <row r="45" spans="20:21" x14ac:dyDescent="0.2">
      <c r="T45" s="250">
        <v>22934</v>
      </c>
      <c r="U45" s="248">
        <v>52</v>
      </c>
    </row>
    <row r="46" spans="20:21" x14ac:dyDescent="0.2">
      <c r="T46" s="250">
        <v>22974</v>
      </c>
      <c r="U46" s="248">
        <v>51</v>
      </c>
    </row>
    <row r="47" spans="20:21" x14ac:dyDescent="0.2">
      <c r="T47" s="250">
        <v>23014</v>
      </c>
      <c r="U47" s="248">
        <v>50</v>
      </c>
    </row>
    <row r="48" spans="20:21" x14ac:dyDescent="0.2">
      <c r="T48" s="250">
        <v>23074</v>
      </c>
      <c r="U48" s="248">
        <v>49</v>
      </c>
    </row>
    <row r="49" spans="20:21" x14ac:dyDescent="0.2">
      <c r="T49" s="250">
        <v>23134</v>
      </c>
      <c r="U49" s="248">
        <v>48</v>
      </c>
    </row>
    <row r="50" spans="20:21" x14ac:dyDescent="0.2">
      <c r="T50" s="250">
        <v>23194</v>
      </c>
      <c r="U50" s="248">
        <v>47</v>
      </c>
    </row>
    <row r="51" spans="20:21" x14ac:dyDescent="0.2">
      <c r="T51" s="250">
        <v>23254</v>
      </c>
      <c r="U51" s="248">
        <v>46</v>
      </c>
    </row>
    <row r="52" spans="20:21" x14ac:dyDescent="0.2">
      <c r="T52" s="250">
        <v>23314</v>
      </c>
      <c r="U52" s="248">
        <v>45</v>
      </c>
    </row>
    <row r="53" spans="20:21" x14ac:dyDescent="0.2">
      <c r="T53" s="250">
        <v>23374</v>
      </c>
      <c r="U53" s="248">
        <v>44</v>
      </c>
    </row>
    <row r="54" spans="20:21" x14ac:dyDescent="0.2">
      <c r="T54" s="250">
        <v>23434</v>
      </c>
      <c r="U54" s="248">
        <v>43</v>
      </c>
    </row>
    <row r="55" spans="20:21" x14ac:dyDescent="0.2">
      <c r="T55" s="250">
        <v>23494</v>
      </c>
      <c r="U55" s="248">
        <v>42</v>
      </c>
    </row>
    <row r="56" spans="20:21" x14ac:dyDescent="0.2">
      <c r="T56" s="250">
        <v>23554</v>
      </c>
      <c r="U56" s="248">
        <v>41</v>
      </c>
    </row>
    <row r="57" spans="20:21" x14ac:dyDescent="0.2">
      <c r="T57" s="250">
        <v>23614</v>
      </c>
      <c r="U57" s="248">
        <v>40</v>
      </c>
    </row>
    <row r="58" spans="20:21" x14ac:dyDescent="0.2">
      <c r="T58" s="250">
        <v>23674</v>
      </c>
      <c r="U58" s="248">
        <v>39</v>
      </c>
    </row>
    <row r="59" spans="20:21" x14ac:dyDescent="0.2">
      <c r="T59" s="250">
        <v>23734</v>
      </c>
      <c r="U59" s="248">
        <v>38</v>
      </c>
    </row>
    <row r="60" spans="20:21" x14ac:dyDescent="0.2">
      <c r="T60" s="250">
        <v>23794</v>
      </c>
      <c r="U60" s="248">
        <v>37</v>
      </c>
    </row>
    <row r="61" spans="20:21" x14ac:dyDescent="0.2">
      <c r="T61" s="250">
        <v>23854</v>
      </c>
      <c r="U61" s="248">
        <v>36</v>
      </c>
    </row>
    <row r="62" spans="20:21" x14ac:dyDescent="0.2">
      <c r="T62" s="250">
        <v>23814</v>
      </c>
      <c r="U62" s="248">
        <v>35</v>
      </c>
    </row>
    <row r="63" spans="20:21" x14ac:dyDescent="0.2">
      <c r="T63" s="250">
        <v>23974</v>
      </c>
      <c r="U63" s="248">
        <v>34</v>
      </c>
    </row>
    <row r="64" spans="20:21" x14ac:dyDescent="0.2">
      <c r="T64" s="250">
        <v>24034</v>
      </c>
      <c r="U64" s="248">
        <v>33</v>
      </c>
    </row>
    <row r="65" spans="20:21" x14ac:dyDescent="0.2">
      <c r="T65" s="250">
        <v>24094</v>
      </c>
      <c r="U65" s="248">
        <v>32</v>
      </c>
    </row>
    <row r="66" spans="20:21" x14ac:dyDescent="0.2">
      <c r="T66" s="250">
        <v>24154</v>
      </c>
      <c r="U66" s="248">
        <v>31</v>
      </c>
    </row>
    <row r="67" spans="20:21" x14ac:dyDescent="0.2">
      <c r="T67" s="250">
        <v>24214</v>
      </c>
      <c r="U67" s="248">
        <v>30</v>
      </c>
    </row>
    <row r="68" spans="20:21" x14ac:dyDescent="0.2">
      <c r="T68" s="250">
        <v>24274</v>
      </c>
      <c r="U68" s="248">
        <v>29</v>
      </c>
    </row>
    <row r="69" spans="20:21" x14ac:dyDescent="0.2">
      <c r="T69" s="250">
        <v>24334</v>
      </c>
      <c r="U69" s="248">
        <v>28</v>
      </c>
    </row>
    <row r="70" spans="20:21" x14ac:dyDescent="0.2">
      <c r="T70" s="250">
        <v>24394</v>
      </c>
      <c r="U70" s="248">
        <v>27</v>
      </c>
    </row>
    <row r="71" spans="20:21" x14ac:dyDescent="0.2">
      <c r="T71" s="250">
        <v>24454</v>
      </c>
      <c r="U71" s="248">
        <v>26</v>
      </c>
    </row>
    <row r="72" spans="20:21" x14ac:dyDescent="0.2">
      <c r="T72" s="250">
        <v>24514</v>
      </c>
      <c r="U72" s="248">
        <v>25</v>
      </c>
    </row>
    <row r="73" spans="20:21" x14ac:dyDescent="0.2">
      <c r="T73" s="250">
        <v>24614</v>
      </c>
      <c r="U73" s="248">
        <v>24</v>
      </c>
    </row>
    <row r="74" spans="20:21" x14ac:dyDescent="0.2">
      <c r="T74" s="250">
        <v>24714</v>
      </c>
      <c r="U74" s="248">
        <v>23</v>
      </c>
    </row>
    <row r="75" spans="20:21" x14ac:dyDescent="0.2">
      <c r="T75" s="250">
        <v>24814</v>
      </c>
      <c r="U75" s="248">
        <v>22</v>
      </c>
    </row>
    <row r="76" spans="20:21" x14ac:dyDescent="0.2">
      <c r="T76" s="250">
        <v>24914</v>
      </c>
      <c r="U76" s="248">
        <v>21</v>
      </c>
    </row>
    <row r="77" spans="20:21" x14ac:dyDescent="0.2">
      <c r="T77" s="250">
        <v>25014</v>
      </c>
      <c r="U77" s="248">
        <v>20</v>
      </c>
    </row>
    <row r="78" spans="20:21" x14ac:dyDescent="0.2">
      <c r="T78" s="250">
        <v>25114</v>
      </c>
      <c r="U78" s="248">
        <v>19</v>
      </c>
    </row>
    <row r="79" spans="20:21" x14ac:dyDescent="0.2">
      <c r="T79" s="250">
        <v>25214</v>
      </c>
      <c r="U79" s="248">
        <v>18</v>
      </c>
    </row>
    <row r="80" spans="20:21" x14ac:dyDescent="0.2">
      <c r="T80" s="250">
        <v>25314</v>
      </c>
      <c r="U80" s="248">
        <v>17</v>
      </c>
    </row>
    <row r="81" spans="20:21" x14ac:dyDescent="0.2">
      <c r="T81" s="250">
        <v>25414</v>
      </c>
      <c r="U81" s="248">
        <v>16</v>
      </c>
    </row>
    <row r="82" spans="20:21" x14ac:dyDescent="0.2">
      <c r="T82" s="250">
        <v>25514</v>
      </c>
      <c r="U82" s="248">
        <v>15</v>
      </c>
    </row>
    <row r="83" spans="20:21" x14ac:dyDescent="0.2">
      <c r="T83" s="250">
        <v>25614</v>
      </c>
      <c r="U83" s="248">
        <v>14</v>
      </c>
    </row>
    <row r="84" spans="20:21" x14ac:dyDescent="0.2">
      <c r="T84" s="250">
        <v>25714</v>
      </c>
      <c r="U84" s="248">
        <v>13</v>
      </c>
    </row>
    <row r="85" spans="20:21" x14ac:dyDescent="0.2">
      <c r="T85" s="250">
        <v>25814</v>
      </c>
      <c r="U85" s="248">
        <v>12</v>
      </c>
    </row>
    <row r="86" spans="20:21" x14ac:dyDescent="0.2">
      <c r="T86" s="250">
        <v>25914</v>
      </c>
      <c r="U86" s="248">
        <v>11</v>
      </c>
    </row>
    <row r="87" spans="20:21" x14ac:dyDescent="0.2">
      <c r="T87" s="250">
        <v>30014</v>
      </c>
      <c r="U87" s="248">
        <v>10</v>
      </c>
    </row>
    <row r="88" spans="20:21" x14ac:dyDescent="0.2">
      <c r="T88" s="250">
        <v>30114</v>
      </c>
      <c r="U88" s="248">
        <v>9</v>
      </c>
    </row>
    <row r="89" spans="20:21" x14ac:dyDescent="0.2">
      <c r="T89" s="250">
        <v>30214</v>
      </c>
      <c r="U89" s="248">
        <v>8</v>
      </c>
    </row>
    <row r="90" spans="20:21" x14ac:dyDescent="0.2">
      <c r="T90" s="250">
        <v>30314</v>
      </c>
      <c r="U90" s="248">
        <v>7</v>
      </c>
    </row>
    <row r="91" spans="20:21" x14ac:dyDescent="0.2">
      <c r="T91" s="250">
        <v>30414</v>
      </c>
      <c r="U91" s="248">
        <v>6</v>
      </c>
    </row>
    <row r="92" spans="20:21" x14ac:dyDescent="0.2">
      <c r="T92" s="250">
        <v>30514</v>
      </c>
      <c r="U92" s="248">
        <v>5</v>
      </c>
    </row>
    <row r="93" spans="20:21" x14ac:dyDescent="0.2">
      <c r="T93" s="250">
        <v>30614</v>
      </c>
      <c r="U93" s="248">
        <v>4</v>
      </c>
    </row>
    <row r="94" spans="20:21" x14ac:dyDescent="0.2">
      <c r="T94" s="250">
        <v>30714</v>
      </c>
      <c r="U94" s="248">
        <v>3</v>
      </c>
    </row>
    <row r="95" spans="20:21" x14ac:dyDescent="0.2">
      <c r="T95" s="250">
        <v>30814</v>
      </c>
      <c r="U95" s="248">
        <v>2</v>
      </c>
    </row>
    <row r="96" spans="20:21" x14ac:dyDescent="0.2">
      <c r="T96" s="250">
        <v>30914</v>
      </c>
      <c r="U96" s="248">
        <v>1</v>
      </c>
    </row>
  </sheetData>
  <mergeCells count="18">
    <mergeCell ref="G6:G7"/>
    <mergeCell ref="A4:C4"/>
    <mergeCell ref="D4:E4"/>
    <mergeCell ref="N4:P4"/>
    <mergeCell ref="A6:A7"/>
    <mergeCell ref="B6:B7"/>
    <mergeCell ref="C6:C7"/>
    <mergeCell ref="D6:D7"/>
    <mergeCell ref="E6:E7"/>
    <mergeCell ref="F6:F7"/>
    <mergeCell ref="N5:P5"/>
    <mergeCell ref="A1:P1"/>
    <mergeCell ref="A2:P2"/>
    <mergeCell ref="A3:C3"/>
    <mergeCell ref="D3:E3"/>
    <mergeCell ref="F3:G3"/>
    <mergeCell ref="N3:P3"/>
    <mergeCell ref="I3:L3"/>
  </mergeCells>
  <conditionalFormatting sqref="G8:G21">
    <cfRule type="containsText" dxfId="11" priority="1" stopIfTrue="1" operator="containsText" text="1395">
      <formula>NOT(ISERROR(SEARCH("1395",G8)))</formula>
    </cfRule>
    <cfRule type="containsText" dxfId="10" priority="2" stopIfTrue="1" operator="containsText" text="1399">
      <formula>NOT(ISERROR(SEARCH("1399",G8)))</formula>
    </cfRule>
    <cfRule type="containsText" dxfId="9" priority="3" stopIfTrue="1" operator="containsText" text="1399">
      <formula>NOT(ISERROR(SEARCH("1399",G8)))</formula>
    </cfRule>
    <cfRule type="containsText" dxfId="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N5"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72"/>
  <sheetViews>
    <sheetView view="pageBreakPreview" zoomScale="70" zoomScaleNormal="100" zoomScaleSheetLayoutView="70" workbookViewId="0">
      <selection activeCell="G8" sqref="G8:G33"/>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6.42578125" style="180" customWidth="1"/>
    <col min="7" max="7" width="11"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6.28515625" style="52" bestFit="1" customWidth="1"/>
    <col min="14" max="14" width="39.7109375" style="52" bestFit="1" customWidth="1"/>
    <col min="15" max="15" width="17.140625" style="180"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459" t="str">
        <f>('YARIŞMA BİLGİLERİ'!A2)</f>
        <v>Türkiye Atletizm Federasyonu
İstanbul Atletizm İl Temsilciliği</v>
      </c>
      <c r="B1" s="459"/>
      <c r="C1" s="459"/>
      <c r="D1" s="459"/>
      <c r="E1" s="459"/>
      <c r="F1" s="459"/>
      <c r="G1" s="459"/>
      <c r="H1" s="459"/>
      <c r="I1" s="459"/>
      <c r="J1" s="459"/>
      <c r="K1" s="459"/>
      <c r="L1" s="459"/>
      <c r="M1" s="459"/>
      <c r="N1" s="459"/>
      <c r="O1" s="459"/>
      <c r="P1" s="459"/>
      <c r="T1" s="249">
        <v>41514</v>
      </c>
      <c r="U1" s="245">
        <v>100</v>
      </c>
    </row>
    <row r="2" spans="1:21" s="10" customFormat="1" ht="24.75" customHeight="1" x14ac:dyDescent="0.2">
      <c r="A2" s="479" t="str">
        <f>'YARIŞMA BİLGİLERİ'!F19</f>
        <v>3.Ulusal Bayrak Yarışmaları Festivali ve Olimpik Baraj Yarışmaları</v>
      </c>
      <c r="B2" s="479"/>
      <c r="C2" s="479"/>
      <c r="D2" s="479"/>
      <c r="E2" s="479"/>
      <c r="F2" s="479"/>
      <c r="G2" s="479"/>
      <c r="H2" s="479"/>
      <c r="I2" s="479"/>
      <c r="J2" s="479"/>
      <c r="K2" s="479"/>
      <c r="L2" s="479"/>
      <c r="M2" s="479"/>
      <c r="N2" s="479"/>
      <c r="O2" s="479"/>
      <c r="P2" s="479"/>
      <c r="T2" s="249">
        <v>41564</v>
      </c>
      <c r="U2" s="245">
        <v>99</v>
      </c>
    </row>
    <row r="3" spans="1:21" s="12" customFormat="1" ht="29.25" customHeight="1" x14ac:dyDescent="0.2">
      <c r="A3" s="480" t="s">
        <v>83</v>
      </c>
      <c r="B3" s="480"/>
      <c r="C3" s="480"/>
      <c r="D3" s="481" t="str">
        <f>'YARIŞMA PROGRAMI'!C20</f>
        <v>5000 Metre</v>
      </c>
      <c r="E3" s="481"/>
      <c r="F3" s="482" t="s">
        <v>486</v>
      </c>
      <c r="G3" s="482"/>
      <c r="H3" s="11"/>
      <c r="I3" s="468" t="str">
        <f>'YARIŞMA PROGRAMI'!D20</f>
        <v xml:space="preserve"> </v>
      </c>
      <c r="J3" s="469"/>
      <c r="K3" s="469"/>
      <c r="L3" s="469"/>
      <c r="M3" s="241" t="s">
        <v>346</v>
      </c>
      <c r="N3" s="466" t="str">
        <f>'YARIŞMA PROGRAMI'!E20</f>
        <v>Haydar DOĞAN  14:20.71</v>
      </c>
      <c r="O3" s="466"/>
      <c r="P3" s="466"/>
      <c r="T3" s="249">
        <v>41614</v>
      </c>
      <c r="U3" s="245">
        <v>98</v>
      </c>
    </row>
    <row r="4" spans="1:21" s="12" customFormat="1" ht="17.25" customHeight="1" x14ac:dyDescent="0.2">
      <c r="A4" s="473" t="s">
        <v>74</v>
      </c>
      <c r="B4" s="473"/>
      <c r="C4" s="473"/>
      <c r="D4" s="474" t="str">
        <f>'YARIŞMA BİLGİLERİ'!F21</f>
        <v>Yıldız Erkekler</v>
      </c>
      <c r="E4" s="474"/>
      <c r="F4" s="181"/>
      <c r="G4" s="29"/>
      <c r="H4" s="29"/>
      <c r="I4" s="29"/>
      <c r="J4" s="29"/>
      <c r="K4" s="29"/>
      <c r="L4" s="30"/>
      <c r="M4" s="76" t="s">
        <v>5</v>
      </c>
      <c r="N4" s="467" t="str">
        <f>'YARIŞMA PROGRAMI'!B8</f>
        <v>14 Haziran 2015 - 16:35</v>
      </c>
      <c r="O4" s="467"/>
      <c r="P4" s="467"/>
      <c r="T4" s="249">
        <v>41664</v>
      </c>
      <c r="U4" s="245">
        <v>97</v>
      </c>
    </row>
    <row r="5" spans="1:21" s="10" customFormat="1" ht="15" customHeight="1" x14ac:dyDescent="0.2">
      <c r="A5" s="13"/>
      <c r="B5" s="13"/>
      <c r="C5" s="14"/>
      <c r="D5" s="15"/>
      <c r="E5" s="16"/>
      <c r="F5" s="182"/>
      <c r="G5" s="16"/>
      <c r="H5" s="16"/>
      <c r="I5" s="13"/>
      <c r="J5" s="13"/>
      <c r="K5" s="13"/>
      <c r="L5" s="17"/>
      <c r="M5" s="18"/>
      <c r="N5" s="493">
        <f ca="1">NOW()</f>
        <v>42170.439917361109</v>
      </c>
      <c r="O5" s="493"/>
      <c r="P5" s="493"/>
      <c r="T5" s="249">
        <v>41714</v>
      </c>
      <c r="U5" s="245">
        <v>96</v>
      </c>
    </row>
    <row r="6" spans="1:21" s="19" customFormat="1" ht="18.75" customHeight="1" x14ac:dyDescent="0.2">
      <c r="A6" s="475" t="s">
        <v>12</v>
      </c>
      <c r="B6" s="476" t="s">
        <v>69</v>
      </c>
      <c r="C6" s="478" t="s">
        <v>80</v>
      </c>
      <c r="D6" s="470" t="s">
        <v>14</v>
      </c>
      <c r="E6" s="470" t="s">
        <v>477</v>
      </c>
      <c r="F6" s="523" t="s">
        <v>15</v>
      </c>
      <c r="G6" s="471" t="s">
        <v>188</v>
      </c>
      <c r="I6" s="260" t="s">
        <v>16</v>
      </c>
      <c r="J6" s="261"/>
      <c r="K6" s="261"/>
      <c r="L6" s="261"/>
      <c r="M6" s="261"/>
      <c r="N6" s="261"/>
      <c r="O6" s="261"/>
      <c r="P6" s="262"/>
      <c r="T6" s="250">
        <v>41774</v>
      </c>
      <c r="U6" s="248">
        <v>95</v>
      </c>
    </row>
    <row r="7" spans="1:21" ht="26.25" customHeight="1" x14ac:dyDescent="0.2">
      <c r="A7" s="475"/>
      <c r="B7" s="477"/>
      <c r="C7" s="478"/>
      <c r="D7" s="470"/>
      <c r="E7" s="470"/>
      <c r="F7" s="523"/>
      <c r="G7" s="472"/>
      <c r="H7" s="20"/>
      <c r="I7" s="46" t="s">
        <v>482</v>
      </c>
      <c r="J7" s="46" t="s">
        <v>70</v>
      </c>
      <c r="K7" s="46" t="s">
        <v>69</v>
      </c>
      <c r="L7" s="118" t="s">
        <v>13</v>
      </c>
      <c r="M7" s="119" t="s">
        <v>14</v>
      </c>
      <c r="N7" s="119" t="s">
        <v>477</v>
      </c>
      <c r="O7" s="177" t="s">
        <v>15</v>
      </c>
      <c r="P7" s="46" t="s">
        <v>28</v>
      </c>
      <c r="T7" s="250">
        <v>41834</v>
      </c>
      <c r="U7" s="248">
        <v>94</v>
      </c>
    </row>
    <row r="8" spans="1:21" s="19" customFormat="1" ht="57" customHeight="1" x14ac:dyDescent="0.2">
      <c r="A8" s="330">
        <v>1</v>
      </c>
      <c r="B8" s="337"/>
      <c r="C8" s="333"/>
      <c r="D8" s="338"/>
      <c r="E8" s="339"/>
      <c r="F8" s="335"/>
      <c r="G8" s="359"/>
      <c r="H8" s="22"/>
      <c r="I8" s="330">
        <v>1</v>
      </c>
      <c r="J8" s="331" t="s">
        <v>433</v>
      </c>
      <c r="K8" s="332" t="str">
        <f>IF(ISERROR(VLOOKUP(J8,'KAYIT LİSTESİ'!$B$4:$H$667,2,0)),"",(VLOOKUP(J8,'KAYIT LİSTESİ'!$B$4:$H$667,2,0)))</f>
        <v/>
      </c>
      <c r="L8" s="333" t="str">
        <f>IF(ISERROR(VLOOKUP(J8,'KAYIT LİSTESİ'!$B$4:$H$667,4,0)),"",(VLOOKUP(J8,'KAYIT LİSTESİ'!$B$4:$H$667,4,0)))</f>
        <v/>
      </c>
      <c r="M8" s="334" t="str">
        <f>IF(ISERROR(VLOOKUP(J8,'KAYIT LİSTESİ'!$B$4:$H$667,5,0)),"",(VLOOKUP(J8,'KAYIT LİSTESİ'!$B$4:$H$667,5,0)))</f>
        <v/>
      </c>
      <c r="N8" s="334" t="str">
        <f>IF(ISERROR(VLOOKUP(J8,'KAYIT LİSTESİ'!$B$4:$H$667,6,0)),"",(VLOOKUP(J8,'KAYIT LİSTESİ'!$B$4:$H$667,6,0)))</f>
        <v/>
      </c>
      <c r="O8" s="335"/>
      <c r="P8" s="336"/>
      <c r="T8" s="250">
        <v>41894</v>
      </c>
      <c r="U8" s="248">
        <v>93</v>
      </c>
    </row>
    <row r="9" spans="1:21" s="19" customFormat="1" ht="57" customHeight="1" x14ac:dyDescent="0.2">
      <c r="A9" s="330">
        <v>2</v>
      </c>
      <c r="B9" s="337"/>
      <c r="C9" s="333"/>
      <c r="D9" s="338"/>
      <c r="E9" s="339"/>
      <c r="F9" s="335"/>
      <c r="G9" s="359"/>
      <c r="H9" s="22"/>
      <c r="I9" s="330">
        <v>2</v>
      </c>
      <c r="J9" s="331" t="s">
        <v>434</v>
      </c>
      <c r="K9" s="332" t="str">
        <f>IF(ISERROR(VLOOKUP(J9,'KAYIT LİSTESİ'!$B$4:$H$667,2,0)),"",(VLOOKUP(J9,'KAYIT LİSTESİ'!$B$4:$H$667,2,0)))</f>
        <v/>
      </c>
      <c r="L9" s="333" t="str">
        <f>IF(ISERROR(VLOOKUP(J9,'KAYIT LİSTESİ'!$B$4:$H$667,4,0)),"",(VLOOKUP(J9,'KAYIT LİSTESİ'!$B$4:$H$667,4,0)))</f>
        <v/>
      </c>
      <c r="M9" s="334" t="str">
        <f>IF(ISERROR(VLOOKUP(J9,'KAYIT LİSTESİ'!$B$4:$H$667,5,0)),"",(VLOOKUP(J9,'KAYIT LİSTESİ'!$B$4:$H$667,5,0)))</f>
        <v/>
      </c>
      <c r="N9" s="334" t="str">
        <f>IF(ISERROR(VLOOKUP(J9,'KAYIT LİSTESİ'!$B$4:$H$667,6,0)),"",(VLOOKUP(J9,'KAYIT LİSTESİ'!$B$4:$H$667,6,0)))</f>
        <v/>
      </c>
      <c r="O9" s="335"/>
      <c r="P9" s="336"/>
      <c r="T9" s="250">
        <v>41954</v>
      </c>
      <c r="U9" s="248">
        <v>92</v>
      </c>
    </row>
    <row r="10" spans="1:21" s="19" customFormat="1" ht="57" customHeight="1" x14ac:dyDescent="0.2">
      <c r="A10" s="330">
        <v>3</v>
      </c>
      <c r="B10" s="337"/>
      <c r="C10" s="333"/>
      <c r="D10" s="338"/>
      <c r="E10" s="339"/>
      <c r="F10" s="335"/>
      <c r="G10" s="359"/>
      <c r="H10" s="22"/>
      <c r="I10" s="330">
        <v>3</v>
      </c>
      <c r="J10" s="331" t="s">
        <v>435</v>
      </c>
      <c r="K10" s="332" t="str">
        <f>IF(ISERROR(VLOOKUP(J10,'KAYIT LİSTESİ'!$B$4:$H$667,2,0)),"",(VLOOKUP(J10,'KAYIT LİSTESİ'!$B$4:$H$667,2,0)))</f>
        <v/>
      </c>
      <c r="L10" s="333" t="str">
        <f>IF(ISERROR(VLOOKUP(J10,'KAYIT LİSTESİ'!$B$4:$H$667,4,0)),"",(VLOOKUP(J10,'KAYIT LİSTESİ'!$B$4:$H$667,4,0)))</f>
        <v/>
      </c>
      <c r="M10" s="334" t="str">
        <f>IF(ISERROR(VLOOKUP(J10,'KAYIT LİSTESİ'!$B$4:$H$667,5,0)),"",(VLOOKUP(J10,'KAYIT LİSTESİ'!$B$4:$H$667,5,0)))</f>
        <v/>
      </c>
      <c r="N10" s="334" t="str">
        <f>IF(ISERROR(VLOOKUP(J10,'KAYIT LİSTESİ'!$B$4:$H$667,6,0)),"",(VLOOKUP(J10,'KAYIT LİSTESİ'!$B$4:$H$667,6,0)))</f>
        <v/>
      </c>
      <c r="O10" s="335"/>
      <c r="P10" s="336"/>
      <c r="T10" s="250">
        <v>42014</v>
      </c>
      <c r="U10" s="248">
        <v>91</v>
      </c>
    </row>
    <row r="11" spans="1:21" s="19" customFormat="1" ht="57" customHeight="1" x14ac:dyDescent="0.2">
      <c r="A11" s="330">
        <v>4</v>
      </c>
      <c r="B11" s="337"/>
      <c r="C11" s="333"/>
      <c r="D11" s="338"/>
      <c r="E11" s="339"/>
      <c r="F11" s="335"/>
      <c r="G11" s="359"/>
      <c r="H11" s="22"/>
      <c r="I11" s="330">
        <v>4</v>
      </c>
      <c r="J11" s="331" t="s">
        <v>436</v>
      </c>
      <c r="K11" s="332" t="str">
        <f>IF(ISERROR(VLOOKUP(J11,'KAYIT LİSTESİ'!$B$4:$H$667,2,0)),"",(VLOOKUP(J11,'KAYIT LİSTESİ'!$B$4:$H$667,2,0)))</f>
        <v/>
      </c>
      <c r="L11" s="333" t="str">
        <f>IF(ISERROR(VLOOKUP(J11,'KAYIT LİSTESİ'!$B$4:$H$667,4,0)),"",(VLOOKUP(J11,'KAYIT LİSTESİ'!$B$4:$H$667,4,0)))</f>
        <v/>
      </c>
      <c r="M11" s="334" t="str">
        <f>IF(ISERROR(VLOOKUP(J11,'KAYIT LİSTESİ'!$B$4:$H$667,5,0)),"",(VLOOKUP(J11,'KAYIT LİSTESİ'!$B$4:$H$667,5,0)))</f>
        <v/>
      </c>
      <c r="N11" s="334" t="str">
        <f>IF(ISERROR(VLOOKUP(J11,'KAYIT LİSTESİ'!$B$4:$H$667,6,0)),"",(VLOOKUP(J11,'KAYIT LİSTESİ'!$B$4:$H$667,6,0)))</f>
        <v/>
      </c>
      <c r="O11" s="335"/>
      <c r="P11" s="336"/>
      <c r="T11" s="250">
        <v>42084</v>
      </c>
      <c r="U11" s="248">
        <v>90</v>
      </c>
    </row>
    <row r="12" spans="1:21" s="19" customFormat="1" ht="57" customHeight="1" x14ac:dyDescent="0.2">
      <c r="A12" s="330">
        <v>5</v>
      </c>
      <c r="B12" s="337"/>
      <c r="C12" s="333"/>
      <c r="D12" s="338"/>
      <c r="E12" s="339"/>
      <c r="F12" s="335"/>
      <c r="G12" s="359"/>
      <c r="H12" s="22"/>
      <c r="I12" s="330">
        <v>5</v>
      </c>
      <c r="J12" s="331" t="s">
        <v>437</v>
      </c>
      <c r="K12" s="332" t="str">
        <f>IF(ISERROR(VLOOKUP(J12,'KAYIT LİSTESİ'!$B$4:$H$667,2,0)),"",(VLOOKUP(J12,'KAYIT LİSTESİ'!$B$4:$H$667,2,0)))</f>
        <v/>
      </c>
      <c r="L12" s="333" t="str">
        <f>IF(ISERROR(VLOOKUP(J12,'KAYIT LİSTESİ'!$B$4:$H$667,4,0)),"",(VLOOKUP(J12,'KAYIT LİSTESİ'!$B$4:$H$667,4,0)))</f>
        <v/>
      </c>
      <c r="M12" s="334" t="str">
        <f>IF(ISERROR(VLOOKUP(J12,'KAYIT LİSTESİ'!$B$4:$H$667,5,0)),"",(VLOOKUP(J12,'KAYIT LİSTESİ'!$B$4:$H$667,5,0)))</f>
        <v/>
      </c>
      <c r="N12" s="334" t="str">
        <f>IF(ISERROR(VLOOKUP(J12,'KAYIT LİSTESİ'!$B$4:$H$667,6,0)),"",(VLOOKUP(J12,'KAYIT LİSTESİ'!$B$4:$H$667,6,0)))</f>
        <v/>
      </c>
      <c r="O12" s="335"/>
      <c r="P12" s="336"/>
      <c r="T12" s="250">
        <v>42154</v>
      </c>
      <c r="U12" s="248">
        <v>89</v>
      </c>
    </row>
    <row r="13" spans="1:21" s="19" customFormat="1" ht="57" customHeight="1" x14ac:dyDescent="0.2">
      <c r="A13" s="330">
        <v>6</v>
      </c>
      <c r="B13" s="337"/>
      <c r="C13" s="333"/>
      <c r="D13" s="338"/>
      <c r="E13" s="339"/>
      <c r="F13" s="335"/>
      <c r="G13" s="359"/>
      <c r="H13" s="22"/>
      <c r="I13" s="330">
        <v>6</v>
      </c>
      <c r="J13" s="331" t="s">
        <v>438</v>
      </c>
      <c r="K13" s="332" t="str">
        <f>IF(ISERROR(VLOOKUP(J13,'KAYIT LİSTESİ'!$B$4:$H$667,2,0)),"",(VLOOKUP(J13,'KAYIT LİSTESİ'!$B$4:$H$667,2,0)))</f>
        <v/>
      </c>
      <c r="L13" s="333" t="str">
        <f>IF(ISERROR(VLOOKUP(J13,'KAYIT LİSTESİ'!$B$4:$H$667,4,0)),"",(VLOOKUP(J13,'KAYIT LİSTESİ'!$B$4:$H$667,4,0)))</f>
        <v/>
      </c>
      <c r="M13" s="334" t="str">
        <f>IF(ISERROR(VLOOKUP(J13,'KAYIT LİSTESİ'!$B$4:$H$667,5,0)),"",(VLOOKUP(J13,'KAYIT LİSTESİ'!$B$4:$H$667,5,0)))</f>
        <v/>
      </c>
      <c r="N13" s="334" t="str">
        <f>IF(ISERROR(VLOOKUP(J13,'KAYIT LİSTESİ'!$B$4:$H$667,6,0)),"",(VLOOKUP(J13,'KAYIT LİSTESİ'!$B$4:$H$667,6,0)))</f>
        <v/>
      </c>
      <c r="O13" s="335"/>
      <c r="P13" s="336"/>
      <c r="T13" s="250">
        <v>42224</v>
      </c>
      <c r="U13" s="248">
        <v>88</v>
      </c>
    </row>
    <row r="14" spans="1:21" s="19" customFormat="1" ht="57" customHeight="1" x14ac:dyDescent="0.2">
      <c r="A14" s="330">
        <v>7</v>
      </c>
      <c r="B14" s="337"/>
      <c r="C14" s="333"/>
      <c r="D14" s="338"/>
      <c r="E14" s="339"/>
      <c r="F14" s="335"/>
      <c r="G14" s="359"/>
      <c r="H14" s="22"/>
      <c r="I14" s="330">
        <v>7</v>
      </c>
      <c r="J14" s="331" t="s">
        <v>439</v>
      </c>
      <c r="K14" s="332" t="str">
        <f>IF(ISERROR(VLOOKUP(J14,'KAYIT LİSTESİ'!$B$4:$H$667,2,0)),"",(VLOOKUP(J14,'KAYIT LİSTESİ'!$B$4:$H$667,2,0)))</f>
        <v/>
      </c>
      <c r="L14" s="333" t="str">
        <f>IF(ISERROR(VLOOKUP(J14,'KAYIT LİSTESİ'!$B$4:$H$667,4,0)),"",(VLOOKUP(J14,'KAYIT LİSTESİ'!$B$4:$H$667,4,0)))</f>
        <v/>
      </c>
      <c r="M14" s="334" t="str">
        <f>IF(ISERROR(VLOOKUP(J14,'KAYIT LİSTESİ'!$B$4:$H$667,5,0)),"",(VLOOKUP(J14,'KAYIT LİSTESİ'!$B$4:$H$667,5,0)))</f>
        <v/>
      </c>
      <c r="N14" s="334" t="str">
        <f>IF(ISERROR(VLOOKUP(J14,'KAYIT LİSTESİ'!$B$4:$H$667,6,0)),"",(VLOOKUP(J14,'KAYIT LİSTESİ'!$B$4:$H$667,6,0)))</f>
        <v/>
      </c>
      <c r="O14" s="335"/>
      <c r="P14" s="336"/>
      <c r="T14" s="250">
        <v>42294</v>
      </c>
      <c r="U14" s="248">
        <v>87</v>
      </c>
    </row>
    <row r="15" spans="1:21" s="19" customFormat="1" ht="57" customHeight="1" x14ac:dyDescent="0.2">
      <c r="A15" s="330">
        <v>8</v>
      </c>
      <c r="B15" s="337"/>
      <c r="C15" s="333"/>
      <c r="D15" s="338"/>
      <c r="E15" s="339"/>
      <c r="F15" s="335"/>
      <c r="G15" s="359"/>
      <c r="H15" s="22"/>
      <c r="I15" s="330">
        <v>8</v>
      </c>
      <c r="J15" s="331" t="s">
        <v>440</v>
      </c>
      <c r="K15" s="332" t="str">
        <f>IF(ISERROR(VLOOKUP(J15,'KAYIT LİSTESİ'!$B$4:$H$667,2,0)),"",(VLOOKUP(J15,'KAYIT LİSTESİ'!$B$4:$H$667,2,0)))</f>
        <v/>
      </c>
      <c r="L15" s="333" t="str">
        <f>IF(ISERROR(VLOOKUP(J15,'KAYIT LİSTESİ'!$B$4:$H$667,4,0)),"",(VLOOKUP(J15,'KAYIT LİSTESİ'!$B$4:$H$667,4,0)))</f>
        <v/>
      </c>
      <c r="M15" s="334" t="str">
        <f>IF(ISERROR(VLOOKUP(J15,'KAYIT LİSTESİ'!$B$4:$H$667,5,0)),"",(VLOOKUP(J15,'KAYIT LİSTESİ'!$B$4:$H$667,5,0)))</f>
        <v/>
      </c>
      <c r="N15" s="334" t="str">
        <f>IF(ISERROR(VLOOKUP(J15,'KAYIT LİSTESİ'!$B$4:$H$667,6,0)),"",(VLOOKUP(J15,'KAYIT LİSTESİ'!$B$4:$H$667,6,0)))</f>
        <v/>
      </c>
      <c r="O15" s="335"/>
      <c r="P15" s="336"/>
      <c r="T15" s="250">
        <v>42364</v>
      </c>
      <c r="U15" s="248">
        <v>86</v>
      </c>
    </row>
    <row r="16" spans="1:21" s="19" customFormat="1" ht="57" customHeight="1" x14ac:dyDescent="0.2">
      <c r="A16" s="330"/>
      <c r="B16" s="337"/>
      <c r="C16" s="333"/>
      <c r="D16" s="338"/>
      <c r="E16" s="339"/>
      <c r="F16" s="335"/>
      <c r="G16" s="359"/>
      <c r="H16" s="22"/>
      <c r="I16" s="330">
        <v>9</v>
      </c>
      <c r="J16" s="331" t="s">
        <v>441</v>
      </c>
      <c r="K16" s="332" t="str">
        <f>IF(ISERROR(VLOOKUP(J16,'KAYIT LİSTESİ'!$B$4:$H$667,2,0)),"",(VLOOKUP(J16,'KAYIT LİSTESİ'!$B$4:$H$667,2,0)))</f>
        <v/>
      </c>
      <c r="L16" s="333" t="str">
        <f>IF(ISERROR(VLOOKUP(J16,'KAYIT LİSTESİ'!$B$4:$H$667,4,0)),"",(VLOOKUP(J16,'KAYIT LİSTESİ'!$B$4:$H$667,4,0)))</f>
        <v/>
      </c>
      <c r="M16" s="334" t="str">
        <f>IF(ISERROR(VLOOKUP(J16,'KAYIT LİSTESİ'!$B$4:$H$667,5,0)),"",(VLOOKUP(J16,'KAYIT LİSTESİ'!$B$4:$H$667,5,0)))</f>
        <v/>
      </c>
      <c r="N16" s="334" t="str">
        <f>IF(ISERROR(VLOOKUP(J16,'KAYIT LİSTESİ'!$B$4:$H$667,6,0)),"",(VLOOKUP(J16,'KAYIT LİSTESİ'!$B$4:$H$667,6,0)))</f>
        <v/>
      </c>
      <c r="O16" s="335"/>
      <c r="P16" s="336"/>
      <c r="T16" s="250">
        <v>42434</v>
      </c>
      <c r="U16" s="248">
        <v>85</v>
      </c>
    </row>
    <row r="17" spans="1:21" s="19" customFormat="1" ht="57" customHeight="1" x14ac:dyDescent="0.2">
      <c r="A17" s="330"/>
      <c r="B17" s="337"/>
      <c r="C17" s="333"/>
      <c r="D17" s="338"/>
      <c r="E17" s="339"/>
      <c r="F17" s="335"/>
      <c r="G17" s="359"/>
      <c r="H17" s="22"/>
      <c r="I17" s="330">
        <v>10</v>
      </c>
      <c r="J17" s="331" t="s">
        <v>442</v>
      </c>
      <c r="K17" s="332" t="str">
        <f>IF(ISERROR(VLOOKUP(J17,'KAYIT LİSTESİ'!$B$4:$H$667,2,0)),"",(VLOOKUP(J17,'KAYIT LİSTESİ'!$B$4:$H$667,2,0)))</f>
        <v/>
      </c>
      <c r="L17" s="333" t="str">
        <f>IF(ISERROR(VLOOKUP(J17,'KAYIT LİSTESİ'!$B$4:$H$667,4,0)),"",(VLOOKUP(J17,'KAYIT LİSTESİ'!$B$4:$H$667,4,0)))</f>
        <v/>
      </c>
      <c r="M17" s="334" t="str">
        <f>IF(ISERROR(VLOOKUP(J17,'KAYIT LİSTESİ'!$B$4:$H$667,5,0)),"",(VLOOKUP(J17,'KAYIT LİSTESİ'!$B$4:$H$667,5,0)))</f>
        <v/>
      </c>
      <c r="N17" s="334" t="str">
        <f>IF(ISERROR(VLOOKUP(J17,'KAYIT LİSTESİ'!$B$4:$H$667,6,0)),"",(VLOOKUP(J17,'KAYIT LİSTESİ'!$B$4:$H$667,6,0)))</f>
        <v/>
      </c>
      <c r="O17" s="335"/>
      <c r="P17" s="336"/>
      <c r="T17" s="250">
        <v>42504</v>
      </c>
      <c r="U17" s="248">
        <v>84</v>
      </c>
    </row>
    <row r="18" spans="1:21" s="19" customFormat="1" ht="57" customHeight="1" x14ac:dyDescent="0.2">
      <c r="A18" s="330"/>
      <c r="B18" s="337"/>
      <c r="C18" s="333"/>
      <c r="D18" s="338"/>
      <c r="E18" s="339"/>
      <c r="F18" s="335"/>
      <c r="G18" s="359"/>
      <c r="H18" s="22"/>
      <c r="I18" s="330">
        <v>11</v>
      </c>
      <c r="J18" s="331" t="s">
        <v>443</v>
      </c>
      <c r="K18" s="332" t="str">
        <f>IF(ISERROR(VLOOKUP(J18,'KAYIT LİSTESİ'!$B$4:$H$667,2,0)),"",(VLOOKUP(J18,'KAYIT LİSTESİ'!$B$4:$H$667,2,0)))</f>
        <v/>
      </c>
      <c r="L18" s="333" t="str">
        <f>IF(ISERROR(VLOOKUP(J18,'KAYIT LİSTESİ'!$B$4:$H$667,4,0)),"",(VLOOKUP(J18,'KAYIT LİSTESİ'!$B$4:$H$667,4,0)))</f>
        <v/>
      </c>
      <c r="M18" s="334" t="str">
        <f>IF(ISERROR(VLOOKUP(J18,'KAYIT LİSTESİ'!$B$4:$H$667,5,0)),"",(VLOOKUP(J18,'KAYIT LİSTESİ'!$B$4:$H$667,5,0)))</f>
        <v/>
      </c>
      <c r="N18" s="334" t="str">
        <f>IF(ISERROR(VLOOKUP(J18,'KAYIT LİSTESİ'!$B$4:$H$667,6,0)),"",(VLOOKUP(J18,'KAYIT LİSTESİ'!$B$4:$H$667,6,0)))</f>
        <v/>
      </c>
      <c r="O18" s="335"/>
      <c r="P18" s="336"/>
      <c r="T18" s="250">
        <v>42574</v>
      </c>
      <c r="U18" s="248">
        <v>83</v>
      </c>
    </row>
    <row r="19" spans="1:21" s="19" customFormat="1" ht="57" customHeight="1" x14ac:dyDescent="0.2">
      <c r="A19" s="330"/>
      <c r="B19" s="337"/>
      <c r="C19" s="333"/>
      <c r="D19" s="338"/>
      <c r="E19" s="339"/>
      <c r="F19" s="335"/>
      <c r="G19" s="359"/>
      <c r="H19" s="22"/>
      <c r="I19" s="330">
        <v>12</v>
      </c>
      <c r="J19" s="331" t="s">
        <v>444</v>
      </c>
      <c r="K19" s="332" t="str">
        <f>IF(ISERROR(VLOOKUP(J19,'KAYIT LİSTESİ'!$B$4:$H$667,2,0)),"",(VLOOKUP(J19,'KAYIT LİSTESİ'!$B$4:$H$667,2,0)))</f>
        <v/>
      </c>
      <c r="L19" s="333" t="str">
        <f>IF(ISERROR(VLOOKUP(J19,'KAYIT LİSTESİ'!$B$4:$H$667,4,0)),"",(VLOOKUP(J19,'KAYIT LİSTESİ'!$B$4:$H$667,4,0)))</f>
        <v/>
      </c>
      <c r="M19" s="334" t="str">
        <f>IF(ISERROR(VLOOKUP(J19,'KAYIT LİSTESİ'!$B$4:$H$667,5,0)),"",(VLOOKUP(J19,'KAYIT LİSTESİ'!$B$4:$H$667,5,0)))</f>
        <v/>
      </c>
      <c r="N19" s="334" t="str">
        <f>IF(ISERROR(VLOOKUP(J19,'KAYIT LİSTESİ'!$B$4:$H$667,6,0)),"",(VLOOKUP(J19,'KAYIT LİSTESİ'!$B$4:$H$667,6,0)))</f>
        <v/>
      </c>
      <c r="O19" s="335"/>
      <c r="P19" s="336"/>
      <c r="T19" s="250">
        <v>42654</v>
      </c>
      <c r="U19" s="248">
        <v>82</v>
      </c>
    </row>
    <row r="20" spans="1:21" s="19" customFormat="1" ht="57" customHeight="1" x14ac:dyDescent="0.2">
      <c r="A20" s="66"/>
      <c r="B20" s="310"/>
      <c r="C20" s="116"/>
      <c r="D20" s="311"/>
      <c r="E20" s="175"/>
      <c r="F20" s="183"/>
      <c r="G20" s="359"/>
      <c r="H20" s="22"/>
      <c r="I20" s="260" t="s">
        <v>17</v>
      </c>
      <c r="J20" s="261"/>
      <c r="K20" s="261"/>
      <c r="L20" s="261"/>
      <c r="M20" s="261"/>
      <c r="N20" s="261"/>
      <c r="O20" s="261"/>
      <c r="P20" s="262"/>
      <c r="T20" s="250">
        <v>42734</v>
      </c>
      <c r="U20" s="248">
        <v>81</v>
      </c>
    </row>
    <row r="21" spans="1:21" s="19" customFormat="1" ht="57" customHeight="1" x14ac:dyDescent="0.2">
      <c r="A21" s="66"/>
      <c r="B21" s="310"/>
      <c r="C21" s="116"/>
      <c r="D21" s="311"/>
      <c r="E21" s="175"/>
      <c r="F21" s="183"/>
      <c r="G21" s="359"/>
      <c r="H21" s="22"/>
      <c r="I21" s="46" t="s">
        <v>482</v>
      </c>
      <c r="J21" s="46" t="s">
        <v>70</v>
      </c>
      <c r="K21" s="46" t="s">
        <v>69</v>
      </c>
      <c r="L21" s="118" t="s">
        <v>13</v>
      </c>
      <c r="M21" s="119" t="s">
        <v>14</v>
      </c>
      <c r="N21" s="119" t="s">
        <v>477</v>
      </c>
      <c r="O21" s="177" t="s">
        <v>15</v>
      </c>
      <c r="P21" s="46" t="s">
        <v>28</v>
      </c>
      <c r="T21" s="250">
        <v>42814</v>
      </c>
      <c r="U21" s="248">
        <v>80</v>
      </c>
    </row>
    <row r="22" spans="1:21" s="19" customFormat="1" ht="57" customHeight="1" x14ac:dyDescent="0.2">
      <c r="A22" s="66"/>
      <c r="B22" s="310"/>
      <c r="C22" s="116"/>
      <c r="D22" s="311"/>
      <c r="E22" s="175"/>
      <c r="F22" s="183"/>
      <c r="G22" s="359"/>
      <c r="H22" s="22"/>
      <c r="I22" s="66">
        <v>1</v>
      </c>
      <c r="J22" s="209" t="s">
        <v>445</v>
      </c>
      <c r="K22" s="268" t="str">
        <f>IF(ISERROR(VLOOKUP(J22,'KAYIT LİSTESİ'!$B$4:$H$667,2,0)),"",(VLOOKUP(J22,'KAYIT LİSTESİ'!$B$4:$H$667,2,0)))</f>
        <v/>
      </c>
      <c r="L22" s="116" t="str">
        <f>IF(ISERROR(VLOOKUP(J22,'KAYIT LİSTESİ'!$B$4:$H$667,4,0)),"",(VLOOKUP(J22,'KAYIT LİSTESİ'!$B$4:$H$667,4,0)))</f>
        <v/>
      </c>
      <c r="M22" s="210" t="str">
        <f>IF(ISERROR(VLOOKUP(J22,'KAYIT LİSTESİ'!$B$4:$H$667,5,0)),"",(VLOOKUP(J22,'KAYIT LİSTESİ'!$B$4:$H$667,5,0)))</f>
        <v/>
      </c>
      <c r="N22" s="210" t="str">
        <f>IF(ISERROR(VLOOKUP(J22,'KAYIT LİSTESİ'!$B$4:$H$667,6,0)),"",(VLOOKUP(J22,'KAYIT LİSTESİ'!$B$4:$H$667,6,0)))</f>
        <v/>
      </c>
      <c r="O22" s="183"/>
      <c r="P22" s="309"/>
      <c r="T22" s="250">
        <v>42894</v>
      </c>
      <c r="U22" s="248">
        <v>79</v>
      </c>
    </row>
    <row r="23" spans="1:21" s="19" customFormat="1" ht="57" customHeight="1" x14ac:dyDescent="0.2">
      <c r="A23" s="66"/>
      <c r="B23" s="310"/>
      <c r="C23" s="116"/>
      <c r="D23" s="311"/>
      <c r="E23" s="175"/>
      <c r="F23" s="183"/>
      <c r="G23" s="359"/>
      <c r="H23" s="22"/>
      <c r="I23" s="66">
        <v>2</v>
      </c>
      <c r="J23" s="209" t="s">
        <v>446</v>
      </c>
      <c r="K23" s="268" t="str">
        <f>IF(ISERROR(VLOOKUP(J23,'KAYIT LİSTESİ'!$B$4:$H$667,2,0)),"",(VLOOKUP(J23,'KAYIT LİSTESİ'!$B$4:$H$667,2,0)))</f>
        <v/>
      </c>
      <c r="L23" s="116" t="str">
        <f>IF(ISERROR(VLOOKUP(J23,'KAYIT LİSTESİ'!$B$4:$H$667,4,0)),"",(VLOOKUP(J23,'KAYIT LİSTESİ'!$B$4:$H$667,4,0)))</f>
        <v/>
      </c>
      <c r="M23" s="210" t="str">
        <f>IF(ISERROR(VLOOKUP(J23,'KAYIT LİSTESİ'!$B$4:$H$667,5,0)),"",(VLOOKUP(J23,'KAYIT LİSTESİ'!$B$4:$H$667,5,0)))</f>
        <v/>
      </c>
      <c r="N23" s="210" t="str">
        <f>IF(ISERROR(VLOOKUP(J23,'KAYIT LİSTESİ'!$B$4:$H$667,6,0)),"",(VLOOKUP(J23,'KAYIT LİSTESİ'!$B$4:$H$667,6,0)))</f>
        <v/>
      </c>
      <c r="O23" s="183"/>
      <c r="P23" s="309"/>
      <c r="T23" s="250">
        <v>42974</v>
      </c>
      <c r="U23" s="248">
        <v>78</v>
      </c>
    </row>
    <row r="24" spans="1:21" s="19" customFormat="1" ht="57" customHeight="1" x14ac:dyDescent="0.2">
      <c r="A24" s="66"/>
      <c r="B24" s="310"/>
      <c r="C24" s="116"/>
      <c r="D24" s="311"/>
      <c r="E24" s="175"/>
      <c r="F24" s="183"/>
      <c r="G24" s="359"/>
      <c r="H24" s="22"/>
      <c r="I24" s="66">
        <v>3</v>
      </c>
      <c r="J24" s="209" t="s">
        <v>447</v>
      </c>
      <c r="K24" s="268" t="str">
        <f>IF(ISERROR(VLOOKUP(J24,'KAYIT LİSTESİ'!$B$4:$H$667,2,0)),"",(VLOOKUP(J24,'KAYIT LİSTESİ'!$B$4:$H$667,2,0)))</f>
        <v/>
      </c>
      <c r="L24" s="116" t="str">
        <f>IF(ISERROR(VLOOKUP(J24,'KAYIT LİSTESİ'!$B$4:$H$667,4,0)),"",(VLOOKUP(J24,'KAYIT LİSTESİ'!$B$4:$H$667,4,0)))</f>
        <v/>
      </c>
      <c r="M24" s="210" t="str">
        <f>IF(ISERROR(VLOOKUP(J24,'KAYIT LİSTESİ'!$B$4:$H$667,5,0)),"",(VLOOKUP(J24,'KAYIT LİSTESİ'!$B$4:$H$667,5,0)))</f>
        <v/>
      </c>
      <c r="N24" s="210" t="str">
        <f>IF(ISERROR(VLOOKUP(J24,'KAYIT LİSTESİ'!$B$4:$H$667,6,0)),"",(VLOOKUP(J24,'KAYIT LİSTESİ'!$B$4:$H$667,6,0)))</f>
        <v/>
      </c>
      <c r="O24" s="183"/>
      <c r="P24" s="309"/>
      <c r="T24" s="250">
        <v>43054</v>
      </c>
      <c r="U24" s="248">
        <v>77</v>
      </c>
    </row>
    <row r="25" spans="1:21" s="19" customFormat="1" ht="57" customHeight="1" x14ac:dyDescent="0.2">
      <c r="A25" s="66"/>
      <c r="B25" s="310"/>
      <c r="C25" s="116"/>
      <c r="D25" s="311"/>
      <c r="E25" s="175"/>
      <c r="F25" s="183"/>
      <c r="G25" s="359"/>
      <c r="H25" s="22"/>
      <c r="I25" s="66">
        <v>4</v>
      </c>
      <c r="J25" s="209" t="s">
        <v>448</v>
      </c>
      <c r="K25" s="268" t="str">
        <f>IF(ISERROR(VLOOKUP(J25,'KAYIT LİSTESİ'!$B$4:$H$667,2,0)),"",(VLOOKUP(J25,'KAYIT LİSTESİ'!$B$4:$H$667,2,0)))</f>
        <v/>
      </c>
      <c r="L25" s="116" t="str">
        <f>IF(ISERROR(VLOOKUP(J25,'KAYIT LİSTESİ'!$B$4:$H$667,4,0)),"",(VLOOKUP(J25,'KAYIT LİSTESİ'!$B$4:$H$667,4,0)))</f>
        <v/>
      </c>
      <c r="M25" s="210" t="str">
        <f>IF(ISERROR(VLOOKUP(J25,'KAYIT LİSTESİ'!$B$4:$H$667,5,0)),"",(VLOOKUP(J25,'KAYIT LİSTESİ'!$B$4:$H$667,5,0)))</f>
        <v/>
      </c>
      <c r="N25" s="210" t="str">
        <f>IF(ISERROR(VLOOKUP(J25,'KAYIT LİSTESİ'!$B$4:$H$667,6,0)),"",(VLOOKUP(J25,'KAYIT LİSTESİ'!$B$4:$H$667,6,0)))</f>
        <v/>
      </c>
      <c r="O25" s="183"/>
      <c r="P25" s="309"/>
      <c r="T25" s="250">
        <v>43134</v>
      </c>
      <c r="U25" s="248">
        <v>76</v>
      </c>
    </row>
    <row r="26" spans="1:21" s="19" customFormat="1" ht="57" customHeight="1" x14ac:dyDescent="0.2">
      <c r="A26" s="66"/>
      <c r="B26" s="310"/>
      <c r="C26" s="116"/>
      <c r="D26" s="311"/>
      <c r="E26" s="175"/>
      <c r="F26" s="183"/>
      <c r="G26" s="359"/>
      <c r="H26" s="22"/>
      <c r="I26" s="66">
        <v>5</v>
      </c>
      <c r="J26" s="209" t="s">
        <v>449</v>
      </c>
      <c r="K26" s="268" t="str">
        <f>IF(ISERROR(VLOOKUP(J26,'KAYIT LİSTESİ'!$B$4:$H$667,2,0)),"",(VLOOKUP(J26,'KAYIT LİSTESİ'!$B$4:$H$667,2,0)))</f>
        <v/>
      </c>
      <c r="L26" s="116" t="str">
        <f>IF(ISERROR(VLOOKUP(J26,'KAYIT LİSTESİ'!$B$4:$H$667,4,0)),"",(VLOOKUP(J26,'KAYIT LİSTESİ'!$B$4:$H$667,4,0)))</f>
        <v/>
      </c>
      <c r="M26" s="210" t="str">
        <f>IF(ISERROR(VLOOKUP(J26,'KAYIT LİSTESİ'!$B$4:$H$667,5,0)),"",(VLOOKUP(J26,'KAYIT LİSTESİ'!$B$4:$H$667,5,0)))</f>
        <v/>
      </c>
      <c r="N26" s="210" t="str">
        <f>IF(ISERROR(VLOOKUP(J26,'KAYIT LİSTESİ'!$B$4:$H$667,6,0)),"",(VLOOKUP(J26,'KAYIT LİSTESİ'!$B$4:$H$667,6,0)))</f>
        <v/>
      </c>
      <c r="O26" s="183"/>
      <c r="P26" s="309"/>
      <c r="T26" s="250">
        <v>43214</v>
      </c>
      <c r="U26" s="248">
        <v>75</v>
      </c>
    </row>
    <row r="27" spans="1:21" s="19" customFormat="1" ht="57" customHeight="1" x14ac:dyDescent="0.2">
      <c r="A27" s="66"/>
      <c r="B27" s="310"/>
      <c r="C27" s="116"/>
      <c r="D27" s="311"/>
      <c r="E27" s="175"/>
      <c r="F27" s="183"/>
      <c r="G27" s="359"/>
      <c r="H27" s="22"/>
      <c r="I27" s="66">
        <v>6</v>
      </c>
      <c r="J27" s="209" t="s">
        <v>450</v>
      </c>
      <c r="K27" s="268" t="str">
        <f>IF(ISERROR(VLOOKUP(J27,'KAYIT LİSTESİ'!$B$4:$H$667,2,0)),"",(VLOOKUP(J27,'KAYIT LİSTESİ'!$B$4:$H$667,2,0)))</f>
        <v/>
      </c>
      <c r="L27" s="116" t="str">
        <f>IF(ISERROR(VLOOKUP(J27,'KAYIT LİSTESİ'!$B$4:$H$667,4,0)),"",(VLOOKUP(J27,'KAYIT LİSTESİ'!$B$4:$H$667,4,0)))</f>
        <v/>
      </c>
      <c r="M27" s="210" t="str">
        <f>IF(ISERROR(VLOOKUP(J27,'KAYIT LİSTESİ'!$B$4:$H$667,5,0)),"",(VLOOKUP(J27,'KAYIT LİSTESİ'!$B$4:$H$667,5,0)))</f>
        <v/>
      </c>
      <c r="N27" s="210" t="str">
        <f>IF(ISERROR(VLOOKUP(J27,'KAYIT LİSTESİ'!$B$4:$H$667,6,0)),"",(VLOOKUP(J27,'KAYIT LİSTESİ'!$B$4:$H$667,6,0)))</f>
        <v/>
      </c>
      <c r="O27" s="183"/>
      <c r="P27" s="309"/>
      <c r="T27" s="250">
        <v>43314</v>
      </c>
      <c r="U27" s="248">
        <v>74</v>
      </c>
    </row>
    <row r="28" spans="1:21" s="19" customFormat="1" ht="57" customHeight="1" x14ac:dyDescent="0.2">
      <c r="A28" s="66"/>
      <c r="B28" s="310"/>
      <c r="C28" s="116"/>
      <c r="D28" s="311"/>
      <c r="E28" s="175"/>
      <c r="F28" s="183"/>
      <c r="G28" s="359"/>
      <c r="H28" s="22"/>
      <c r="I28" s="66">
        <v>7</v>
      </c>
      <c r="J28" s="209" t="s">
        <v>451</v>
      </c>
      <c r="K28" s="268" t="str">
        <f>IF(ISERROR(VLOOKUP(J28,'KAYIT LİSTESİ'!$B$4:$H$667,2,0)),"",(VLOOKUP(J28,'KAYIT LİSTESİ'!$B$4:$H$667,2,0)))</f>
        <v/>
      </c>
      <c r="L28" s="116" t="str">
        <f>IF(ISERROR(VLOOKUP(J28,'KAYIT LİSTESİ'!$B$4:$H$667,4,0)),"",(VLOOKUP(J28,'KAYIT LİSTESİ'!$B$4:$H$667,4,0)))</f>
        <v/>
      </c>
      <c r="M28" s="210" t="str">
        <f>IF(ISERROR(VLOOKUP(J28,'KAYIT LİSTESİ'!$B$4:$H$667,5,0)),"",(VLOOKUP(J28,'KAYIT LİSTESİ'!$B$4:$H$667,5,0)))</f>
        <v/>
      </c>
      <c r="N28" s="210" t="str">
        <f>IF(ISERROR(VLOOKUP(J28,'KAYIT LİSTESİ'!$B$4:$H$667,6,0)),"",(VLOOKUP(J28,'KAYIT LİSTESİ'!$B$4:$H$667,6,0)))</f>
        <v/>
      </c>
      <c r="O28" s="183"/>
      <c r="P28" s="309"/>
      <c r="T28" s="250">
        <v>43414</v>
      </c>
      <c r="U28" s="248">
        <v>73</v>
      </c>
    </row>
    <row r="29" spans="1:21" s="19" customFormat="1" ht="57" customHeight="1" x14ac:dyDescent="0.2">
      <c r="A29" s="66"/>
      <c r="B29" s="310"/>
      <c r="C29" s="116"/>
      <c r="D29" s="311"/>
      <c r="E29" s="175"/>
      <c r="F29" s="183"/>
      <c r="G29" s="359"/>
      <c r="H29" s="22"/>
      <c r="I29" s="66">
        <v>8</v>
      </c>
      <c r="J29" s="209" t="s">
        <v>452</v>
      </c>
      <c r="K29" s="268" t="str">
        <f>IF(ISERROR(VLOOKUP(J29,'KAYIT LİSTESİ'!$B$4:$H$667,2,0)),"",(VLOOKUP(J29,'KAYIT LİSTESİ'!$B$4:$H$667,2,0)))</f>
        <v/>
      </c>
      <c r="L29" s="116" t="str">
        <f>IF(ISERROR(VLOOKUP(J29,'KAYIT LİSTESİ'!$B$4:$H$667,4,0)),"",(VLOOKUP(J29,'KAYIT LİSTESİ'!$B$4:$H$667,4,0)))</f>
        <v/>
      </c>
      <c r="M29" s="210" t="str">
        <f>IF(ISERROR(VLOOKUP(J29,'KAYIT LİSTESİ'!$B$4:$H$667,5,0)),"",(VLOOKUP(J29,'KAYIT LİSTESİ'!$B$4:$H$667,5,0)))</f>
        <v/>
      </c>
      <c r="N29" s="210" t="str">
        <f>IF(ISERROR(VLOOKUP(J29,'KAYIT LİSTESİ'!$B$4:$H$667,6,0)),"",(VLOOKUP(J29,'KAYIT LİSTESİ'!$B$4:$H$667,6,0)))</f>
        <v/>
      </c>
      <c r="O29" s="183"/>
      <c r="P29" s="309"/>
      <c r="T29" s="250">
        <v>43514</v>
      </c>
      <c r="U29" s="248">
        <v>72</v>
      </c>
    </row>
    <row r="30" spans="1:21" s="19" customFormat="1" ht="57" customHeight="1" x14ac:dyDescent="0.2">
      <c r="A30" s="66"/>
      <c r="B30" s="310"/>
      <c r="C30" s="116"/>
      <c r="D30" s="311"/>
      <c r="E30" s="175"/>
      <c r="F30" s="183"/>
      <c r="G30" s="359"/>
      <c r="H30" s="22"/>
      <c r="I30" s="66">
        <v>9</v>
      </c>
      <c r="J30" s="209" t="s">
        <v>453</v>
      </c>
      <c r="K30" s="268" t="str">
        <f>IF(ISERROR(VLOOKUP(J30,'KAYIT LİSTESİ'!$B$4:$H$667,2,0)),"",(VLOOKUP(J30,'KAYIT LİSTESİ'!$B$4:$H$667,2,0)))</f>
        <v/>
      </c>
      <c r="L30" s="116" t="str">
        <f>IF(ISERROR(VLOOKUP(J30,'KAYIT LİSTESİ'!$B$4:$H$667,4,0)),"",(VLOOKUP(J30,'KAYIT LİSTESİ'!$B$4:$H$667,4,0)))</f>
        <v/>
      </c>
      <c r="M30" s="210" t="str">
        <f>IF(ISERROR(VLOOKUP(J30,'KAYIT LİSTESİ'!$B$4:$H$667,5,0)),"",(VLOOKUP(J30,'KAYIT LİSTESİ'!$B$4:$H$667,5,0)))</f>
        <v/>
      </c>
      <c r="N30" s="210" t="str">
        <f>IF(ISERROR(VLOOKUP(J30,'KAYIT LİSTESİ'!$B$4:$H$667,6,0)),"",(VLOOKUP(J30,'KAYIT LİSTESİ'!$B$4:$H$667,6,0)))</f>
        <v/>
      </c>
      <c r="O30" s="183"/>
      <c r="P30" s="309"/>
      <c r="T30" s="250">
        <v>43614</v>
      </c>
      <c r="U30" s="248">
        <v>71</v>
      </c>
    </row>
    <row r="31" spans="1:21" s="19" customFormat="1" ht="57" customHeight="1" x14ac:dyDescent="0.2">
      <c r="A31" s="66"/>
      <c r="B31" s="310"/>
      <c r="C31" s="116"/>
      <c r="D31" s="311"/>
      <c r="E31" s="175"/>
      <c r="F31" s="183"/>
      <c r="G31" s="359"/>
      <c r="H31" s="22"/>
      <c r="I31" s="66">
        <v>10</v>
      </c>
      <c r="J31" s="209" t="s">
        <v>454</v>
      </c>
      <c r="K31" s="268" t="str">
        <f>IF(ISERROR(VLOOKUP(J31,'KAYIT LİSTESİ'!$B$4:$H$667,2,0)),"",(VLOOKUP(J31,'KAYIT LİSTESİ'!$B$4:$H$667,2,0)))</f>
        <v/>
      </c>
      <c r="L31" s="116" t="str">
        <f>IF(ISERROR(VLOOKUP(J31,'KAYIT LİSTESİ'!$B$4:$H$667,4,0)),"",(VLOOKUP(J31,'KAYIT LİSTESİ'!$B$4:$H$667,4,0)))</f>
        <v/>
      </c>
      <c r="M31" s="210" t="str">
        <f>IF(ISERROR(VLOOKUP(J31,'KAYIT LİSTESİ'!$B$4:$H$667,5,0)),"",(VLOOKUP(J31,'KAYIT LİSTESİ'!$B$4:$H$667,5,0)))</f>
        <v/>
      </c>
      <c r="N31" s="210" t="str">
        <f>IF(ISERROR(VLOOKUP(J31,'KAYIT LİSTESİ'!$B$4:$H$667,6,0)),"",(VLOOKUP(J31,'KAYIT LİSTESİ'!$B$4:$H$667,6,0)))</f>
        <v/>
      </c>
      <c r="O31" s="183"/>
      <c r="P31" s="309"/>
      <c r="T31" s="250">
        <v>43714</v>
      </c>
      <c r="U31" s="248">
        <v>70</v>
      </c>
    </row>
    <row r="32" spans="1:21" s="19" customFormat="1" ht="57" customHeight="1" x14ac:dyDescent="0.2">
      <c r="A32" s="66"/>
      <c r="B32" s="310"/>
      <c r="C32" s="116"/>
      <c r="D32" s="311"/>
      <c r="E32" s="175"/>
      <c r="F32" s="183"/>
      <c r="G32" s="359"/>
      <c r="H32" s="22"/>
      <c r="I32" s="66">
        <v>11</v>
      </c>
      <c r="J32" s="209" t="s">
        <v>455</v>
      </c>
      <c r="K32" s="268" t="str">
        <f>IF(ISERROR(VLOOKUP(J32,'KAYIT LİSTESİ'!$B$4:$H$667,2,0)),"",(VLOOKUP(J32,'KAYIT LİSTESİ'!$B$4:$H$667,2,0)))</f>
        <v/>
      </c>
      <c r="L32" s="116" t="str">
        <f>IF(ISERROR(VLOOKUP(J32,'KAYIT LİSTESİ'!$B$4:$H$667,4,0)),"",(VLOOKUP(J32,'KAYIT LİSTESİ'!$B$4:$H$667,4,0)))</f>
        <v/>
      </c>
      <c r="M32" s="210" t="str">
        <f>IF(ISERROR(VLOOKUP(J32,'KAYIT LİSTESİ'!$B$4:$H$667,5,0)),"",(VLOOKUP(J32,'KAYIT LİSTESİ'!$B$4:$H$667,5,0)))</f>
        <v/>
      </c>
      <c r="N32" s="210" t="str">
        <f>IF(ISERROR(VLOOKUP(J32,'KAYIT LİSTESİ'!$B$4:$H$667,6,0)),"",(VLOOKUP(J32,'KAYIT LİSTESİ'!$B$4:$H$667,6,0)))</f>
        <v/>
      </c>
      <c r="O32" s="183"/>
      <c r="P32" s="309"/>
      <c r="T32" s="250">
        <v>43834</v>
      </c>
      <c r="U32" s="248">
        <v>69</v>
      </c>
    </row>
    <row r="33" spans="1:21" s="19" customFormat="1" ht="57" customHeight="1" x14ac:dyDescent="0.2">
      <c r="A33" s="66"/>
      <c r="B33" s="310"/>
      <c r="C33" s="116"/>
      <c r="D33" s="311"/>
      <c r="E33" s="175"/>
      <c r="F33" s="183"/>
      <c r="G33" s="359"/>
      <c r="H33" s="22"/>
      <c r="I33" s="66">
        <v>12</v>
      </c>
      <c r="J33" s="209" t="s">
        <v>456</v>
      </c>
      <c r="K33" s="268" t="str">
        <f>IF(ISERROR(VLOOKUP(J33,'KAYIT LİSTESİ'!$B$4:$H$667,2,0)),"",(VLOOKUP(J33,'KAYIT LİSTESİ'!$B$4:$H$667,2,0)))</f>
        <v/>
      </c>
      <c r="L33" s="116" t="str">
        <f>IF(ISERROR(VLOOKUP(J33,'KAYIT LİSTESİ'!$B$4:$H$667,4,0)),"",(VLOOKUP(J33,'KAYIT LİSTESİ'!$B$4:$H$667,4,0)))</f>
        <v/>
      </c>
      <c r="M33" s="210" t="str">
        <f>IF(ISERROR(VLOOKUP(J33,'KAYIT LİSTESİ'!$B$4:$H$667,5,0)),"",(VLOOKUP(J33,'KAYIT LİSTESİ'!$B$4:$H$667,5,0)))</f>
        <v/>
      </c>
      <c r="N33" s="210" t="str">
        <f>IF(ISERROR(VLOOKUP(J33,'KAYIT LİSTESİ'!$B$4:$H$667,6,0)),"",(VLOOKUP(J33,'KAYIT LİSTESİ'!$B$4:$H$667,6,0)))</f>
        <v/>
      </c>
      <c r="O33" s="183"/>
      <c r="P33" s="309"/>
      <c r="T33" s="250">
        <v>43954</v>
      </c>
      <c r="U33" s="248">
        <v>68</v>
      </c>
    </row>
    <row r="34" spans="1:21" ht="7.5" customHeight="1" x14ac:dyDescent="0.2">
      <c r="A34" s="32"/>
      <c r="B34" s="32"/>
      <c r="C34" s="33"/>
      <c r="D34" s="53"/>
      <c r="E34" s="34"/>
      <c r="F34" s="184"/>
      <c r="G34" s="36"/>
      <c r="I34" s="37"/>
      <c r="J34" s="38"/>
      <c r="K34" s="39"/>
      <c r="L34" s="40"/>
      <c r="M34" s="49"/>
      <c r="N34" s="49"/>
      <c r="O34" s="178"/>
      <c r="P34" s="39"/>
      <c r="T34" s="250">
        <v>52614</v>
      </c>
      <c r="U34" s="248">
        <v>39</v>
      </c>
    </row>
    <row r="35" spans="1:21" ht="14.25" customHeight="1" x14ac:dyDescent="0.2">
      <c r="A35" s="26" t="s">
        <v>19</v>
      </c>
      <c r="B35" s="26"/>
      <c r="C35" s="26"/>
      <c r="D35" s="54"/>
      <c r="E35" s="47" t="s">
        <v>0</v>
      </c>
      <c r="F35" s="185" t="s">
        <v>1</v>
      </c>
      <c r="G35" s="23"/>
      <c r="H35" s="27" t="s">
        <v>2</v>
      </c>
      <c r="I35" s="27"/>
      <c r="J35" s="27"/>
      <c r="K35" s="27"/>
      <c r="M35" s="50" t="s">
        <v>3</v>
      </c>
      <c r="N35" s="51" t="s">
        <v>3</v>
      </c>
      <c r="O35" s="179" t="s">
        <v>3</v>
      </c>
      <c r="P35" s="26"/>
      <c r="Q35" s="28"/>
      <c r="T35" s="250">
        <v>52814</v>
      </c>
      <c r="U35" s="248">
        <v>38</v>
      </c>
    </row>
    <row r="36" spans="1:21" x14ac:dyDescent="0.2">
      <c r="T36" s="250">
        <v>53014</v>
      </c>
      <c r="U36" s="248">
        <v>37</v>
      </c>
    </row>
    <row r="37" spans="1:21" x14ac:dyDescent="0.2">
      <c r="T37" s="250">
        <v>53214</v>
      </c>
      <c r="U37" s="248">
        <v>36</v>
      </c>
    </row>
    <row r="38" spans="1:21" x14ac:dyDescent="0.2">
      <c r="T38" s="250">
        <v>53514</v>
      </c>
      <c r="U38" s="248">
        <v>35</v>
      </c>
    </row>
    <row r="39" spans="1:21" x14ac:dyDescent="0.2">
      <c r="T39" s="250">
        <v>53814</v>
      </c>
      <c r="U39" s="248">
        <v>34</v>
      </c>
    </row>
    <row r="40" spans="1:21" x14ac:dyDescent="0.2">
      <c r="T40" s="250">
        <v>54114</v>
      </c>
      <c r="U40" s="248">
        <v>33</v>
      </c>
    </row>
    <row r="41" spans="1:21" x14ac:dyDescent="0.2">
      <c r="T41" s="250">
        <v>54414</v>
      </c>
      <c r="U41" s="248">
        <v>32</v>
      </c>
    </row>
    <row r="42" spans="1:21" x14ac:dyDescent="0.2">
      <c r="T42" s="250">
        <v>54814</v>
      </c>
      <c r="U42" s="248">
        <v>31</v>
      </c>
    </row>
    <row r="43" spans="1:21" x14ac:dyDescent="0.2">
      <c r="T43" s="250">
        <v>55214</v>
      </c>
      <c r="U43" s="248">
        <v>30</v>
      </c>
    </row>
    <row r="44" spans="1:21" x14ac:dyDescent="0.2">
      <c r="T44" s="250">
        <v>55614</v>
      </c>
      <c r="U44" s="248">
        <v>29</v>
      </c>
    </row>
    <row r="45" spans="1:21" x14ac:dyDescent="0.2">
      <c r="T45" s="250">
        <v>60014</v>
      </c>
      <c r="U45" s="248">
        <v>28</v>
      </c>
    </row>
    <row r="46" spans="1:21" x14ac:dyDescent="0.2">
      <c r="T46" s="250">
        <v>60414</v>
      </c>
      <c r="U46" s="248">
        <v>27</v>
      </c>
    </row>
    <row r="47" spans="1:21" x14ac:dyDescent="0.2">
      <c r="T47" s="250">
        <v>60814</v>
      </c>
      <c r="U47" s="248">
        <v>26</v>
      </c>
    </row>
    <row r="48" spans="1:21" x14ac:dyDescent="0.2">
      <c r="T48" s="250">
        <v>61214</v>
      </c>
      <c r="U48" s="248">
        <v>25</v>
      </c>
    </row>
    <row r="49" spans="20:21" x14ac:dyDescent="0.2">
      <c r="T49" s="250">
        <v>61614</v>
      </c>
      <c r="U49" s="248">
        <v>24</v>
      </c>
    </row>
    <row r="50" spans="20:21" x14ac:dyDescent="0.2">
      <c r="T50" s="250">
        <v>62014</v>
      </c>
      <c r="U50" s="248">
        <v>23</v>
      </c>
    </row>
    <row r="51" spans="20:21" x14ac:dyDescent="0.2">
      <c r="T51" s="250">
        <v>62414</v>
      </c>
      <c r="U51" s="248">
        <v>22</v>
      </c>
    </row>
    <row r="52" spans="20:21" x14ac:dyDescent="0.2">
      <c r="T52" s="250">
        <v>62814</v>
      </c>
      <c r="U52" s="248">
        <v>21</v>
      </c>
    </row>
    <row r="53" spans="20:21" x14ac:dyDescent="0.2">
      <c r="T53" s="250">
        <v>63214</v>
      </c>
      <c r="U53" s="248">
        <v>20</v>
      </c>
    </row>
    <row r="54" spans="20:21" x14ac:dyDescent="0.2">
      <c r="T54" s="250">
        <v>63614</v>
      </c>
      <c r="U54" s="248">
        <v>19</v>
      </c>
    </row>
    <row r="55" spans="20:21" x14ac:dyDescent="0.2">
      <c r="T55" s="250">
        <v>64014</v>
      </c>
      <c r="U55" s="248">
        <v>18</v>
      </c>
    </row>
    <row r="56" spans="20:21" x14ac:dyDescent="0.2">
      <c r="T56" s="250">
        <v>64414</v>
      </c>
      <c r="U56" s="248">
        <v>17</v>
      </c>
    </row>
    <row r="57" spans="20:21" x14ac:dyDescent="0.2">
      <c r="T57" s="250">
        <v>64814</v>
      </c>
      <c r="U57" s="248">
        <v>16</v>
      </c>
    </row>
    <row r="58" spans="20:21" x14ac:dyDescent="0.2">
      <c r="T58" s="250">
        <v>65214</v>
      </c>
      <c r="U58" s="248">
        <v>15</v>
      </c>
    </row>
    <row r="59" spans="20:21" x14ac:dyDescent="0.2">
      <c r="T59" s="250">
        <v>65614</v>
      </c>
      <c r="U59" s="248">
        <v>14</v>
      </c>
    </row>
    <row r="60" spans="20:21" x14ac:dyDescent="0.2">
      <c r="T60" s="250">
        <v>70014</v>
      </c>
      <c r="U60" s="248">
        <v>13</v>
      </c>
    </row>
    <row r="61" spans="20:21" x14ac:dyDescent="0.2">
      <c r="T61" s="250">
        <v>70414</v>
      </c>
      <c r="U61" s="248">
        <v>12</v>
      </c>
    </row>
    <row r="62" spans="20:21" x14ac:dyDescent="0.2">
      <c r="T62" s="250">
        <v>70914</v>
      </c>
      <c r="U62" s="248">
        <v>11</v>
      </c>
    </row>
    <row r="63" spans="20:21" x14ac:dyDescent="0.2">
      <c r="T63" s="250">
        <v>71414</v>
      </c>
      <c r="U63" s="248">
        <v>10</v>
      </c>
    </row>
    <row r="64" spans="20:21" x14ac:dyDescent="0.2">
      <c r="T64" s="250">
        <v>71914</v>
      </c>
      <c r="U64" s="248">
        <v>9</v>
      </c>
    </row>
    <row r="65" spans="20:21" x14ac:dyDescent="0.2">
      <c r="T65" s="250">
        <v>72414</v>
      </c>
      <c r="U65" s="248">
        <v>8</v>
      </c>
    </row>
    <row r="66" spans="20:21" x14ac:dyDescent="0.2">
      <c r="T66" s="250">
        <v>72914</v>
      </c>
      <c r="U66" s="248">
        <v>7</v>
      </c>
    </row>
    <row r="67" spans="20:21" x14ac:dyDescent="0.2">
      <c r="T67" s="250">
        <v>73414</v>
      </c>
      <c r="U67" s="248">
        <v>6</v>
      </c>
    </row>
    <row r="68" spans="20:21" x14ac:dyDescent="0.2">
      <c r="T68" s="250">
        <v>73914</v>
      </c>
      <c r="U68" s="248">
        <v>5</v>
      </c>
    </row>
    <row r="69" spans="20:21" x14ac:dyDescent="0.2">
      <c r="T69" s="250">
        <v>74414</v>
      </c>
      <c r="U69" s="248">
        <v>4</v>
      </c>
    </row>
    <row r="70" spans="20:21" x14ac:dyDescent="0.2">
      <c r="T70" s="250">
        <v>74914</v>
      </c>
      <c r="U70" s="248">
        <v>3</v>
      </c>
    </row>
    <row r="71" spans="20:21" x14ac:dyDescent="0.2">
      <c r="T71" s="250">
        <v>75414</v>
      </c>
      <c r="U71" s="248">
        <v>2</v>
      </c>
    </row>
    <row r="72" spans="20:21" x14ac:dyDescent="0.2">
      <c r="T72" s="250">
        <v>80014</v>
      </c>
      <c r="U72" s="248">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33">
    <cfRule type="containsText" dxfId="7" priority="1" stopIfTrue="1" operator="containsText" text="1395">
      <formula>NOT(ISERROR(SEARCH("1395",G8)))</formula>
    </cfRule>
    <cfRule type="containsText" dxfId="6" priority="2" stopIfTrue="1" operator="containsText" text="1399">
      <formula>NOT(ISERROR(SEARCH("1399",G8)))</formula>
    </cfRule>
    <cfRule type="containsText" dxfId="5" priority="3" stopIfTrue="1" operator="containsText" text="1399">
      <formula>NOT(ISERROR(SEARCH("1399",G8)))</formula>
    </cfRule>
    <cfRule type="containsText" dxfId="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W89"/>
  <sheetViews>
    <sheetView view="pageBreakPreview" zoomScale="37" zoomScaleNormal="50" zoomScaleSheetLayoutView="37" workbookViewId="0">
      <selection activeCell="E11" sqref="E11"/>
    </sheetView>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48" style="24" bestFit="1" customWidth="1"/>
    <col min="6" max="6" width="64.85546875" style="24" bestFit="1" customWidth="1"/>
    <col min="7" max="7" width="5.5703125" style="55" bestFit="1" customWidth="1"/>
    <col min="8" max="66" width="4.7109375" style="55" customWidth="1"/>
    <col min="67" max="67" width="23" style="57" customWidth="1"/>
    <col min="68" max="68" width="21.28515625" style="58" customWidth="1"/>
    <col min="69" max="69" width="17" style="24" customWidth="1"/>
    <col min="70" max="73" width="9.140625" style="55"/>
    <col min="74" max="74" width="9.140625" style="254" hidden="1" customWidth="1"/>
    <col min="75" max="75" width="9.140625" style="252" hidden="1" customWidth="1"/>
    <col min="76" max="16384" width="9.140625" style="55"/>
  </cols>
  <sheetData>
    <row r="1" spans="1:75" s="10" customFormat="1" ht="69.75" customHeight="1" x14ac:dyDescent="0.2">
      <c r="A1" s="526" t="str">
        <f>('YARIŞMA BİLGİLERİ'!A2)</f>
        <v>Türkiye Atletizm Federasyonu
İstanbul Atletizm İl Temsilciliği</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c r="AP1" s="526"/>
      <c r="AQ1" s="526"/>
      <c r="AR1" s="526"/>
      <c r="AS1" s="526"/>
      <c r="AT1" s="526"/>
      <c r="AU1" s="526"/>
      <c r="AV1" s="526"/>
      <c r="AW1" s="526"/>
      <c r="AX1" s="526"/>
      <c r="AY1" s="526"/>
      <c r="AZ1" s="526"/>
      <c r="BA1" s="526"/>
      <c r="BB1" s="526"/>
      <c r="BC1" s="526"/>
      <c r="BD1" s="526"/>
      <c r="BE1" s="526"/>
      <c r="BF1" s="526"/>
      <c r="BG1" s="526"/>
      <c r="BH1" s="526"/>
      <c r="BI1" s="526"/>
      <c r="BJ1" s="526"/>
      <c r="BK1" s="526"/>
      <c r="BL1" s="526"/>
      <c r="BM1" s="526"/>
      <c r="BN1" s="526"/>
      <c r="BO1" s="526"/>
      <c r="BP1" s="526"/>
      <c r="BQ1" s="526"/>
      <c r="BV1" s="254">
        <v>60</v>
      </c>
      <c r="BW1" s="252">
        <v>1</v>
      </c>
    </row>
    <row r="2" spans="1:75" s="10" customFormat="1" ht="36.75" customHeight="1" x14ac:dyDescent="0.2">
      <c r="A2" s="527" t="str">
        <f>'YARIŞMA BİLGİLERİ'!F19</f>
        <v>3.Ulusal Bayrak Yarışmaları Festivali ve Olimpik Baraj Yarışmaları</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c r="AW2" s="527"/>
      <c r="AX2" s="527"/>
      <c r="AY2" s="527"/>
      <c r="AZ2" s="527"/>
      <c r="BA2" s="527"/>
      <c r="BB2" s="527"/>
      <c r="BC2" s="527"/>
      <c r="BD2" s="527"/>
      <c r="BE2" s="527"/>
      <c r="BF2" s="527"/>
      <c r="BG2" s="527"/>
      <c r="BH2" s="527"/>
      <c r="BI2" s="527"/>
      <c r="BJ2" s="527"/>
      <c r="BK2" s="527"/>
      <c r="BL2" s="527"/>
      <c r="BM2" s="527"/>
      <c r="BN2" s="527"/>
      <c r="BO2" s="527"/>
      <c r="BP2" s="527"/>
      <c r="BQ2" s="527"/>
      <c r="BV2" s="254">
        <v>62</v>
      </c>
      <c r="BW2" s="252">
        <v>2</v>
      </c>
    </row>
    <row r="3" spans="1:75" s="65" customFormat="1" ht="23.25" customHeight="1" x14ac:dyDescent="0.2">
      <c r="A3" s="514" t="s">
        <v>83</v>
      </c>
      <c r="B3" s="514"/>
      <c r="C3" s="514"/>
      <c r="D3" s="514"/>
      <c r="E3" s="515" t="str">
        <f>'YARIŞMA PROGRAMI'!C17</f>
        <v>Yüksek Atlama</v>
      </c>
      <c r="F3" s="515"/>
      <c r="G3" s="379"/>
      <c r="H3" s="379"/>
      <c r="I3" s="379"/>
      <c r="J3" s="379"/>
      <c r="K3" s="379"/>
      <c r="L3" s="379"/>
      <c r="M3" s="379"/>
      <c r="N3" s="379"/>
      <c r="O3" s="379"/>
      <c r="P3" s="379"/>
      <c r="Q3" s="379"/>
      <c r="R3" s="379"/>
      <c r="S3" s="379"/>
      <c r="T3" s="379"/>
      <c r="U3" s="530" t="s">
        <v>486</v>
      </c>
      <c r="V3" s="530"/>
      <c r="W3" s="530"/>
      <c r="X3" s="530"/>
      <c r="Y3" s="530"/>
      <c r="Z3" s="530"/>
      <c r="AA3" s="528" t="str">
        <f>'YARIŞMA PROGRAMI'!D17</f>
        <v xml:space="preserve"> </v>
      </c>
      <c r="AB3" s="529"/>
      <c r="AC3" s="529"/>
      <c r="AD3" s="529"/>
      <c r="AE3" s="529"/>
      <c r="AF3" s="516"/>
      <c r="AG3" s="516"/>
      <c r="AH3" s="516"/>
      <c r="AI3" s="516"/>
      <c r="AJ3" s="516"/>
      <c r="AK3" s="379"/>
      <c r="AL3" s="379"/>
      <c r="AM3" s="379"/>
      <c r="AN3" s="379"/>
      <c r="AO3" s="379"/>
      <c r="AP3" s="379"/>
      <c r="AQ3" s="379"/>
      <c r="AR3" s="380"/>
      <c r="AS3" s="380"/>
      <c r="AT3" s="380"/>
      <c r="AU3" s="380"/>
      <c r="AV3" s="380"/>
      <c r="AW3" s="514" t="s">
        <v>346</v>
      </c>
      <c r="AX3" s="514"/>
      <c r="AY3" s="514"/>
      <c r="AZ3" s="514"/>
      <c r="BA3" s="514"/>
      <c r="BB3" s="514"/>
      <c r="BC3" s="517" t="str">
        <f>'YARIŞMA PROGRAMI'!E17</f>
        <v>Alperen ACET  2.16</v>
      </c>
      <c r="BD3" s="517"/>
      <c r="BE3" s="517"/>
      <c r="BF3" s="517"/>
      <c r="BG3" s="517"/>
      <c r="BH3" s="517"/>
      <c r="BI3" s="517"/>
      <c r="BJ3" s="517"/>
      <c r="BK3" s="517"/>
      <c r="BL3" s="517"/>
      <c r="BM3" s="517"/>
      <c r="BN3" s="517"/>
      <c r="BO3" s="517"/>
      <c r="BP3" s="517"/>
      <c r="BQ3" s="517"/>
      <c r="BV3" s="254">
        <v>64</v>
      </c>
      <c r="BW3" s="252">
        <v>3</v>
      </c>
    </row>
    <row r="4" spans="1:75" s="65" customFormat="1" ht="23.25" customHeight="1" x14ac:dyDescent="0.2">
      <c r="A4" s="508" t="s">
        <v>85</v>
      </c>
      <c r="B4" s="508"/>
      <c r="C4" s="508"/>
      <c r="D4" s="508"/>
      <c r="E4" s="509" t="str">
        <f>'YARIŞMA BİLGİLERİ'!F21</f>
        <v>Yıldız Erkekler</v>
      </c>
      <c r="F4" s="509"/>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508" t="s">
        <v>81</v>
      </c>
      <c r="AX4" s="508"/>
      <c r="AY4" s="508"/>
      <c r="AZ4" s="508"/>
      <c r="BA4" s="508"/>
      <c r="BB4" s="508"/>
      <c r="BC4" s="510" t="str">
        <f>'YARIŞMA PROGRAMI'!B17</f>
        <v>14 Haziran 2015 - 18:30</v>
      </c>
      <c r="BD4" s="510"/>
      <c r="BE4" s="510"/>
      <c r="BF4" s="510"/>
      <c r="BG4" s="510"/>
      <c r="BH4" s="510"/>
      <c r="BI4" s="510"/>
      <c r="BJ4" s="510"/>
      <c r="BK4" s="510"/>
      <c r="BL4" s="510"/>
      <c r="BM4" s="510"/>
      <c r="BN4" s="510"/>
      <c r="BO4" s="510"/>
      <c r="BP4" s="510"/>
      <c r="BQ4" s="510"/>
      <c r="BV4" s="254">
        <v>66</v>
      </c>
      <c r="BW4" s="252">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511">
        <f ca="1">NOW()</f>
        <v>42170.439917361109</v>
      </c>
      <c r="BP5" s="511"/>
      <c r="BQ5" s="511"/>
      <c r="BV5" s="254">
        <v>68</v>
      </c>
      <c r="BW5" s="252">
        <v>5</v>
      </c>
    </row>
    <row r="6" spans="1:75" ht="22.5" customHeight="1" x14ac:dyDescent="0.2">
      <c r="A6" s="501" t="s">
        <v>6</v>
      </c>
      <c r="B6" s="507"/>
      <c r="C6" s="501" t="s">
        <v>68</v>
      </c>
      <c r="D6" s="501" t="s">
        <v>21</v>
      </c>
      <c r="E6" s="501" t="s">
        <v>7</v>
      </c>
      <c r="F6" s="501" t="s">
        <v>477</v>
      </c>
      <c r="G6" s="503" t="s">
        <v>22</v>
      </c>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503"/>
      <c r="AO6" s="503"/>
      <c r="AP6" s="503"/>
      <c r="AQ6" s="503"/>
      <c r="AR6" s="503"/>
      <c r="AS6" s="503"/>
      <c r="AT6" s="503"/>
      <c r="AU6" s="503"/>
      <c r="AV6" s="503"/>
      <c r="AW6" s="503"/>
      <c r="AX6" s="503"/>
      <c r="AY6" s="503"/>
      <c r="AZ6" s="503"/>
      <c r="BA6" s="503"/>
      <c r="BB6" s="503"/>
      <c r="BC6" s="503"/>
      <c r="BD6" s="503"/>
      <c r="BE6" s="503"/>
      <c r="BF6" s="503"/>
      <c r="BG6" s="503"/>
      <c r="BH6" s="503"/>
      <c r="BI6" s="503"/>
      <c r="BJ6" s="503"/>
      <c r="BK6" s="503"/>
      <c r="BL6" s="503"/>
      <c r="BM6" s="503"/>
      <c r="BN6" s="503"/>
      <c r="BO6" s="504" t="s">
        <v>8</v>
      </c>
      <c r="BP6" s="505" t="s">
        <v>122</v>
      </c>
      <c r="BQ6" s="506" t="s">
        <v>9</v>
      </c>
      <c r="BV6" s="254">
        <v>70</v>
      </c>
      <c r="BW6" s="252">
        <v>6</v>
      </c>
    </row>
    <row r="7" spans="1:75" ht="54.75" customHeight="1" x14ac:dyDescent="0.2">
      <c r="A7" s="502"/>
      <c r="B7" s="507"/>
      <c r="C7" s="502"/>
      <c r="D7" s="502"/>
      <c r="E7" s="502"/>
      <c r="F7" s="502"/>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500"/>
      <c r="BM7" s="500"/>
      <c r="BN7" s="500"/>
      <c r="BO7" s="504"/>
      <c r="BP7" s="505"/>
      <c r="BQ7" s="506"/>
      <c r="BV7" s="254">
        <v>72</v>
      </c>
      <c r="BW7" s="252">
        <v>7</v>
      </c>
    </row>
    <row r="8" spans="1:75" s="19" customFormat="1" ht="87" customHeight="1" x14ac:dyDescent="0.2">
      <c r="A8" s="323">
        <v>1</v>
      </c>
      <c r="B8" s="324" t="s">
        <v>102</v>
      </c>
      <c r="C8" s="325" t="str">
        <f>IF(ISERROR(VLOOKUP(B8,'KAYIT LİSTESİ'!$B$4:$H$667,2,0)),"",(VLOOKUP(B8,'KAYIT LİSTESİ'!$B$4:$H$667,2,0)))</f>
        <v/>
      </c>
      <c r="D8" s="326" t="str">
        <f>IF(ISERROR(VLOOKUP(B8,'KAYIT LİSTESİ'!$B$4:$H$667,4,0)),"",(VLOOKUP(B8,'KAYIT LİSTESİ'!$B$4:$H$667,4,0)))</f>
        <v/>
      </c>
      <c r="E8" s="327" t="str">
        <f>IF(ISERROR(VLOOKUP(B8,'KAYIT LİSTESİ'!$B$4:$H$667,5,0)),"",(VLOOKUP(B8,'KAYIT LİSTESİ'!$B$4:$H$667,5,0)))</f>
        <v/>
      </c>
      <c r="F8" s="327" t="str">
        <f>IF(ISERROR(VLOOKUP(B8,'KAYIT LİSTESİ'!$B$4:$H$667,6,0)),"",(VLOOKUP(B8,'KAYIT LİSTESİ'!$B$4:$H$667,6,0)))</f>
        <v/>
      </c>
      <c r="G8" s="303"/>
      <c r="H8" s="303"/>
      <c r="I8" s="303"/>
      <c r="J8" s="304"/>
      <c r="K8" s="305"/>
      <c r="L8" s="305"/>
      <c r="M8" s="303"/>
      <c r="N8" s="306"/>
      <c r="O8" s="303"/>
      <c r="P8" s="305"/>
      <c r="Q8" s="305"/>
      <c r="R8" s="305"/>
      <c r="S8" s="303"/>
      <c r="T8" s="303"/>
      <c r="U8" s="303"/>
      <c r="V8" s="305"/>
      <c r="W8" s="305"/>
      <c r="X8" s="305"/>
      <c r="Y8" s="303"/>
      <c r="Z8" s="303"/>
      <c r="AA8" s="303"/>
      <c r="AB8" s="305"/>
      <c r="AC8" s="305"/>
      <c r="AD8" s="305"/>
      <c r="AE8" s="303"/>
      <c r="AF8" s="303"/>
      <c r="AG8" s="303"/>
      <c r="AH8" s="305"/>
      <c r="AI8" s="305"/>
      <c r="AJ8" s="305"/>
      <c r="AK8" s="303"/>
      <c r="AL8" s="303"/>
      <c r="AM8" s="303"/>
      <c r="AN8" s="305"/>
      <c r="AO8" s="305"/>
      <c r="AP8" s="305"/>
      <c r="AQ8" s="303"/>
      <c r="AR8" s="303"/>
      <c r="AS8" s="303"/>
      <c r="AT8" s="305"/>
      <c r="AU8" s="307"/>
      <c r="AV8" s="307"/>
      <c r="AW8" s="303"/>
      <c r="AX8" s="303"/>
      <c r="AY8" s="303"/>
      <c r="AZ8" s="305"/>
      <c r="BA8" s="305"/>
      <c r="BB8" s="305"/>
      <c r="BC8" s="303"/>
      <c r="BD8" s="308"/>
      <c r="BE8" s="308"/>
      <c r="BF8" s="305"/>
      <c r="BG8" s="307"/>
      <c r="BH8" s="307"/>
      <c r="BI8" s="303"/>
      <c r="BJ8" s="308"/>
      <c r="BK8" s="308"/>
      <c r="BL8" s="305"/>
      <c r="BM8" s="307"/>
      <c r="BN8" s="307"/>
      <c r="BO8" s="328"/>
      <c r="BP8" s="360"/>
      <c r="BQ8" s="328"/>
      <c r="BV8" s="254">
        <v>74</v>
      </c>
      <c r="BW8" s="252">
        <v>8</v>
      </c>
    </row>
    <row r="9" spans="1:75" s="19" customFormat="1" ht="87" customHeight="1" x14ac:dyDescent="0.2">
      <c r="A9" s="323">
        <v>2</v>
      </c>
      <c r="B9" s="324" t="s">
        <v>103</v>
      </c>
      <c r="C9" s="325" t="str">
        <f>IF(ISERROR(VLOOKUP(B9,'KAYIT LİSTESİ'!$B$4:$H$667,2,0)),"",(VLOOKUP(B9,'KAYIT LİSTESİ'!$B$4:$H$667,2,0)))</f>
        <v/>
      </c>
      <c r="D9" s="326" t="str">
        <f>IF(ISERROR(VLOOKUP(B9,'KAYIT LİSTESİ'!$B$4:$H$667,4,0)),"",(VLOOKUP(B9,'KAYIT LİSTESİ'!$B$4:$H$667,4,0)))</f>
        <v/>
      </c>
      <c r="E9" s="327" t="str">
        <f>IF(ISERROR(VLOOKUP(B9,'KAYIT LİSTESİ'!$B$4:$H$667,5,0)),"",(VLOOKUP(B9,'KAYIT LİSTESİ'!$B$4:$H$667,5,0)))</f>
        <v/>
      </c>
      <c r="F9" s="327" t="str">
        <f>IF(ISERROR(VLOOKUP(B9,'KAYIT LİSTESİ'!$B$4:$H$667,6,0)),"",(VLOOKUP(B9,'KAYIT LİSTESİ'!$B$4:$H$667,6,0)))</f>
        <v/>
      </c>
      <c r="G9" s="303"/>
      <c r="H9" s="303"/>
      <c r="I9" s="303"/>
      <c r="J9" s="304"/>
      <c r="K9" s="305"/>
      <c r="L9" s="305"/>
      <c r="M9" s="303"/>
      <c r="N9" s="306"/>
      <c r="O9" s="303"/>
      <c r="P9" s="305"/>
      <c r="Q9" s="305"/>
      <c r="R9" s="305"/>
      <c r="S9" s="303"/>
      <c r="T9" s="303"/>
      <c r="U9" s="303"/>
      <c r="V9" s="305"/>
      <c r="W9" s="305"/>
      <c r="X9" s="305"/>
      <c r="Y9" s="303"/>
      <c r="Z9" s="303"/>
      <c r="AA9" s="303"/>
      <c r="AB9" s="305"/>
      <c r="AC9" s="305"/>
      <c r="AD9" s="305"/>
      <c r="AE9" s="303"/>
      <c r="AF9" s="303"/>
      <c r="AG9" s="303"/>
      <c r="AH9" s="305"/>
      <c r="AI9" s="305"/>
      <c r="AJ9" s="305"/>
      <c r="AK9" s="303"/>
      <c r="AL9" s="303"/>
      <c r="AM9" s="303"/>
      <c r="AN9" s="305"/>
      <c r="AO9" s="305"/>
      <c r="AP9" s="305"/>
      <c r="AQ9" s="303"/>
      <c r="AR9" s="303"/>
      <c r="AS9" s="303"/>
      <c r="AT9" s="305"/>
      <c r="AU9" s="307"/>
      <c r="AV9" s="307"/>
      <c r="AW9" s="303"/>
      <c r="AX9" s="303"/>
      <c r="AY9" s="303"/>
      <c r="AZ9" s="305"/>
      <c r="BA9" s="305"/>
      <c r="BB9" s="305"/>
      <c r="BC9" s="303"/>
      <c r="BD9" s="308"/>
      <c r="BE9" s="308"/>
      <c r="BF9" s="305"/>
      <c r="BG9" s="307"/>
      <c r="BH9" s="307"/>
      <c r="BI9" s="303"/>
      <c r="BJ9" s="308"/>
      <c r="BK9" s="308"/>
      <c r="BL9" s="305"/>
      <c r="BM9" s="307"/>
      <c r="BN9" s="307"/>
      <c r="BO9" s="328"/>
      <c r="BP9" s="360"/>
      <c r="BQ9" s="328"/>
      <c r="BV9" s="254">
        <v>76</v>
      </c>
      <c r="BW9" s="252">
        <v>9</v>
      </c>
    </row>
    <row r="10" spans="1:75" s="19" customFormat="1" ht="87" customHeight="1" x14ac:dyDescent="0.2">
      <c r="A10" s="323">
        <v>3</v>
      </c>
      <c r="B10" s="324" t="s">
        <v>104</v>
      </c>
      <c r="C10" s="325" t="str">
        <f>IF(ISERROR(VLOOKUP(B10,'KAYIT LİSTESİ'!$B$4:$H$667,2,0)),"",(VLOOKUP(B10,'KAYIT LİSTESİ'!$B$4:$H$667,2,0)))</f>
        <v/>
      </c>
      <c r="D10" s="326" t="str">
        <f>IF(ISERROR(VLOOKUP(B10,'KAYIT LİSTESİ'!$B$4:$H$667,4,0)),"",(VLOOKUP(B10,'KAYIT LİSTESİ'!$B$4:$H$667,4,0)))</f>
        <v/>
      </c>
      <c r="E10" s="327" t="str">
        <f>IF(ISERROR(VLOOKUP(B10,'KAYIT LİSTESİ'!$B$4:$H$667,5,0)),"",(VLOOKUP(B10,'KAYIT LİSTESİ'!$B$4:$H$667,5,0)))</f>
        <v/>
      </c>
      <c r="F10" s="327" t="str">
        <f>IF(ISERROR(VLOOKUP(B10,'KAYIT LİSTESİ'!$B$4:$H$667,6,0)),"",(VLOOKUP(B10,'KAYIT LİSTESİ'!$B$4:$H$667,6,0)))</f>
        <v/>
      </c>
      <c r="G10" s="303"/>
      <c r="H10" s="303"/>
      <c r="I10" s="303"/>
      <c r="J10" s="304"/>
      <c r="K10" s="305"/>
      <c r="L10" s="305"/>
      <c r="M10" s="303"/>
      <c r="N10" s="306"/>
      <c r="O10" s="303"/>
      <c r="P10" s="305"/>
      <c r="Q10" s="305"/>
      <c r="R10" s="305"/>
      <c r="S10" s="303"/>
      <c r="T10" s="303"/>
      <c r="U10" s="303"/>
      <c r="V10" s="305"/>
      <c r="W10" s="305"/>
      <c r="X10" s="305"/>
      <c r="Y10" s="303"/>
      <c r="Z10" s="303"/>
      <c r="AA10" s="303"/>
      <c r="AB10" s="305"/>
      <c r="AC10" s="305"/>
      <c r="AD10" s="305"/>
      <c r="AE10" s="303"/>
      <c r="AF10" s="303"/>
      <c r="AG10" s="303"/>
      <c r="AH10" s="305"/>
      <c r="AI10" s="305"/>
      <c r="AJ10" s="305"/>
      <c r="AK10" s="303"/>
      <c r="AL10" s="303"/>
      <c r="AM10" s="303"/>
      <c r="AN10" s="305"/>
      <c r="AO10" s="305"/>
      <c r="AP10" s="305"/>
      <c r="AQ10" s="303"/>
      <c r="AR10" s="303"/>
      <c r="AS10" s="303"/>
      <c r="AT10" s="305"/>
      <c r="AU10" s="307"/>
      <c r="AV10" s="307"/>
      <c r="AW10" s="308"/>
      <c r="AX10" s="308"/>
      <c r="AY10" s="308"/>
      <c r="AZ10" s="307"/>
      <c r="BA10" s="307"/>
      <c r="BB10" s="307"/>
      <c r="BC10" s="308"/>
      <c r="BD10" s="308"/>
      <c r="BE10" s="308"/>
      <c r="BF10" s="307"/>
      <c r="BG10" s="307"/>
      <c r="BH10" s="307"/>
      <c r="BI10" s="308"/>
      <c r="BJ10" s="308"/>
      <c r="BK10" s="308"/>
      <c r="BL10" s="307"/>
      <c r="BM10" s="307"/>
      <c r="BN10" s="307"/>
      <c r="BO10" s="328"/>
      <c r="BP10" s="360"/>
      <c r="BQ10" s="328"/>
      <c r="BV10" s="254">
        <v>78</v>
      </c>
      <c r="BW10" s="252">
        <v>10</v>
      </c>
    </row>
    <row r="11" spans="1:75" s="19" customFormat="1" ht="87" customHeight="1" x14ac:dyDescent="0.2">
      <c r="A11" s="323">
        <v>4</v>
      </c>
      <c r="B11" s="324" t="s">
        <v>105</v>
      </c>
      <c r="C11" s="325" t="str">
        <f>IF(ISERROR(VLOOKUP(B11,'KAYIT LİSTESİ'!$B$4:$H$667,2,0)),"",(VLOOKUP(B11,'KAYIT LİSTESİ'!$B$4:$H$667,2,0)))</f>
        <v/>
      </c>
      <c r="D11" s="326" t="str">
        <f>IF(ISERROR(VLOOKUP(B11,'KAYIT LİSTESİ'!$B$4:$H$667,4,0)),"",(VLOOKUP(B11,'KAYIT LİSTESİ'!$B$4:$H$667,4,0)))</f>
        <v/>
      </c>
      <c r="E11" s="327" t="str">
        <f>IF(ISERROR(VLOOKUP(B11,'KAYIT LİSTESİ'!$B$4:$H$667,5,0)),"",(VLOOKUP(B11,'KAYIT LİSTESİ'!$B$4:$H$667,5,0)))</f>
        <v/>
      </c>
      <c r="F11" s="327" t="str">
        <f>IF(ISERROR(VLOOKUP(B11,'KAYIT LİSTESİ'!$B$4:$H$667,6,0)),"",(VLOOKUP(B11,'KAYIT LİSTESİ'!$B$4:$H$667,6,0)))</f>
        <v/>
      </c>
      <c r="G11" s="303"/>
      <c r="H11" s="303"/>
      <c r="I11" s="303"/>
      <c r="J11" s="304"/>
      <c r="K11" s="305"/>
      <c r="L11" s="305"/>
      <c r="M11" s="303"/>
      <c r="N11" s="306"/>
      <c r="O11" s="303"/>
      <c r="P11" s="305"/>
      <c r="Q11" s="305"/>
      <c r="R11" s="305"/>
      <c r="S11" s="303"/>
      <c r="T11" s="303"/>
      <c r="U11" s="303"/>
      <c r="V11" s="305"/>
      <c r="W11" s="305"/>
      <c r="X11" s="305"/>
      <c r="Y11" s="303"/>
      <c r="Z11" s="303"/>
      <c r="AA11" s="303"/>
      <c r="AB11" s="305"/>
      <c r="AC11" s="305"/>
      <c r="AD11" s="305"/>
      <c r="AE11" s="303"/>
      <c r="AF11" s="303"/>
      <c r="AG11" s="303"/>
      <c r="AH11" s="305"/>
      <c r="AI11" s="305"/>
      <c r="AJ11" s="305"/>
      <c r="AK11" s="303"/>
      <c r="AL11" s="303"/>
      <c r="AM11" s="303"/>
      <c r="AN11" s="305"/>
      <c r="AO11" s="305"/>
      <c r="AP11" s="305"/>
      <c r="AQ11" s="303"/>
      <c r="AR11" s="303"/>
      <c r="AS11" s="303"/>
      <c r="AT11" s="305"/>
      <c r="AU11" s="307"/>
      <c r="AV11" s="307"/>
      <c r="AW11" s="303"/>
      <c r="AX11" s="303"/>
      <c r="AY11" s="303"/>
      <c r="AZ11" s="305"/>
      <c r="BA11" s="305"/>
      <c r="BB11" s="305"/>
      <c r="BC11" s="303"/>
      <c r="BD11" s="308"/>
      <c r="BE11" s="308"/>
      <c r="BF11" s="305"/>
      <c r="BG11" s="307"/>
      <c r="BH11" s="307"/>
      <c r="BI11" s="303"/>
      <c r="BJ11" s="308"/>
      <c r="BK11" s="308"/>
      <c r="BL11" s="305"/>
      <c r="BM11" s="307"/>
      <c r="BN11" s="307"/>
      <c r="BO11" s="328"/>
      <c r="BP11" s="360"/>
      <c r="BQ11" s="328"/>
      <c r="BV11" s="254">
        <v>80</v>
      </c>
      <c r="BW11" s="252">
        <v>11</v>
      </c>
    </row>
    <row r="12" spans="1:75" s="19" customFormat="1" ht="87" customHeight="1" x14ac:dyDescent="0.2">
      <c r="A12" s="323">
        <v>5</v>
      </c>
      <c r="B12" s="324" t="s">
        <v>106</v>
      </c>
      <c r="C12" s="325" t="str">
        <f>IF(ISERROR(VLOOKUP(B12,'KAYIT LİSTESİ'!$B$4:$H$667,2,0)),"",(VLOOKUP(B12,'KAYIT LİSTESİ'!$B$4:$H$667,2,0)))</f>
        <v/>
      </c>
      <c r="D12" s="326" t="str">
        <f>IF(ISERROR(VLOOKUP(B12,'KAYIT LİSTESİ'!$B$4:$H$667,4,0)),"",(VLOOKUP(B12,'KAYIT LİSTESİ'!$B$4:$H$667,4,0)))</f>
        <v/>
      </c>
      <c r="E12" s="327" t="str">
        <f>IF(ISERROR(VLOOKUP(B12,'KAYIT LİSTESİ'!$B$4:$H$667,5,0)),"",(VLOOKUP(B12,'KAYIT LİSTESİ'!$B$4:$H$667,5,0)))</f>
        <v/>
      </c>
      <c r="F12" s="327" t="str">
        <f>IF(ISERROR(VLOOKUP(B12,'KAYIT LİSTESİ'!$B$4:$H$667,6,0)),"",(VLOOKUP(B12,'KAYIT LİSTESİ'!$B$4:$H$667,6,0)))</f>
        <v/>
      </c>
      <c r="G12" s="303"/>
      <c r="H12" s="303"/>
      <c r="I12" s="303"/>
      <c r="J12" s="304"/>
      <c r="K12" s="305"/>
      <c r="L12" s="305"/>
      <c r="M12" s="303"/>
      <c r="N12" s="306"/>
      <c r="O12" s="303"/>
      <c r="P12" s="305"/>
      <c r="Q12" s="305"/>
      <c r="R12" s="305"/>
      <c r="S12" s="303"/>
      <c r="T12" s="303"/>
      <c r="U12" s="303"/>
      <c r="V12" s="305"/>
      <c r="W12" s="305"/>
      <c r="X12" s="305"/>
      <c r="Y12" s="303"/>
      <c r="Z12" s="303"/>
      <c r="AA12" s="303"/>
      <c r="AB12" s="305"/>
      <c r="AC12" s="305"/>
      <c r="AD12" s="305"/>
      <c r="AE12" s="303"/>
      <c r="AF12" s="303"/>
      <c r="AG12" s="303"/>
      <c r="AH12" s="305"/>
      <c r="AI12" s="305"/>
      <c r="AJ12" s="305"/>
      <c r="AK12" s="303"/>
      <c r="AL12" s="303"/>
      <c r="AM12" s="303"/>
      <c r="AN12" s="305"/>
      <c r="AO12" s="305"/>
      <c r="AP12" s="305"/>
      <c r="AQ12" s="303"/>
      <c r="AR12" s="303"/>
      <c r="AS12" s="303"/>
      <c r="AT12" s="305"/>
      <c r="AU12" s="307"/>
      <c r="AV12" s="307"/>
      <c r="AW12" s="308"/>
      <c r="AX12" s="308"/>
      <c r="AY12" s="308"/>
      <c r="AZ12" s="307"/>
      <c r="BA12" s="307"/>
      <c r="BB12" s="307"/>
      <c r="BC12" s="308"/>
      <c r="BD12" s="308"/>
      <c r="BE12" s="308"/>
      <c r="BF12" s="307"/>
      <c r="BG12" s="307"/>
      <c r="BH12" s="307"/>
      <c r="BI12" s="308"/>
      <c r="BJ12" s="308"/>
      <c r="BK12" s="308"/>
      <c r="BL12" s="307"/>
      <c r="BM12" s="307"/>
      <c r="BN12" s="307"/>
      <c r="BO12" s="328"/>
      <c r="BP12" s="360"/>
      <c r="BQ12" s="328"/>
      <c r="BV12" s="254">
        <v>82</v>
      </c>
      <c r="BW12" s="252">
        <v>12</v>
      </c>
    </row>
    <row r="13" spans="1:75" s="19" customFormat="1" ht="87" customHeight="1" x14ac:dyDescent="0.2">
      <c r="A13" s="323">
        <v>6</v>
      </c>
      <c r="B13" s="324" t="s">
        <v>107</v>
      </c>
      <c r="C13" s="325" t="str">
        <f>IF(ISERROR(VLOOKUP(B13,'KAYIT LİSTESİ'!$B$4:$H$667,2,0)),"",(VLOOKUP(B13,'KAYIT LİSTESİ'!$B$4:$H$667,2,0)))</f>
        <v/>
      </c>
      <c r="D13" s="326" t="str">
        <f>IF(ISERROR(VLOOKUP(B13,'KAYIT LİSTESİ'!$B$4:$H$667,4,0)),"",(VLOOKUP(B13,'KAYIT LİSTESİ'!$B$4:$H$667,4,0)))</f>
        <v/>
      </c>
      <c r="E13" s="327" t="str">
        <f>IF(ISERROR(VLOOKUP(B13,'KAYIT LİSTESİ'!$B$4:$H$667,5,0)),"",(VLOOKUP(B13,'KAYIT LİSTESİ'!$B$4:$H$667,5,0)))</f>
        <v/>
      </c>
      <c r="F13" s="327" t="str">
        <f>IF(ISERROR(VLOOKUP(B13,'KAYIT LİSTESİ'!$B$4:$H$667,6,0)),"",(VLOOKUP(B13,'KAYIT LİSTESİ'!$B$4:$H$667,6,0)))</f>
        <v/>
      </c>
      <c r="G13" s="303"/>
      <c r="H13" s="303"/>
      <c r="I13" s="303"/>
      <c r="J13" s="304"/>
      <c r="K13" s="305"/>
      <c r="L13" s="305"/>
      <c r="M13" s="303"/>
      <c r="N13" s="306"/>
      <c r="O13" s="303"/>
      <c r="P13" s="305"/>
      <c r="Q13" s="305"/>
      <c r="R13" s="305"/>
      <c r="S13" s="303"/>
      <c r="T13" s="303"/>
      <c r="U13" s="303"/>
      <c r="V13" s="305"/>
      <c r="W13" s="305"/>
      <c r="X13" s="305"/>
      <c r="Y13" s="303"/>
      <c r="Z13" s="303"/>
      <c r="AA13" s="303"/>
      <c r="AB13" s="305"/>
      <c r="AC13" s="305"/>
      <c r="AD13" s="305"/>
      <c r="AE13" s="303"/>
      <c r="AF13" s="303"/>
      <c r="AG13" s="303"/>
      <c r="AH13" s="305"/>
      <c r="AI13" s="305"/>
      <c r="AJ13" s="305"/>
      <c r="AK13" s="303"/>
      <c r="AL13" s="303"/>
      <c r="AM13" s="303"/>
      <c r="AN13" s="305"/>
      <c r="AO13" s="305"/>
      <c r="AP13" s="305"/>
      <c r="AQ13" s="303"/>
      <c r="AR13" s="303"/>
      <c r="AS13" s="303"/>
      <c r="AT13" s="305"/>
      <c r="AU13" s="307"/>
      <c r="AV13" s="307"/>
      <c r="AW13" s="308"/>
      <c r="AX13" s="308"/>
      <c r="AY13" s="308"/>
      <c r="AZ13" s="307"/>
      <c r="BA13" s="307"/>
      <c r="BB13" s="307"/>
      <c r="BC13" s="308"/>
      <c r="BD13" s="308"/>
      <c r="BE13" s="308"/>
      <c r="BF13" s="307"/>
      <c r="BG13" s="307"/>
      <c r="BH13" s="307"/>
      <c r="BI13" s="308"/>
      <c r="BJ13" s="308"/>
      <c r="BK13" s="308"/>
      <c r="BL13" s="307"/>
      <c r="BM13" s="307"/>
      <c r="BN13" s="307"/>
      <c r="BO13" s="328"/>
      <c r="BP13" s="360"/>
      <c r="BQ13" s="328"/>
      <c r="BV13" s="254">
        <v>84</v>
      </c>
      <c r="BW13" s="252">
        <v>13</v>
      </c>
    </row>
    <row r="14" spans="1:75" s="19" customFormat="1" ht="87" customHeight="1" x14ac:dyDescent="0.2">
      <c r="A14" s="323">
        <v>7</v>
      </c>
      <c r="B14" s="324" t="s">
        <v>108</v>
      </c>
      <c r="C14" s="325" t="str">
        <f>IF(ISERROR(VLOOKUP(B14,'KAYIT LİSTESİ'!$B$4:$H$667,2,0)),"",(VLOOKUP(B14,'KAYIT LİSTESİ'!$B$4:$H$667,2,0)))</f>
        <v/>
      </c>
      <c r="D14" s="326" t="str">
        <f>IF(ISERROR(VLOOKUP(B14,'KAYIT LİSTESİ'!$B$4:$H$667,4,0)),"",(VLOOKUP(B14,'KAYIT LİSTESİ'!$B$4:$H$667,4,0)))</f>
        <v/>
      </c>
      <c r="E14" s="327" t="str">
        <f>IF(ISERROR(VLOOKUP(B14,'KAYIT LİSTESİ'!$B$4:$H$667,5,0)),"",(VLOOKUP(B14,'KAYIT LİSTESİ'!$B$4:$H$667,5,0)))</f>
        <v/>
      </c>
      <c r="F14" s="327" t="str">
        <f>IF(ISERROR(VLOOKUP(B14,'KAYIT LİSTESİ'!$B$4:$H$667,6,0)),"",(VLOOKUP(B14,'KAYIT LİSTESİ'!$B$4:$H$667,6,0)))</f>
        <v/>
      </c>
      <c r="G14" s="303"/>
      <c r="H14" s="303"/>
      <c r="I14" s="303"/>
      <c r="J14" s="304"/>
      <c r="K14" s="305"/>
      <c r="L14" s="305"/>
      <c r="M14" s="303"/>
      <c r="N14" s="306"/>
      <c r="O14" s="303"/>
      <c r="P14" s="305"/>
      <c r="Q14" s="305"/>
      <c r="R14" s="305"/>
      <c r="S14" s="303"/>
      <c r="T14" s="303"/>
      <c r="U14" s="303"/>
      <c r="V14" s="305"/>
      <c r="W14" s="305"/>
      <c r="X14" s="305"/>
      <c r="Y14" s="303"/>
      <c r="Z14" s="303"/>
      <c r="AA14" s="303"/>
      <c r="AB14" s="305"/>
      <c r="AC14" s="305"/>
      <c r="AD14" s="305"/>
      <c r="AE14" s="303"/>
      <c r="AF14" s="303"/>
      <c r="AG14" s="303"/>
      <c r="AH14" s="305"/>
      <c r="AI14" s="305"/>
      <c r="AJ14" s="305"/>
      <c r="AK14" s="303"/>
      <c r="AL14" s="303"/>
      <c r="AM14" s="303"/>
      <c r="AN14" s="305"/>
      <c r="AO14" s="305"/>
      <c r="AP14" s="305"/>
      <c r="AQ14" s="303"/>
      <c r="AR14" s="303"/>
      <c r="AS14" s="303"/>
      <c r="AT14" s="305"/>
      <c r="AU14" s="307"/>
      <c r="AV14" s="307"/>
      <c r="AW14" s="308"/>
      <c r="AX14" s="308"/>
      <c r="AY14" s="308"/>
      <c r="AZ14" s="307"/>
      <c r="BA14" s="307"/>
      <c r="BB14" s="307"/>
      <c r="BC14" s="308"/>
      <c r="BD14" s="308"/>
      <c r="BE14" s="308"/>
      <c r="BF14" s="307"/>
      <c r="BG14" s="307"/>
      <c r="BH14" s="307"/>
      <c r="BI14" s="308"/>
      <c r="BJ14" s="308"/>
      <c r="BK14" s="308"/>
      <c r="BL14" s="307"/>
      <c r="BM14" s="307"/>
      <c r="BN14" s="307"/>
      <c r="BO14" s="328"/>
      <c r="BP14" s="360"/>
      <c r="BQ14" s="328"/>
      <c r="BV14" s="254">
        <v>86</v>
      </c>
      <c r="BW14" s="252">
        <v>14</v>
      </c>
    </row>
    <row r="15" spans="1:75" s="19" customFormat="1" ht="87" customHeight="1" x14ac:dyDescent="0.2">
      <c r="A15" s="323">
        <v>8</v>
      </c>
      <c r="B15" s="324" t="s">
        <v>109</v>
      </c>
      <c r="C15" s="325" t="str">
        <f>IF(ISERROR(VLOOKUP(B15,'KAYIT LİSTESİ'!$B$4:$H$667,2,0)),"",(VLOOKUP(B15,'KAYIT LİSTESİ'!$B$4:$H$667,2,0)))</f>
        <v/>
      </c>
      <c r="D15" s="326" t="str">
        <f>IF(ISERROR(VLOOKUP(B15,'KAYIT LİSTESİ'!$B$4:$H$667,4,0)),"",(VLOOKUP(B15,'KAYIT LİSTESİ'!$B$4:$H$667,4,0)))</f>
        <v/>
      </c>
      <c r="E15" s="327" t="str">
        <f>IF(ISERROR(VLOOKUP(B15,'KAYIT LİSTESİ'!$B$4:$H$667,5,0)),"",(VLOOKUP(B15,'KAYIT LİSTESİ'!$B$4:$H$667,5,0)))</f>
        <v/>
      </c>
      <c r="F15" s="327" t="str">
        <f>IF(ISERROR(VLOOKUP(B15,'KAYIT LİSTESİ'!$B$4:$H$667,6,0)),"",(VLOOKUP(B15,'KAYIT LİSTESİ'!$B$4:$H$667,6,0)))</f>
        <v/>
      </c>
      <c r="G15" s="303"/>
      <c r="H15" s="303"/>
      <c r="I15" s="303"/>
      <c r="J15" s="304"/>
      <c r="K15" s="305"/>
      <c r="L15" s="305"/>
      <c r="M15" s="303"/>
      <c r="N15" s="306"/>
      <c r="O15" s="303"/>
      <c r="P15" s="305"/>
      <c r="Q15" s="305"/>
      <c r="R15" s="305"/>
      <c r="S15" s="303"/>
      <c r="T15" s="303"/>
      <c r="U15" s="303"/>
      <c r="V15" s="305"/>
      <c r="W15" s="305"/>
      <c r="X15" s="305"/>
      <c r="Y15" s="303"/>
      <c r="Z15" s="303"/>
      <c r="AA15" s="303"/>
      <c r="AB15" s="305"/>
      <c r="AC15" s="305"/>
      <c r="AD15" s="305"/>
      <c r="AE15" s="303"/>
      <c r="AF15" s="303"/>
      <c r="AG15" s="303"/>
      <c r="AH15" s="305"/>
      <c r="AI15" s="305"/>
      <c r="AJ15" s="305"/>
      <c r="AK15" s="303"/>
      <c r="AL15" s="303"/>
      <c r="AM15" s="303"/>
      <c r="AN15" s="305"/>
      <c r="AO15" s="305"/>
      <c r="AP15" s="305"/>
      <c r="AQ15" s="303"/>
      <c r="AR15" s="303"/>
      <c r="AS15" s="303"/>
      <c r="AT15" s="305"/>
      <c r="AU15" s="307"/>
      <c r="AV15" s="307"/>
      <c r="AW15" s="308"/>
      <c r="AX15" s="308"/>
      <c r="AY15" s="308"/>
      <c r="AZ15" s="307"/>
      <c r="BA15" s="307"/>
      <c r="BB15" s="307"/>
      <c r="BC15" s="308"/>
      <c r="BD15" s="308"/>
      <c r="BE15" s="308"/>
      <c r="BF15" s="307"/>
      <c r="BG15" s="307"/>
      <c r="BH15" s="307"/>
      <c r="BI15" s="308"/>
      <c r="BJ15" s="308"/>
      <c r="BK15" s="308"/>
      <c r="BL15" s="307"/>
      <c r="BM15" s="307"/>
      <c r="BN15" s="307"/>
      <c r="BO15" s="328"/>
      <c r="BP15" s="360"/>
      <c r="BQ15" s="328"/>
      <c r="BV15" s="254">
        <v>88</v>
      </c>
      <c r="BW15" s="252">
        <v>15</v>
      </c>
    </row>
    <row r="16" spans="1:75" s="19" customFormat="1" ht="87" customHeight="1" x14ac:dyDescent="0.2">
      <c r="A16" s="323"/>
      <c r="B16" s="324" t="s">
        <v>110</v>
      </c>
      <c r="C16" s="325" t="str">
        <f>IF(ISERROR(VLOOKUP(B16,'KAYIT LİSTESİ'!$B$4:$H$667,2,0)),"",(VLOOKUP(B16,'KAYIT LİSTESİ'!$B$4:$H$667,2,0)))</f>
        <v/>
      </c>
      <c r="D16" s="326" t="str">
        <f>IF(ISERROR(VLOOKUP(B16,'KAYIT LİSTESİ'!$B$4:$H$667,4,0)),"",(VLOOKUP(B16,'KAYIT LİSTESİ'!$B$4:$H$667,4,0)))</f>
        <v/>
      </c>
      <c r="E16" s="327" t="str">
        <f>IF(ISERROR(VLOOKUP(B16,'KAYIT LİSTESİ'!$B$4:$H$667,5,0)),"",(VLOOKUP(B16,'KAYIT LİSTESİ'!$B$4:$H$667,5,0)))</f>
        <v/>
      </c>
      <c r="F16" s="327" t="str">
        <f>IF(ISERROR(VLOOKUP(B16,'KAYIT LİSTESİ'!$B$4:$H$667,6,0)),"",(VLOOKUP(B16,'KAYIT LİSTESİ'!$B$4:$H$667,6,0)))</f>
        <v/>
      </c>
      <c r="G16" s="303"/>
      <c r="H16" s="303"/>
      <c r="I16" s="303"/>
      <c r="J16" s="304"/>
      <c r="K16" s="305"/>
      <c r="L16" s="305"/>
      <c r="M16" s="303"/>
      <c r="N16" s="306"/>
      <c r="O16" s="303"/>
      <c r="P16" s="305"/>
      <c r="Q16" s="305"/>
      <c r="R16" s="305"/>
      <c r="S16" s="303"/>
      <c r="T16" s="303"/>
      <c r="U16" s="303"/>
      <c r="V16" s="305"/>
      <c r="W16" s="305"/>
      <c r="X16" s="305"/>
      <c r="Y16" s="303"/>
      <c r="Z16" s="303"/>
      <c r="AA16" s="303"/>
      <c r="AB16" s="305"/>
      <c r="AC16" s="305"/>
      <c r="AD16" s="305"/>
      <c r="AE16" s="303"/>
      <c r="AF16" s="303"/>
      <c r="AG16" s="303"/>
      <c r="AH16" s="305"/>
      <c r="AI16" s="305"/>
      <c r="AJ16" s="305"/>
      <c r="AK16" s="303"/>
      <c r="AL16" s="303"/>
      <c r="AM16" s="303"/>
      <c r="AN16" s="305"/>
      <c r="AO16" s="305"/>
      <c r="AP16" s="305"/>
      <c r="AQ16" s="303"/>
      <c r="AR16" s="303"/>
      <c r="AS16" s="303"/>
      <c r="AT16" s="305"/>
      <c r="AU16" s="307"/>
      <c r="AV16" s="307"/>
      <c r="AW16" s="308"/>
      <c r="AX16" s="308"/>
      <c r="AY16" s="308"/>
      <c r="AZ16" s="307"/>
      <c r="BA16" s="307"/>
      <c r="BB16" s="307"/>
      <c r="BC16" s="308"/>
      <c r="BD16" s="308"/>
      <c r="BE16" s="308"/>
      <c r="BF16" s="307"/>
      <c r="BG16" s="307"/>
      <c r="BH16" s="307"/>
      <c r="BI16" s="308"/>
      <c r="BJ16" s="308"/>
      <c r="BK16" s="308"/>
      <c r="BL16" s="307"/>
      <c r="BM16" s="307"/>
      <c r="BN16" s="307"/>
      <c r="BO16" s="328"/>
      <c r="BP16" s="360"/>
      <c r="BQ16" s="328"/>
      <c r="BV16" s="254">
        <v>90</v>
      </c>
      <c r="BW16" s="252">
        <v>16</v>
      </c>
    </row>
    <row r="17" spans="1:75" s="19" customFormat="1" ht="87" customHeight="1" x14ac:dyDescent="0.2">
      <c r="A17" s="313"/>
      <c r="B17" s="174" t="s">
        <v>111</v>
      </c>
      <c r="C17" s="314" t="str">
        <f>IF(ISERROR(VLOOKUP(B17,'KAYIT LİSTESİ'!$B$4:$H$667,2,0)),"",(VLOOKUP(B17,'KAYIT LİSTESİ'!$B$4:$H$667,2,0)))</f>
        <v/>
      </c>
      <c r="D17" s="315" t="str">
        <f>IF(ISERROR(VLOOKUP(B17,'KAYIT LİSTESİ'!$B$4:$H$667,4,0)),"",(VLOOKUP(B17,'KAYIT LİSTESİ'!$B$4:$H$667,4,0)))</f>
        <v/>
      </c>
      <c r="E17" s="316" t="str">
        <f>IF(ISERROR(VLOOKUP(B17,'KAYIT LİSTESİ'!$B$4:$H$667,5,0)),"",(VLOOKUP(B17,'KAYIT LİSTESİ'!$B$4:$H$667,5,0)))</f>
        <v/>
      </c>
      <c r="F17" s="316" t="str">
        <f>IF(ISERROR(VLOOKUP(B17,'KAYIT LİSTESİ'!$B$4:$H$667,6,0)),"",(VLOOKUP(B17,'KAYIT LİSTESİ'!$B$4:$H$667,6,0)))</f>
        <v/>
      </c>
      <c r="G17" s="303"/>
      <c r="H17" s="303"/>
      <c r="I17" s="303"/>
      <c r="J17" s="304"/>
      <c r="K17" s="305"/>
      <c r="L17" s="305"/>
      <c r="M17" s="303"/>
      <c r="N17" s="306"/>
      <c r="O17" s="303"/>
      <c r="P17" s="305"/>
      <c r="Q17" s="305"/>
      <c r="R17" s="305"/>
      <c r="S17" s="303"/>
      <c r="T17" s="303"/>
      <c r="U17" s="303"/>
      <c r="V17" s="305"/>
      <c r="W17" s="305"/>
      <c r="X17" s="305"/>
      <c r="Y17" s="303"/>
      <c r="Z17" s="303"/>
      <c r="AA17" s="303"/>
      <c r="AB17" s="305"/>
      <c r="AC17" s="305"/>
      <c r="AD17" s="305"/>
      <c r="AE17" s="303"/>
      <c r="AF17" s="303"/>
      <c r="AG17" s="303"/>
      <c r="AH17" s="305"/>
      <c r="AI17" s="305"/>
      <c r="AJ17" s="305"/>
      <c r="AK17" s="303"/>
      <c r="AL17" s="303"/>
      <c r="AM17" s="303"/>
      <c r="AN17" s="305"/>
      <c r="AO17" s="305"/>
      <c r="AP17" s="305"/>
      <c r="AQ17" s="303"/>
      <c r="AR17" s="303"/>
      <c r="AS17" s="303"/>
      <c r="AT17" s="305"/>
      <c r="AU17" s="307"/>
      <c r="AV17" s="307"/>
      <c r="AW17" s="308"/>
      <c r="AX17" s="308"/>
      <c r="AY17" s="308"/>
      <c r="AZ17" s="307"/>
      <c r="BA17" s="307"/>
      <c r="BB17" s="307"/>
      <c r="BC17" s="308"/>
      <c r="BD17" s="308"/>
      <c r="BE17" s="308"/>
      <c r="BF17" s="307"/>
      <c r="BG17" s="307"/>
      <c r="BH17" s="307"/>
      <c r="BI17" s="308"/>
      <c r="BJ17" s="308"/>
      <c r="BK17" s="308"/>
      <c r="BL17" s="307"/>
      <c r="BM17" s="307"/>
      <c r="BN17" s="307"/>
      <c r="BO17" s="328"/>
      <c r="BP17" s="360"/>
      <c r="BQ17" s="328"/>
      <c r="BV17" s="254">
        <v>92</v>
      </c>
      <c r="BW17" s="252">
        <v>17</v>
      </c>
    </row>
    <row r="18" spans="1:75" s="19" customFormat="1" ht="87" customHeight="1" x14ac:dyDescent="0.2">
      <c r="A18" s="313"/>
      <c r="B18" s="174" t="s">
        <v>112</v>
      </c>
      <c r="C18" s="314" t="str">
        <f>IF(ISERROR(VLOOKUP(B18,'KAYIT LİSTESİ'!$B$4:$H$667,2,0)),"",(VLOOKUP(B18,'KAYIT LİSTESİ'!$B$4:$H$667,2,0)))</f>
        <v/>
      </c>
      <c r="D18" s="315" t="str">
        <f>IF(ISERROR(VLOOKUP(B18,'KAYIT LİSTESİ'!$B$4:$H$667,4,0)),"",(VLOOKUP(B18,'KAYIT LİSTESİ'!$B$4:$H$667,4,0)))</f>
        <v/>
      </c>
      <c r="E18" s="316" t="str">
        <f>IF(ISERROR(VLOOKUP(B18,'KAYIT LİSTESİ'!$B$4:$H$667,5,0)),"",(VLOOKUP(B18,'KAYIT LİSTESİ'!$B$4:$H$667,5,0)))</f>
        <v/>
      </c>
      <c r="F18" s="316" t="str">
        <f>IF(ISERROR(VLOOKUP(B18,'KAYIT LİSTESİ'!$B$4:$H$667,6,0)),"",(VLOOKUP(B18,'KAYIT LİSTESİ'!$B$4:$H$667,6,0)))</f>
        <v/>
      </c>
      <c r="G18" s="303"/>
      <c r="H18" s="303"/>
      <c r="I18" s="303"/>
      <c r="J18" s="304"/>
      <c r="K18" s="305"/>
      <c r="L18" s="305"/>
      <c r="M18" s="303"/>
      <c r="N18" s="306"/>
      <c r="O18" s="303"/>
      <c r="P18" s="305"/>
      <c r="Q18" s="305"/>
      <c r="R18" s="305"/>
      <c r="S18" s="303"/>
      <c r="T18" s="303"/>
      <c r="U18" s="303"/>
      <c r="V18" s="305"/>
      <c r="W18" s="305"/>
      <c r="X18" s="305"/>
      <c r="Y18" s="303"/>
      <c r="Z18" s="303"/>
      <c r="AA18" s="303"/>
      <c r="AB18" s="305"/>
      <c r="AC18" s="305"/>
      <c r="AD18" s="305"/>
      <c r="AE18" s="303"/>
      <c r="AF18" s="303"/>
      <c r="AG18" s="303"/>
      <c r="AH18" s="305"/>
      <c r="AI18" s="305"/>
      <c r="AJ18" s="305"/>
      <c r="AK18" s="303"/>
      <c r="AL18" s="303"/>
      <c r="AM18" s="303"/>
      <c r="AN18" s="305"/>
      <c r="AO18" s="305"/>
      <c r="AP18" s="305"/>
      <c r="AQ18" s="303"/>
      <c r="AR18" s="303"/>
      <c r="AS18" s="303"/>
      <c r="AT18" s="305"/>
      <c r="AU18" s="307"/>
      <c r="AV18" s="307"/>
      <c r="AW18" s="308"/>
      <c r="AX18" s="308"/>
      <c r="AY18" s="308"/>
      <c r="AZ18" s="307"/>
      <c r="BA18" s="307"/>
      <c r="BB18" s="307"/>
      <c r="BC18" s="308"/>
      <c r="BD18" s="308"/>
      <c r="BE18" s="308"/>
      <c r="BF18" s="307"/>
      <c r="BG18" s="307"/>
      <c r="BH18" s="307"/>
      <c r="BI18" s="308"/>
      <c r="BJ18" s="308"/>
      <c r="BK18" s="308"/>
      <c r="BL18" s="307"/>
      <c r="BM18" s="307"/>
      <c r="BN18" s="307"/>
      <c r="BO18" s="328"/>
      <c r="BP18" s="360"/>
      <c r="BQ18" s="328"/>
      <c r="BV18" s="254">
        <v>94</v>
      </c>
      <c r="BW18" s="252">
        <v>18</v>
      </c>
    </row>
    <row r="19" spans="1:75" s="19" customFormat="1" ht="87" customHeight="1" x14ac:dyDescent="0.2">
      <c r="A19" s="313"/>
      <c r="B19" s="174" t="s">
        <v>113</v>
      </c>
      <c r="C19" s="314" t="str">
        <f>IF(ISERROR(VLOOKUP(B19,'KAYIT LİSTESİ'!$B$4:$H$667,2,0)),"",(VLOOKUP(B19,'KAYIT LİSTESİ'!$B$4:$H$667,2,0)))</f>
        <v/>
      </c>
      <c r="D19" s="315" t="str">
        <f>IF(ISERROR(VLOOKUP(B19,'KAYIT LİSTESİ'!$B$4:$H$667,4,0)),"",(VLOOKUP(B19,'KAYIT LİSTESİ'!$B$4:$H$667,4,0)))</f>
        <v/>
      </c>
      <c r="E19" s="316" t="str">
        <f>IF(ISERROR(VLOOKUP(B19,'KAYIT LİSTESİ'!$B$4:$H$667,5,0)),"",(VLOOKUP(B19,'KAYIT LİSTESİ'!$B$4:$H$667,5,0)))</f>
        <v/>
      </c>
      <c r="F19" s="316" t="str">
        <f>IF(ISERROR(VLOOKUP(B19,'KAYIT LİSTESİ'!$B$4:$H$667,6,0)),"",(VLOOKUP(B19,'KAYIT LİSTESİ'!$B$4:$H$667,6,0)))</f>
        <v/>
      </c>
      <c r="G19" s="303"/>
      <c r="H19" s="303"/>
      <c r="I19" s="303"/>
      <c r="J19" s="304"/>
      <c r="K19" s="305"/>
      <c r="L19" s="305"/>
      <c r="M19" s="303"/>
      <c r="N19" s="306"/>
      <c r="O19" s="303"/>
      <c r="P19" s="305"/>
      <c r="Q19" s="305"/>
      <c r="R19" s="305"/>
      <c r="S19" s="303"/>
      <c r="T19" s="303"/>
      <c r="U19" s="303"/>
      <c r="V19" s="305"/>
      <c r="W19" s="305"/>
      <c r="X19" s="305"/>
      <c r="Y19" s="303"/>
      <c r="Z19" s="303"/>
      <c r="AA19" s="303"/>
      <c r="AB19" s="305"/>
      <c r="AC19" s="305"/>
      <c r="AD19" s="305"/>
      <c r="AE19" s="303"/>
      <c r="AF19" s="303"/>
      <c r="AG19" s="303"/>
      <c r="AH19" s="305"/>
      <c r="AI19" s="305"/>
      <c r="AJ19" s="305"/>
      <c r="AK19" s="303"/>
      <c r="AL19" s="303"/>
      <c r="AM19" s="303"/>
      <c r="AN19" s="305"/>
      <c r="AO19" s="305"/>
      <c r="AP19" s="305"/>
      <c r="AQ19" s="303"/>
      <c r="AR19" s="303"/>
      <c r="AS19" s="303"/>
      <c r="AT19" s="305"/>
      <c r="AU19" s="307"/>
      <c r="AV19" s="307"/>
      <c r="AW19" s="308"/>
      <c r="AX19" s="308"/>
      <c r="AY19" s="308"/>
      <c r="AZ19" s="307"/>
      <c r="BA19" s="307"/>
      <c r="BB19" s="307"/>
      <c r="BC19" s="308"/>
      <c r="BD19" s="308"/>
      <c r="BE19" s="308"/>
      <c r="BF19" s="307"/>
      <c r="BG19" s="307"/>
      <c r="BH19" s="307"/>
      <c r="BI19" s="308"/>
      <c r="BJ19" s="308"/>
      <c r="BK19" s="308"/>
      <c r="BL19" s="307"/>
      <c r="BM19" s="307"/>
      <c r="BN19" s="307"/>
      <c r="BO19" s="211"/>
      <c r="BP19" s="360"/>
      <c r="BQ19" s="67"/>
      <c r="BV19" s="254">
        <v>96</v>
      </c>
      <c r="BW19" s="252">
        <v>19</v>
      </c>
    </row>
    <row r="20" spans="1:75" s="19" customFormat="1" ht="87" customHeight="1" x14ac:dyDescent="0.2">
      <c r="A20" s="313"/>
      <c r="B20" s="174" t="s">
        <v>114</v>
      </c>
      <c r="C20" s="314" t="str">
        <f>IF(ISERROR(VLOOKUP(B20,'KAYIT LİSTESİ'!$B$4:$H$667,2,0)),"",(VLOOKUP(B20,'KAYIT LİSTESİ'!$B$4:$H$667,2,0)))</f>
        <v/>
      </c>
      <c r="D20" s="315" t="str">
        <f>IF(ISERROR(VLOOKUP(B20,'KAYIT LİSTESİ'!$B$4:$H$667,4,0)),"",(VLOOKUP(B20,'KAYIT LİSTESİ'!$B$4:$H$667,4,0)))</f>
        <v/>
      </c>
      <c r="E20" s="316" t="str">
        <f>IF(ISERROR(VLOOKUP(B20,'KAYIT LİSTESİ'!$B$4:$H$667,5,0)),"",(VLOOKUP(B20,'KAYIT LİSTESİ'!$B$4:$H$667,5,0)))</f>
        <v/>
      </c>
      <c r="F20" s="316" t="str">
        <f>IF(ISERROR(VLOOKUP(B20,'KAYIT LİSTESİ'!$B$4:$H$667,6,0)),"",(VLOOKUP(B20,'KAYIT LİSTESİ'!$B$4:$H$667,6,0)))</f>
        <v/>
      </c>
      <c r="G20" s="303"/>
      <c r="H20" s="303"/>
      <c r="I20" s="303"/>
      <c r="J20" s="304"/>
      <c r="K20" s="305"/>
      <c r="L20" s="305"/>
      <c r="M20" s="303"/>
      <c r="N20" s="306"/>
      <c r="O20" s="303"/>
      <c r="P20" s="305"/>
      <c r="Q20" s="305"/>
      <c r="R20" s="305"/>
      <c r="S20" s="303"/>
      <c r="T20" s="303"/>
      <c r="U20" s="303"/>
      <c r="V20" s="305"/>
      <c r="W20" s="305"/>
      <c r="X20" s="305"/>
      <c r="Y20" s="303"/>
      <c r="Z20" s="303"/>
      <c r="AA20" s="303"/>
      <c r="AB20" s="305"/>
      <c r="AC20" s="305"/>
      <c r="AD20" s="305"/>
      <c r="AE20" s="303"/>
      <c r="AF20" s="303"/>
      <c r="AG20" s="303"/>
      <c r="AH20" s="305"/>
      <c r="AI20" s="305"/>
      <c r="AJ20" s="305"/>
      <c r="AK20" s="303"/>
      <c r="AL20" s="303"/>
      <c r="AM20" s="303"/>
      <c r="AN20" s="305"/>
      <c r="AO20" s="305"/>
      <c r="AP20" s="305"/>
      <c r="AQ20" s="303"/>
      <c r="AR20" s="303"/>
      <c r="AS20" s="303"/>
      <c r="AT20" s="305"/>
      <c r="AU20" s="307"/>
      <c r="AV20" s="307"/>
      <c r="AW20" s="308"/>
      <c r="AX20" s="308"/>
      <c r="AY20" s="308"/>
      <c r="AZ20" s="307"/>
      <c r="BA20" s="307"/>
      <c r="BB20" s="307"/>
      <c r="BC20" s="308"/>
      <c r="BD20" s="308"/>
      <c r="BE20" s="308"/>
      <c r="BF20" s="307"/>
      <c r="BG20" s="307"/>
      <c r="BH20" s="307"/>
      <c r="BI20" s="308"/>
      <c r="BJ20" s="308"/>
      <c r="BK20" s="308"/>
      <c r="BL20" s="307"/>
      <c r="BM20" s="307"/>
      <c r="BN20" s="307"/>
      <c r="BO20" s="211"/>
      <c r="BP20" s="360"/>
      <c r="BQ20" s="67"/>
      <c r="BV20" s="254">
        <v>98</v>
      </c>
      <c r="BW20" s="252">
        <v>20</v>
      </c>
    </row>
    <row r="21" spans="1:75" s="19" customFormat="1" ht="87" customHeight="1" x14ac:dyDescent="0.2">
      <c r="A21" s="313"/>
      <c r="B21" s="174" t="s">
        <v>115</v>
      </c>
      <c r="C21" s="314" t="str">
        <f>IF(ISERROR(VLOOKUP(B21,'KAYIT LİSTESİ'!$B$4:$H$667,2,0)),"",(VLOOKUP(B21,'KAYIT LİSTESİ'!$B$4:$H$667,2,0)))</f>
        <v/>
      </c>
      <c r="D21" s="315" t="str">
        <f>IF(ISERROR(VLOOKUP(B21,'KAYIT LİSTESİ'!$B$4:$H$667,4,0)),"",(VLOOKUP(B21,'KAYIT LİSTESİ'!$B$4:$H$667,4,0)))</f>
        <v/>
      </c>
      <c r="E21" s="316" t="str">
        <f>IF(ISERROR(VLOOKUP(B21,'KAYIT LİSTESİ'!$B$4:$H$667,5,0)),"",(VLOOKUP(B21,'KAYIT LİSTESİ'!$B$4:$H$667,5,0)))</f>
        <v/>
      </c>
      <c r="F21" s="316" t="str">
        <f>IF(ISERROR(VLOOKUP(B21,'KAYIT LİSTESİ'!$B$4:$H$667,6,0)),"",(VLOOKUP(B21,'KAYIT LİSTESİ'!$B$4:$H$667,6,0)))</f>
        <v/>
      </c>
      <c r="G21" s="303"/>
      <c r="H21" s="303"/>
      <c r="I21" s="303"/>
      <c r="J21" s="304"/>
      <c r="K21" s="305"/>
      <c r="L21" s="305"/>
      <c r="M21" s="303"/>
      <c r="N21" s="306"/>
      <c r="O21" s="303"/>
      <c r="P21" s="305"/>
      <c r="Q21" s="305"/>
      <c r="R21" s="305"/>
      <c r="S21" s="303"/>
      <c r="T21" s="303"/>
      <c r="U21" s="303"/>
      <c r="V21" s="305"/>
      <c r="W21" s="305"/>
      <c r="X21" s="305"/>
      <c r="Y21" s="303"/>
      <c r="Z21" s="303"/>
      <c r="AA21" s="303"/>
      <c r="AB21" s="305"/>
      <c r="AC21" s="305"/>
      <c r="AD21" s="305"/>
      <c r="AE21" s="303"/>
      <c r="AF21" s="303"/>
      <c r="AG21" s="303"/>
      <c r="AH21" s="305"/>
      <c r="AI21" s="305"/>
      <c r="AJ21" s="305"/>
      <c r="AK21" s="303"/>
      <c r="AL21" s="303"/>
      <c r="AM21" s="303"/>
      <c r="AN21" s="305"/>
      <c r="AO21" s="305"/>
      <c r="AP21" s="305"/>
      <c r="AQ21" s="303"/>
      <c r="AR21" s="303"/>
      <c r="AS21" s="303"/>
      <c r="AT21" s="305"/>
      <c r="AU21" s="307"/>
      <c r="AV21" s="307"/>
      <c r="AW21" s="308"/>
      <c r="AX21" s="308"/>
      <c r="AY21" s="308"/>
      <c r="AZ21" s="307"/>
      <c r="BA21" s="307"/>
      <c r="BB21" s="307"/>
      <c r="BC21" s="308"/>
      <c r="BD21" s="308"/>
      <c r="BE21" s="308"/>
      <c r="BF21" s="307"/>
      <c r="BG21" s="307"/>
      <c r="BH21" s="307"/>
      <c r="BI21" s="308"/>
      <c r="BJ21" s="308"/>
      <c r="BK21" s="308"/>
      <c r="BL21" s="307"/>
      <c r="BM21" s="307"/>
      <c r="BN21" s="307"/>
      <c r="BO21" s="211"/>
      <c r="BP21" s="360"/>
      <c r="BQ21" s="67"/>
      <c r="BV21" s="254">
        <v>100</v>
      </c>
      <c r="BW21" s="252">
        <v>21</v>
      </c>
    </row>
    <row r="22" spans="1:75" ht="9" customHeight="1" x14ac:dyDescent="0.2">
      <c r="E22" s="53"/>
      <c r="BV22" s="254">
        <v>123</v>
      </c>
      <c r="BW22" s="252">
        <v>33</v>
      </c>
    </row>
    <row r="23" spans="1:75" s="73" customFormat="1" x14ac:dyDescent="0.25">
      <c r="A23" s="69" t="s">
        <v>23</v>
      </c>
      <c r="B23" s="69"/>
      <c r="C23" s="69"/>
      <c r="D23" s="70"/>
      <c r="E23" s="71"/>
      <c r="F23" s="72" t="s">
        <v>0</v>
      </c>
      <c r="J23" s="73" t="s">
        <v>1</v>
      </c>
      <c r="S23" s="73" t="s">
        <v>2</v>
      </c>
      <c r="AA23" s="73" t="s">
        <v>3</v>
      </c>
      <c r="AL23" s="73" t="s">
        <v>3</v>
      </c>
      <c r="BO23" s="74" t="s">
        <v>3</v>
      </c>
      <c r="BP23" s="72"/>
      <c r="BQ23" s="72"/>
      <c r="BV23" s="254">
        <v>124</v>
      </c>
      <c r="BW23" s="252">
        <v>34</v>
      </c>
    </row>
    <row r="24" spans="1:75" x14ac:dyDescent="0.2">
      <c r="E24" s="53"/>
      <c r="BV24" s="254">
        <v>125</v>
      </c>
      <c r="BW24" s="252">
        <v>35</v>
      </c>
    </row>
    <row r="25" spans="1:75" x14ac:dyDescent="0.2">
      <c r="E25" s="53"/>
      <c r="BV25" s="254">
        <v>126</v>
      </c>
      <c r="BW25" s="252">
        <v>36</v>
      </c>
    </row>
    <row r="26" spans="1:75" x14ac:dyDescent="0.2">
      <c r="E26" s="53"/>
      <c r="BV26" s="254">
        <v>127</v>
      </c>
      <c r="BW26" s="252">
        <v>37</v>
      </c>
    </row>
    <row r="27" spans="1:75" x14ac:dyDescent="0.2">
      <c r="BV27" s="254">
        <v>128</v>
      </c>
      <c r="BW27" s="252">
        <v>38</v>
      </c>
    </row>
    <row r="28" spans="1:75" x14ac:dyDescent="0.2">
      <c r="BV28" s="254">
        <v>129</v>
      </c>
      <c r="BW28" s="252">
        <v>39</v>
      </c>
    </row>
    <row r="29" spans="1:75" x14ac:dyDescent="0.2">
      <c r="BV29" s="254">
        <v>130</v>
      </c>
      <c r="BW29" s="252">
        <v>40</v>
      </c>
    </row>
    <row r="30" spans="1:75" x14ac:dyDescent="0.2">
      <c r="BV30" s="254">
        <v>131</v>
      </c>
      <c r="BW30" s="252">
        <v>41</v>
      </c>
    </row>
    <row r="31" spans="1:75" x14ac:dyDescent="0.2">
      <c r="BV31" s="254">
        <v>132</v>
      </c>
      <c r="BW31" s="252">
        <v>42</v>
      </c>
    </row>
    <row r="32" spans="1:75" x14ac:dyDescent="0.2">
      <c r="BV32" s="254">
        <v>133</v>
      </c>
      <c r="BW32" s="252">
        <v>43</v>
      </c>
    </row>
    <row r="33" spans="74:75" x14ac:dyDescent="0.2">
      <c r="BV33" s="254">
        <v>134</v>
      </c>
      <c r="BW33" s="252">
        <v>44</v>
      </c>
    </row>
    <row r="34" spans="74:75" x14ac:dyDescent="0.2">
      <c r="BV34" s="254">
        <v>135</v>
      </c>
      <c r="BW34" s="252">
        <v>45</v>
      </c>
    </row>
    <row r="35" spans="74:75" x14ac:dyDescent="0.2">
      <c r="BV35" s="254">
        <v>136</v>
      </c>
      <c r="BW35" s="252">
        <v>46</v>
      </c>
    </row>
    <row r="36" spans="74:75" x14ac:dyDescent="0.2">
      <c r="BV36" s="254">
        <v>137</v>
      </c>
      <c r="BW36" s="252">
        <v>47</v>
      </c>
    </row>
    <row r="37" spans="74:75" x14ac:dyDescent="0.2">
      <c r="BV37" s="254">
        <v>138</v>
      </c>
      <c r="BW37" s="252">
        <v>48</v>
      </c>
    </row>
    <row r="38" spans="74:75" x14ac:dyDescent="0.2">
      <c r="BV38" s="254">
        <v>139</v>
      </c>
      <c r="BW38" s="252">
        <v>49</v>
      </c>
    </row>
    <row r="39" spans="74:75" x14ac:dyDescent="0.2">
      <c r="BV39" s="254">
        <v>140</v>
      </c>
      <c r="BW39" s="252">
        <v>50</v>
      </c>
    </row>
    <row r="40" spans="74:75" x14ac:dyDescent="0.2">
      <c r="BV40" s="254">
        <v>141</v>
      </c>
      <c r="BW40" s="252">
        <v>51</v>
      </c>
    </row>
    <row r="41" spans="74:75" x14ac:dyDescent="0.2">
      <c r="BV41" s="254">
        <v>142</v>
      </c>
      <c r="BW41" s="252">
        <v>52</v>
      </c>
    </row>
    <row r="42" spans="74:75" x14ac:dyDescent="0.2">
      <c r="BV42" s="254">
        <v>143</v>
      </c>
      <c r="BW42" s="252">
        <v>53</v>
      </c>
    </row>
    <row r="43" spans="74:75" x14ac:dyDescent="0.2">
      <c r="BV43" s="254">
        <v>144</v>
      </c>
      <c r="BW43" s="252">
        <v>54</v>
      </c>
    </row>
    <row r="44" spans="74:75" x14ac:dyDescent="0.2">
      <c r="BV44" s="254">
        <v>145</v>
      </c>
      <c r="BW44" s="252">
        <v>55</v>
      </c>
    </row>
    <row r="45" spans="74:75" x14ac:dyDescent="0.2">
      <c r="BV45" s="254">
        <v>146</v>
      </c>
      <c r="BW45" s="252">
        <v>56</v>
      </c>
    </row>
    <row r="46" spans="74:75" x14ac:dyDescent="0.2">
      <c r="BV46" s="254">
        <v>147</v>
      </c>
      <c r="BW46" s="252">
        <v>57</v>
      </c>
    </row>
    <row r="47" spans="74:75" x14ac:dyDescent="0.2">
      <c r="BV47" s="254">
        <v>148</v>
      </c>
      <c r="BW47" s="252">
        <v>58</v>
      </c>
    </row>
    <row r="48" spans="74:75" x14ac:dyDescent="0.2">
      <c r="BV48" s="254">
        <v>149</v>
      </c>
      <c r="BW48" s="252">
        <v>59</v>
      </c>
    </row>
    <row r="49" spans="74:75" x14ac:dyDescent="0.2">
      <c r="BV49" s="254">
        <v>150</v>
      </c>
      <c r="BW49" s="252">
        <v>60</v>
      </c>
    </row>
    <row r="50" spans="74:75" x14ac:dyDescent="0.2">
      <c r="BV50" s="254">
        <v>151</v>
      </c>
      <c r="BW50" s="252">
        <v>61</v>
      </c>
    </row>
    <row r="51" spans="74:75" x14ac:dyDescent="0.2">
      <c r="BV51" s="254">
        <v>152</v>
      </c>
      <c r="BW51" s="252">
        <v>62</v>
      </c>
    </row>
    <row r="52" spans="74:75" x14ac:dyDescent="0.2">
      <c r="BV52" s="254">
        <v>153</v>
      </c>
      <c r="BW52" s="252">
        <v>63</v>
      </c>
    </row>
    <row r="53" spans="74:75" x14ac:dyDescent="0.2">
      <c r="BV53" s="254">
        <v>154</v>
      </c>
      <c r="BW53" s="252">
        <v>64</v>
      </c>
    </row>
    <row r="54" spans="74:75" x14ac:dyDescent="0.2">
      <c r="BV54" s="254">
        <v>155</v>
      </c>
      <c r="BW54" s="252">
        <v>65</v>
      </c>
    </row>
    <row r="55" spans="74:75" x14ac:dyDescent="0.2">
      <c r="BV55" s="254">
        <v>156</v>
      </c>
      <c r="BW55" s="252">
        <v>66</v>
      </c>
    </row>
    <row r="56" spans="74:75" x14ac:dyDescent="0.2">
      <c r="BV56" s="254">
        <v>157</v>
      </c>
      <c r="BW56" s="252">
        <v>67</v>
      </c>
    </row>
    <row r="57" spans="74:75" x14ac:dyDescent="0.2">
      <c r="BV57" s="254">
        <v>158</v>
      </c>
      <c r="BW57" s="252">
        <v>68</v>
      </c>
    </row>
    <row r="58" spans="74:75" x14ac:dyDescent="0.2">
      <c r="BV58" s="254">
        <v>159</v>
      </c>
      <c r="BW58" s="252">
        <v>69</v>
      </c>
    </row>
    <row r="59" spans="74:75" x14ac:dyDescent="0.2">
      <c r="BV59" s="254">
        <v>160</v>
      </c>
      <c r="BW59" s="252">
        <v>70</v>
      </c>
    </row>
    <row r="60" spans="74:75" x14ac:dyDescent="0.2">
      <c r="BV60" s="254">
        <v>161</v>
      </c>
      <c r="BW60" s="252">
        <v>71</v>
      </c>
    </row>
    <row r="61" spans="74:75" x14ac:dyDescent="0.2">
      <c r="BV61" s="254">
        <v>162</v>
      </c>
      <c r="BW61" s="252">
        <v>72</v>
      </c>
    </row>
    <row r="62" spans="74:75" x14ac:dyDescent="0.2">
      <c r="BV62" s="254">
        <v>163</v>
      </c>
      <c r="BW62" s="252">
        <v>73</v>
      </c>
    </row>
    <row r="63" spans="74:75" x14ac:dyDescent="0.2">
      <c r="BV63" s="254">
        <v>164</v>
      </c>
      <c r="BW63" s="252">
        <v>74</v>
      </c>
    </row>
    <row r="64" spans="74:75" x14ac:dyDescent="0.2">
      <c r="BV64" s="254">
        <v>165</v>
      </c>
      <c r="BW64" s="252">
        <v>75</v>
      </c>
    </row>
    <row r="65" spans="74:75" x14ac:dyDescent="0.2">
      <c r="BV65" s="254">
        <v>166</v>
      </c>
      <c r="BW65" s="252">
        <v>76</v>
      </c>
    </row>
    <row r="66" spans="74:75" x14ac:dyDescent="0.2">
      <c r="BV66" s="254">
        <v>167</v>
      </c>
      <c r="BW66" s="252">
        <v>77</v>
      </c>
    </row>
    <row r="67" spans="74:75" x14ac:dyDescent="0.2">
      <c r="BV67" s="254">
        <v>168</v>
      </c>
      <c r="BW67" s="252">
        <v>78</v>
      </c>
    </row>
    <row r="68" spans="74:75" x14ac:dyDescent="0.2">
      <c r="BV68" s="254">
        <v>169</v>
      </c>
      <c r="BW68" s="252">
        <v>79</v>
      </c>
    </row>
    <row r="69" spans="74:75" x14ac:dyDescent="0.2">
      <c r="BV69" s="254">
        <v>170</v>
      </c>
      <c r="BW69" s="252">
        <v>80</v>
      </c>
    </row>
    <row r="70" spans="74:75" x14ac:dyDescent="0.2">
      <c r="BV70" s="254">
        <v>171</v>
      </c>
      <c r="BW70" s="252">
        <v>81</v>
      </c>
    </row>
    <row r="71" spans="74:75" x14ac:dyDescent="0.2">
      <c r="BV71" s="254">
        <v>172</v>
      </c>
      <c r="BW71" s="252">
        <v>82</v>
      </c>
    </row>
    <row r="72" spans="74:75" x14ac:dyDescent="0.2">
      <c r="BV72" s="254">
        <v>173</v>
      </c>
      <c r="BW72" s="252">
        <v>83</v>
      </c>
    </row>
    <row r="73" spans="74:75" x14ac:dyDescent="0.2">
      <c r="BV73" s="254">
        <v>174</v>
      </c>
      <c r="BW73" s="252">
        <v>84</v>
      </c>
    </row>
    <row r="74" spans="74:75" x14ac:dyDescent="0.2">
      <c r="BV74" s="254">
        <v>175</v>
      </c>
      <c r="BW74" s="252">
        <v>85</v>
      </c>
    </row>
    <row r="75" spans="74:75" x14ac:dyDescent="0.2">
      <c r="BV75" s="254">
        <v>176</v>
      </c>
      <c r="BW75" s="252">
        <v>86</v>
      </c>
    </row>
    <row r="76" spans="74:75" x14ac:dyDescent="0.2">
      <c r="BV76" s="254">
        <v>177</v>
      </c>
      <c r="BW76" s="252">
        <v>87</v>
      </c>
    </row>
    <row r="77" spans="74:75" x14ac:dyDescent="0.2">
      <c r="BV77" s="254">
        <v>178</v>
      </c>
      <c r="BW77" s="252">
        <v>88</v>
      </c>
    </row>
    <row r="78" spans="74:75" x14ac:dyDescent="0.2">
      <c r="BV78" s="254">
        <v>179</v>
      </c>
      <c r="BW78" s="252">
        <v>89</v>
      </c>
    </row>
    <row r="79" spans="74:75" x14ac:dyDescent="0.2">
      <c r="BV79" s="254">
        <v>180</v>
      </c>
      <c r="BW79" s="252">
        <v>90</v>
      </c>
    </row>
    <row r="80" spans="74:75" x14ac:dyDescent="0.2">
      <c r="BW80" s="252">
        <v>91</v>
      </c>
    </row>
    <row r="81" spans="74:75" x14ac:dyDescent="0.2">
      <c r="BV81" s="254">
        <v>181</v>
      </c>
      <c r="BW81" s="252">
        <v>92</v>
      </c>
    </row>
    <row r="82" spans="74:75" x14ac:dyDescent="0.2">
      <c r="BW82" s="252">
        <v>93</v>
      </c>
    </row>
    <row r="83" spans="74:75" x14ac:dyDescent="0.2">
      <c r="BV83" s="254">
        <v>182</v>
      </c>
      <c r="BW83" s="252">
        <v>94</v>
      </c>
    </row>
    <row r="84" spans="74:75" x14ac:dyDescent="0.2">
      <c r="BW84" s="252">
        <v>95</v>
      </c>
    </row>
    <row r="85" spans="74:75" x14ac:dyDescent="0.2">
      <c r="BV85" s="253">
        <v>183</v>
      </c>
      <c r="BW85" s="251">
        <v>96</v>
      </c>
    </row>
    <row r="86" spans="74:75" x14ac:dyDescent="0.2">
      <c r="BV86" s="253"/>
      <c r="BW86" s="251">
        <v>97</v>
      </c>
    </row>
    <row r="87" spans="74:75" x14ac:dyDescent="0.2">
      <c r="BV87" s="253">
        <v>184</v>
      </c>
      <c r="BW87" s="251">
        <v>98</v>
      </c>
    </row>
    <row r="88" spans="74:75" x14ac:dyDescent="0.2">
      <c r="BV88" s="253"/>
      <c r="BW88" s="251">
        <v>99</v>
      </c>
    </row>
    <row r="89" spans="74:75" x14ac:dyDescent="0.2">
      <c r="BV89" s="253">
        <v>185</v>
      </c>
      <c r="BW89" s="251">
        <v>100</v>
      </c>
    </row>
  </sheetData>
  <mergeCells count="44">
    <mergeCell ref="A6:A7"/>
    <mergeCell ref="B6:B7"/>
    <mergeCell ref="C6:C7"/>
    <mergeCell ref="AN7:AP7"/>
    <mergeCell ref="G7:I7"/>
    <mergeCell ref="J7:L7"/>
    <mergeCell ref="D6:D7"/>
    <mergeCell ref="G6:BN6"/>
    <mergeCell ref="AB7:AD7"/>
    <mergeCell ref="AE7:AG7"/>
    <mergeCell ref="S7:U7"/>
    <mergeCell ref="V7:X7"/>
    <mergeCell ref="Y7:AA7"/>
    <mergeCell ref="E6:E7"/>
    <mergeCell ref="F6:F7"/>
    <mergeCell ref="M7:O7"/>
    <mergeCell ref="P7:R7"/>
    <mergeCell ref="BP6:BP7"/>
    <mergeCell ref="AH7:AJ7"/>
    <mergeCell ref="AK7:AM7"/>
    <mergeCell ref="AW7:AY7"/>
    <mergeCell ref="AZ7:BB7"/>
    <mergeCell ref="BC7:BE7"/>
    <mergeCell ref="BF7:BH7"/>
    <mergeCell ref="BO6:BO7"/>
    <mergeCell ref="BO5:BQ5"/>
    <mergeCell ref="BI7:BK7"/>
    <mergeCell ref="BL7:BN7"/>
    <mergeCell ref="AQ7:AS7"/>
    <mergeCell ref="AT7:AV7"/>
    <mergeCell ref="BQ6:BQ7"/>
    <mergeCell ref="A4:D4"/>
    <mergeCell ref="A1:BQ1"/>
    <mergeCell ref="A2:BQ2"/>
    <mergeCell ref="A3:D3"/>
    <mergeCell ref="E3:F3"/>
    <mergeCell ref="AA3:AE3"/>
    <mergeCell ref="AF3:AJ3"/>
    <mergeCell ref="AW3:BB3"/>
    <mergeCell ref="BC3:BQ3"/>
    <mergeCell ref="E4:F4"/>
    <mergeCell ref="AW4:BB4"/>
    <mergeCell ref="BC4:BQ4"/>
    <mergeCell ref="U3:Z3"/>
  </mergeCells>
  <conditionalFormatting sqref="BP8:BP21">
    <cfRule type="containsErrors" dxfId="3"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28" orientation="landscape" r:id="rId1"/>
  <headerFooter scaleWithDoc="0" alignWithMargins="0"/>
  <ignoredErrors>
    <ignoredError sqref="E4 A2 BO5"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80" zoomScaleNormal="100" zoomScaleSheetLayoutView="80" workbookViewId="0">
      <selection activeCell="G4" sqref="G4"/>
    </sheetView>
  </sheetViews>
  <sheetFormatPr defaultRowHeight="12.75" x14ac:dyDescent="0.2"/>
  <cols>
    <col min="1" max="1" width="6" style="85" customWidth="1"/>
    <col min="2" max="2" width="16.7109375" style="85" hidden="1" customWidth="1"/>
    <col min="3" max="3" width="10.5703125" style="85" bestFit="1" customWidth="1"/>
    <col min="4" max="4" width="13.5703125" style="86" customWidth="1"/>
    <col min="5" max="5" width="17.140625" style="85" bestFit="1" customWidth="1"/>
    <col min="6" max="6" width="43.5703125" style="3" bestFit="1" customWidth="1"/>
    <col min="7" max="9" width="10.85546875" style="3" customWidth="1"/>
    <col min="10" max="10" width="12.85546875" style="3" bestFit="1" customWidth="1"/>
    <col min="11" max="12" width="10.85546875" style="3" customWidth="1"/>
    <col min="13" max="13" width="10.7109375" style="3" customWidth="1"/>
    <col min="14" max="14" width="14.5703125" style="87" customWidth="1"/>
    <col min="15" max="15" width="10.28515625" style="85" customWidth="1"/>
    <col min="16" max="16" width="10" style="85" customWidth="1"/>
    <col min="17" max="17" width="9.140625" style="256" hidden="1" customWidth="1"/>
    <col min="18" max="18" width="9.140625" style="255" hidden="1" customWidth="1"/>
    <col min="19" max="16384" width="9.140625" style="3"/>
  </cols>
  <sheetData>
    <row r="1" spans="1:18" ht="48.75" customHeight="1" x14ac:dyDescent="0.2">
      <c r="A1" s="484" t="str">
        <f>'YARIŞMA BİLGİLERİ'!A2:K2</f>
        <v>Türkiye Atletizm Federasyonu
İstanbul Atletizm İl Temsilciliği</v>
      </c>
      <c r="B1" s="484"/>
      <c r="C1" s="484"/>
      <c r="D1" s="484"/>
      <c r="E1" s="484"/>
      <c r="F1" s="484"/>
      <c r="G1" s="484"/>
      <c r="H1" s="484"/>
      <c r="I1" s="484"/>
      <c r="J1" s="484"/>
      <c r="K1" s="484"/>
      <c r="L1" s="484"/>
      <c r="M1" s="484"/>
      <c r="N1" s="484"/>
      <c r="O1" s="484"/>
      <c r="P1" s="271"/>
      <c r="Q1" s="256">
        <v>330</v>
      </c>
      <c r="R1" s="255">
        <v>1</v>
      </c>
    </row>
    <row r="2" spans="1:18" ht="25.5" customHeight="1" x14ac:dyDescent="0.2">
      <c r="A2" s="487" t="str">
        <f>'YARIŞMA BİLGİLERİ'!A14:K14</f>
        <v>3.Ulusal Bayrak Yarışmaları Festivali ve Olimpik Baraj Yarışmaları</v>
      </c>
      <c r="B2" s="487"/>
      <c r="C2" s="487"/>
      <c r="D2" s="487"/>
      <c r="E2" s="487"/>
      <c r="F2" s="487"/>
      <c r="G2" s="487"/>
      <c r="H2" s="487"/>
      <c r="I2" s="487"/>
      <c r="J2" s="487"/>
      <c r="K2" s="487"/>
      <c r="L2" s="487"/>
      <c r="M2" s="487"/>
      <c r="N2" s="487"/>
      <c r="O2" s="487"/>
      <c r="P2" s="487"/>
      <c r="Q2" s="256">
        <v>347</v>
      </c>
      <c r="R2" s="255">
        <v>2</v>
      </c>
    </row>
    <row r="3" spans="1:18" s="4" customFormat="1" ht="27" customHeight="1" x14ac:dyDescent="0.2">
      <c r="A3" s="485" t="s">
        <v>83</v>
      </c>
      <c r="B3" s="485"/>
      <c r="C3" s="485"/>
      <c r="D3" s="486" t="str">
        <f>'YARIŞMA PROGRAMI'!C13</f>
        <v>Çekiç Atma  5 kg.</v>
      </c>
      <c r="E3" s="486"/>
      <c r="F3" s="241" t="s">
        <v>486</v>
      </c>
      <c r="G3" s="483" t="str">
        <f>'YARIŞMA PROGRAMI'!D13</f>
        <v xml:space="preserve"> </v>
      </c>
      <c r="H3" s="483"/>
      <c r="I3" s="189"/>
      <c r="J3" s="189"/>
      <c r="K3" s="189"/>
      <c r="L3" s="241" t="s">
        <v>346</v>
      </c>
      <c r="M3" s="488" t="str">
        <f>'YARIŞMA PROGRAMI'!E13</f>
        <v>Özkan BALTACI  78.90</v>
      </c>
      <c r="N3" s="488"/>
      <c r="O3" s="488"/>
      <c r="P3" s="488"/>
      <c r="Q3" s="256">
        <v>364</v>
      </c>
      <c r="R3" s="255">
        <v>3</v>
      </c>
    </row>
    <row r="4" spans="1:18" s="4" customFormat="1" ht="17.25" customHeight="1" x14ac:dyDescent="0.2">
      <c r="A4" s="498" t="s">
        <v>84</v>
      </c>
      <c r="B4" s="498"/>
      <c r="C4" s="498"/>
      <c r="D4" s="489" t="str">
        <f>'YARIŞMA BİLGİLERİ'!F21</f>
        <v>Yıldız Erkekler</v>
      </c>
      <c r="E4" s="489"/>
      <c r="F4" s="223" t="s">
        <v>230</v>
      </c>
      <c r="G4" s="193"/>
      <c r="H4" s="193"/>
      <c r="I4" s="274"/>
      <c r="J4" s="274"/>
      <c r="K4" s="499" t="s">
        <v>82</v>
      </c>
      <c r="L4" s="499"/>
      <c r="M4" s="490" t="str">
        <f>'YARIŞMA PROGRAMI'!B13</f>
        <v>14 Haziran 2015 - 11:30</v>
      </c>
      <c r="N4" s="490"/>
      <c r="O4" s="490"/>
      <c r="P4" s="274"/>
      <c r="Q4" s="256">
        <v>381</v>
      </c>
      <c r="R4" s="255">
        <v>4</v>
      </c>
    </row>
    <row r="5" spans="1:18" ht="15" customHeight="1" x14ac:dyDescent="0.2">
      <c r="A5" s="5"/>
      <c r="B5" s="5"/>
      <c r="C5" s="5"/>
      <c r="D5" s="9"/>
      <c r="E5" s="6"/>
      <c r="F5" s="7"/>
      <c r="G5" s="8"/>
      <c r="H5" s="8"/>
      <c r="I5" s="8"/>
      <c r="J5" s="8"/>
      <c r="K5" s="8"/>
      <c r="L5" s="8"/>
      <c r="M5" s="8"/>
      <c r="N5" s="493">
        <f ca="1">NOW()</f>
        <v>42170.439917361109</v>
      </c>
      <c r="O5" s="493"/>
      <c r="P5" s="263"/>
      <c r="Q5" s="256">
        <v>398</v>
      </c>
      <c r="R5" s="255">
        <v>5</v>
      </c>
    </row>
    <row r="6" spans="1:18" ht="15.75" x14ac:dyDescent="0.2">
      <c r="A6" s="496" t="s">
        <v>6</v>
      </c>
      <c r="B6" s="496"/>
      <c r="C6" s="497" t="s">
        <v>68</v>
      </c>
      <c r="D6" s="497" t="s">
        <v>86</v>
      </c>
      <c r="E6" s="496" t="s">
        <v>7</v>
      </c>
      <c r="F6" s="496" t="s">
        <v>477</v>
      </c>
      <c r="G6" s="494" t="s">
        <v>341</v>
      </c>
      <c r="H6" s="494"/>
      <c r="I6" s="494"/>
      <c r="J6" s="494"/>
      <c r="K6" s="494"/>
      <c r="L6" s="494"/>
      <c r="M6" s="494"/>
      <c r="N6" s="495" t="s">
        <v>8</v>
      </c>
      <c r="O6" s="495" t="s">
        <v>122</v>
      </c>
      <c r="P6" s="495" t="s">
        <v>9</v>
      </c>
      <c r="Q6" s="256">
        <v>415</v>
      </c>
      <c r="R6" s="255">
        <v>6</v>
      </c>
    </row>
    <row r="7" spans="1:18" ht="30" customHeight="1" x14ac:dyDescent="0.2">
      <c r="A7" s="496"/>
      <c r="B7" s="496"/>
      <c r="C7" s="497"/>
      <c r="D7" s="497"/>
      <c r="E7" s="496"/>
      <c r="F7" s="496"/>
      <c r="G7" s="273">
        <v>1</v>
      </c>
      <c r="H7" s="273">
        <v>2</v>
      </c>
      <c r="I7" s="273">
        <v>3</v>
      </c>
      <c r="J7" s="272" t="s">
        <v>338</v>
      </c>
      <c r="K7" s="273">
        <v>4</v>
      </c>
      <c r="L7" s="273">
        <v>5</v>
      </c>
      <c r="M7" s="273">
        <v>6</v>
      </c>
      <c r="N7" s="495"/>
      <c r="O7" s="495"/>
      <c r="P7" s="495"/>
      <c r="Q7" s="256">
        <v>432</v>
      </c>
      <c r="R7" s="255">
        <v>7</v>
      </c>
    </row>
    <row r="8" spans="1:18" s="79" customFormat="1" ht="49.5" customHeight="1" x14ac:dyDescent="0.2">
      <c r="A8" s="342">
        <v>1</v>
      </c>
      <c r="B8" s="343" t="s">
        <v>378</v>
      </c>
      <c r="C8" s="344" t="str">
        <f>IF(ISERROR(VLOOKUP(B8,'KAYIT LİSTESİ'!$B$4:$H$667,2,0)),"",(VLOOKUP(B8,'KAYIT LİSTESİ'!$B$4:$H$667,2,0)))</f>
        <v/>
      </c>
      <c r="D8" s="345" t="str">
        <f>IF(ISERROR(VLOOKUP(B8,'KAYIT LİSTESİ'!$B$4:$H$667,4,0)),"",(VLOOKUP(B8,'KAYIT LİSTESİ'!$B$4:$H$667,4,0)))</f>
        <v/>
      </c>
      <c r="E8" s="346" t="str">
        <f>IF(ISERROR(VLOOKUP(B8,'KAYIT LİSTESİ'!$B$4:$H$667,5,0)),"",(VLOOKUP(B8,'KAYIT LİSTESİ'!$B$4:$H$667,5,0)))</f>
        <v/>
      </c>
      <c r="F8" s="346" t="str">
        <f>IF(ISERROR(VLOOKUP(B8,'KAYIT LİSTESİ'!$B$4:$H$667,6,0)),"",(VLOOKUP(B8,'KAYIT LİSTESİ'!$B$4:$H$667,6,0)))</f>
        <v/>
      </c>
      <c r="G8" s="373"/>
      <c r="H8" s="373"/>
      <c r="I8" s="373"/>
      <c r="J8" s="320">
        <f>MAX(G8:I8)</f>
        <v>0</v>
      </c>
      <c r="K8" s="374"/>
      <c r="L8" s="374"/>
      <c r="M8" s="374"/>
      <c r="N8" s="320">
        <f>MAX(G8:M8)</f>
        <v>0</v>
      </c>
      <c r="O8" s="361"/>
      <c r="P8" s="266"/>
      <c r="Q8" s="256">
        <v>448</v>
      </c>
      <c r="R8" s="255">
        <v>8</v>
      </c>
    </row>
    <row r="9" spans="1:18" s="79" customFormat="1" ht="49.5" customHeight="1" x14ac:dyDescent="0.2">
      <c r="A9" s="342">
        <v>2</v>
      </c>
      <c r="B9" s="343" t="s">
        <v>379</v>
      </c>
      <c r="C9" s="344" t="str">
        <f>IF(ISERROR(VLOOKUP(B9,'KAYIT LİSTESİ'!$B$4:$H$667,2,0)),"",(VLOOKUP(B9,'KAYIT LİSTESİ'!$B$4:$H$667,2,0)))</f>
        <v/>
      </c>
      <c r="D9" s="345" t="str">
        <f>IF(ISERROR(VLOOKUP(B9,'KAYIT LİSTESİ'!$B$4:$H$667,4,0)),"",(VLOOKUP(B9,'KAYIT LİSTESİ'!$B$4:$H$667,4,0)))</f>
        <v/>
      </c>
      <c r="E9" s="346" t="str">
        <f>IF(ISERROR(VLOOKUP(B9,'KAYIT LİSTESİ'!$B$4:$H$667,5,0)),"",(VLOOKUP(B9,'KAYIT LİSTESİ'!$B$4:$H$667,5,0)))</f>
        <v/>
      </c>
      <c r="F9" s="346" t="str">
        <f>IF(ISERROR(VLOOKUP(B9,'KAYIT LİSTESİ'!$B$4:$H$667,6,0)),"",(VLOOKUP(B9,'KAYIT LİSTESİ'!$B$4:$H$667,6,0)))</f>
        <v/>
      </c>
      <c r="G9" s="373"/>
      <c r="H9" s="373"/>
      <c r="I9" s="373"/>
      <c r="J9" s="321">
        <f t="shared" ref="J9:J32" si="0">MAX(G9:I9)</f>
        <v>0</v>
      </c>
      <c r="K9" s="375"/>
      <c r="L9" s="375"/>
      <c r="M9" s="375"/>
      <c r="N9" s="322">
        <f t="shared" ref="N9:N32" si="1">MAX(G9:M9)</f>
        <v>0</v>
      </c>
      <c r="O9" s="361"/>
      <c r="P9" s="266"/>
      <c r="Q9" s="256">
        <v>464</v>
      </c>
      <c r="R9" s="255">
        <v>9</v>
      </c>
    </row>
    <row r="10" spans="1:18" s="79" customFormat="1" ht="49.5" customHeight="1" x14ac:dyDescent="0.2">
      <c r="A10" s="342">
        <v>3</v>
      </c>
      <c r="B10" s="343" t="s">
        <v>380</v>
      </c>
      <c r="C10" s="344" t="str">
        <f>IF(ISERROR(VLOOKUP(B10,'KAYIT LİSTESİ'!$B$4:$H$667,2,0)),"",(VLOOKUP(B10,'KAYIT LİSTESİ'!$B$4:$H$667,2,0)))</f>
        <v/>
      </c>
      <c r="D10" s="345" t="str">
        <f>IF(ISERROR(VLOOKUP(B10,'KAYIT LİSTESİ'!$B$4:$H$667,4,0)),"",(VLOOKUP(B10,'KAYIT LİSTESİ'!$B$4:$H$667,4,0)))</f>
        <v/>
      </c>
      <c r="E10" s="346" t="str">
        <f>IF(ISERROR(VLOOKUP(B10,'KAYIT LİSTESİ'!$B$4:$H$667,5,0)),"",(VLOOKUP(B10,'KAYIT LİSTESİ'!$B$4:$H$667,5,0)))</f>
        <v/>
      </c>
      <c r="F10" s="346" t="str">
        <f>IF(ISERROR(VLOOKUP(B10,'KAYIT LİSTESİ'!$B$4:$H$667,6,0)),"",(VLOOKUP(B10,'KAYIT LİSTESİ'!$B$4:$H$667,6,0)))</f>
        <v/>
      </c>
      <c r="G10" s="373"/>
      <c r="H10" s="373"/>
      <c r="I10" s="373"/>
      <c r="J10" s="321">
        <f t="shared" si="0"/>
        <v>0</v>
      </c>
      <c r="K10" s="375"/>
      <c r="L10" s="375"/>
      <c r="M10" s="375"/>
      <c r="N10" s="322">
        <f t="shared" si="1"/>
        <v>0</v>
      </c>
      <c r="O10" s="361"/>
      <c r="P10" s="266"/>
      <c r="Q10" s="256">
        <v>480</v>
      </c>
      <c r="R10" s="255">
        <v>10</v>
      </c>
    </row>
    <row r="11" spans="1:18" s="79" customFormat="1" ht="49.5" customHeight="1" x14ac:dyDescent="0.2">
      <c r="A11" s="342">
        <v>4</v>
      </c>
      <c r="B11" s="343" t="s">
        <v>381</v>
      </c>
      <c r="C11" s="344" t="str">
        <f>IF(ISERROR(VLOOKUP(B11,'KAYIT LİSTESİ'!$B$4:$H$667,2,0)),"",(VLOOKUP(B11,'KAYIT LİSTESİ'!$B$4:$H$667,2,0)))</f>
        <v/>
      </c>
      <c r="D11" s="345" t="str">
        <f>IF(ISERROR(VLOOKUP(B11,'KAYIT LİSTESİ'!$B$4:$H$667,4,0)),"",(VLOOKUP(B11,'KAYIT LİSTESİ'!$B$4:$H$667,4,0)))</f>
        <v/>
      </c>
      <c r="E11" s="346" t="str">
        <f>IF(ISERROR(VLOOKUP(B11,'KAYIT LİSTESİ'!$B$4:$H$667,5,0)),"",(VLOOKUP(B11,'KAYIT LİSTESİ'!$B$4:$H$667,5,0)))</f>
        <v/>
      </c>
      <c r="F11" s="346" t="str">
        <f>IF(ISERROR(VLOOKUP(B11,'KAYIT LİSTESİ'!$B$4:$H$667,6,0)),"",(VLOOKUP(B11,'KAYIT LİSTESİ'!$B$4:$H$667,6,0)))</f>
        <v/>
      </c>
      <c r="G11" s="373"/>
      <c r="H11" s="373"/>
      <c r="I11" s="373"/>
      <c r="J11" s="321">
        <f t="shared" si="0"/>
        <v>0</v>
      </c>
      <c r="K11" s="375"/>
      <c r="L11" s="375"/>
      <c r="M11" s="375"/>
      <c r="N11" s="322">
        <f t="shared" si="1"/>
        <v>0</v>
      </c>
      <c r="O11" s="361"/>
      <c r="P11" s="266"/>
      <c r="Q11" s="256">
        <v>496</v>
      </c>
      <c r="R11" s="255">
        <v>11</v>
      </c>
    </row>
    <row r="12" spans="1:18" s="79" customFormat="1" ht="49.5" customHeight="1" x14ac:dyDescent="0.2">
      <c r="A12" s="342">
        <v>5</v>
      </c>
      <c r="B12" s="343" t="s">
        <v>382</v>
      </c>
      <c r="C12" s="344" t="str">
        <f>IF(ISERROR(VLOOKUP(B12,'KAYIT LİSTESİ'!$B$4:$H$667,2,0)),"",(VLOOKUP(B12,'KAYIT LİSTESİ'!$B$4:$H$667,2,0)))</f>
        <v/>
      </c>
      <c r="D12" s="345" t="str">
        <f>IF(ISERROR(VLOOKUP(B12,'KAYIT LİSTESİ'!$B$4:$H$667,4,0)),"",(VLOOKUP(B12,'KAYIT LİSTESİ'!$B$4:$H$667,4,0)))</f>
        <v/>
      </c>
      <c r="E12" s="346" t="str">
        <f>IF(ISERROR(VLOOKUP(B12,'KAYIT LİSTESİ'!$B$4:$H$667,5,0)),"",(VLOOKUP(B12,'KAYIT LİSTESİ'!$B$4:$H$667,5,0)))</f>
        <v/>
      </c>
      <c r="F12" s="346" t="str">
        <f>IF(ISERROR(VLOOKUP(B12,'KAYIT LİSTESİ'!$B$4:$H$667,6,0)),"",(VLOOKUP(B12,'KAYIT LİSTESİ'!$B$4:$H$667,6,0)))</f>
        <v/>
      </c>
      <c r="G12" s="373"/>
      <c r="H12" s="373"/>
      <c r="I12" s="373"/>
      <c r="J12" s="321">
        <f t="shared" si="0"/>
        <v>0</v>
      </c>
      <c r="K12" s="375"/>
      <c r="L12" s="375"/>
      <c r="M12" s="375"/>
      <c r="N12" s="322">
        <f t="shared" si="1"/>
        <v>0</v>
      </c>
      <c r="O12" s="361"/>
      <c r="P12" s="266"/>
      <c r="Q12" s="256">
        <v>512</v>
      </c>
      <c r="R12" s="255">
        <v>12</v>
      </c>
    </row>
    <row r="13" spans="1:18" s="79" customFormat="1" ht="49.5" customHeight="1" x14ac:dyDescent="0.2">
      <c r="A13" s="342">
        <v>6</v>
      </c>
      <c r="B13" s="343" t="s">
        <v>383</v>
      </c>
      <c r="C13" s="344" t="str">
        <f>IF(ISERROR(VLOOKUP(B13,'KAYIT LİSTESİ'!$B$4:$H$667,2,0)),"",(VLOOKUP(B13,'KAYIT LİSTESİ'!$B$4:$H$667,2,0)))</f>
        <v/>
      </c>
      <c r="D13" s="345" t="str">
        <f>IF(ISERROR(VLOOKUP(B13,'KAYIT LİSTESİ'!$B$4:$H$667,4,0)),"",(VLOOKUP(B13,'KAYIT LİSTESİ'!$B$4:$H$667,4,0)))</f>
        <v/>
      </c>
      <c r="E13" s="346" t="str">
        <f>IF(ISERROR(VLOOKUP(B13,'KAYIT LİSTESİ'!$B$4:$H$667,5,0)),"",(VLOOKUP(B13,'KAYIT LİSTESİ'!$B$4:$H$667,5,0)))</f>
        <v/>
      </c>
      <c r="F13" s="346" t="str">
        <f>IF(ISERROR(VLOOKUP(B13,'KAYIT LİSTESİ'!$B$4:$H$667,6,0)),"",(VLOOKUP(B13,'KAYIT LİSTESİ'!$B$4:$H$667,6,0)))</f>
        <v/>
      </c>
      <c r="G13" s="373"/>
      <c r="H13" s="373"/>
      <c r="I13" s="373"/>
      <c r="J13" s="321">
        <f t="shared" si="0"/>
        <v>0</v>
      </c>
      <c r="K13" s="375"/>
      <c r="L13" s="375"/>
      <c r="M13" s="375"/>
      <c r="N13" s="322">
        <f t="shared" si="1"/>
        <v>0</v>
      </c>
      <c r="O13" s="361"/>
      <c r="P13" s="266"/>
      <c r="Q13" s="256">
        <v>528</v>
      </c>
      <c r="R13" s="255">
        <v>13</v>
      </c>
    </row>
    <row r="14" spans="1:18" s="79" customFormat="1" ht="49.5" customHeight="1" x14ac:dyDescent="0.2">
      <c r="A14" s="342">
        <v>7</v>
      </c>
      <c r="B14" s="343" t="s">
        <v>384</v>
      </c>
      <c r="C14" s="344" t="str">
        <f>IF(ISERROR(VLOOKUP(B14,'KAYIT LİSTESİ'!$B$4:$H$667,2,0)),"",(VLOOKUP(B14,'KAYIT LİSTESİ'!$B$4:$H$667,2,0)))</f>
        <v/>
      </c>
      <c r="D14" s="345" t="str">
        <f>IF(ISERROR(VLOOKUP(B14,'KAYIT LİSTESİ'!$B$4:$H$667,4,0)),"",(VLOOKUP(B14,'KAYIT LİSTESİ'!$B$4:$H$667,4,0)))</f>
        <v/>
      </c>
      <c r="E14" s="346" t="str">
        <f>IF(ISERROR(VLOOKUP(B14,'KAYIT LİSTESİ'!$B$4:$H$667,5,0)),"",(VLOOKUP(B14,'KAYIT LİSTESİ'!$B$4:$H$667,5,0)))</f>
        <v/>
      </c>
      <c r="F14" s="346" t="str">
        <f>IF(ISERROR(VLOOKUP(B14,'KAYIT LİSTESİ'!$B$4:$H$667,6,0)),"",(VLOOKUP(B14,'KAYIT LİSTESİ'!$B$4:$H$667,6,0)))</f>
        <v/>
      </c>
      <c r="G14" s="373"/>
      <c r="H14" s="373"/>
      <c r="I14" s="373"/>
      <c r="J14" s="321">
        <f t="shared" si="0"/>
        <v>0</v>
      </c>
      <c r="K14" s="375"/>
      <c r="L14" s="375"/>
      <c r="M14" s="375"/>
      <c r="N14" s="322">
        <f t="shared" si="1"/>
        <v>0</v>
      </c>
      <c r="O14" s="361"/>
      <c r="P14" s="266"/>
      <c r="Q14" s="256">
        <v>544</v>
      </c>
      <c r="R14" s="255">
        <v>14</v>
      </c>
    </row>
    <row r="15" spans="1:18" s="79" customFormat="1" ht="49.5" customHeight="1" x14ac:dyDescent="0.2">
      <c r="A15" s="342">
        <v>8</v>
      </c>
      <c r="B15" s="343" t="s">
        <v>385</v>
      </c>
      <c r="C15" s="344" t="str">
        <f>IF(ISERROR(VLOOKUP(B15,'KAYIT LİSTESİ'!$B$4:$H$667,2,0)),"",(VLOOKUP(B15,'KAYIT LİSTESİ'!$B$4:$H$667,2,0)))</f>
        <v/>
      </c>
      <c r="D15" s="345" t="str">
        <f>IF(ISERROR(VLOOKUP(B15,'KAYIT LİSTESİ'!$B$4:$H$667,4,0)),"",(VLOOKUP(B15,'KAYIT LİSTESİ'!$B$4:$H$667,4,0)))</f>
        <v/>
      </c>
      <c r="E15" s="346" t="str">
        <f>IF(ISERROR(VLOOKUP(B15,'KAYIT LİSTESİ'!$B$4:$H$667,5,0)),"",(VLOOKUP(B15,'KAYIT LİSTESİ'!$B$4:$H$667,5,0)))</f>
        <v/>
      </c>
      <c r="F15" s="346" t="str">
        <f>IF(ISERROR(VLOOKUP(B15,'KAYIT LİSTESİ'!$B$4:$H$667,6,0)),"",(VLOOKUP(B15,'KAYIT LİSTESİ'!$B$4:$H$667,6,0)))</f>
        <v/>
      </c>
      <c r="G15" s="373"/>
      <c r="H15" s="373"/>
      <c r="I15" s="373"/>
      <c r="J15" s="321">
        <f t="shared" si="0"/>
        <v>0</v>
      </c>
      <c r="K15" s="375"/>
      <c r="L15" s="375"/>
      <c r="M15" s="375"/>
      <c r="N15" s="322">
        <f t="shared" si="1"/>
        <v>0</v>
      </c>
      <c r="O15" s="361"/>
      <c r="P15" s="266"/>
      <c r="Q15" s="256">
        <v>560</v>
      </c>
      <c r="R15" s="255">
        <v>15</v>
      </c>
    </row>
    <row r="16" spans="1:18" s="79" customFormat="1" ht="49.5" customHeight="1" x14ac:dyDescent="0.2">
      <c r="A16" s="342"/>
      <c r="B16" s="343" t="s">
        <v>386</v>
      </c>
      <c r="C16" s="344" t="str">
        <f>IF(ISERROR(VLOOKUP(B16,'KAYIT LİSTESİ'!$B$4:$H$667,2,0)),"",(VLOOKUP(B16,'KAYIT LİSTESİ'!$B$4:$H$667,2,0)))</f>
        <v/>
      </c>
      <c r="D16" s="345" t="str">
        <f>IF(ISERROR(VLOOKUP(B16,'KAYIT LİSTESİ'!$B$4:$H$667,4,0)),"",(VLOOKUP(B16,'KAYIT LİSTESİ'!$B$4:$H$667,4,0)))</f>
        <v/>
      </c>
      <c r="E16" s="346" t="str">
        <f>IF(ISERROR(VLOOKUP(B16,'KAYIT LİSTESİ'!$B$4:$H$667,5,0)),"",(VLOOKUP(B16,'KAYIT LİSTESİ'!$B$4:$H$667,5,0)))</f>
        <v/>
      </c>
      <c r="F16" s="346" t="str">
        <f>IF(ISERROR(VLOOKUP(B16,'KAYIT LİSTESİ'!$B$4:$H$667,6,0)),"",(VLOOKUP(B16,'KAYIT LİSTESİ'!$B$4:$H$667,6,0)))</f>
        <v/>
      </c>
      <c r="G16" s="373"/>
      <c r="H16" s="373"/>
      <c r="I16" s="373"/>
      <c r="J16" s="321">
        <f t="shared" si="0"/>
        <v>0</v>
      </c>
      <c r="K16" s="375"/>
      <c r="L16" s="375"/>
      <c r="M16" s="375"/>
      <c r="N16" s="322">
        <f t="shared" si="1"/>
        <v>0</v>
      </c>
      <c r="O16" s="361"/>
      <c r="P16" s="266"/>
      <c r="Q16" s="256">
        <v>576</v>
      </c>
      <c r="R16" s="255">
        <v>16</v>
      </c>
    </row>
    <row r="17" spans="1:18" s="79" customFormat="1" ht="49.5" customHeight="1" x14ac:dyDescent="0.2">
      <c r="A17" s="342"/>
      <c r="B17" s="343" t="s">
        <v>387</v>
      </c>
      <c r="C17" s="344" t="str">
        <f>IF(ISERROR(VLOOKUP(B17,'KAYIT LİSTESİ'!$B$4:$H$667,2,0)),"",(VLOOKUP(B17,'KAYIT LİSTESİ'!$B$4:$H$667,2,0)))</f>
        <v/>
      </c>
      <c r="D17" s="345" t="str">
        <f>IF(ISERROR(VLOOKUP(B17,'KAYIT LİSTESİ'!$B$4:$H$667,4,0)),"",(VLOOKUP(B17,'KAYIT LİSTESİ'!$B$4:$H$667,4,0)))</f>
        <v/>
      </c>
      <c r="E17" s="346" t="str">
        <f>IF(ISERROR(VLOOKUP(B17,'KAYIT LİSTESİ'!$B$4:$H$667,5,0)),"",(VLOOKUP(B17,'KAYIT LİSTESİ'!$B$4:$H$667,5,0)))</f>
        <v/>
      </c>
      <c r="F17" s="346" t="str">
        <f>IF(ISERROR(VLOOKUP(B17,'KAYIT LİSTESİ'!$B$4:$H$667,6,0)),"",(VLOOKUP(B17,'KAYIT LİSTESİ'!$B$4:$H$667,6,0)))</f>
        <v/>
      </c>
      <c r="G17" s="373"/>
      <c r="H17" s="373"/>
      <c r="I17" s="373"/>
      <c r="J17" s="321">
        <f t="shared" si="0"/>
        <v>0</v>
      </c>
      <c r="K17" s="375"/>
      <c r="L17" s="375"/>
      <c r="M17" s="375"/>
      <c r="N17" s="322">
        <f t="shared" si="1"/>
        <v>0</v>
      </c>
      <c r="O17" s="361"/>
      <c r="P17" s="266"/>
      <c r="Q17" s="256">
        <v>592</v>
      </c>
      <c r="R17" s="255">
        <v>17</v>
      </c>
    </row>
    <row r="18" spans="1:18" s="79" customFormat="1" ht="49.5" customHeight="1" x14ac:dyDescent="0.2">
      <c r="A18" s="342"/>
      <c r="B18" s="343" t="s">
        <v>388</v>
      </c>
      <c r="C18" s="344" t="str">
        <f>IF(ISERROR(VLOOKUP(B18,'KAYIT LİSTESİ'!$B$4:$H$667,2,0)),"",(VLOOKUP(B18,'KAYIT LİSTESİ'!$B$4:$H$667,2,0)))</f>
        <v/>
      </c>
      <c r="D18" s="345" t="str">
        <f>IF(ISERROR(VLOOKUP(B18,'KAYIT LİSTESİ'!$B$4:$H$667,4,0)),"",(VLOOKUP(B18,'KAYIT LİSTESİ'!$B$4:$H$667,4,0)))</f>
        <v/>
      </c>
      <c r="E18" s="346" t="str">
        <f>IF(ISERROR(VLOOKUP(B18,'KAYIT LİSTESİ'!$B$4:$H$667,5,0)),"",(VLOOKUP(B18,'KAYIT LİSTESİ'!$B$4:$H$667,5,0)))</f>
        <v/>
      </c>
      <c r="F18" s="346" t="str">
        <f>IF(ISERROR(VLOOKUP(B18,'KAYIT LİSTESİ'!$B$4:$H$667,6,0)),"",(VLOOKUP(B18,'KAYIT LİSTESİ'!$B$4:$H$667,6,0)))</f>
        <v/>
      </c>
      <c r="G18" s="373"/>
      <c r="H18" s="373"/>
      <c r="I18" s="373"/>
      <c r="J18" s="321">
        <f t="shared" si="0"/>
        <v>0</v>
      </c>
      <c r="K18" s="375"/>
      <c r="L18" s="375"/>
      <c r="M18" s="375"/>
      <c r="N18" s="322">
        <f t="shared" si="1"/>
        <v>0</v>
      </c>
      <c r="O18" s="361"/>
      <c r="P18" s="266"/>
      <c r="Q18" s="256">
        <v>608</v>
      </c>
      <c r="R18" s="255">
        <v>18</v>
      </c>
    </row>
    <row r="19" spans="1:18" s="79" customFormat="1" ht="49.5" customHeight="1" x14ac:dyDescent="0.2">
      <c r="A19" s="342"/>
      <c r="B19" s="343" t="s">
        <v>389</v>
      </c>
      <c r="C19" s="344" t="str">
        <f>IF(ISERROR(VLOOKUP(B19,'KAYIT LİSTESİ'!$B$4:$H$667,2,0)),"",(VLOOKUP(B19,'KAYIT LİSTESİ'!$B$4:$H$667,2,0)))</f>
        <v/>
      </c>
      <c r="D19" s="345" t="str">
        <f>IF(ISERROR(VLOOKUP(B19,'KAYIT LİSTESİ'!$B$4:$H$667,4,0)),"",(VLOOKUP(B19,'KAYIT LİSTESİ'!$B$4:$H$667,4,0)))</f>
        <v/>
      </c>
      <c r="E19" s="346" t="str">
        <f>IF(ISERROR(VLOOKUP(B19,'KAYIT LİSTESİ'!$B$4:$H$667,5,0)),"",(VLOOKUP(B19,'KAYIT LİSTESİ'!$B$4:$H$667,5,0)))</f>
        <v/>
      </c>
      <c r="F19" s="346" t="str">
        <f>IF(ISERROR(VLOOKUP(B19,'KAYIT LİSTESİ'!$B$4:$H$667,6,0)),"",(VLOOKUP(B19,'KAYIT LİSTESİ'!$B$4:$H$667,6,0)))</f>
        <v/>
      </c>
      <c r="G19" s="373"/>
      <c r="H19" s="373"/>
      <c r="I19" s="373"/>
      <c r="J19" s="321">
        <f t="shared" si="0"/>
        <v>0</v>
      </c>
      <c r="K19" s="375"/>
      <c r="L19" s="375"/>
      <c r="M19" s="375"/>
      <c r="N19" s="322">
        <f t="shared" si="1"/>
        <v>0</v>
      </c>
      <c r="O19" s="361"/>
      <c r="P19" s="266"/>
      <c r="Q19" s="256">
        <v>624</v>
      </c>
      <c r="R19" s="255">
        <v>19</v>
      </c>
    </row>
    <row r="20" spans="1:18" s="79" customFormat="1" ht="49.5" customHeight="1" x14ac:dyDescent="0.2">
      <c r="A20" s="342"/>
      <c r="B20" s="343" t="s">
        <v>390</v>
      </c>
      <c r="C20" s="344" t="str">
        <f>IF(ISERROR(VLOOKUP(B20,'KAYIT LİSTESİ'!$B$4:$H$667,2,0)),"",(VLOOKUP(B20,'KAYIT LİSTESİ'!$B$4:$H$667,2,0)))</f>
        <v/>
      </c>
      <c r="D20" s="345" t="str">
        <f>IF(ISERROR(VLOOKUP(B20,'KAYIT LİSTESİ'!$B$4:$H$667,4,0)),"",(VLOOKUP(B20,'KAYIT LİSTESİ'!$B$4:$H$667,4,0)))</f>
        <v/>
      </c>
      <c r="E20" s="346" t="str">
        <f>IF(ISERROR(VLOOKUP(B20,'KAYIT LİSTESİ'!$B$4:$H$667,5,0)),"",(VLOOKUP(B20,'KAYIT LİSTESİ'!$B$4:$H$667,5,0)))</f>
        <v/>
      </c>
      <c r="F20" s="346" t="str">
        <f>IF(ISERROR(VLOOKUP(B20,'KAYIT LİSTESİ'!$B$4:$H$667,6,0)),"",(VLOOKUP(B20,'KAYIT LİSTESİ'!$B$4:$H$667,6,0)))</f>
        <v/>
      </c>
      <c r="G20" s="373"/>
      <c r="H20" s="373"/>
      <c r="I20" s="373"/>
      <c r="J20" s="321">
        <f t="shared" si="0"/>
        <v>0</v>
      </c>
      <c r="K20" s="375"/>
      <c r="L20" s="375"/>
      <c r="M20" s="375"/>
      <c r="N20" s="322">
        <f t="shared" si="1"/>
        <v>0</v>
      </c>
      <c r="O20" s="361"/>
      <c r="P20" s="266"/>
      <c r="Q20" s="256">
        <v>640</v>
      </c>
      <c r="R20" s="255">
        <v>20</v>
      </c>
    </row>
    <row r="21" spans="1:18" s="79" customFormat="1" ht="49.5" customHeight="1" x14ac:dyDescent="0.2">
      <c r="A21" s="342"/>
      <c r="B21" s="343" t="s">
        <v>391</v>
      </c>
      <c r="C21" s="344" t="str">
        <f>IF(ISERROR(VLOOKUP(B21,'KAYIT LİSTESİ'!$B$4:$H$667,2,0)),"",(VLOOKUP(B21,'KAYIT LİSTESİ'!$B$4:$H$667,2,0)))</f>
        <v/>
      </c>
      <c r="D21" s="345" t="str">
        <f>IF(ISERROR(VLOOKUP(B21,'KAYIT LİSTESİ'!$B$4:$H$667,4,0)),"",(VLOOKUP(B21,'KAYIT LİSTESİ'!$B$4:$H$667,4,0)))</f>
        <v/>
      </c>
      <c r="E21" s="346" t="str">
        <f>IF(ISERROR(VLOOKUP(B21,'KAYIT LİSTESİ'!$B$4:$H$667,5,0)),"",(VLOOKUP(B21,'KAYIT LİSTESİ'!$B$4:$H$667,5,0)))</f>
        <v/>
      </c>
      <c r="F21" s="346" t="str">
        <f>IF(ISERROR(VLOOKUP(B21,'KAYIT LİSTESİ'!$B$4:$H$667,6,0)),"",(VLOOKUP(B21,'KAYIT LİSTESİ'!$B$4:$H$667,6,0)))</f>
        <v/>
      </c>
      <c r="G21" s="373"/>
      <c r="H21" s="373"/>
      <c r="I21" s="373"/>
      <c r="J21" s="321">
        <f t="shared" si="0"/>
        <v>0</v>
      </c>
      <c r="K21" s="375"/>
      <c r="L21" s="375"/>
      <c r="M21" s="375"/>
      <c r="N21" s="322">
        <f t="shared" si="1"/>
        <v>0</v>
      </c>
      <c r="O21" s="361"/>
      <c r="P21" s="266"/>
      <c r="Q21" s="256">
        <v>656</v>
      </c>
      <c r="R21" s="255">
        <v>21</v>
      </c>
    </row>
    <row r="22" spans="1:18" s="79" customFormat="1" ht="49.5" customHeight="1" x14ac:dyDescent="0.2">
      <c r="A22" s="342"/>
      <c r="B22" s="343" t="s">
        <v>392</v>
      </c>
      <c r="C22" s="344" t="str">
        <f>IF(ISERROR(VLOOKUP(B22,'KAYIT LİSTESİ'!$B$4:$H$667,2,0)),"",(VLOOKUP(B22,'KAYIT LİSTESİ'!$B$4:$H$667,2,0)))</f>
        <v/>
      </c>
      <c r="D22" s="345" t="str">
        <f>IF(ISERROR(VLOOKUP(B22,'KAYIT LİSTESİ'!$B$4:$H$667,4,0)),"",(VLOOKUP(B22,'KAYIT LİSTESİ'!$B$4:$H$667,4,0)))</f>
        <v/>
      </c>
      <c r="E22" s="346" t="str">
        <f>IF(ISERROR(VLOOKUP(B22,'KAYIT LİSTESİ'!$B$4:$H$667,5,0)),"",(VLOOKUP(B22,'KAYIT LİSTESİ'!$B$4:$H$667,5,0)))</f>
        <v/>
      </c>
      <c r="F22" s="346" t="str">
        <f>IF(ISERROR(VLOOKUP(B22,'KAYIT LİSTESİ'!$B$4:$H$667,6,0)),"",(VLOOKUP(B22,'KAYIT LİSTESİ'!$B$4:$H$667,6,0)))</f>
        <v/>
      </c>
      <c r="G22" s="373"/>
      <c r="H22" s="373"/>
      <c r="I22" s="373"/>
      <c r="J22" s="321">
        <f t="shared" si="0"/>
        <v>0</v>
      </c>
      <c r="K22" s="375"/>
      <c r="L22" s="375"/>
      <c r="M22" s="375"/>
      <c r="N22" s="322">
        <f t="shared" si="1"/>
        <v>0</v>
      </c>
      <c r="O22" s="361"/>
      <c r="P22" s="266"/>
      <c r="Q22" s="256">
        <v>672</v>
      </c>
      <c r="R22" s="255">
        <v>22</v>
      </c>
    </row>
    <row r="23" spans="1:18" s="79" customFormat="1" ht="49.5" customHeight="1" x14ac:dyDescent="0.2">
      <c r="A23" s="342"/>
      <c r="B23" s="343" t="s">
        <v>393</v>
      </c>
      <c r="C23" s="344" t="str">
        <f>IF(ISERROR(VLOOKUP(B23,'KAYIT LİSTESİ'!$B$4:$H$667,2,0)),"",(VLOOKUP(B23,'KAYIT LİSTESİ'!$B$4:$H$667,2,0)))</f>
        <v/>
      </c>
      <c r="D23" s="345" t="str">
        <f>IF(ISERROR(VLOOKUP(B23,'KAYIT LİSTESİ'!$B$4:$H$667,4,0)),"",(VLOOKUP(B23,'KAYIT LİSTESİ'!$B$4:$H$667,4,0)))</f>
        <v/>
      </c>
      <c r="E23" s="346" t="str">
        <f>IF(ISERROR(VLOOKUP(B23,'KAYIT LİSTESİ'!$B$4:$H$667,5,0)),"",(VLOOKUP(B23,'KAYIT LİSTESİ'!$B$4:$H$667,5,0)))</f>
        <v/>
      </c>
      <c r="F23" s="346" t="str">
        <f>IF(ISERROR(VLOOKUP(B23,'KAYIT LİSTESİ'!$B$4:$H$667,6,0)),"",(VLOOKUP(B23,'KAYIT LİSTESİ'!$B$4:$H$667,6,0)))</f>
        <v/>
      </c>
      <c r="G23" s="373"/>
      <c r="H23" s="373"/>
      <c r="I23" s="373"/>
      <c r="J23" s="321">
        <f t="shared" si="0"/>
        <v>0</v>
      </c>
      <c r="K23" s="375"/>
      <c r="L23" s="375"/>
      <c r="M23" s="375"/>
      <c r="N23" s="322">
        <f t="shared" si="1"/>
        <v>0</v>
      </c>
      <c r="O23" s="361"/>
      <c r="P23" s="266"/>
      <c r="Q23" s="256">
        <v>688</v>
      </c>
      <c r="R23" s="255">
        <v>23</v>
      </c>
    </row>
    <row r="24" spans="1:18" s="79" customFormat="1" ht="49.5" customHeight="1" x14ac:dyDescent="0.2">
      <c r="A24" s="342"/>
      <c r="B24" s="343" t="s">
        <v>394</v>
      </c>
      <c r="C24" s="344" t="str">
        <f>IF(ISERROR(VLOOKUP(B24,'KAYIT LİSTESİ'!$B$4:$H$667,2,0)),"",(VLOOKUP(B24,'KAYIT LİSTESİ'!$B$4:$H$667,2,0)))</f>
        <v/>
      </c>
      <c r="D24" s="345" t="str">
        <f>IF(ISERROR(VLOOKUP(B24,'KAYIT LİSTESİ'!$B$4:$H$667,4,0)),"",(VLOOKUP(B24,'KAYIT LİSTESİ'!$B$4:$H$667,4,0)))</f>
        <v/>
      </c>
      <c r="E24" s="346" t="str">
        <f>IF(ISERROR(VLOOKUP(B24,'KAYIT LİSTESİ'!$B$4:$H$667,5,0)),"",(VLOOKUP(B24,'KAYIT LİSTESİ'!$B$4:$H$667,5,0)))</f>
        <v/>
      </c>
      <c r="F24" s="346" t="str">
        <f>IF(ISERROR(VLOOKUP(B24,'KAYIT LİSTESİ'!$B$4:$H$667,6,0)),"",(VLOOKUP(B24,'KAYIT LİSTESİ'!$B$4:$H$667,6,0)))</f>
        <v/>
      </c>
      <c r="G24" s="373"/>
      <c r="H24" s="373"/>
      <c r="I24" s="373"/>
      <c r="J24" s="321">
        <f t="shared" si="0"/>
        <v>0</v>
      </c>
      <c r="K24" s="375"/>
      <c r="L24" s="375"/>
      <c r="M24" s="375"/>
      <c r="N24" s="322">
        <f t="shared" si="1"/>
        <v>0</v>
      </c>
      <c r="O24" s="361"/>
      <c r="P24" s="266"/>
      <c r="Q24" s="256">
        <v>704</v>
      </c>
      <c r="R24" s="255">
        <v>24</v>
      </c>
    </row>
    <row r="25" spans="1:18" s="79" customFormat="1" ht="49.5" customHeight="1" x14ac:dyDescent="0.2">
      <c r="A25" s="342"/>
      <c r="B25" s="343" t="s">
        <v>395</v>
      </c>
      <c r="C25" s="344" t="str">
        <f>IF(ISERROR(VLOOKUP(B25,'KAYIT LİSTESİ'!$B$4:$H$667,2,0)),"",(VLOOKUP(B25,'KAYIT LİSTESİ'!$B$4:$H$667,2,0)))</f>
        <v/>
      </c>
      <c r="D25" s="345" t="str">
        <f>IF(ISERROR(VLOOKUP(B25,'KAYIT LİSTESİ'!$B$4:$H$667,4,0)),"",(VLOOKUP(B25,'KAYIT LİSTESİ'!$B$4:$H$667,4,0)))</f>
        <v/>
      </c>
      <c r="E25" s="346" t="str">
        <f>IF(ISERROR(VLOOKUP(B25,'KAYIT LİSTESİ'!$B$4:$H$667,5,0)),"",(VLOOKUP(B25,'KAYIT LİSTESİ'!$B$4:$H$667,5,0)))</f>
        <v/>
      </c>
      <c r="F25" s="346" t="str">
        <f>IF(ISERROR(VLOOKUP(B25,'KAYIT LİSTESİ'!$B$4:$H$667,6,0)),"",(VLOOKUP(B25,'KAYIT LİSTESİ'!$B$4:$H$667,6,0)))</f>
        <v/>
      </c>
      <c r="G25" s="373"/>
      <c r="H25" s="373"/>
      <c r="I25" s="373"/>
      <c r="J25" s="321">
        <f t="shared" si="0"/>
        <v>0</v>
      </c>
      <c r="K25" s="375"/>
      <c r="L25" s="375"/>
      <c r="M25" s="375"/>
      <c r="N25" s="322">
        <f t="shared" si="1"/>
        <v>0</v>
      </c>
      <c r="O25" s="361"/>
      <c r="P25" s="266"/>
      <c r="Q25" s="256">
        <v>720</v>
      </c>
      <c r="R25" s="255">
        <v>25</v>
      </c>
    </row>
    <row r="26" spans="1:18" s="79" customFormat="1" ht="49.5" customHeight="1" x14ac:dyDescent="0.2">
      <c r="A26" s="342"/>
      <c r="B26" s="343" t="s">
        <v>396</v>
      </c>
      <c r="C26" s="344" t="str">
        <f>IF(ISERROR(VLOOKUP(B26,'KAYIT LİSTESİ'!$B$4:$H$667,2,0)),"",(VLOOKUP(B26,'KAYIT LİSTESİ'!$B$4:$H$667,2,0)))</f>
        <v/>
      </c>
      <c r="D26" s="345" t="str">
        <f>IF(ISERROR(VLOOKUP(B26,'KAYIT LİSTESİ'!$B$4:$H$667,4,0)),"",(VLOOKUP(B26,'KAYIT LİSTESİ'!$B$4:$H$667,4,0)))</f>
        <v/>
      </c>
      <c r="E26" s="346" t="str">
        <f>IF(ISERROR(VLOOKUP(B26,'KAYIT LİSTESİ'!$B$4:$H$667,5,0)),"",(VLOOKUP(B26,'KAYIT LİSTESİ'!$B$4:$H$667,5,0)))</f>
        <v/>
      </c>
      <c r="F26" s="346" t="str">
        <f>IF(ISERROR(VLOOKUP(B26,'KAYIT LİSTESİ'!$B$4:$H$667,6,0)),"",(VLOOKUP(B26,'KAYIT LİSTESİ'!$B$4:$H$667,6,0)))</f>
        <v/>
      </c>
      <c r="G26" s="373"/>
      <c r="H26" s="373"/>
      <c r="I26" s="373"/>
      <c r="J26" s="321">
        <f t="shared" si="0"/>
        <v>0</v>
      </c>
      <c r="K26" s="375"/>
      <c r="L26" s="375"/>
      <c r="M26" s="375"/>
      <c r="N26" s="322">
        <f t="shared" si="1"/>
        <v>0</v>
      </c>
      <c r="O26" s="361"/>
      <c r="P26" s="266"/>
      <c r="Q26" s="256">
        <v>736</v>
      </c>
      <c r="R26" s="255">
        <v>26</v>
      </c>
    </row>
    <row r="27" spans="1:18" s="79" customFormat="1" ht="49.5" customHeight="1" x14ac:dyDescent="0.2">
      <c r="A27" s="342"/>
      <c r="B27" s="343" t="s">
        <v>397</v>
      </c>
      <c r="C27" s="344" t="str">
        <f>IF(ISERROR(VLOOKUP(B27,'KAYIT LİSTESİ'!$B$4:$H$667,2,0)),"",(VLOOKUP(B27,'KAYIT LİSTESİ'!$B$4:$H$667,2,0)))</f>
        <v/>
      </c>
      <c r="D27" s="345" t="str">
        <f>IF(ISERROR(VLOOKUP(B27,'KAYIT LİSTESİ'!$B$4:$H$667,4,0)),"",(VLOOKUP(B27,'KAYIT LİSTESİ'!$B$4:$H$667,4,0)))</f>
        <v/>
      </c>
      <c r="E27" s="346" t="str">
        <f>IF(ISERROR(VLOOKUP(B27,'KAYIT LİSTESİ'!$B$4:$H$667,5,0)),"",(VLOOKUP(B27,'KAYIT LİSTESİ'!$B$4:$H$667,5,0)))</f>
        <v/>
      </c>
      <c r="F27" s="346" t="str">
        <f>IF(ISERROR(VLOOKUP(B27,'KAYIT LİSTESİ'!$B$4:$H$667,6,0)),"",(VLOOKUP(B27,'KAYIT LİSTESİ'!$B$4:$H$667,6,0)))</f>
        <v/>
      </c>
      <c r="G27" s="373"/>
      <c r="H27" s="373"/>
      <c r="I27" s="373"/>
      <c r="J27" s="321">
        <f t="shared" si="0"/>
        <v>0</v>
      </c>
      <c r="K27" s="375"/>
      <c r="L27" s="375"/>
      <c r="M27" s="375"/>
      <c r="N27" s="322">
        <f t="shared" si="1"/>
        <v>0</v>
      </c>
      <c r="O27" s="361"/>
      <c r="P27" s="266"/>
      <c r="Q27" s="256">
        <v>752</v>
      </c>
      <c r="R27" s="255">
        <v>27</v>
      </c>
    </row>
    <row r="28" spans="1:18" s="79" customFormat="1" ht="49.5" customHeight="1" x14ac:dyDescent="0.2">
      <c r="A28" s="342"/>
      <c r="B28" s="343" t="s">
        <v>398</v>
      </c>
      <c r="C28" s="344" t="str">
        <f>IF(ISERROR(VLOOKUP(B28,'KAYIT LİSTESİ'!$B$4:$H$667,2,0)),"",(VLOOKUP(B28,'KAYIT LİSTESİ'!$B$4:$H$667,2,0)))</f>
        <v/>
      </c>
      <c r="D28" s="345" t="str">
        <f>IF(ISERROR(VLOOKUP(B28,'KAYIT LİSTESİ'!$B$4:$H$667,4,0)),"",(VLOOKUP(B28,'KAYIT LİSTESİ'!$B$4:$H$667,4,0)))</f>
        <v/>
      </c>
      <c r="E28" s="346" t="str">
        <f>IF(ISERROR(VLOOKUP(B28,'KAYIT LİSTESİ'!$B$4:$H$667,5,0)),"",(VLOOKUP(B28,'KAYIT LİSTESİ'!$B$4:$H$667,5,0)))</f>
        <v/>
      </c>
      <c r="F28" s="346" t="str">
        <f>IF(ISERROR(VLOOKUP(B28,'KAYIT LİSTESİ'!$B$4:$H$667,6,0)),"",(VLOOKUP(B28,'KAYIT LİSTESİ'!$B$4:$H$667,6,0)))</f>
        <v/>
      </c>
      <c r="G28" s="373"/>
      <c r="H28" s="373"/>
      <c r="I28" s="373"/>
      <c r="J28" s="321">
        <f t="shared" si="0"/>
        <v>0</v>
      </c>
      <c r="K28" s="375"/>
      <c r="L28" s="375"/>
      <c r="M28" s="375"/>
      <c r="N28" s="322">
        <f t="shared" si="1"/>
        <v>0</v>
      </c>
      <c r="O28" s="361"/>
      <c r="P28" s="266"/>
      <c r="Q28" s="256">
        <v>768</v>
      </c>
      <c r="R28" s="255">
        <v>28</v>
      </c>
    </row>
    <row r="29" spans="1:18" s="79" customFormat="1" ht="49.5" customHeight="1" x14ac:dyDescent="0.2">
      <c r="A29" s="342"/>
      <c r="B29" s="343" t="s">
        <v>399</v>
      </c>
      <c r="C29" s="344" t="str">
        <f>IF(ISERROR(VLOOKUP(B29,'KAYIT LİSTESİ'!$B$4:$H$667,2,0)),"",(VLOOKUP(B29,'KAYIT LİSTESİ'!$B$4:$H$667,2,0)))</f>
        <v/>
      </c>
      <c r="D29" s="345" t="str">
        <f>IF(ISERROR(VLOOKUP(B29,'KAYIT LİSTESİ'!$B$4:$H$667,4,0)),"",(VLOOKUP(B29,'KAYIT LİSTESİ'!$B$4:$H$667,4,0)))</f>
        <v/>
      </c>
      <c r="E29" s="346" t="str">
        <f>IF(ISERROR(VLOOKUP(B29,'KAYIT LİSTESİ'!$B$4:$H$667,5,0)),"",(VLOOKUP(B29,'KAYIT LİSTESİ'!$B$4:$H$667,5,0)))</f>
        <v/>
      </c>
      <c r="F29" s="346" t="str">
        <f>IF(ISERROR(VLOOKUP(B29,'KAYIT LİSTESİ'!$B$4:$H$667,6,0)),"",(VLOOKUP(B29,'KAYIT LİSTESİ'!$B$4:$H$667,6,0)))</f>
        <v/>
      </c>
      <c r="G29" s="373"/>
      <c r="H29" s="373"/>
      <c r="I29" s="373"/>
      <c r="J29" s="321">
        <f t="shared" si="0"/>
        <v>0</v>
      </c>
      <c r="K29" s="375"/>
      <c r="L29" s="375"/>
      <c r="M29" s="375"/>
      <c r="N29" s="322">
        <f t="shared" si="1"/>
        <v>0</v>
      </c>
      <c r="O29" s="361"/>
      <c r="P29" s="266"/>
      <c r="Q29" s="256">
        <v>784</v>
      </c>
      <c r="R29" s="255">
        <v>29</v>
      </c>
    </row>
    <row r="30" spans="1:18" s="79" customFormat="1" ht="49.5" customHeight="1" x14ac:dyDescent="0.2">
      <c r="A30" s="342"/>
      <c r="B30" s="343" t="s">
        <v>400</v>
      </c>
      <c r="C30" s="344" t="str">
        <f>IF(ISERROR(VLOOKUP(B30,'KAYIT LİSTESİ'!$B$4:$H$667,2,0)),"",(VLOOKUP(B30,'KAYIT LİSTESİ'!$B$4:$H$667,2,0)))</f>
        <v/>
      </c>
      <c r="D30" s="345" t="str">
        <f>IF(ISERROR(VLOOKUP(B30,'KAYIT LİSTESİ'!$B$4:$H$667,4,0)),"",(VLOOKUP(B30,'KAYIT LİSTESİ'!$B$4:$H$667,4,0)))</f>
        <v/>
      </c>
      <c r="E30" s="346" t="str">
        <f>IF(ISERROR(VLOOKUP(B30,'KAYIT LİSTESİ'!$B$4:$H$667,5,0)),"",(VLOOKUP(B30,'KAYIT LİSTESİ'!$B$4:$H$667,5,0)))</f>
        <v/>
      </c>
      <c r="F30" s="346" t="str">
        <f>IF(ISERROR(VLOOKUP(B30,'KAYIT LİSTESİ'!$B$4:$H$667,6,0)),"",(VLOOKUP(B30,'KAYIT LİSTESİ'!$B$4:$H$667,6,0)))</f>
        <v/>
      </c>
      <c r="G30" s="373"/>
      <c r="H30" s="373"/>
      <c r="I30" s="373"/>
      <c r="J30" s="321">
        <f t="shared" si="0"/>
        <v>0</v>
      </c>
      <c r="K30" s="375"/>
      <c r="L30" s="375"/>
      <c r="M30" s="375"/>
      <c r="N30" s="322">
        <f t="shared" si="1"/>
        <v>0</v>
      </c>
      <c r="O30" s="361"/>
      <c r="P30" s="266"/>
      <c r="Q30" s="256">
        <v>800</v>
      </c>
      <c r="R30" s="255">
        <v>30</v>
      </c>
    </row>
    <row r="31" spans="1:18" s="79" customFormat="1" ht="49.5" customHeight="1" x14ac:dyDescent="0.2">
      <c r="A31" s="342"/>
      <c r="B31" s="343" t="s">
        <v>401</v>
      </c>
      <c r="C31" s="344" t="str">
        <f>IF(ISERROR(VLOOKUP(B31,'KAYIT LİSTESİ'!$B$4:$H$667,2,0)),"",(VLOOKUP(B31,'KAYIT LİSTESİ'!$B$4:$H$667,2,0)))</f>
        <v/>
      </c>
      <c r="D31" s="345" t="str">
        <f>IF(ISERROR(VLOOKUP(B31,'KAYIT LİSTESİ'!$B$4:$H$667,4,0)),"",(VLOOKUP(B31,'KAYIT LİSTESİ'!$B$4:$H$667,4,0)))</f>
        <v/>
      </c>
      <c r="E31" s="346" t="str">
        <f>IF(ISERROR(VLOOKUP(B31,'KAYIT LİSTESİ'!$B$4:$H$667,5,0)),"",(VLOOKUP(B31,'KAYIT LİSTESİ'!$B$4:$H$667,5,0)))</f>
        <v/>
      </c>
      <c r="F31" s="346" t="str">
        <f>IF(ISERROR(VLOOKUP(B31,'KAYIT LİSTESİ'!$B$4:$H$667,6,0)),"",(VLOOKUP(B31,'KAYIT LİSTESİ'!$B$4:$H$667,6,0)))</f>
        <v/>
      </c>
      <c r="G31" s="373"/>
      <c r="H31" s="373"/>
      <c r="I31" s="373"/>
      <c r="J31" s="321">
        <f t="shared" si="0"/>
        <v>0</v>
      </c>
      <c r="K31" s="375"/>
      <c r="L31" s="375"/>
      <c r="M31" s="375"/>
      <c r="N31" s="322">
        <f t="shared" si="1"/>
        <v>0</v>
      </c>
      <c r="O31" s="361"/>
      <c r="P31" s="266"/>
      <c r="Q31" s="256">
        <v>816</v>
      </c>
      <c r="R31" s="255">
        <v>31</v>
      </c>
    </row>
    <row r="32" spans="1:18" s="79" customFormat="1" ht="49.5" customHeight="1" x14ac:dyDescent="0.2">
      <c r="A32" s="342"/>
      <c r="B32" s="343" t="s">
        <v>402</v>
      </c>
      <c r="C32" s="344" t="str">
        <f>IF(ISERROR(VLOOKUP(B32,'KAYIT LİSTESİ'!$B$4:$H$667,2,0)),"",(VLOOKUP(B32,'KAYIT LİSTESİ'!$B$4:$H$667,2,0)))</f>
        <v/>
      </c>
      <c r="D32" s="345" t="str">
        <f>IF(ISERROR(VLOOKUP(B32,'KAYIT LİSTESİ'!$B$4:$H$667,4,0)),"",(VLOOKUP(B32,'KAYIT LİSTESİ'!$B$4:$H$667,4,0)))</f>
        <v/>
      </c>
      <c r="E32" s="346" t="str">
        <f>IF(ISERROR(VLOOKUP(B32,'KAYIT LİSTESİ'!$B$4:$H$667,5,0)),"",(VLOOKUP(B32,'KAYIT LİSTESİ'!$B$4:$H$667,5,0)))</f>
        <v/>
      </c>
      <c r="F32" s="346" t="str">
        <f>IF(ISERROR(VLOOKUP(B32,'KAYIT LİSTESİ'!$B$4:$H$667,6,0)),"",(VLOOKUP(B32,'KAYIT LİSTESİ'!$B$4:$H$667,6,0)))</f>
        <v/>
      </c>
      <c r="G32" s="373"/>
      <c r="H32" s="373"/>
      <c r="I32" s="373"/>
      <c r="J32" s="321">
        <f t="shared" si="0"/>
        <v>0</v>
      </c>
      <c r="K32" s="375"/>
      <c r="L32" s="375"/>
      <c r="M32" s="375"/>
      <c r="N32" s="322">
        <f t="shared" si="1"/>
        <v>0</v>
      </c>
      <c r="O32" s="361"/>
      <c r="P32" s="266"/>
      <c r="Q32" s="256">
        <v>832</v>
      </c>
      <c r="R32" s="255">
        <v>32</v>
      </c>
    </row>
    <row r="33" spans="1:18" s="82" customFormat="1" ht="32.25" customHeight="1" x14ac:dyDescent="0.2">
      <c r="A33" s="80"/>
      <c r="B33" s="80"/>
      <c r="C33" s="80"/>
      <c r="D33" s="81"/>
      <c r="E33" s="80"/>
      <c r="N33" s="83"/>
      <c r="O33" s="80"/>
      <c r="P33" s="80"/>
      <c r="Q33" s="256">
        <v>1075</v>
      </c>
      <c r="R33" s="255">
        <v>48</v>
      </c>
    </row>
    <row r="34" spans="1:18" s="82" customFormat="1" ht="32.25" customHeight="1" x14ac:dyDescent="0.2">
      <c r="A34" s="491" t="s">
        <v>4</v>
      </c>
      <c r="B34" s="491"/>
      <c r="C34" s="491"/>
      <c r="D34" s="491"/>
      <c r="E34" s="84" t="s">
        <v>0</v>
      </c>
      <c r="F34" s="84" t="s">
        <v>1</v>
      </c>
      <c r="G34" s="492" t="s">
        <v>2</v>
      </c>
      <c r="H34" s="492"/>
      <c r="I34" s="492"/>
      <c r="J34" s="492"/>
      <c r="K34" s="492"/>
      <c r="L34" s="492"/>
      <c r="M34" s="492"/>
      <c r="N34" s="492" t="s">
        <v>3</v>
      </c>
      <c r="O34" s="492"/>
      <c r="P34" s="84"/>
      <c r="Q34" s="256">
        <v>1090</v>
      </c>
      <c r="R34" s="255">
        <v>49</v>
      </c>
    </row>
    <row r="35" spans="1:18" x14ac:dyDescent="0.2">
      <c r="Q35" s="256">
        <v>1105</v>
      </c>
      <c r="R35" s="255">
        <v>50</v>
      </c>
    </row>
    <row r="36" spans="1:18" x14ac:dyDescent="0.2">
      <c r="Q36" s="256">
        <v>1120</v>
      </c>
      <c r="R36" s="255">
        <v>51</v>
      </c>
    </row>
    <row r="37" spans="1:18" x14ac:dyDescent="0.2">
      <c r="Q37" s="257">
        <v>1135</v>
      </c>
      <c r="R37" s="84">
        <v>52</v>
      </c>
    </row>
    <row r="38" spans="1:18" x14ac:dyDescent="0.2">
      <c r="Q38" s="257">
        <v>1150</v>
      </c>
      <c r="R38" s="84">
        <v>53</v>
      </c>
    </row>
    <row r="39" spans="1:18" x14ac:dyDescent="0.2">
      <c r="Q39" s="257">
        <v>1165</v>
      </c>
      <c r="R39" s="84">
        <v>54</v>
      </c>
    </row>
    <row r="40" spans="1:18" x14ac:dyDescent="0.2">
      <c r="Q40" s="257">
        <v>1180</v>
      </c>
      <c r="R40" s="84">
        <v>55</v>
      </c>
    </row>
    <row r="41" spans="1:18" x14ac:dyDescent="0.2">
      <c r="Q41" s="257">
        <v>1195</v>
      </c>
      <c r="R41" s="84">
        <v>56</v>
      </c>
    </row>
    <row r="42" spans="1:18" x14ac:dyDescent="0.2">
      <c r="Q42" s="257">
        <v>1210</v>
      </c>
      <c r="R42" s="84">
        <v>57</v>
      </c>
    </row>
    <row r="43" spans="1:18" x14ac:dyDescent="0.2">
      <c r="Q43" s="257">
        <v>1225</v>
      </c>
      <c r="R43" s="84">
        <v>58</v>
      </c>
    </row>
    <row r="44" spans="1:18" x14ac:dyDescent="0.2">
      <c r="Q44" s="257">
        <v>1240</v>
      </c>
      <c r="R44" s="84">
        <v>59</v>
      </c>
    </row>
    <row r="45" spans="1:18" x14ac:dyDescent="0.2">
      <c r="Q45" s="257">
        <v>1255</v>
      </c>
      <c r="R45" s="84">
        <v>60</v>
      </c>
    </row>
    <row r="46" spans="1:18" x14ac:dyDescent="0.2">
      <c r="Q46" s="257">
        <v>1270</v>
      </c>
      <c r="R46" s="84">
        <v>61</v>
      </c>
    </row>
    <row r="47" spans="1:18" x14ac:dyDescent="0.2">
      <c r="Q47" s="257">
        <v>1285</v>
      </c>
      <c r="R47" s="84">
        <v>62</v>
      </c>
    </row>
    <row r="48" spans="1:18" x14ac:dyDescent="0.2">
      <c r="Q48" s="257">
        <v>1300</v>
      </c>
      <c r="R48" s="84">
        <v>63</v>
      </c>
    </row>
    <row r="49" spans="17:18" x14ac:dyDescent="0.2">
      <c r="Q49" s="257">
        <v>1315</v>
      </c>
      <c r="R49" s="84">
        <v>64</v>
      </c>
    </row>
    <row r="50" spans="17:18" x14ac:dyDescent="0.2">
      <c r="Q50" s="257">
        <v>1330</v>
      </c>
      <c r="R50" s="84">
        <v>65</v>
      </c>
    </row>
    <row r="51" spans="17:18" x14ac:dyDescent="0.2">
      <c r="Q51" s="257">
        <v>1345</v>
      </c>
      <c r="R51" s="84">
        <v>66</v>
      </c>
    </row>
    <row r="52" spans="17:18" x14ac:dyDescent="0.2">
      <c r="Q52" s="257">
        <v>1360</v>
      </c>
      <c r="R52" s="84">
        <v>67</v>
      </c>
    </row>
    <row r="53" spans="17:18" x14ac:dyDescent="0.2">
      <c r="Q53" s="257">
        <v>1375</v>
      </c>
      <c r="R53" s="84">
        <v>68</v>
      </c>
    </row>
    <row r="54" spans="17:18" x14ac:dyDescent="0.2">
      <c r="Q54" s="257">
        <v>1390</v>
      </c>
      <c r="R54" s="84">
        <v>69</v>
      </c>
    </row>
    <row r="55" spans="17:18" x14ac:dyDescent="0.2">
      <c r="Q55" s="257">
        <v>1405</v>
      </c>
      <c r="R55" s="84">
        <v>70</v>
      </c>
    </row>
    <row r="56" spans="17:18" x14ac:dyDescent="0.2">
      <c r="Q56" s="257">
        <v>1420</v>
      </c>
      <c r="R56" s="84">
        <v>71</v>
      </c>
    </row>
    <row r="57" spans="17:18" x14ac:dyDescent="0.2">
      <c r="Q57" s="257">
        <v>1435</v>
      </c>
      <c r="R57" s="84">
        <v>72</v>
      </c>
    </row>
    <row r="58" spans="17:18" x14ac:dyDescent="0.2">
      <c r="Q58" s="257">
        <v>1450</v>
      </c>
      <c r="R58" s="84">
        <v>73</v>
      </c>
    </row>
    <row r="59" spans="17:18" x14ac:dyDescent="0.2">
      <c r="Q59" s="257">
        <v>1465</v>
      </c>
      <c r="R59" s="84">
        <v>74</v>
      </c>
    </row>
    <row r="60" spans="17:18" x14ac:dyDescent="0.2">
      <c r="Q60" s="257">
        <v>1480</v>
      </c>
      <c r="R60" s="84">
        <v>75</v>
      </c>
    </row>
    <row r="61" spans="17:18" x14ac:dyDescent="0.2">
      <c r="Q61" s="257">
        <v>1495</v>
      </c>
      <c r="R61" s="84">
        <v>76</v>
      </c>
    </row>
    <row r="62" spans="17:18" x14ac:dyDescent="0.2">
      <c r="Q62" s="257">
        <v>1510</v>
      </c>
      <c r="R62" s="84">
        <v>77</v>
      </c>
    </row>
    <row r="63" spans="17:18" x14ac:dyDescent="0.2">
      <c r="Q63" s="257">
        <v>1525</v>
      </c>
      <c r="R63" s="84">
        <v>78</v>
      </c>
    </row>
    <row r="64" spans="17:18" x14ac:dyDescent="0.2">
      <c r="Q64" s="257">
        <v>1540</v>
      </c>
      <c r="R64" s="84">
        <v>79</v>
      </c>
    </row>
    <row r="65" spans="17:18" x14ac:dyDescent="0.2">
      <c r="Q65" s="257">
        <v>1555</v>
      </c>
      <c r="R65" s="84">
        <v>80</v>
      </c>
    </row>
    <row r="66" spans="17:18" x14ac:dyDescent="0.2">
      <c r="Q66" s="257">
        <v>1570</v>
      </c>
      <c r="R66" s="84">
        <v>81</v>
      </c>
    </row>
    <row r="67" spans="17:18" x14ac:dyDescent="0.2">
      <c r="Q67" s="257">
        <v>1585</v>
      </c>
      <c r="R67" s="84">
        <v>82</v>
      </c>
    </row>
    <row r="68" spans="17:18" x14ac:dyDescent="0.2">
      <c r="Q68" s="257">
        <v>1600</v>
      </c>
      <c r="R68" s="84">
        <v>83</v>
      </c>
    </row>
    <row r="69" spans="17:18" x14ac:dyDescent="0.2">
      <c r="Q69" s="257">
        <v>1615</v>
      </c>
      <c r="R69" s="84">
        <v>84</v>
      </c>
    </row>
    <row r="70" spans="17:18" x14ac:dyDescent="0.2">
      <c r="Q70" s="257">
        <v>1630</v>
      </c>
      <c r="R70" s="84">
        <v>85</v>
      </c>
    </row>
    <row r="71" spans="17:18" x14ac:dyDescent="0.2">
      <c r="Q71" s="257">
        <v>1645</v>
      </c>
      <c r="R71" s="84">
        <v>86</v>
      </c>
    </row>
    <row r="72" spans="17:18" x14ac:dyDescent="0.2">
      <c r="Q72" s="257">
        <v>1660</v>
      </c>
      <c r="R72" s="84">
        <v>87</v>
      </c>
    </row>
    <row r="73" spans="17:18" x14ac:dyDescent="0.2">
      <c r="Q73" s="257">
        <v>1675</v>
      </c>
      <c r="R73" s="84">
        <v>88</v>
      </c>
    </row>
    <row r="74" spans="17:18" x14ac:dyDescent="0.2">
      <c r="Q74" s="257">
        <v>1690</v>
      </c>
      <c r="R74" s="84">
        <v>89</v>
      </c>
    </row>
    <row r="75" spans="17:18" x14ac:dyDescent="0.2">
      <c r="Q75" s="257">
        <v>1705</v>
      </c>
      <c r="R75" s="84">
        <v>90</v>
      </c>
    </row>
    <row r="76" spans="17:18" x14ac:dyDescent="0.2">
      <c r="Q76" s="257">
        <v>1720</v>
      </c>
      <c r="R76" s="84">
        <v>91</v>
      </c>
    </row>
    <row r="77" spans="17:18" x14ac:dyDescent="0.2">
      <c r="Q77" s="257">
        <v>1735</v>
      </c>
      <c r="R77" s="84">
        <v>92</v>
      </c>
    </row>
    <row r="78" spans="17:18" x14ac:dyDescent="0.2">
      <c r="Q78" s="257">
        <v>1750</v>
      </c>
      <c r="R78" s="84">
        <v>93</v>
      </c>
    </row>
    <row r="79" spans="17:18" x14ac:dyDescent="0.2">
      <c r="Q79" s="256">
        <v>1765</v>
      </c>
      <c r="R79" s="255">
        <v>94</v>
      </c>
    </row>
    <row r="80" spans="17:18" x14ac:dyDescent="0.2">
      <c r="Q80" s="256">
        <v>1780</v>
      </c>
      <c r="R80" s="255">
        <v>95</v>
      </c>
    </row>
    <row r="81" spans="17:18" x14ac:dyDescent="0.2">
      <c r="Q81" s="256">
        <v>1794</v>
      </c>
      <c r="R81" s="255">
        <v>96</v>
      </c>
    </row>
    <row r="82" spans="17:18" x14ac:dyDescent="0.2">
      <c r="Q82" s="256">
        <v>1808</v>
      </c>
      <c r="R82" s="255">
        <v>97</v>
      </c>
    </row>
    <row r="83" spans="17:18" x14ac:dyDescent="0.2">
      <c r="Q83" s="256">
        <v>1822</v>
      </c>
      <c r="R83" s="255">
        <v>98</v>
      </c>
    </row>
    <row r="84" spans="17:18" x14ac:dyDescent="0.2">
      <c r="Q84" s="256">
        <v>1836</v>
      </c>
      <c r="R84" s="255">
        <v>99</v>
      </c>
    </row>
    <row r="85" spans="17:18" x14ac:dyDescent="0.2">
      <c r="Q85" s="256">
        <v>1850</v>
      </c>
      <c r="R85" s="255">
        <v>100</v>
      </c>
    </row>
  </sheetData>
  <mergeCells count="24">
    <mergeCell ref="D4:E4"/>
    <mergeCell ref="M4:O4"/>
    <mergeCell ref="K4:L4"/>
    <mergeCell ref="O6:O7"/>
    <mergeCell ref="A4:C4"/>
    <mergeCell ref="P6:P7"/>
    <mergeCell ref="A34:D34"/>
    <mergeCell ref="G34:M34"/>
    <mergeCell ref="N34:O34"/>
    <mergeCell ref="N5:O5"/>
    <mergeCell ref="A6:A7"/>
    <mergeCell ref="B6:B7"/>
    <mergeCell ref="F6:F7"/>
    <mergeCell ref="G6:M6"/>
    <mergeCell ref="N6:N7"/>
    <mergeCell ref="C6:C7"/>
    <mergeCell ref="D6:D7"/>
    <mergeCell ref="E6:E7"/>
    <mergeCell ref="A1:O1"/>
    <mergeCell ref="A2:P2"/>
    <mergeCell ref="A3:C3"/>
    <mergeCell ref="D3:E3"/>
    <mergeCell ref="G3:H3"/>
    <mergeCell ref="M3:P3"/>
  </mergeCells>
  <conditionalFormatting sqref="J8:J32">
    <cfRule type="cellIs" dxfId="2" priority="3" operator="equal">
      <formula>0</formula>
    </cfRule>
  </conditionalFormatting>
  <conditionalFormatting sqref="N8:N32">
    <cfRule type="cellIs" dxfId="1" priority="2" operator="equal">
      <formula>0</formula>
    </cfRule>
  </conditionalFormatting>
  <conditionalFormatting sqref="O8:O32">
    <cfRule type="containsErrors" dxfId="0"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ignoredErrors>
    <ignoredError sqref="C8:I10 C12:I32 C11:F11 H11:I11"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459" t="str">
        <f>('YARIŞMA BİLGİLERİ'!A2)</f>
        <v>Türkiye Atletizm Federasyonu
İstanbul Atletizm İl Temsilciliği</v>
      </c>
      <c r="B1" s="459"/>
      <c r="C1" s="459"/>
      <c r="D1" s="459"/>
      <c r="E1" s="459"/>
      <c r="F1" s="459"/>
      <c r="G1" s="459"/>
      <c r="H1" s="459"/>
      <c r="I1" s="459"/>
      <c r="J1" s="459"/>
      <c r="K1" s="459"/>
      <c r="L1" s="459"/>
      <c r="M1" s="459"/>
      <c r="N1" s="459"/>
      <c r="O1" s="459"/>
    </row>
    <row r="2" spans="1:15" ht="18" customHeight="1" x14ac:dyDescent="0.2">
      <c r="A2" s="460" t="str">
        <f>'YARIŞMA BİLGİLERİ'!F19</f>
        <v>3.Ulusal Bayrak Yarışmaları Festivali ve Olimpik Baraj Yarışmaları</v>
      </c>
      <c r="B2" s="460"/>
      <c r="C2" s="460"/>
      <c r="D2" s="460"/>
      <c r="E2" s="460"/>
      <c r="F2" s="460"/>
      <c r="G2" s="460"/>
      <c r="H2" s="460"/>
      <c r="I2" s="460"/>
      <c r="J2" s="460"/>
      <c r="K2" s="460"/>
      <c r="L2" s="460"/>
      <c r="M2" s="460"/>
      <c r="N2" s="460"/>
      <c r="O2" s="460"/>
    </row>
    <row r="3" spans="1:15" ht="23.25" customHeight="1" x14ac:dyDescent="0.2">
      <c r="A3" s="461" t="s">
        <v>480</v>
      </c>
      <c r="B3" s="461"/>
      <c r="C3" s="461"/>
      <c r="D3" s="461"/>
      <c r="E3" s="461"/>
      <c r="F3" s="461"/>
      <c r="G3" s="461"/>
      <c r="H3" s="461"/>
      <c r="I3" s="461"/>
      <c r="J3" s="461"/>
      <c r="K3" s="461"/>
      <c r="L3" s="461"/>
      <c r="M3" s="461"/>
      <c r="N3" s="461"/>
      <c r="O3" s="461"/>
    </row>
    <row r="4" spans="1:15" ht="23.25" customHeight="1" x14ac:dyDescent="0.3">
      <c r="A4" s="463" t="s">
        <v>186</v>
      </c>
      <c r="B4" s="463"/>
      <c r="C4" s="463"/>
      <c r="D4" s="463"/>
      <c r="E4" s="463"/>
      <c r="F4" s="463"/>
      <c r="G4" s="463"/>
      <c r="H4" s="232"/>
      <c r="I4" s="462" t="s">
        <v>187</v>
      </c>
      <c r="J4" s="462"/>
      <c r="K4" s="462"/>
      <c r="L4" s="462"/>
      <c r="M4" s="462"/>
      <c r="N4" s="462"/>
      <c r="O4" s="462"/>
    </row>
    <row r="5" spans="1:15" ht="46.5" customHeight="1" x14ac:dyDescent="0.2">
      <c r="A5" s="204" t="s">
        <v>482</v>
      </c>
      <c r="B5" s="204" t="s">
        <v>70</v>
      </c>
      <c r="C5" s="204" t="s">
        <v>69</v>
      </c>
      <c r="D5" s="205" t="s">
        <v>13</v>
      </c>
      <c r="E5" s="206" t="s">
        <v>14</v>
      </c>
      <c r="F5" s="206" t="s">
        <v>477</v>
      </c>
      <c r="G5" s="207" t="s">
        <v>184</v>
      </c>
      <c r="H5" s="230"/>
      <c r="I5" s="231" t="s">
        <v>6</v>
      </c>
      <c r="J5" s="233"/>
      <c r="K5" s="231" t="s">
        <v>68</v>
      </c>
      <c r="L5" s="231" t="s">
        <v>21</v>
      </c>
      <c r="M5" s="231" t="s">
        <v>7</v>
      </c>
      <c r="N5" s="231" t="s">
        <v>477</v>
      </c>
      <c r="O5" s="231" t="s">
        <v>189</v>
      </c>
    </row>
    <row r="6" spans="1:15" ht="46.5" customHeight="1" x14ac:dyDescent="0.2">
      <c r="A6" s="330">
        <v>1</v>
      </c>
      <c r="B6" s="331" t="s">
        <v>50</v>
      </c>
      <c r="C6" s="332">
        <f>IF(ISERROR(VLOOKUP(B6,'KAYIT LİSTESİ'!$B$4:$H$667,2,0)),"",(VLOOKUP(B6,'KAYIT LİSTESİ'!$B$4:$H$667,2,0)))</f>
        <v>143</v>
      </c>
      <c r="D6" s="333">
        <f>IF(ISERROR(VLOOKUP(B6,'KAYIT LİSTESİ'!$B$4:$H$667,4,0)),"",(VLOOKUP(B6,'KAYIT LİSTESİ'!$B$4:$H$667,4,0)))</f>
        <v>36100</v>
      </c>
      <c r="E6" s="334" t="str">
        <f>IF(ISERROR(VLOOKUP(B6,'KAYIT LİSTESİ'!$B$4:$H$667,5,0)),"",(VLOOKUP(B6,'KAYIT LİSTESİ'!$B$4:$H$667,5,0)))</f>
        <v>CİHA YURTTAPAN</v>
      </c>
      <c r="F6" s="334" t="str">
        <f>IF(ISERROR(VLOOKUP(B6,'KAYIT LİSTESİ'!$B$4:$H$667,6,0)),"",(VLOOKUP(B6,'KAYIT LİSTESİ'!$B$4:$H$667,6,0)))</f>
        <v>İSTANBUL İBB</v>
      </c>
      <c r="G6" s="335"/>
      <c r="H6" s="230"/>
      <c r="I6" s="330">
        <v>1</v>
      </c>
      <c r="J6" s="331" t="s">
        <v>168</v>
      </c>
      <c r="K6" s="349" t="str">
        <f>IF(ISERROR(VLOOKUP(J6,'KAYIT LİSTESİ'!$B$4:$H$667,2,0)),"",(VLOOKUP(J6,'KAYIT LİSTESİ'!$B$4:$H$667,2,0)))</f>
        <v/>
      </c>
      <c r="L6" s="350" t="str">
        <f>IF(ISERROR(VLOOKUP(J6,'KAYIT LİSTESİ'!$B$4:$H$667,4,0)),"",(VLOOKUP(J6,'KAYIT LİSTESİ'!$B$4:$H$667,4,0)))</f>
        <v/>
      </c>
      <c r="M6" s="339" t="str">
        <f>IF(ISERROR(VLOOKUP(J6,'KAYIT LİSTESİ'!$B$4:$H$667,5,0)),"",(VLOOKUP(J6,'KAYIT LİSTESİ'!$B$4:$H$667,5,0)))</f>
        <v/>
      </c>
      <c r="N6" s="339" t="str">
        <f>IF(ISERROR(VLOOKUP(J6,'KAYIT LİSTESİ'!$B$4:$H$667,6,0)),"",(VLOOKUP(J6,'KAYIT LİSTESİ'!$B$4:$H$667,6,0)))</f>
        <v/>
      </c>
      <c r="O6" s="352"/>
    </row>
    <row r="7" spans="1:15" ht="46.5" customHeight="1" x14ac:dyDescent="0.2">
      <c r="A7" s="330">
        <v>2</v>
      </c>
      <c r="B7" s="331" t="s">
        <v>51</v>
      </c>
      <c r="C7" s="332">
        <f>IF(ISERROR(VLOOKUP(B7,'KAYIT LİSTESİ'!$B$4:$H$667,2,0)),"",(VLOOKUP(B7,'KAYIT LİSTESİ'!$B$4:$H$667,2,0)))</f>
        <v>144</v>
      </c>
      <c r="D7" s="333" t="str">
        <f>IF(ISERROR(VLOOKUP(B7,'KAYIT LİSTESİ'!$B$4:$H$667,4,0)),"",(VLOOKUP(B7,'KAYIT LİSTESİ'!$B$4:$H$667,4,0)))</f>
        <v>09.20.2000</v>
      </c>
      <c r="E7" s="334" t="str">
        <f>IF(ISERROR(VLOOKUP(B7,'KAYIT LİSTESİ'!$B$4:$H$667,5,0)),"",(VLOOKUP(B7,'KAYIT LİSTESİ'!$B$4:$H$667,5,0)))</f>
        <v>DOĞAN TÜRK</v>
      </c>
      <c r="F7" s="334" t="str">
        <f>IF(ISERROR(VLOOKUP(B7,'KAYIT LİSTESİ'!$B$4:$H$667,6,0)),"",(VLOOKUP(B7,'KAYIT LİSTESİ'!$B$4:$H$667,6,0)))</f>
        <v>İSTANBUL İBB</v>
      </c>
      <c r="G7" s="335"/>
      <c r="H7" s="230"/>
      <c r="I7" s="330">
        <v>2</v>
      </c>
      <c r="J7" s="331" t="s">
        <v>169</v>
      </c>
      <c r="K7" s="349" t="str">
        <f>IF(ISERROR(VLOOKUP(J7,'KAYIT LİSTESİ'!$B$4:$H$667,2,0)),"",(VLOOKUP(J7,'KAYIT LİSTESİ'!$B$4:$H$667,2,0)))</f>
        <v/>
      </c>
      <c r="L7" s="350" t="str">
        <f>IF(ISERROR(VLOOKUP(J7,'KAYIT LİSTESİ'!$B$4:$H$667,4,0)),"",(VLOOKUP(J7,'KAYIT LİSTESİ'!$B$4:$H$667,4,0)))</f>
        <v/>
      </c>
      <c r="M7" s="339" t="str">
        <f>IF(ISERROR(VLOOKUP(J7,'KAYIT LİSTESİ'!$B$4:$H$667,5,0)),"",(VLOOKUP(J7,'KAYIT LİSTESİ'!$B$4:$H$667,5,0)))</f>
        <v/>
      </c>
      <c r="N7" s="339" t="str">
        <f>IF(ISERROR(VLOOKUP(J7,'KAYIT LİSTESİ'!$B$4:$H$667,6,0)),"",(VLOOKUP(J7,'KAYIT LİSTESİ'!$B$4:$H$667,6,0)))</f>
        <v/>
      </c>
      <c r="O7" s="352"/>
    </row>
    <row r="8" spans="1:15" ht="46.5" customHeight="1" x14ac:dyDescent="0.2">
      <c r="A8" s="330">
        <v>3</v>
      </c>
      <c r="B8" s="331" t="s">
        <v>52</v>
      </c>
      <c r="C8" s="332">
        <f>IF(ISERROR(VLOOKUP(B8,'KAYIT LİSTESİ'!$B$4:$H$667,2,0)),"",(VLOOKUP(B8,'KAYIT LİSTESİ'!$B$4:$H$667,2,0)))</f>
        <v>151</v>
      </c>
      <c r="D8" s="333">
        <f>IF(ISERROR(VLOOKUP(B8,'KAYIT LİSTESİ'!$B$4:$H$667,4,0)),"",(VLOOKUP(B8,'KAYIT LİSTESİ'!$B$4:$H$667,4,0)))</f>
        <v>36252</v>
      </c>
      <c r="E8" s="334" t="str">
        <f>IF(ISERROR(VLOOKUP(B8,'KAYIT LİSTESİ'!$B$4:$H$667,5,0)),"",(VLOOKUP(B8,'KAYIT LİSTESİ'!$B$4:$H$667,5,0)))</f>
        <v>HALİL YAŞIN</v>
      </c>
      <c r="F8" s="334" t="str">
        <f>IF(ISERROR(VLOOKUP(B8,'KAYIT LİSTESİ'!$B$4:$H$667,6,0)),"",(VLOOKUP(B8,'KAYIT LİSTESİ'!$B$4:$H$667,6,0)))</f>
        <v>İSTANBUL/ANADOLU HİSARI İDMAN YURDU S.K</v>
      </c>
      <c r="G8" s="335"/>
      <c r="H8" s="230"/>
      <c r="I8" s="330">
        <v>3</v>
      </c>
      <c r="J8" s="331" t="s">
        <v>170</v>
      </c>
      <c r="K8" s="349" t="str">
        <f>IF(ISERROR(VLOOKUP(J8,'KAYIT LİSTESİ'!$B$4:$H$667,2,0)),"",(VLOOKUP(J8,'KAYIT LİSTESİ'!$B$4:$H$667,2,0)))</f>
        <v/>
      </c>
      <c r="L8" s="350" t="str">
        <f>IF(ISERROR(VLOOKUP(J8,'KAYIT LİSTESİ'!$B$4:$H$667,4,0)),"",(VLOOKUP(J8,'KAYIT LİSTESİ'!$B$4:$H$667,4,0)))</f>
        <v/>
      </c>
      <c r="M8" s="339" t="str">
        <f>IF(ISERROR(VLOOKUP(J8,'KAYIT LİSTESİ'!$B$4:$H$667,5,0)),"",(VLOOKUP(J8,'KAYIT LİSTESİ'!$B$4:$H$667,5,0)))</f>
        <v/>
      </c>
      <c r="N8" s="339" t="str">
        <f>IF(ISERROR(VLOOKUP(J8,'KAYIT LİSTESİ'!$B$4:$H$667,6,0)),"",(VLOOKUP(J8,'KAYIT LİSTESİ'!$B$4:$H$667,6,0)))</f>
        <v/>
      </c>
      <c r="O8" s="352"/>
    </row>
    <row r="9" spans="1:15" ht="46.5" customHeight="1" x14ac:dyDescent="0.2">
      <c r="A9" s="330">
        <v>4</v>
      </c>
      <c r="B9" s="331" t="s">
        <v>53</v>
      </c>
      <c r="C9" s="332">
        <f>IF(ISERROR(VLOOKUP(B9,'KAYIT LİSTESİ'!$B$4:$H$667,2,0)),"",(VLOOKUP(B9,'KAYIT LİSTESİ'!$B$4:$H$667,2,0)))</f>
        <v>152</v>
      </c>
      <c r="D9" s="333">
        <f>IF(ISERROR(VLOOKUP(B9,'KAYIT LİSTESİ'!$B$4:$H$667,4,0)),"",(VLOOKUP(B9,'KAYIT LİSTESİ'!$B$4:$H$667,4,0)))</f>
        <v>36232</v>
      </c>
      <c r="E9" s="334" t="str">
        <f>IF(ISERROR(VLOOKUP(B9,'KAYIT LİSTESİ'!$B$4:$H$667,5,0)),"",(VLOOKUP(B9,'KAYIT LİSTESİ'!$B$4:$H$667,5,0)))</f>
        <v>OGUZHAN KAŞIKÇI</v>
      </c>
      <c r="F9" s="334" t="str">
        <f>IF(ISERROR(VLOOKUP(B9,'KAYIT LİSTESİ'!$B$4:$H$667,6,0)),"",(VLOOKUP(B9,'KAYIT LİSTESİ'!$B$4:$H$667,6,0)))</f>
        <v>İSTANBUL/ANADOLU HİSARI İDMAN YURDU S.K</v>
      </c>
      <c r="G9" s="335"/>
      <c r="H9" s="230"/>
      <c r="I9" s="330">
        <v>4</v>
      </c>
      <c r="J9" s="331" t="s">
        <v>171</v>
      </c>
      <c r="K9" s="349" t="str">
        <f>IF(ISERROR(VLOOKUP(J9,'KAYIT LİSTESİ'!$B$4:$H$667,2,0)),"",(VLOOKUP(J9,'KAYIT LİSTESİ'!$B$4:$H$667,2,0)))</f>
        <v/>
      </c>
      <c r="L9" s="350" t="str">
        <f>IF(ISERROR(VLOOKUP(J9,'KAYIT LİSTESİ'!$B$4:$H$667,4,0)),"",(VLOOKUP(J9,'KAYIT LİSTESİ'!$B$4:$H$667,4,0)))</f>
        <v/>
      </c>
      <c r="M9" s="339" t="str">
        <f>IF(ISERROR(VLOOKUP(J9,'KAYIT LİSTESİ'!$B$4:$H$667,5,0)),"",(VLOOKUP(J9,'KAYIT LİSTESİ'!$B$4:$H$667,5,0)))</f>
        <v/>
      </c>
      <c r="N9" s="339" t="str">
        <f>IF(ISERROR(VLOOKUP(J9,'KAYIT LİSTESİ'!$B$4:$H$667,6,0)),"",(VLOOKUP(J9,'KAYIT LİSTESİ'!$B$4:$H$667,6,0)))</f>
        <v/>
      </c>
      <c r="O9" s="352"/>
    </row>
    <row r="10" spans="1:15" ht="46.5" customHeight="1" x14ac:dyDescent="0.2">
      <c r="A10" s="330">
        <v>5</v>
      </c>
      <c r="B10" s="331" t="s">
        <v>54</v>
      </c>
      <c r="C10" s="332">
        <f>IF(ISERROR(VLOOKUP(B10,'KAYIT LİSTESİ'!$B$4:$H$667,2,0)),"",(VLOOKUP(B10,'KAYIT LİSTESİ'!$B$4:$H$667,2,0)))</f>
        <v>154</v>
      </c>
      <c r="D10" s="333">
        <f>IF(ISERROR(VLOOKUP(B10,'KAYIT LİSTESİ'!$B$4:$H$667,4,0)),"",(VLOOKUP(B10,'KAYIT LİSTESİ'!$B$4:$H$667,4,0)))</f>
        <v>36216</v>
      </c>
      <c r="E10" s="334" t="str">
        <f>IF(ISERROR(VLOOKUP(B10,'KAYIT LİSTESİ'!$B$4:$H$667,5,0)),"",(VLOOKUP(B10,'KAYIT LİSTESİ'!$B$4:$H$667,5,0)))</f>
        <v>ŞAHİN AKBACAK</v>
      </c>
      <c r="F10" s="334" t="str">
        <f>IF(ISERROR(VLOOKUP(B10,'KAYIT LİSTESİ'!$B$4:$H$667,6,0)),"",(VLOOKUP(B10,'KAYIT LİSTESİ'!$B$4:$H$667,6,0)))</f>
        <v>İSTANBUL/ANADOLU HİSARI İDMAN YURDU S.K</v>
      </c>
      <c r="G10" s="335"/>
      <c r="H10" s="230"/>
      <c r="I10" s="330">
        <v>5</v>
      </c>
      <c r="J10" s="331" t="s">
        <v>172</v>
      </c>
      <c r="K10" s="349" t="str">
        <f>IF(ISERROR(VLOOKUP(J10,'KAYIT LİSTESİ'!$B$4:$H$667,2,0)),"",(VLOOKUP(J10,'KAYIT LİSTESİ'!$B$4:$H$667,2,0)))</f>
        <v/>
      </c>
      <c r="L10" s="350" t="str">
        <f>IF(ISERROR(VLOOKUP(J10,'KAYIT LİSTESİ'!$B$4:$H$667,4,0)),"",(VLOOKUP(J10,'KAYIT LİSTESİ'!$B$4:$H$667,4,0)))</f>
        <v/>
      </c>
      <c r="M10" s="339" t="str">
        <f>IF(ISERROR(VLOOKUP(J10,'KAYIT LİSTESİ'!$B$4:$H$667,5,0)),"",(VLOOKUP(J10,'KAYIT LİSTESİ'!$B$4:$H$667,5,0)))</f>
        <v/>
      </c>
      <c r="N10" s="339" t="str">
        <f>IF(ISERROR(VLOOKUP(J10,'KAYIT LİSTESİ'!$B$4:$H$667,6,0)),"",(VLOOKUP(J10,'KAYIT LİSTESİ'!$B$4:$H$667,6,0)))</f>
        <v/>
      </c>
      <c r="O10" s="352"/>
    </row>
    <row r="11" spans="1:15" ht="46.5" customHeight="1" x14ac:dyDescent="0.2">
      <c r="A11" s="330">
        <v>6</v>
      </c>
      <c r="B11" s="331" t="s">
        <v>55</v>
      </c>
      <c r="C11" s="332">
        <f>IF(ISERROR(VLOOKUP(B11,'KAYIT LİSTESİ'!$B$4:$H$667,2,0)),"",(VLOOKUP(B11,'KAYIT LİSTESİ'!$B$4:$H$667,2,0)))</f>
        <v>145</v>
      </c>
      <c r="D11" s="333">
        <f>IF(ISERROR(VLOOKUP(B11,'KAYIT LİSTESİ'!$B$4:$H$667,4,0)),"",(VLOOKUP(B11,'KAYIT LİSTESİ'!$B$4:$H$667,4,0)))</f>
        <v>36390</v>
      </c>
      <c r="E11" s="334" t="str">
        <f>IF(ISERROR(VLOOKUP(B11,'KAYIT LİSTESİ'!$B$4:$H$667,5,0)),"",(VLOOKUP(B11,'KAYIT LİSTESİ'!$B$4:$H$667,5,0)))</f>
        <v>ÖZCAN ÖZBAĞ</v>
      </c>
      <c r="F11" s="334" t="str">
        <f>IF(ISERROR(VLOOKUP(B11,'KAYIT LİSTESİ'!$B$4:$H$667,6,0)),"",(VLOOKUP(B11,'KAYIT LİSTESİ'!$B$4:$H$667,6,0)))</f>
        <v>İSTANBUL İBB</v>
      </c>
      <c r="G11" s="335"/>
      <c r="H11" s="230"/>
      <c r="I11" s="330">
        <v>6</v>
      </c>
      <c r="J11" s="331" t="s">
        <v>173</v>
      </c>
      <c r="K11" s="349" t="str">
        <f>IF(ISERROR(VLOOKUP(J11,'KAYIT LİSTESİ'!$B$4:$H$667,2,0)),"",(VLOOKUP(J11,'KAYIT LİSTESİ'!$B$4:$H$667,2,0)))</f>
        <v/>
      </c>
      <c r="L11" s="350" t="str">
        <f>IF(ISERROR(VLOOKUP(J11,'KAYIT LİSTESİ'!$B$4:$H$667,4,0)),"",(VLOOKUP(J11,'KAYIT LİSTESİ'!$B$4:$H$667,4,0)))</f>
        <v/>
      </c>
      <c r="M11" s="339" t="str">
        <f>IF(ISERROR(VLOOKUP(J11,'KAYIT LİSTESİ'!$B$4:$H$667,5,0)),"",(VLOOKUP(J11,'KAYIT LİSTESİ'!$B$4:$H$667,5,0)))</f>
        <v/>
      </c>
      <c r="N11" s="339" t="str">
        <f>IF(ISERROR(VLOOKUP(J11,'KAYIT LİSTESİ'!$B$4:$H$667,6,0)),"",(VLOOKUP(J11,'KAYIT LİSTESİ'!$B$4:$H$667,6,0)))</f>
        <v/>
      </c>
      <c r="O11" s="352"/>
    </row>
    <row r="12" spans="1:15" ht="46.5" customHeight="1" x14ac:dyDescent="0.2">
      <c r="A12" s="330">
        <v>7</v>
      </c>
      <c r="B12" s="331" t="s">
        <v>176</v>
      </c>
      <c r="C12" s="332">
        <f>IF(ISERROR(VLOOKUP(B12,'KAYIT LİSTESİ'!$B$4:$H$667,2,0)),"",(VLOOKUP(B12,'KAYIT LİSTESİ'!$B$4:$H$667,2,0)))</f>
        <v>182</v>
      </c>
      <c r="D12" s="333">
        <f>IF(ISERROR(VLOOKUP(B12,'KAYIT LİSTESİ'!$B$4:$H$667,4,0)),"",(VLOOKUP(B12,'KAYIT LİSTESİ'!$B$4:$H$667,4,0)))</f>
        <v>36161</v>
      </c>
      <c r="E12" s="334" t="str">
        <f>IF(ISERROR(VLOOKUP(B12,'KAYIT LİSTESİ'!$B$4:$H$667,5,0)),"",(VLOOKUP(B12,'KAYIT LİSTESİ'!$B$4:$H$667,5,0)))</f>
        <v>SAMET KÖROĞLU</v>
      </c>
      <c r="F12" s="334" t="str">
        <f>IF(ISERROR(VLOOKUP(B12,'KAYIT LİSTESİ'!$B$4:$H$667,6,0)),"",(VLOOKUP(B12,'KAYIT LİSTESİ'!$B$4:$H$667,6,0)))</f>
        <v>İSTANBUL İBB</v>
      </c>
      <c r="G12" s="335"/>
      <c r="H12" s="230"/>
      <c r="I12" s="330">
        <v>7</v>
      </c>
      <c r="J12" s="331" t="s">
        <v>174</v>
      </c>
      <c r="K12" s="349" t="str">
        <f>IF(ISERROR(VLOOKUP(J12,'KAYIT LİSTESİ'!$B$4:$H$667,2,0)),"",(VLOOKUP(J12,'KAYIT LİSTESİ'!$B$4:$H$667,2,0)))</f>
        <v/>
      </c>
      <c r="L12" s="350" t="str">
        <f>IF(ISERROR(VLOOKUP(J12,'KAYIT LİSTESİ'!$B$4:$H$667,4,0)),"",(VLOOKUP(J12,'KAYIT LİSTESİ'!$B$4:$H$667,4,0)))</f>
        <v/>
      </c>
      <c r="M12" s="339" t="str">
        <f>IF(ISERROR(VLOOKUP(J12,'KAYIT LİSTESİ'!$B$4:$H$667,5,0)),"",(VLOOKUP(J12,'KAYIT LİSTESİ'!$B$4:$H$667,5,0)))</f>
        <v/>
      </c>
      <c r="N12" s="339" t="str">
        <f>IF(ISERROR(VLOOKUP(J12,'KAYIT LİSTESİ'!$B$4:$H$667,6,0)),"",(VLOOKUP(J12,'KAYIT LİSTESİ'!$B$4:$H$667,6,0)))</f>
        <v/>
      </c>
      <c r="O12" s="352"/>
    </row>
    <row r="13" spans="1:15" ht="46.5" customHeight="1" x14ac:dyDescent="0.2">
      <c r="A13" s="330">
        <v>8</v>
      </c>
      <c r="B13" s="331" t="s">
        <v>177</v>
      </c>
      <c r="C13" s="332">
        <f>IF(ISERROR(VLOOKUP(B13,'KAYIT LİSTESİ'!$B$4:$H$667,2,0)),"",(VLOOKUP(B13,'KAYIT LİSTESİ'!$B$4:$H$667,2,0)))</f>
        <v>147</v>
      </c>
      <c r="D13" s="333">
        <f>IF(ISERROR(VLOOKUP(B13,'KAYIT LİSTESİ'!$B$4:$H$667,4,0)),"",(VLOOKUP(B13,'KAYIT LİSTESİ'!$B$4:$H$667,4,0)))</f>
        <v>36400</v>
      </c>
      <c r="E13" s="334" t="str">
        <f>IF(ISERROR(VLOOKUP(B13,'KAYIT LİSTESİ'!$B$4:$H$667,5,0)),"",(VLOOKUP(B13,'KAYIT LİSTESİ'!$B$4:$H$667,5,0)))</f>
        <v>ÖZGÜR KORAMAN</v>
      </c>
      <c r="F13" s="334" t="str">
        <f>IF(ISERROR(VLOOKUP(B13,'KAYIT LİSTESİ'!$B$4:$H$667,6,0)),"",(VLOOKUP(B13,'KAYIT LİSTESİ'!$B$4:$H$667,6,0)))</f>
        <v>İSTANBUL SANCAKTEPEBELEDİYE</v>
      </c>
      <c r="G13" s="335"/>
      <c r="H13" s="230"/>
      <c r="I13" s="330">
        <v>8</v>
      </c>
      <c r="J13" s="331" t="s">
        <v>175</v>
      </c>
      <c r="K13" s="349" t="str">
        <f>IF(ISERROR(VLOOKUP(J13,'KAYIT LİSTESİ'!$B$4:$H$667,2,0)),"",(VLOOKUP(J13,'KAYIT LİSTESİ'!$B$4:$H$667,2,0)))</f>
        <v/>
      </c>
      <c r="L13" s="350" t="str">
        <f>IF(ISERROR(VLOOKUP(J13,'KAYIT LİSTESİ'!$B$4:$H$667,4,0)),"",(VLOOKUP(J13,'KAYIT LİSTESİ'!$B$4:$H$667,4,0)))</f>
        <v/>
      </c>
      <c r="M13" s="339" t="str">
        <f>IF(ISERROR(VLOOKUP(J13,'KAYIT LİSTESİ'!$B$4:$H$667,5,0)),"",(VLOOKUP(J13,'KAYIT LİSTESİ'!$B$4:$H$667,5,0)))</f>
        <v/>
      </c>
      <c r="N13" s="339" t="str">
        <f>IF(ISERROR(VLOOKUP(J13,'KAYIT LİSTESİ'!$B$4:$H$667,6,0)),"",(VLOOKUP(J13,'KAYIT LİSTESİ'!$B$4:$H$667,6,0)))</f>
        <v/>
      </c>
      <c r="O13" s="352"/>
    </row>
    <row r="14" spans="1:15" ht="46.5" customHeight="1" x14ac:dyDescent="0.2">
      <c r="A14" s="532" t="s">
        <v>288</v>
      </c>
      <c r="B14" s="532"/>
      <c r="C14" s="532"/>
      <c r="D14" s="532"/>
      <c r="E14" s="532"/>
      <c r="F14" s="532"/>
      <c r="G14" s="532"/>
      <c r="H14" s="230"/>
      <c r="I14" s="464" t="s">
        <v>260</v>
      </c>
      <c r="J14" s="464"/>
      <c r="K14" s="464"/>
      <c r="L14" s="464"/>
      <c r="M14" s="464"/>
      <c r="N14" s="464"/>
      <c r="O14" s="464"/>
    </row>
    <row r="15" spans="1:15" ht="46.5" customHeight="1" x14ac:dyDescent="0.2">
      <c r="A15" s="204" t="s">
        <v>482</v>
      </c>
      <c r="B15" s="204" t="s">
        <v>70</v>
      </c>
      <c r="C15" s="204" t="s">
        <v>69</v>
      </c>
      <c r="D15" s="205" t="s">
        <v>13</v>
      </c>
      <c r="E15" s="206" t="s">
        <v>14</v>
      </c>
      <c r="F15" s="206" t="s">
        <v>477</v>
      </c>
      <c r="G15" s="204" t="s">
        <v>15</v>
      </c>
      <c r="H15" s="230"/>
      <c r="I15" s="231" t="s">
        <v>6</v>
      </c>
      <c r="J15" s="233"/>
      <c r="K15" s="231" t="s">
        <v>68</v>
      </c>
      <c r="L15" s="231" t="s">
        <v>21</v>
      </c>
      <c r="M15" s="231" t="s">
        <v>7</v>
      </c>
      <c r="N15" s="231" t="s">
        <v>477</v>
      </c>
      <c r="O15" s="231" t="s">
        <v>189</v>
      </c>
    </row>
    <row r="16" spans="1:15" ht="46.5" customHeight="1" x14ac:dyDescent="0.2">
      <c r="A16" s="330">
        <v>1</v>
      </c>
      <c r="B16" s="331" t="s">
        <v>123</v>
      </c>
      <c r="C16" s="332" t="str">
        <f>IF(ISERROR(VLOOKUP(B16,'KAYIT LİSTESİ'!$B$4:$H$667,2,0)),"",(VLOOKUP(B16,'KAYIT LİSTESİ'!$B$4:$H$667,2,0)))</f>
        <v/>
      </c>
      <c r="D16" s="333" t="str">
        <f>IF(ISERROR(VLOOKUP(B16,'KAYIT LİSTESİ'!$B$4:$H$667,4,0)),"",(VLOOKUP(B16,'KAYIT LİSTESİ'!$B$4:$H$667,4,0)))</f>
        <v/>
      </c>
      <c r="E16" s="334" t="str">
        <f>IF(ISERROR(VLOOKUP(B16,'KAYIT LİSTESİ'!$B$4:$H$667,5,0)),"",(VLOOKUP(B16,'KAYIT LİSTESİ'!$B$4:$H$667,5,0)))</f>
        <v/>
      </c>
      <c r="F16" s="334" t="str">
        <f>IF(ISERROR(VLOOKUP(B16,'KAYIT LİSTESİ'!$B$4:$H$667,6,0)),"",(VLOOKUP(B16,'KAYIT LİSTESİ'!$B$4:$H$667,6,0)))</f>
        <v/>
      </c>
      <c r="G16" s="340"/>
      <c r="H16" s="230"/>
      <c r="I16" s="342">
        <v>1</v>
      </c>
      <c r="J16" s="343" t="s">
        <v>197</v>
      </c>
      <c r="K16" s="344">
        <f>IF(ISERROR(VLOOKUP(J16,'KAYIT LİSTESİ'!$B$4:$H$667,2,0)),"",(VLOOKUP(J16,'KAYIT LİSTESİ'!$B$4:$H$667,2,0)))</f>
        <v>149</v>
      </c>
      <c r="L16" s="345">
        <f>IF(ISERROR(VLOOKUP(J16,'KAYIT LİSTESİ'!$B$4:$H$667,4,0)),"",(VLOOKUP(J16,'KAYIT LİSTESİ'!$B$4:$H$667,4,0)))</f>
        <v>35969</v>
      </c>
      <c r="M16" s="346" t="str">
        <f>IF(ISERROR(VLOOKUP(J16,'KAYIT LİSTESİ'!$B$4:$H$667,5,0)),"",(VLOOKUP(J16,'KAYIT LİSTESİ'!$B$4:$H$667,5,0)))</f>
        <v>ADEM PATAK</v>
      </c>
      <c r="N16" s="346" t="str">
        <f>IF(ISERROR(VLOOKUP(J16,'KAYIT LİSTESİ'!$B$4:$H$667,6,0)),"",(VLOOKUP(J16,'KAYIT LİSTESİ'!$B$4:$H$667,6,0)))</f>
        <v>İSTANBUL/ANADOLU HİSARI İDMAN YURDU S.K</v>
      </c>
      <c r="O16" s="352"/>
    </row>
    <row r="17" spans="1:15" ht="46.5" customHeight="1" x14ac:dyDescent="0.2">
      <c r="A17" s="330">
        <v>2</v>
      </c>
      <c r="B17" s="331" t="s">
        <v>124</v>
      </c>
      <c r="C17" s="332">
        <f>IF(ISERROR(VLOOKUP(B17,'KAYIT LİSTESİ'!$B$4:$H$667,2,0)),"",(VLOOKUP(B17,'KAYIT LİSTESİ'!$B$4:$H$667,2,0)))</f>
        <v>148</v>
      </c>
      <c r="D17" s="333">
        <f>IF(ISERROR(VLOOKUP(B17,'KAYIT LİSTESİ'!$B$4:$H$667,4,0)),"",(VLOOKUP(B17,'KAYIT LİSTESİ'!$B$4:$H$667,4,0)))</f>
        <v>35820</v>
      </c>
      <c r="E17" s="334" t="str">
        <f>IF(ISERROR(VLOOKUP(B17,'KAYIT LİSTESİ'!$B$4:$H$667,5,0)),"",(VLOOKUP(B17,'KAYIT LİSTESİ'!$B$4:$H$667,5,0)))</f>
        <v>ABDÜLKADİR GÖKÇE</v>
      </c>
      <c r="F17" s="334" t="str">
        <f>IF(ISERROR(VLOOKUP(B17,'KAYIT LİSTESİ'!$B$4:$H$667,6,0)),"",(VLOOKUP(B17,'KAYIT LİSTESİ'!$B$4:$H$667,6,0)))</f>
        <v>İSTANBUL/ANADOLU HİSARI İDMAN YURDU S.K</v>
      </c>
      <c r="G17" s="340"/>
      <c r="H17" s="230"/>
      <c r="I17" s="342">
        <v>2</v>
      </c>
      <c r="J17" s="343" t="s">
        <v>198</v>
      </c>
      <c r="K17" s="344" t="str">
        <f>IF(ISERROR(VLOOKUP(J17,'KAYIT LİSTESİ'!$B$4:$H$667,2,0)),"",(VLOOKUP(J17,'KAYIT LİSTESİ'!$B$4:$H$667,2,0)))</f>
        <v/>
      </c>
      <c r="L17" s="345" t="str">
        <f>IF(ISERROR(VLOOKUP(J17,'KAYIT LİSTESİ'!$B$4:$H$667,4,0)),"",(VLOOKUP(J17,'KAYIT LİSTESİ'!$B$4:$H$667,4,0)))</f>
        <v/>
      </c>
      <c r="M17" s="346" t="str">
        <f>IF(ISERROR(VLOOKUP(J17,'KAYIT LİSTESİ'!$B$4:$H$667,5,0)),"",(VLOOKUP(J17,'KAYIT LİSTESİ'!$B$4:$H$667,5,0)))</f>
        <v/>
      </c>
      <c r="N17" s="346" t="str">
        <f>IF(ISERROR(VLOOKUP(J17,'KAYIT LİSTESİ'!$B$4:$H$667,6,0)),"",(VLOOKUP(J17,'KAYIT LİSTESİ'!$B$4:$H$667,6,0)))</f>
        <v/>
      </c>
      <c r="O17" s="352"/>
    </row>
    <row r="18" spans="1:15" ht="46.5" customHeight="1" x14ac:dyDescent="0.2">
      <c r="A18" s="330">
        <v>3</v>
      </c>
      <c r="B18" s="331" t="s">
        <v>125</v>
      </c>
      <c r="C18" s="332">
        <f>IF(ISERROR(VLOOKUP(B18,'KAYIT LİSTESİ'!$B$4:$H$667,2,0)),"",(VLOOKUP(B18,'KAYIT LİSTESİ'!$B$4:$H$667,2,0)))</f>
        <v>17</v>
      </c>
      <c r="D18" s="333">
        <f>IF(ISERROR(VLOOKUP(B18,'KAYIT LİSTESİ'!$B$4:$H$667,4,0)),"",(VLOOKUP(B18,'KAYIT LİSTESİ'!$B$4:$H$667,4,0)))</f>
        <v>36040</v>
      </c>
      <c r="E18" s="334" t="str">
        <f>IF(ISERROR(VLOOKUP(B18,'KAYIT LİSTESİ'!$B$4:$H$667,5,0)),"",(VLOOKUP(B18,'KAYIT LİSTESİ'!$B$4:$H$667,5,0)))</f>
        <v>MEHMET ÖCAL</v>
      </c>
      <c r="F18" s="334" t="str">
        <f>IF(ISERROR(VLOOKUP(B18,'KAYIT LİSTESİ'!$B$4:$H$667,6,0)),"",(VLOOKUP(B18,'KAYIT LİSTESİ'!$B$4:$H$667,6,0)))</f>
        <v>BURSA</v>
      </c>
      <c r="G18" s="340"/>
      <c r="H18" s="230"/>
      <c r="I18" s="342">
        <v>3</v>
      </c>
      <c r="J18" s="343" t="s">
        <v>199</v>
      </c>
      <c r="K18" s="344" t="str">
        <f>IF(ISERROR(VLOOKUP(J18,'KAYIT LİSTESİ'!$B$4:$H$667,2,0)),"",(VLOOKUP(J18,'KAYIT LİSTESİ'!$B$4:$H$667,2,0)))</f>
        <v/>
      </c>
      <c r="L18" s="345" t="str">
        <f>IF(ISERROR(VLOOKUP(J18,'KAYIT LİSTESİ'!$B$4:$H$667,4,0)),"",(VLOOKUP(J18,'KAYIT LİSTESİ'!$B$4:$H$667,4,0)))</f>
        <v/>
      </c>
      <c r="M18" s="346" t="str">
        <f>IF(ISERROR(VLOOKUP(J18,'KAYIT LİSTESİ'!$B$4:$H$667,5,0)),"",(VLOOKUP(J18,'KAYIT LİSTESİ'!$B$4:$H$667,5,0)))</f>
        <v/>
      </c>
      <c r="N18" s="346" t="str">
        <f>IF(ISERROR(VLOOKUP(J18,'KAYIT LİSTESİ'!$B$4:$H$667,6,0)),"",(VLOOKUP(J18,'KAYIT LİSTESİ'!$B$4:$H$667,6,0)))</f>
        <v/>
      </c>
      <c r="O18" s="352"/>
    </row>
    <row r="19" spans="1:15" ht="46.5" customHeight="1" x14ac:dyDescent="0.2">
      <c r="A19" s="330">
        <v>4</v>
      </c>
      <c r="B19" s="331" t="s">
        <v>126</v>
      </c>
      <c r="C19" s="332" t="str">
        <f>IF(ISERROR(VLOOKUP(B19,'KAYIT LİSTESİ'!$B$4:$H$667,2,0)),"",(VLOOKUP(B19,'KAYIT LİSTESİ'!$B$4:$H$667,2,0)))</f>
        <v/>
      </c>
      <c r="D19" s="333" t="str">
        <f>IF(ISERROR(VLOOKUP(B19,'KAYIT LİSTESİ'!$B$4:$H$667,4,0)),"",(VLOOKUP(B19,'KAYIT LİSTESİ'!$B$4:$H$667,4,0)))</f>
        <v/>
      </c>
      <c r="E19" s="334" t="str">
        <f>IF(ISERROR(VLOOKUP(B19,'KAYIT LİSTESİ'!$B$4:$H$667,5,0)),"",(VLOOKUP(B19,'KAYIT LİSTESİ'!$B$4:$H$667,5,0)))</f>
        <v/>
      </c>
      <c r="F19" s="334" t="str">
        <f>IF(ISERROR(VLOOKUP(B19,'KAYIT LİSTESİ'!$B$4:$H$667,6,0)),"",(VLOOKUP(B19,'KAYIT LİSTESİ'!$B$4:$H$667,6,0)))</f>
        <v/>
      </c>
      <c r="G19" s="340"/>
      <c r="H19" s="230"/>
      <c r="I19" s="342">
        <v>4</v>
      </c>
      <c r="J19" s="343" t="s">
        <v>200</v>
      </c>
      <c r="K19" s="344" t="str">
        <f>IF(ISERROR(VLOOKUP(J19,'KAYIT LİSTESİ'!$B$4:$H$667,2,0)),"",(VLOOKUP(J19,'KAYIT LİSTESİ'!$B$4:$H$667,2,0)))</f>
        <v/>
      </c>
      <c r="L19" s="345" t="str">
        <f>IF(ISERROR(VLOOKUP(J19,'KAYIT LİSTESİ'!$B$4:$H$667,4,0)),"",(VLOOKUP(J19,'KAYIT LİSTESİ'!$B$4:$H$667,4,0)))</f>
        <v/>
      </c>
      <c r="M19" s="346" t="str">
        <f>IF(ISERROR(VLOOKUP(J19,'KAYIT LİSTESİ'!$B$4:$H$667,5,0)),"",(VLOOKUP(J19,'KAYIT LİSTESİ'!$B$4:$H$667,5,0)))</f>
        <v/>
      </c>
      <c r="N19" s="346" t="str">
        <f>IF(ISERROR(VLOOKUP(J19,'KAYIT LİSTESİ'!$B$4:$H$667,6,0)),"",(VLOOKUP(J19,'KAYIT LİSTESİ'!$B$4:$H$667,6,0)))</f>
        <v/>
      </c>
      <c r="O19" s="352"/>
    </row>
    <row r="20" spans="1:15" ht="46.5" customHeight="1" x14ac:dyDescent="0.2">
      <c r="A20" s="330">
        <v>5</v>
      </c>
      <c r="B20" s="331" t="s">
        <v>127</v>
      </c>
      <c r="C20" s="332" t="str">
        <f>IF(ISERROR(VLOOKUP(B20,'KAYIT LİSTESİ'!$B$4:$H$667,2,0)),"",(VLOOKUP(B20,'KAYIT LİSTESİ'!$B$4:$H$667,2,0)))</f>
        <v/>
      </c>
      <c r="D20" s="333" t="str">
        <f>IF(ISERROR(VLOOKUP(B20,'KAYIT LİSTESİ'!$B$4:$H$667,4,0)),"",(VLOOKUP(B20,'KAYIT LİSTESİ'!$B$4:$H$667,4,0)))</f>
        <v/>
      </c>
      <c r="E20" s="334" t="str">
        <f>IF(ISERROR(VLOOKUP(B20,'KAYIT LİSTESİ'!$B$4:$H$667,5,0)),"",(VLOOKUP(B20,'KAYIT LİSTESİ'!$B$4:$H$667,5,0)))</f>
        <v/>
      </c>
      <c r="F20" s="334" t="str">
        <f>IF(ISERROR(VLOOKUP(B20,'KAYIT LİSTESİ'!$B$4:$H$667,6,0)),"",(VLOOKUP(B20,'KAYIT LİSTESİ'!$B$4:$H$667,6,0)))</f>
        <v/>
      </c>
      <c r="G20" s="340"/>
      <c r="H20" s="230"/>
      <c r="I20" s="342">
        <v>5</v>
      </c>
      <c r="J20" s="343" t="s">
        <v>201</v>
      </c>
      <c r="K20" s="344" t="str">
        <f>IF(ISERROR(VLOOKUP(J20,'KAYIT LİSTESİ'!$B$4:$H$667,2,0)),"",(VLOOKUP(J20,'KAYIT LİSTESİ'!$B$4:$H$667,2,0)))</f>
        <v/>
      </c>
      <c r="L20" s="345" t="str">
        <f>IF(ISERROR(VLOOKUP(J20,'KAYIT LİSTESİ'!$B$4:$H$667,4,0)),"",(VLOOKUP(J20,'KAYIT LİSTESİ'!$B$4:$H$667,4,0)))</f>
        <v/>
      </c>
      <c r="M20" s="346" t="str">
        <f>IF(ISERROR(VLOOKUP(J20,'KAYIT LİSTESİ'!$B$4:$H$667,5,0)),"",(VLOOKUP(J20,'KAYIT LİSTESİ'!$B$4:$H$667,5,0)))</f>
        <v/>
      </c>
      <c r="N20" s="346" t="str">
        <f>IF(ISERROR(VLOOKUP(J20,'KAYIT LİSTESİ'!$B$4:$H$667,6,0)),"",(VLOOKUP(J20,'KAYIT LİSTESİ'!$B$4:$H$667,6,0)))</f>
        <v/>
      </c>
      <c r="O20" s="352"/>
    </row>
    <row r="21" spans="1:15" ht="46.5" customHeight="1" x14ac:dyDescent="0.2">
      <c r="A21" s="330">
        <v>6</v>
      </c>
      <c r="B21" s="331" t="s">
        <v>128</v>
      </c>
      <c r="C21" s="332" t="str">
        <f>IF(ISERROR(VLOOKUP(B21,'KAYIT LİSTESİ'!$B$4:$H$667,2,0)),"",(VLOOKUP(B21,'KAYIT LİSTESİ'!$B$4:$H$667,2,0)))</f>
        <v/>
      </c>
      <c r="D21" s="333" t="str">
        <f>IF(ISERROR(VLOOKUP(B21,'KAYIT LİSTESİ'!$B$4:$H$667,4,0)),"",(VLOOKUP(B21,'KAYIT LİSTESİ'!$B$4:$H$667,4,0)))</f>
        <v/>
      </c>
      <c r="E21" s="334" t="str">
        <f>IF(ISERROR(VLOOKUP(B21,'KAYIT LİSTESİ'!$B$4:$H$667,5,0)),"",(VLOOKUP(B21,'KAYIT LİSTESİ'!$B$4:$H$667,5,0)))</f>
        <v/>
      </c>
      <c r="F21" s="334" t="str">
        <f>IF(ISERROR(VLOOKUP(B21,'KAYIT LİSTESİ'!$B$4:$H$667,6,0)),"",(VLOOKUP(B21,'KAYIT LİSTESİ'!$B$4:$H$667,6,0)))</f>
        <v/>
      </c>
      <c r="G21" s="340"/>
      <c r="H21" s="230"/>
      <c r="I21" s="342">
        <v>6</v>
      </c>
      <c r="J21" s="343" t="s">
        <v>202</v>
      </c>
      <c r="K21" s="344" t="str">
        <f>IF(ISERROR(VLOOKUP(J21,'KAYIT LİSTESİ'!$B$4:$H$667,2,0)),"",(VLOOKUP(J21,'KAYIT LİSTESİ'!$B$4:$H$667,2,0)))</f>
        <v/>
      </c>
      <c r="L21" s="345" t="str">
        <f>IF(ISERROR(VLOOKUP(J21,'KAYIT LİSTESİ'!$B$4:$H$667,4,0)),"",(VLOOKUP(J21,'KAYIT LİSTESİ'!$B$4:$H$667,4,0)))</f>
        <v/>
      </c>
      <c r="M21" s="346" t="str">
        <f>IF(ISERROR(VLOOKUP(J21,'KAYIT LİSTESİ'!$B$4:$H$667,5,0)),"",(VLOOKUP(J21,'KAYIT LİSTESİ'!$B$4:$H$667,5,0)))</f>
        <v/>
      </c>
      <c r="N21" s="346" t="str">
        <f>IF(ISERROR(VLOOKUP(J21,'KAYIT LİSTESİ'!$B$4:$H$667,6,0)),"",(VLOOKUP(J21,'KAYIT LİSTESİ'!$B$4:$H$667,6,0)))</f>
        <v/>
      </c>
      <c r="O21" s="352"/>
    </row>
    <row r="22" spans="1:15" ht="46.5" customHeight="1" x14ac:dyDescent="0.2">
      <c r="A22" s="330">
        <v>7</v>
      </c>
      <c r="B22" s="331" t="s">
        <v>335</v>
      </c>
      <c r="C22" s="332" t="str">
        <f>IF(ISERROR(VLOOKUP(B22,'KAYIT LİSTESİ'!$B$4:$H$667,2,0)),"",(VLOOKUP(B22,'KAYIT LİSTESİ'!$B$4:$H$667,2,0)))</f>
        <v/>
      </c>
      <c r="D22" s="333" t="str">
        <f>IF(ISERROR(VLOOKUP(B22,'KAYIT LİSTESİ'!$B$4:$H$667,4,0)),"",(VLOOKUP(B22,'KAYIT LİSTESİ'!$B$4:$H$667,4,0)))</f>
        <v/>
      </c>
      <c r="E22" s="334" t="str">
        <f>IF(ISERROR(VLOOKUP(B22,'KAYIT LİSTESİ'!$B$4:$H$667,5,0)),"",(VLOOKUP(B22,'KAYIT LİSTESİ'!$B$4:$H$667,5,0)))</f>
        <v/>
      </c>
      <c r="F22" s="334" t="str">
        <f>IF(ISERROR(VLOOKUP(B22,'KAYIT LİSTESİ'!$B$4:$H$667,6,0)),"",(VLOOKUP(B22,'KAYIT LİSTESİ'!$B$4:$H$667,6,0)))</f>
        <v/>
      </c>
      <c r="G22" s="340"/>
      <c r="H22" s="230"/>
      <c r="I22" s="342">
        <v>7</v>
      </c>
      <c r="J22" s="343" t="s">
        <v>203</v>
      </c>
      <c r="K22" s="344" t="str">
        <f>IF(ISERROR(VLOOKUP(J22,'KAYIT LİSTESİ'!$B$4:$H$667,2,0)),"",(VLOOKUP(J22,'KAYIT LİSTESİ'!$B$4:$H$667,2,0)))</f>
        <v/>
      </c>
      <c r="L22" s="345" t="str">
        <f>IF(ISERROR(VLOOKUP(J22,'KAYIT LİSTESİ'!$B$4:$H$667,4,0)),"",(VLOOKUP(J22,'KAYIT LİSTESİ'!$B$4:$H$667,4,0)))</f>
        <v/>
      </c>
      <c r="M22" s="346" t="str">
        <f>IF(ISERROR(VLOOKUP(J22,'KAYIT LİSTESİ'!$B$4:$H$667,5,0)),"",(VLOOKUP(J22,'KAYIT LİSTESİ'!$B$4:$H$667,5,0)))</f>
        <v/>
      </c>
      <c r="N22" s="346" t="str">
        <f>IF(ISERROR(VLOOKUP(J22,'KAYIT LİSTESİ'!$B$4:$H$667,6,0)),"",(VLOOKUP(J22,'KAYIT LİSTESİ'!$B$4:$H$667,6,0)))</f>
        <v/>
      </c>
      <c r="O22" s="352"/>
    </row>
    <row r="23" spans="1:15" ht="46.5" customHeight="1" x14ac:dyDescent="0.2">
      <c r="A23" s="330">
        <v>8</v>
      </c>
      <c r="B23" s="331" t="s">
        <v>336</v>
      </c>
      <c r="C23" s="332" t="str">
        <f>IF(ISERROR(VLOOKUP(B23,'KAYIT LİSTESİ'!$B$4:$H$667,2,0)),"",(VLOOKUP(B23,'KAYIT LİSTESİ'!$B$4:$H$667,2,0)))</f>
        <v/>
      </c>
      <c r="D23" s="333" t="str">
        <f>IF(ISERROR(VLOOKUP(B23,'KAYIT LİSTESİ'!$B$4:$H$667,4,0)),"",(VLOOKUP(B23,'KAYIT LİSTESİ'!$B$4:$H$667,4,0)))</f>
        <v/>
      </c>
      <c r="E23" s="334" t="str">
        <f>IF(ISERROR(VLOOKUP(B23,'KAYIT LİSTESİ'!$B$4:$H$667,5,0)),"",(VLOOKUP(B23,'KAYIT LİSTESİ'!$B$4:$H$667,5,0)))</f>
        <v/>
      </c>
      <c r="F23" s="334" t="str">
        <f>IF(ISERROR(VLOOKUP(B23,'KAYIT LİSTESİ'!$B$4:$H$667,6,0)),"",(VLOOKUP(B23,'KAYIT LİSTESİ'!$B$4:$H$667,6,0)))</f>
        <v/>
      </c>
      <c r="G23" s="340"/>
      <c r="H23" s="230"/>
      <c r="I23" s="342">
        <v>8</v>
      </c>
      <c r="J23" s="343" t="s">
        <v>204</v>
      </c>
      <c r="K23" s="344" t="str">
        <f>IF(ISERROR(VLOOKUP(J23,'KAYIT LİSTESİ'!$B$4:$H$667,2,0)),"",(VLOOKUP(J23,'KAYIT LİSTESİ'!$B$4:$H$667,2,0)))</f>
        <v/>
      </c>
      <c r="L23" s="345" t="str">
        <f>IF(ISERROR(VLOOKUP(J23,'KAYIT LİSTESİ'!$B$4:$H$667,4,0)),"",(VLOOKUP(J23,'KAYIT LİSTESİ'!$B$4:$H$667,4,0)))</f>
        <v/>
      </c>
      <c r="M23" s="346" t="str">
        <f>IF(ISERROR(VLOOKUP(J23,'KAYIT LİSTESİ'!$B$4:$H$667,5,0)),"",(VLOOKUP(J23,'KAYIT LİSTESİ'!$B$4:$H$667,5,0)))</f>
        <v/>
      </c>
      <c r="N23" s="346" t="str">
        <f>IF(ISERROR(VLOOKUP(J23,'KAYIT LİSTESİ'!$B$4:$H$667,6,0)),"",(VLOOKUP(J23,'KAYIT LİSTESİ'!$B$4:$H$667,6,0)))</f>
        <v/>
      </c>
      <c r="O23" s="352"/>
    </row>
    <row r="24" spans="1:15" ht="46.5" customHeight="1" x14ac:dyDescent="0.2">
      <c r="A24" s="464" t="s">
        <v>459</v>
      </c>
      <c r="B24" s="464"/>
      <c r="C24" s="464"/>
      <c r="D24" s="464"/>
      <c r="E24" s="464"/>
      <c r="F24" s="464"/>
      <c r="G24" s="464"/>
      <c r="H24" s="230"/>
      <c r="I24" s="464" t="s">
        <v>261</v>
      </c>
      <c r="J24" s="464"/>
      <c r="K24" s="464"/>
      <c r="L24" s="464"/>
      <c r="M24" s="464"/>
      <c r="N24" s="464"/>
      <c r="O24" s="464"/>
    </row>
    <row r="25" spans="1:15" ht="46.5" customHeight="1" x14ac:dyDescent="0.2">
      <c r="A25" s="204" t="s">
        <v>482</v>
      </c>
      <c r="B25" s="204" t="s">
        <v>70</v>
      </c>
      <c r="C25" s="204" t="s">
        <v>69</v>
      </c>
      <c r="D25" s="205" t="s">
        <v>13</v>
      </c>
      <c r="E25" s="206" t="s">
        <v>14</v>
      </c>
      <c r="F25" s="206" t="s">
        <v>477</v>
      </c>
      <c r="G25" s="204" t="s">
        <v>184</v>
      </c>
      <c r="H25" s="230"/>
      <c r="I25" s="231" t="s">
        <v>6</v>
      </c>
      <c r="J25" s="233"/>
      <c r="K25" s="231" t="s">
        <v>68</v>
      </c>
      <c r="L25" s="231" t="s">
        <v>21</v>
      </c>
      <c r="M25" s="231" t="s">
        <v>7</v>
      </c>
      <c r="N25" s="231" t="s">
        <v>477</v>
      </c>
      <c r="O25" s="231" t="s">
        <v>189</v>
      </c>
    </row>
    <row r="26" spans="1:15" ht="46.5" customHeight="1" x14ac:dyDescent="0.2">
      <c r="A26" s="330">
        <v>1</v>
      </c>
      <c r="B26" s="331" t="s">
        <v>417</v>
      </c>
      <c r="C26" s="332" t="str">
        <f>IF(ISERROR(VLOOKUP(B26,'KAYIT LİSTESİ'!$B$4:$H$667,2,0)),"",(VLOOKUP(B26,'KAYIT LİSTESİ'!$B$4:$H$667,2,0)))</f>
        <v/>
      </c>
      <c r="D26" s="333" t="str">
        <f>IF(ISERROR(VLOOKUP(B26,'KAYIT LİSTESİ'!$B$4:$H$667,4,0)),"",(VLOOKUP(B26,'KAYIT LİSTESİ'!$B$4:$H$667,4,0)))</f>
        <v/>
      </c>
      <c r="E26" s="334" t="str">
        <f>IF(ISERROR(VLOOKUP(B26,'KAYIT LİSTESİ'!$B$4:$H$667,5,0)),"",(VLOOKUP(B26,'KAYIT LİSTESİ'!$B$4:$H$667,5,0)))</f>
        <v/>
      </c>
      <c r="F26" s="334" t="str">
        <f>IF(ISERROR(VLOOKUP(B26,'KAYIT LİSTESİ'!$B$4:$H$667,6,0)),"",(VLOOKUP(B26,'KAYIT LİSTESİ'!$B$4:$H$667,6,0)))</f>
        <v/>
      </c>
      <c r="G26" s="340"/>
      <c r="H26" s="230"/>
      <c r="I26" s="342">
        <v>1</v>
      </c>
      <c r="J26" s="343" t="s">
        <v>222</v>
      </c>
      <c r="K26" s="344" t="str">
        <f>IF(ISERROR(VLOOKUP(J26,'KAYIT LİSTESİ'!$B$4:$H$667,2,0)),"",(VLOOKUP(J26,'KAYIT LİSTESİ'!$B$4:$H$667,2,0)))</f>
        <v/>
      </c>
      <c r="L26" s="345" t="str">
        <f>IF(ISERROR(VLOOKUP(J26,'KAYIT LİSTESİ'!$B$4:$H$667,4,0)),"",(VLOOKUP(J26,'KAYIT LİSTESİ'!$B$4:$H$667,4,0)))</f>
        <v/>
      </c>
      <c r="M26" s="346" t="str">
        <f>IF(ISERROR(VLOOKUP(J26,'KAYIT LİSTESİ'!$B$4:$H$667,5,0)),"",(VLOOKUP(J26,'KAYIT LİSTESİ'!$B$4:$H$667,5,0)))</f>
        <v/>
      </c>
      <c r="N26" s="346" t="str">
        <f>IF(ISERROR(VLOOKUP(J26,'KAYIT LİSTESİ'!$B$4:$H$667,6,0)),"",(VLOOKUP(J26,'KAYIT LİSTESİ'!$B$4:$H$667,6,0)))</f>
        <v/>
      </c>
      <c r="O26" s="352"/>
    </row>
    <row r="27" spans="1:15" ht="46.5" customHeight="1" x14ac:dyDescent="0.2">
      <c r="A27" s="330">
        <v>2</v>
      </c>
      <c r="B27" s="331" t="s">
        <v>418</v>
      </c>
      <c r="C27" s="332" t="str">
        <f>IF(ISERROR(VLOOKUP(B27,'KAYIT LİSTESİ'!$B$4:$H$667,2,0)),"",(VLOOKUP(B27,'KAYIT LİSTESİ'!$B$4:$H$667,2,0)))</f>
        <v/>
      </c>
      <c r="D27" s="333" t="str">
        <f>IF(ISERROR(VLOOKUP(B27,'KAYIT LİSTESİ'!$B$4:$H$667,4,0)),"",(VLOOKUP(B27,'KAYIT LİSTESİ'!$B$4:$H$667,4,0)))</f>
        <v/>
      </c>
      <c r="E27" s="334" t="str">
        <f>IF(ISERROR(VLOOKUP(B27,'KAYIT LİSTESİ'!$B$4:$H$667,5,0)),"",(VLOOKUP(B27,'KAYIT LİSTESİ'!$B$4:$H$667,5,0)))</f>
        <v/>
      </c>
      <c r="F27" s="334" t="str">
        <f>IF(ISERROR(VLOOKUP(B27,'KAYIT LİSTESİ'!$B$4:$H$667,6,0)),"",(VLOOKUP(B27,'KAYIT LİSTESİ'!$B$4:$H$667,6,0)))</f>
        <v/>
      </c>
      <c r="G27" s="340"/>
      <c r="H27" s="230"/>
      <c r="I27" s="342">
        <v>2</v>
      </c>
      <c r="J27" s="343" t="s">
        <v>223</v>
      </c>
      <c r="K27" s="344" t="str">
        <f>IF(ISERROR(VLOOKUP(J27,'KAYIT LİSTESİ'!$B$4:$H$667,2,0)),"",(VLOOKUP(J27,'KAYIT LİSTESİ'!$B$4:$H$667,2,0)))</f>
        <v/>
      </c>
      <c r="L27" s="345" t="str">
        <f>IF(ISERROR(VLOOKUP(J27,'KAYIT LİSTESİ'!$B$4:$H$667,4,0)),"",(VLOOKUP(J27,'KAYIT LİSTESİ'!$B$4:$H$667,4,0)))</f>
        <v/>
      </c>
      <c r="M27" s="346" t="str">
        <f>IF(ISERROR(VLOOKUP(J27,'KAYIT LİSTESİ'!$B$4:$H$667,5,0)),"",(VLOOKUP(J27,'KAYIT LİSTESİ'!$B$4:$H$667,5,0)))</f>
        <v/>
      </c>
      <c r="N27" s="346" t="str">
        <f>IF(ISERROR(VLOOKUP(J27,'KAYIT LİSTESİ'!$B$4:$H$667,6,0)),"",(VLOOKUP(J27,'KAYIT LİSTESİ'!$B$4:$H$667,6,0)))</f>
        <v/>
      </c>
      <c r="O27" s="352"/>
    </row>
    <row r="28" spans="1:15" ht="46.5" customHeight="1" x14ac:dyDescent="0.2">
      <c r="A28" s="330">
        <v>3</v>
      </c>
      <c r="B28" s="331" t="s">
        <v>419</v>
      </c>
      <c r="C28" s="332" t="str">
        <f>IF(ISERROR(VLOOKUP(B28,'KAYIT LİSTESİ'!$B$4:$H$667,2,0)),"",(VLOOKUP(B28,'KAYIT LİSTESİ'!$B$4:$H$667,2,0)))</f>
        <v/>
      </c>
      <c r="D28" s="333" t="str">
        <f>IF(ISERROR(VLOOKUP(B28,'KAYIT LİSTESİ'!$B$4:$H$667,4,0)),"",(VLOOKUP(B28,'KAYIT LİSTESİ'!$B$4:$H$667,4,0)))</f>
        <v/>
      </c>
      <c r="E28" s="334" t="str">
        <f>IF(ISERROR(VLOOKUP(B28,'KAYIT LİSTESİ'!$B$4:$H$667,5,0)),"",(VLOOKUP(B28,'KAYIT LİSTESİ'!$B$4:$H$667,5,0)))</f>
        <v/>
      </c>
      <c r="F28" s="334" t="str">
        <f>IF(ISERROR(VLOOKUP(B28,'KAYIT LİSTESİ'!$B$4:$H$667,6,0)),"",(VLOOKUP(B28,'KAYIT LİSTESİ'!$B$4:$H$667,6,0)))</f>
        <v/>
      </c>
      <c r="G28" s="340"/>
      <c r="H28" s="230"/>
      <c r="I28" s="342">
        <v>3</v>
      </c>
      <c r="J28" s="343" t="s">
        <v>224</v>
      </c>
      <c r="K28" s="344" t="str">
        <f>IF(ISERROR(VLOOKUP(J28,'KAYIT LİSTESİ'!$B$4:$H$667,2,0)),"",(VLOOKUP(J28,'KAYIT LİSTESİ'!$B$4:$H$667,2,0)))</f>
        <v/>
      </c>
      <c r="L28" s="345" t="str">
        <f>IF(ISERROR(VLOOKUP(J28,'KAYIT LİSTESİ'!$B$4:$H$667,4,0)),"",(VLOOKUP(J28,'KAYIT LİSTESİ'!$B$4:$H$667,4,0)))</f>
        <v/>
      </c>
      <c r="M28" s="346" t="str">
        <f>IF(ISERROR(VLOOKUP(J28,'KAYIT LİSTESİ'!$B$4:$H$667,5,0)),"",(VLOOKUP(J28,'KAYIT LİSTESİ'!$B$4:$H$667,5,0)))</f>
        <v/>
      </c>
      <c r="N28" s="346" t="str">
        <f>IF(ISERROR(VLOOKUP(J28,'KAYIT LİSTESİ'!$B$4:$H$667,6,0)),"",(VLOOKUP(J28,'KAYIT LİSTESİ'!$B$4:$H$667,6,0)))</f>
        <v/>
      </c>
      <c r="O28" s="352"/>
    </row>
    <row r="29" spans="1:15" ht="46.5" customHeight="1" x14ac:dyDescent="0.2">
      <c r="A29" s="330">
        <v>4</v>
      </c>
      <c r="B29" s="331" t="s">
        <v>420</v>
      </c>
      <c r="C29" s="332" t="str">
        <f>IF(ISERROR(VLOOKUP(B29,'KAYIT LİSTESİ'!$B$4:$H$667,2,0)),"",(VLOOKUP(B29,'KAYIT LİSTESİ'!$B$4:$H$667,2,0)))</f>
        <v/>
      </c>
      <c r="D29" s="333" t="str">
        <f>IF(ISERROR(VLOOKUP(B29,'KAYIT LİSTESİ'!$B$4:$H$667,4,0)),"",(VLOOKUP(B29,'KAYIT LİSTESİ'!$B$4:$H$667,4,0)))</f>
        <v/>
      </c>
      <c r="E29" s="334" t="str">
        <f>IF(ISERROR(VLOOKUP(B29,'KAYIT LİSTESİ'!$B$4:$H$667,5,0)),"",(VLOOKUP(B29,'KAYIT LİSTESİ'!$B$4:$H$667,5,0)))</f>
        <v/>
      </c>
      <c r="F29" s="334" t="str">
        <f>IF(ISERROR(VLOOKUP(B29,'KAYIT LİSTESİ'!$B$4:$H$667,6,0)),"",(VLOOKUP(B29,'KAYIT LİSTESİ'!$B$4:$H$667,6,0)))</f>
        <v/>
      </c>
      <c r="G29" s="340"/>
      <c r="H29" s="230"/>
      <c r="I29" s="342">
        <v>4</v>
      </c>
      <c r="J29" s="343" t="s">
        <v>225</v>
      </c>
      <c r="K29" s="344" t="str">
        <f>IF(ISERROR(VLOOKUP(J29,'KAYIT LİSTESİ'!$B$4:$H$667,2,0)),"",(VLOOKUP(J29,'KAYIT LİSTESİ'!$B$4:$H$667,2,0)))</f>
        <v/>
      </c>
      <c r="L29" s="345" t="str">
        <f>IF(ISERROR(VLOOKUP(J29,'KAYIT LİSTESİ'!$B$4:$H$667,4,0)),"",(VLOOKUP(J29,'KAYIT LİSTESİ'!$B$4:$H$667,4,0)))</f>
        <v/>
      </c>
      <c r="M29" s="346" t="str">
        <f>IF(ISERROR(VLOOKUP(J29,'KAYIT LİSTESİ'!$B$4:$H$667,5,0)),"",(VLOOKUP(J29,'KAYIT LİSTESİ'!$B$4:$H$667,5,0)))</f>
        <v/>
      </c>
      <c r="N29" s="346" t="str">
        <f>IF(ISERROR(VLOOKUP(J29,'KAYIT LİSTESİ'!$B$4:$H$667,6,0)),"",(VLOOKUP(J29,'KAYIT LİSTESİ'!$B$4:$H$667,6,0)))</f>
        <v/>
      </c>
      <c r="O29" s="352"/>
    </row>
    <row r="30" spans="1:15" ht="46.5" customHeight="1" x14ac:dyDescent="0.2">
      <c r="A30" s="330">
        <v>5</v>
      </c>
      <c r="B30" s="331" t="s">
        <v>421</v>
      </c>
      <c r="C30" s="332" t="str">
        <f>IF(ISERROR(VLOOKUP(B30,'KAYIT LİSTESİ'!$B$4:$H$667,2,0)),"",(VLOOKUP(B30,'KAYIT LİSTESİ'!$B$4:$H$667,2,0)))</f>
        <v/>
      </c>
      <c r="D30" s="333" t="str">
        <f>IF(ISERROR(VLOOKUP(B30,'KAYIT LİSTESİ'!$B$4:$H$667,4,0)),"",(VLOOKUP(B30,'KAYIT LİSTESİ'!$B$4:$H$667,4,0)))</f>
        <v/>
      </c>
      <c r="E30" s="334" t="str">
        <f>IF(ISERROR(VLOOKUP(B30,'KAYIT LİSTESİ'!$B$4:$H$667,5,0)),"",(VLOOKUP(B30,'KAYIT LİSTESİ'!$B$4:$H$667,5,0)))</f>
        <v/>
      </c>
      <c r="F30" s="334" t="str">
        <f>IF(ISERROR(VLOOKUP(B30,'KAYIT LİSTESİ'!$B$4:$H$667,6,0)),"",(VLOOKUP(B30,'KAYIT LİSTESİ'!$B$4:$H$667,6,0)))</f>
        <v/>
      </c>
      <c r="G30" s="340"/>
      <c r="H30" s="230"/>
      <c r="I30" s="342">
        <v>5</v>
      </c>
      <c r="J30" s="343" t="s">
        <v>226</v>
      </c>
      <c r="K30" s="344" t="str">
        <f>IF(ISERROR(VLOOKUP(J30,'KAYIT LİSTESİ'!$B$4:$H$667,2,0)),"",(VLOOKUP(J30,'KAYIT LİSTESİ'!$B$4:$H$667,2,0)))</f>
        <v/>
      </c>
      <c r="L30" s="345" t="str">
        <f>IF(ISERROR(VLOOKUP(J30,'KAYIT LİSTESİ'!$B$4:$H$667,4,0)),"",(VLOOKUP(J30,'KAYIT LİSTESİ'!$B$4:$H$667,4,0)))</f>
        <v/>
      </c>
      <c r="M30" s="346" t="str">
        <f>IF(ISERROR(VLOOKUP(J30,'KAYIT LİSTESİ'!$B$4:$H$667,5,0)),"",(VLOOKUP(J30,'KAYIT LİSTESİ'!$B$4:$H$667,5,0)))</f>
        <v/>
      </c>
      <c r="N30" s="346" t="str">
        <f>IF(ISERROR(VLOOKUP(J30,'KAYIT LİSTESİ'!$B$4:$H$667,6,0)),"",(VLOOKUP(J30,'KAYIT LİSTESİ'!$B$4:$H$667,6,0)))</f>
        <v/>
      </c>
      <c r="O30" s="352"/>
    </row>
    <row r="31" spans="1:15" ht="46.5" customHeight="1" x14ac:dyDescent="0.2">
      <c r="A31" s="330">
        <v>6</v>
      </c>
      <c r="B31" s="331" t="s">
        <v>422</v>
      </c>
      <c r="C31" s="332" t="str">
        <f>IF(ISERROR(VLOOKUP(B31,'KAYIT LİSTESİ'!$B$4:$H$667,2,0)),"",(VLOOKUP(B31,'KAYIT LİSTESİ'!$B$4:$H$667,2,0)))</f>
        <v/>
      </c>
      <c r="D31" s="333" t="str">
        <f>IF(ISERROR(VLOOKUP(B31,'KAYIT LİSTESİ'!$B$4:$H$667,4,0)),"",(VLOOKUP(B31,'KAYIT LİSTESİ'!$B$4:$H$667,4,0)))</f>
        <v/>
      </c>
      <c r="E31" s="334" t="str">
        <f>IF(ISERROR(VLOOKUP(B31,'KAYIT LİSTESİ'!$B$4:$H$667,5,0)),"",(VLOOKUP(B31,'KAYIT LİSTESİ'!$B$4:$H$667,5,0)))</f>
        <v/>
      </c>
      <c r="F31" s="334" t="str">
        <f>IF(ISERROR(VLOOKUP(B31,'KAYIT LİSTESİ'!$B$4:$H$667,6,0)),"",(VLOOKUP(B31,'KAYIT LİSTESİ'!$B$4:$H$667,6,0)))</f>
        <v/>
      </c>
      <c r="G31" s="340"/>
      <c r="H31" s="230"/>
      <c r="I31" s="342">
        <v>6</v>
      </c>
      <c r="J31" s="343" t="s">
        <v>227</v>
      </c>
      <c r="K31" s="344" t="str">
        <f>IF(ISERROR(VLOOKUP(J31,'KAYIT LİSTESİ'!$B$4:$H$667,2,0)),"",(VLOOKUP(J31,'KAYIT LİSTESİ'!$B$4:$H$667,2,0)))</f>
        <v/>
      </c>
      <c r="L31" s="345" t="str">
        <f>IF(ISERROR(VLOOKUP(J31,'KAYIT LİSTESİ'!$B$4:$H$667,4,0)),"",(VLOOKUP(J31,'KAYIT LİSTESİ'!$B$4:$H$667,4,0)))</f>
        <v/>
      </c>
      <c r="M31" s="346" t="str">
        <f>IF(ISERROR(VLOOKUP(J31,'KAYIT LİSTESİ'!$B$4:$H$667,5,0)),"",(VLOOKUP(J31,'KAYIT LİSTESİ'!$B$4:$H$667,5,0)))</f>
        <v/>
      </c>
      <c r="N31" s="346" t="str">
        <f>IF(ISERROR(VLOOKUP(J31,'KAYIT LİSTESİ'!$B$4:$H$667,6,0)),"",(VLOOKUP(J31,'KAYIT LİSTESİ'!$B$4:$H$667,6,0)))</f>
        <v/>
      </c>
      <c r="O31" s="352"/>
    </row>
    <row r="32" spans="1:15" ht="46.5" customHeight="1" x14ac:dyDescent="0.2">
      <c r="A32" s="330">
        <v>7</v>
      </c>
      <c r="B32" s="331" t="s">
        <v>423</v>
      </c>
      <c r="C32" s="332" t="str">
        <f>IF(ISERROR(VLOOKUP(B32,'KAYIT LİSTESİ'!$B$4:$H$667,2,0)),"",(VLOOKUP(B32,'KAYIT LİSTESİ'!$B$4:$H$667,2,0)))</f>
        <v/>
      </c>
      <c r="D32" s="333" t="str">
        <f>IF(ISERROR(VLOOKUP(B32,'KAYIT LİSTESİ'!$B$4:$H$667,4,0)),"",(VLOOKUP(B32,'KAYIT LİSTESİ'!$B$4:$H$667,4,0)))</f>
        <v/>
      </c>
      <c r="E32" s="334" t="str">
        <f>IF(ISERROR(VLOOKUP(B32,'KAYIT LİSTESİ'!$B$4:$H$667,5,0)),"",(VLOOKUP(B32,'KAYIT LİSTESİ'!$B$4:$H$667,5,0)))</f>
        <v/>
      </c>
      <c r="F32" s="334" t="str">
        <f>IF(ISERROR(VLOOKUP(B32,'KAYIT LİSTESİ'!$B$4:$H$667,6,0)),"",(VLOOKUP(B32,'KAYIT LİSTESİ'!$B$4:$H$667,6,0)))</f>
        <v/>
      </c>
      <c r="G32" s="340"/>
      <c r="H32" s="230"/>
      <c r="I32" s="342">
        <v>7</v>
      </c>
      <c r="J32" s="343" t="s">
        <v>228</v>
      </c>
      <c r="K32" s="344" t="str">
        <f>IF(ISERROR(VLOOKUP(J32,'KAYIT LİSTESİ'!$B$4:$H$667,2,0)),"",(VLOOKUP(J32,'KAYIT LİSTESİ'!$B$4:$H$667,2,0)))</f>
        <v/>
      </c>
      <c r="L32" s="345" t="str">
        <f>IF(ISERROR(VLOOKUP(J32,'KAYIT LİSTESİ'!$B$4:$H$667,4,0)),"",(VLOOKUP(J32,'KAYIT LİSTESİ'!$B$4:$H$667,4,0)))</f>
        <v/>
      </c>
      <c r="M32" s="346" t="str">
        <f>IF(ISERROR(VLOOKUP(J32,'KAYIT LİSTESİ'!$B$4:$H$667,5,0)),"",(VLOOKUP(J32,'KAYIT LİSTESİ'!$B$4:$H$667,5,0)))</f>
        <v/>
      </c>
      <c r="N32" s="346" t="str">
        <f>IF(ISERROR(VLOOKUP(J32,'KAYIT LİSTESİ'!$B$4:$H$667,6,0)),"",(VLOOKUP(J32,'KAYIT LİSTESİ'!$B$4:$H$667,6,0)))</f>
        <v/>
      </c>
      <c r="O32" s="352"/>
    </row>
    <row r="33" spans="1:15" ht="46.5" customHeight="1" x14ac:dyDescent="0.2">
      <c r="A33" s="330">
        <v>8</v>
      </c>
      <c r="B33" s="331" t="s">
        <v>424</v>
      </c>
      <c r="C33" s="332" t="str">
        <f>IF(ISERROR(VLOOKUP(B33,'KAYIT LİSTESİ'!$B$4:$H$667,2,0)),"",(VLOOKUP(B33,'KAYIT LİSTESİ'!$B$4:$H$667,2,0)))</f>
        <v/>
      </c>
      <c r="D33" s="333" t="str">
        <f>IF(ISERROR(VLOOKUP(B33,'KAYIT LİSTESİ'!$B$4:$H$667,4,0)),"",(VLOOKUP(B33,'KAYIT LİSTESİ'!$B$4:$H$667,4,0)))</f>
        <v/>
      </c>
      <c r="E33" s="334" t="str">
        <f>IF(ISERROR(VLOOKUP(B33,'KAYIT LİSTESİ'!$B$4:$H$667,5,0)),"",(VLOOKUP(B33,'KAYIT LİSTESİ'!$B$4:$H$667,5,0)))</f>
        <v/>
      </c>
      <c r="F33" s="334" t="str">
        <f>IF(ISERROR(VLOOKUP(B33,'KAYIT LİSTESİ'!$B$4:$H$667,6,0)),"",(VLOOKUP(B33,'KAYIT LİSTESİ'!$B$4:$H$667,6,0)))</f>
        <v/>
      </c>
      <c r="G33" s="340"/>
      <c r="H33" s="230"/>
      <c r="I33" s="342">
        <v>8</v>
      </c>
      <c r="J33" s="343" t="s">
        <v>229</v>
      </c>
      <c r="K33" s="344" t="str">
        <f>IF(ISERROR(VLOOKUP(J33,'KAYIT LİSTESİ'!$B$4:$H$667,2,0)),"",(VLOOKUP(J33,'KAYIT LİSTESİ'!$B$4:$H$667,2,0)))</f>
        <v/>
      </c>
      <c r="L33" s="345" t="str">
        <f>IF(ISERROR(VLOOKUP(J33,'KAYIT LİSTESİ'!$B$4:$H$667,4,0)),"",(VLOOKUP(J33,'KAYIT LİSTESİ'!$B$4:$H$667,4,0)))</f>
        <v/>
      </c>
      <c r="M33" s="346" t="str">
        <f>IF(ISERROR(VLOOKUP(J33,'KAYIT LİSTESİ'!$B$4:$H$667,5,0)),"",(VLOOKUP(J33,'KAYIT LİSTESİ'!$B$4:$H$667,5,0)))</f>
        <v/>
      </c>
      <c r="N33" s="346" t="str">
        <f>IF(ISERROR(VLOOKUP(J33,'KAYIT LİSTESİ'!$B$4:$H$667,6,0)),"",(VLOOKUP(J33,'KAYIT LİSTESİ'!$B$4:$H$667,6,0)))</f>
        <v/>
      </c>
      <c r="O33" s="352"/>
    </row>
    <row r="34" spans="1:15" ht="46.5" customHeight="1" x14ac:dyDescent="0.2">
      <c r="A34" s="463" t="s">
        <v>460</v>
      </c>
      <c r="B34" s="463"/>
      <c r="C34" s="463"/>
      <c r="D34" s="463"/>
      <c r="E34" s="463"/>
      <c r="F34" s="463"/>
      <c r="G34" s="463"/>
      <c r="H34" s="230"/>
      <c r="I34" s="464" t="s">
        <v>185</v>
      </c>
      <c r="J34" s="464"/>
      <c r="K34" s="464"/>
      <c r="L34" s="464"/>
      <c r="M34" s="464"/>
      <c r="N34" s="464"/>
      <c r="O34" s="464"/>
    </row>
    <row r="35" spans="1:15" ht="46.5" customHeight="1" x14ac:dyDescent="0.2">
      <c r="A35" s="204" t="s">
        <v>482</v>
      </c>
      <c r="B35" s="204" t="s">
        <v>70</v>
      </c>
      <c r="C35" s="204" t="s">
        <v>69</v>
      </c>
      <c r="D35" s="205" t="s">
        <v>13</v>
      </c>
      <c r="E35" s="206" t="s">
        <v>14</v>
      </c>
      <c r="F35" s="206" t="s">
        <v>477</v>
      </c>
      <c r="G35" s="207" t="s">
        <v>184</v>
      </c>
      <c r="H35" s="230"/>
      <c r="I35" s="231" t="s">
        <v>6</v>
      </c>
      <c r="J35" s="233"/>
      <c r="K35" s="231" t="s">
        <v>68</v>
      </c>
      <c r="L35" s="231" t="s">
        <v>21</v>
      </c>
      <c r="M35" s="231" t="s">
        <v>7</v>
      </c>
      <c r="N35" s="231" t="s">
        <v>477</v>
      </c>
      <c r="O35" s="231" t="s">
        <v>189</v>
      </c>
    </row>
    <row r="36" spans="1:15" ht="46.5" customHeight="1" x14ac:dyDescent="0.2">
      <c r="A36" s="330">
        <v>1</v>
      </c>
      <c r="B36" s="331" t="s">
        <v>425</v>
      </c>
      <c r="C36" s="332" t="str">
        <f>IF(ISERROR(VLOOKUP(B36,'KAYIT LİSTESİ'!$B$4:$H$667,2,0)),"",(VLOOKUP(B36,'KAYIT LİSTESİ'!$B$4:$H$667,2,0)))</f>
        <v/>
      </c>
      <c r="D36" s="333" t="str">
        <f>IF(ISERROR(VLOOKUP(B36,'KAYIT LİSTESİ'!$B$4:$H$667,4,0)),"",(VLOOKUP(B36,'KAYIT LİSTESİ'!$B$4:$H$667,4,0)))</f>
        <v/>
      </c>
      <c r="E36" s="334" t="str">
        <f>IF(ISERROR(VLOOKUP(B36,'KAYIT LİSTESİ'!$B$4:$H$667,5,0)),"",(VLOOKUP(B36,'KAYIT LİSTESİ'!$B$4:$H$667,5,0)))</f>
        <v/>
      </c>
      <c r="F36" s="334" t="str">
        <f>IF(ISERROR(VLOOKUP(B36,'KAYIT LİSTESİ'!$B$4:$H$667,6,0)),"",(VLOOKUP(B36,'KAYIT LİSTESİ'!$B$4:$H$667,6,0)))</f>
        <v/>
      </c>
      <c r="G36" s="335"/>
      <c r="H36" s="230"/>
      <c r="I36" s="342">
        <v>1</v>
      </c>
      <c r="J36" s="343" t="s">
        <v>327</v>
      </c>
      <c r="K36" s="344" t="str">
        <f>IF(ISERROR(VLOOKUP(J36,'KAYIT LİSTESİ'!$B$4:$H$667,2,0)),"",(VLOOKUP(J36,'KAYIT LİSTESİ'!$B$4:$H$667,2,0)))</f>
        <v/>
      </c>
      <c r="L36" s="345" t="str">
        <f>IF(ISERROR(VLOOKUP(J36,'KAYIT LİSTESİ'!$B$4:$H$667,4,0)),"",(VLOOKUP(J36,'KAYIT LİSTESİ'!$B$4:$H$667,4,0)))</f>
        <v/>
      </c>
      <c r="M36" s="346" t="str">
        <f>IF(ISERROR(VLOOKUP(J36,'KAYIT LİSTESİ'!$B$4:$H$667,5,0)),"",(VLOOKUP(J36,'KAYIT LİSTESİ'!$B$4:$H$667,5,0)))</f>
        <v/>
      </c>
      <c r="N36" s="346" t="str">
        <f>IF(ISERROR(VLOOKUP(J36,'KAYIT LİSTESİ'!$B$4:$H$667,6,0)),"",(VLOOKUP(J36,'KAYIT LİSTESİ'!$B$4:$H$667,6,0)))</f>
        <v/>
      </c>
      <c r="O36" s="352"/>
    </row>
    <row r="37" spans="1:15" ht="46.5" customHeight="1" x14ac:dyDescent="0.2">
      <c r="A37" s="330">
        <v>2</v>
      </c>
      <c r="B37" s="331" t="s">
        <v>426</v>
      </c>
      <c r="C37" s="332" t="str">
        <f>IF(ISERROR(VLOOKUP(B37,'KAYIT LİSTESİ'!$B$4:$H$667,2,0)),"",(VLOOKUP(B37,'KAYIT LİSTESİ'!$B$4:$H$667,2,0)))</f>
        <v/>
      </c>
      <c r="D37" s="333" t="str">
        <f>IF(ISERROR(VLOOKUP(B37,'KAYIT LİSTESİ'!$B$4:$H$667,4,0)),"",(VLOOKUP(B37,'KAYIT LİSTESİ'!$B$4:$H$667,4,0)))</f>
        <v/>
      </c>
      <c r="E37" s="334" t="str">
        <f>IF(ISERROR(VLOOKUP(B37,'KAYIT LİSTESİ'!$B$4:$H$667,5,0)),"",(VLOOKUP(B37,'KAYIT LİSTESİ'!$B$4:$H$667,5,0)))</f>
        <v/>
      </c>
      <c r="F37" s="334" t="str">
        <f>IF(ISERROR(VLOOKUP(B37,'KAYIT LİSTESİ'!$B$4:$H$667,6,0)),"",(VLOOKUP(B37,'KAYIT LİSTESİ'!$B$4:$H$667,6,0)))</f>
        <v/>
      </c>
      <c r="G37" s="335"/>
      <c r="H37" s="230"/>
      <c r="I37" s="342">
        <v>2</v>
      </c>
      <c r="J37" s="343" t="s">
        <v>328</v>
      </c>
      <c r="K37" s="344" t="str">
        <f>IF(ISERROR(VLOOKUP(J37,'KAYIT LİSTESİ'!$B$4:$H$667,2,0)),"",(VLOOKUP(J37,'KAYIT LİSTESİ'!$B$4:$H$667,2,0)))</f>
        <v/>
      </c>
      <c r="L37" s="345" t="str">
        <f>IF(ISERROR(VLOOKUP(J37,'KAYIT LİSTESİ'!$B$4:$H$667,4,0)),"",(VLOOKUP(J37,'KAYIT LİSTESİ'!$B$4:$H$667,4,0)))</f>
        <v/>
      </c>
      <c r="M37" s="346" t="str">
        <f>IF(ISERROR(VLOOKUP(J37,'KAYIT LİSTESİ'!$B$4:$H$667,5,0)),"",(VLOOKUP(J37,'KAYIT LİSTESİ'!$B$4:$H$667,5,0)))</f>
        <v/>
      </c>
      <c r="N37" s="346" t="str">
        <f>IF(ISERROR(VLOOKUP(J37,'KAYIT LİSTESİ'!$B$4:$H$667,6,0)),"",(VLOOKUP(J37,'KAYIT LİSTESİ'!$B$4:$H$667,6,0)))</f>
        <v/>
      </c>
      <c r="O37" s="352"/>
    </row>
    <row r="38" spans="1:15" ht="46.5" customHeight="1" x14ac:dyDescent="0.2">
      <c r="A38" s="330">
        <v>3</v>
      </c>
      <c r="B38" s="331" t="s">
        <v>427</v>
      </c>
      <c r="C38" s="332" t="str">
        <f>IF(ISERROR(VLOOKUP(B38,'KAYIT LİSTESİ'!$B$4:$H$667,2,0)),"",(VLOOKUP(B38,'KAYIT LİSTESİ'!$B$4:$H$667,2,0)))</f>
        <v/>
      </c>
      <c r="D38" s="333" t="str">
        <f>IF(ISERROR(VLOOKUP(B38,'KAYIT LİSTESİ'!$B$4:$H$667,4,0)),"",(VLOOKUP(B38,'KAYIT LİSTESİ'!$B$4:$H$667,4,0)))</f>
        <v/>
      </c>
      <c r="E38" s="334" t="str">
        <f>IF(ISERROR(VLOOKUP(B38,'KAYIT LİSTESİ'!$B$4:$H$667,5,0)),"",(VLOOKUP(B38,'KAYIT LİSTESİ'!$B$4:$H$667,5,0)))</f>
        <v/>
      </c>
      <c r="F38" s="334" t="str">
        <f>IF(ISERROR(VLOOKUP(B38,'KAYIT LİSTESİ'!$B$4:$H$667,6,0)),"",(VLOOKUP(B38,'KAYIT LİSTESİ'!$B$4:$H$667,6,0)))</f>
        <v/>
      </c>
      <c r="G38" s="335"/>
      <c r="H38" s="230"/>
      <c r="I38" s="342">
        <v>3</v>
      </c>
      <c r="J38" s="343" t="s">
        <v>329</v>
      </c>
      <c r="K38" s="344" t="str">
        <f>IF(ISERROR(VLOOKUP(J38,'KAYIT LİSTESİ'!$B$4:$H$667,2,0)),"",(VLOOKUP(J38,'KAYIT LİSTESİ'!$B$4:$H$667,2,0)))</f>
        <v/>
      </c>
      <c r="L38" s="345" t="str">
        <f>IF(ISERROR(VLOOKUP(J38,'KAYIT LİSTESİ'!$B$4:$H$667,4,0)),"",(VLOOKUP(J38,'KAYIT LİSTESİ'!$B$4:$H$667,4,0)))</f>
        <v/>
      </c>
      <c r="M38" s="346" t="str">
        <f>IF(ISERROR(VLOOKUP(J38,'KAYIT LİSTESİ'!$B$4:$H$667,5,0)),"",(VLOOKUP(J38,'KAYIT LİSTESİ'!$B$4:$H$667,5,0)))</f>
        <v/>
      </c>
      <c r="N38" s="346" t="str">
        <f>IF(ISERROR(VLOOKUP(J38,'KAYIT LİSTESİ'!$B$4:$H$667,6,0)),"",(VLOOKUP(J38,'KAYIT LİSTESİ'!$B$4:$H$667,6,0)))</f>
        <v/>
      </c>
      <c r="O38" s="352"/>
    </row>
    <row r="39" spans="1:15" ht="46.5" customHeight="1" x14ac:dyDescent="0.2">
      <c r="A39" s="330">
        <v>4</v>
      </c>
      <c r="B39" s="331" t="s">
        <v>428</v>
      </c>
      <c r="C39" s="332" t="str">
        <f>IF(ISERROR(VLOOKUP(B39,'KAYIT LİSTESİ'!$B$4:$H$667,2,0)),"",(VLOOKUP(B39,'KAYIT LİSTESİ'!$B$4:$H$667,2,0)))</f>
        <v/>
      </c>
      <c r="D39" s="333" t="str">
        <f>IF(ISERROR(VLOOKUP(B39,'KAYIT LİSTESİ'!$B$4:$H$667,4,0)),"",(VLOOKUP(B39,'KAYIT LİSTESİ'!$B$4:$H$667,4,0)))</f>
        <v/>
      </c>
      <c r="E39" s="334" t="str">
        <f>IF(ISERROR(VLOOKUP(B39,'KAYIT LİSTESİ'!$B$4:$H$667,5,0)),"",(VLOOKUP(B39,'KAYIT LİSTESİ'!$B$4:$H$667,5,0)))</f>
        <v/>
      </c>
      <c r="F39" s="334" t="str">
        <f>IF(ISERROR(VLOOKUP(B39,'KAYIT LİSTESİ'!$B$4:$H$667,6,0)),"",(VLOOKUP(B39,'KAYIT LİSTESİ'!$B$4:$H$667,6,0)))</f>
        <v/>
      </c>
      <c r="G39" s="335"/>
      <c r="H39" s="230"/>
      <c r="I39" s="342">
        <v>4</v>
      </c>
      <c r="J39" s="343" t="s">
        <v>330</v>
      </c>
      <c r="K39" s="344" t="str">
        <f>IF(ISERROR(VLOOKUP(J39,'KAYIT LİSTESİ'!$B$4:$H$667,2,0)),"",(VLOOKUP(J39,'KAYIT LİSTESİ'!$B$4:$H$667,2,0)))</f>
        <v/>
      </c>
      <c r="L39" s="345" t="str">
        <f>IF(ISERROR(VLOOKUP(J39,'KAYIT LİSTESİ'!$B$4:$H$667,4,0)),"",(VLOOKUP(J39,'KAYIT LİSTESİ'!$B$4:$H$667,4,0)))</f>
        <v/>
      </c>
      <c r="M39" s="346" t="str">
        <f>IF(ISERROR(VLOOKUP(J39,'KAYIT LİSTESİ'!$B$4:$H$667,5,0)),"",(VLOOKUP(J39,'KAYIT LİSTESİ'!$B$4:$H$667,5,0)))</f>
        <v/>
      </c>
      <c r="N39" s="346" t="str">
        <f>IF(ISERROR(VLOOKUP(J39,'KAYIT LİSTESİ'!$B$4:$H$667,6,0)),"",(VLOOKUP(J39,'KAYIT LİSTESİ'!$B$4:$H$667,6,0)))</f>
        <v/>
      </c>
      <c r="O39" s="352"/>
    </row>
    <row r="40" spans="1:15" ht="46.5" customHeight="1" x14ac:dyDescent="0.2">
      <c r="A40" s="330">
        <v>5</v>
      </c>
      <c r="B40" s="331" t="s">
        <v>429</v>
      </c>
      <c r="C40" s="332" t="str">
        <f>IF(ISERROR(VLOOKUP(B40,'KAYIT LİSTESİ'!$B$4:$H$667,2,0)),"",(VLOOKUP(B40,'KAYIT LİSTESİ'!$B$4:$H$667,2,0)))</f>
        <v/>
      </c>
      <c r="D40" s="333" t="str">
        <f>IF(ISERROR(VLOOKUP(B40,'KAYIT LİSTESİ'!$B$4:$H$667,4,0)),"",(VLOOKUP(B40,'KAYIT LİSTESİ'!$B$4:$H$667,4,0)))</f>
        <v/>
      </c>
      <c r="E40" s="334" t="str">
        <f>IF(ISERROR(VLOOKUP(B40,'KAYIT LİSTESİ'!$B$4:$H$667,5,0)),"",(VLOOKUP(B40,'KAYIT LİSTESİ'!$B$4:$H$667,5,0)))</f>
        <v/>
      </c>
      <c r="F40" s="334" t="str">
        <f>IF(ISERROR(VLOOKUP(B40,'KAYIT LİSTESİ'!$B$4:$H$667,6,0)),"",(VLOOKUP(B40,'KAYIT LİSTESİ'!$B$4:$H$667,6,0)))</f>
        <v/>
      </c>
      <c r="G40" s="335"/>
      <c r="H40" s="230"/>
      <c r="I40" s="342">
        <v>5</v>
      </c>
      <c r="J40" s="343" t="s">
        <v>331</v>
      </c>
      <c r="K40" s="344" t="str">
        <f>IF(ISERROR(VLOOKUP(J40,'KAYIT LİSTESİ'!$B$4:$H$667,2,0)),"",(VLOOKUP(J40,'KAYIT LİSTESİ'!$B$4:$H$667,2,0)))</f>
        <v/>
      </c>
      <c r="L40" s="345" t="str">
        <f>IF(ISERROR(VLOOKUP(J40,'KAYIT LİSTESİ'!$B$4:$H$667,4,0)),"",(VLOOKUP(J40,'KAYIT LİSTESİ'!$B$4:$H$667,4,0)))</f>
        <v/>
      </c>
      <c r="M40" s="346" t="str">
        <f>IF(ISERROR(VLOOKUP(J40,'KAYIT LİSTESİ'!$B$4:$H$667,5,0)),"",(VLOOKUP(J40,'KAYIT LİSTESİ'!$B$4:$H$667,5,0)))</f>
        <v/>
      </c>
      <c r="N40" s="346" t="str">
        <f>IF(ISERROR(VLOOKUP(J40,'KAYIT LİSTESİ'!$B$4:$H$667,6,0)),"",(VLOOKUP(J40,'KAYIT LİSTESİ'!$B$4:$H$667,6,0)))</f>
        <v/>
      </c>
      <c r="O40" s="352"/>
    </row>
    <row r="41" spans="1:15" ht="46.5" customHeight="1" x14ac:dyDescent="0.2">
      <c r="A41" s="330">
        <v>6</v>
      </c>
      <c r="B41" s="331" t="s">
        <v>430</v>
      </c>
      <c r="C41" s="332" t="str">
        <f>IF(ISERROR(VLOOKUP(B41,'KAYIT LİSTESİ'!$B$4:$H$667,2,0)),"",(VLOOKUP(B41,'KAYIT LİSTESİ'!$B$4:$H$667,2,0)))</f>
        <v/>
      </c>
      <c r="D41" s="333" t="str">
        <f>IF(ISERROR(VLOOKUP(B41,'KAYIT LİSTESİ'!$B$4:$H$667,4,0)),"",(VLOOKUP(B41,'KAYIT LİSTESİ'!$B$4:$H$667,4,0)))</f>
        <v/>
      </c>
      <c r="E41" s="334" t="str">
        <f>IF(ISERROR(VLOOKUP(B41,'KAYIT LİSTESİ'!$B$4:$H$667,5,0)),"",(VLOOKUP(B41,'KAYIT LİSTESİ'!$B$4:$H$667,5,0)))</f>
        <v/>
      </c>
      <c r="F41" s="334" t="str">
        <f>IF(ISERROR(VLOOKUP(B41,'KAYIT LİSTESİ'!$B$4:$H$667,6,0)),"",(VLOOKUP(B41,'KAYIT LİSTESİ'!$B$4:$H$667,6,0)))</f>
        <v/>
      </c>
      <c r="G41" s="335"/>
      <c r="H41" s="230"/>
      <c r="I41" s="342">
        <v>6</v>
      </c>
      <c r="J41" s="343" t="s">
        <v>332</v>
      </c>
      <c r="K41" s="344" t="str">
        <f>IF(ISERROR(VLOOKUP(J41,'KAYIT LİSTESİ'!$B$4:$H$667,2,0)),"",(VLOOKUP(J41,'KAYIT LİSTESİ'!$B$4:$H$667,2,0)))</f>
        <v/>
      </c>
      <c r="L41" s="345" t="str">
        <f>IF(ISERROR(VLOOKUP(J41,'KAYIT LİSTESİ'!$B$4:$H$667,4,0)),"",(VLOOKUP(J41,'KAYIT LİSTESİ'!$B$4:$H$667,4,0)))</f>
        <v/>
      </c>
      <c r="M41" s="346" t="str">
        <f>IF(ISERROR(VLOOKUP(J41,'KAYIT LİSTESİ'!$B$4:$H$667,5,0)),"",(VLOOKUP(J41,'KAYIT LİSTESİ'!$B$4:$H$667,5,0)))</f>
        <v/>
      </c>
      <c r="N41" s="346" t="str">
        <f>IF(ISERROR(VLOOKUP(J41,'KAYIT LİSTESİ'!$B$4:$H$667,6,0)),"",(VLOOKUP(J41,'KAYIT LİSTESİ'!$B$4:$H$667,6,0)))</f>
        <v/>
      </c>
      <c r="O41" s="352"/>
    </row>
    <row r="42" spans="1:15" ht="46.5" customHeight="1" x14ac:dyDescent="0.2">
      <c r="A42" s="330">
        <v>7</v>
      </c>
      <c r="B42" s="331" t="s">
        <v>431</v>
      </c>
      <c r="C42" s="332" t="str">
        <f>IF(ISERROR(VLOOKUP(B42,'KAYIT LİSTESİ'!$B$4:$H$667,2,0)),"",(VLOOKUP(B42,'KAYIT LİSTESİ'!$B$4:$H$667,2,0)))</f>
        <v/>
      </c>
      <c r="D42" s="333" t="str">
        <f>IF(ISERROR(VLOOKUP(B42,'KAYIT LİSTESİ'!$B$4:$H$667,4,0)),"",(VLOOKUP(B42,'KAYIT LİSTESİ'!$B$4:$H$667,4,0)))</f>
        <v/>
      </c>
      <c r="E42" s="334" t="str">
        <f>IF(ISERROR(VLOOKUP(B42,'KAYIT LİSTESİ'!$B$4:$H$667,5,0)),"",(VLOOKUP(B42,'KAYIT LİSTESİ'!$B$4:$H$667,5,0)))</f>
        <v/>
      </c>
      <c r="F42" s="334" t="str">
        <f>IF(ISERROR(VLOOKUP(B42,'KAYIT LİSTESİ'!$B$4:$H$667,6,0)),"",(VLOOKUP(B42,'KAYIT LİSTESİ'!$B$4:$H$667,6,0)))</f>
        <v/>
      </c>
      <c r="G42" s="335"/>
      <c r="H42" s="230"/>
      <c r="I42" s="342">
        <v>7</v>
      </c>
      <c r="J42" s="343" t="s">
        <v>333</v>
      </c>
      <c r="K42" s="344" t="str">
        <f>IF(ISERROR(VLOOKUP(J42,'KAYIT LİSTESİ'!$B$4:$H$667,2,0)),"",(VLOOKUP(J42,'KAYIT LİSTESİ'!$B$4:$H$667,2,0)))</f>
        <v/>
      </c>
      <c r="L42" s="345" t="str">
        <f>IF(ISERROR(VLOOKUP(J42,'KAYIT LİSTESİ'!$B$4:$H$667,4,0)),"",(VLOOKUP(J42,'KAYIT LİSTESİ'!$B$4:$H$667,4,0)))</f>
        <v/>
      </c>
      <c r="M42" s="346" t="str">
        <f>IF(ISERROR(VLOOKUP(J42,'KAYIT LİSTESİ'!$B$4:$H$667,5,0)),"",(VLOOKUP(J42,'KAYIT LİSTESİ'!$B$4:$H$667,5,0)))</f>
        <v/>
      </c>
      <c r="N42" s="346" t="str">
        <f>IF(ISERROR(VLOOKUP(J42,'KAYIT LİSTESİ'!$B$4:$H$667,6,0)),"",(VLOOKUP(J42,'KAYIT LİSTESİ'!$B$4:$H$667,6,0)))</f>
        <v/>
      </c>
      <c r="O42" s="352"/>
    </row>
    <row r="43" spans="1:15" ht="46.5" customHeight="1" x14ac:dyDescent="0.2">
      <c r="A43" s="330">
        <v>8</v>
      </c>
      <c r="B43" s="331" t="s">
        <v>432</v>
      </c>
      <c r="C43" s="332" t="str">
        <f>IF(ISERROR(VLOOKUP(B43,'KAYIT LİSTESİ'!$B$4:$H$667,2,0)),"",(VLOOKUP(B43,'KAYIT LİSTESİ'!$B$4:$H$667,2,0)))</f>
        <v/>
      </c>
      <c r="D43" s="333" t="str">
        <f>IF(ISERROR(VLOOKUP(B43,'KAYIT LİSTESİ'!$B$4:$H$667,4,0)),"",(VLOOKUP(B43,'KAYIT LİSTESİ'!$B$4:$H$667,4,0)))</f>
        <v/>
      </c>
      <c r="E43" s="334" t="str">
        <f>IF(ISERROR(VLOOKUP(B43,'KAYIT LİSTESİ'!$B$4:$H$667,5,0)),"",(VLOOKUP(B43,'KAYIT LİSTESİ'!$B$4:$H$667,5,0)))</f>
        <v/>
      </c>
      <c r="F43" s="334" t="str">
        <f>IF(ISERROR(VLOOKUP(B43,'KAYIT LİSTESİ'!$B$4:$H$667,6,0)),"",(VLOOKUP(B43,'KAYIT LİSTESİ'!$B$4:$H$667,6,0)))</f>
        <v/>
      </c>
      <c r="G43" s="335"/>
      <c r="H43" s="230"/>
      <c r="I43" s="342">
        <v>8</v>
      </c>
      <c r="J43" s="343" t="s">
        <v>334</v>
      </c>
      <c r="K43" s="344" t="str">
        <f>IF(ISERROR(VLOOKUP(J43,'KAYIT LİSTESİ'!$B$4:$H$667,2,0)),"",(VLOOKUP(J43,'KAYIT LİSTESİ'!$B$4:$H$667,2,0)))</f>
        <v/>
      </c>
      <c r="L43" s="345" t="str">
        <f>IF(ISERROR(VLOOKUP(J43,'KAYIT LİSTESİ'!$B$4:$H$667,4,0)),"",(VLOOKUP(J43,'KAYIT LİSTESİ'!$B$4:$H$667,4,0)))</f>
        <v/>
      </c>
      <c r="M43" s="346" t="str">
        <f>IF(ISERROR(VLOOKUP(J43,'KAYIT LİSTESİ'!$B$4:$H$667,5,0)),"",(VLOOKUP(J43,'KAYIT LİSTESİ'!$B$4:$H$667,5,0)))</f>
        <v/>
      </c>
      <c r="N43" s="346" t="str">
        <f>IF(ISERROR(VLOOKUP(J43,'KAYIT LİSTESİ'!$B$4:$H$667,6,0)),"",(VLOOKUP(J43,'KAYIT LİSTESİ'!$B$4:$H$667,6,0)))</f>
        <v/>
      </c>
      <c r="O43" s="352"/>
    </row>
    <row r="44" spans="1:15" ht="46.5" customHeight="1" x14ac:dyDescent="0.2">
      <c r="A44" s="230"/>
      <c r="B44" s="230"/>
      <c r="C44" s="230"/>
      <c r="D44" s="230"/>
      <c r="E44" s="230"/>
      <c r="F44" s="230"/>
      <c r="G44" s="230"/>
      <c r="H44" s="230"/>
      <c r="I44" s="463" t="s">
        <v>461</v>
      </c>
      <c r="J44" s="463"/>
      <c r="K44" s="463"/>
      <c r="L44" s="463"/>
      <c r="M44" s="463"/>
      <c r="N44" s="463"/>
      <c r="O44" s="463"/>
    </row>
    <row r="45" spans="1:15" ht="46.5" customHeight="1" x14ac:dyDescent="0.2">
      <c r="A45" s="230"/>
      <c r="B45" s="230"/>
      <c r="C45" s="230"/>
      <c r="D45" s="230"/>
      <c r="E45" s="230"/>
      <c r="F45" s="230"/>
      <c r="G45" s="230"/>
      <c r="H45" s="230"/>
      <c r="I45" s="204" t="s">
        <v>482</v>
      </c>
      <c r="J45" s="204" t="s">
        <v>70</v>
      </c>
      <c r="K45" s="204" t="s">
        <v>69</v>
      </c>
      <c r="L45" s="205" t="s">
        <v>13</v>
      </c>
      <c r="M45" s="206" t="s">
        <v>14</v>
      </c>
      <c r="N45" s="206" t="s">
        <v>477</v>
      </c>
      <c r="O45" s="207" t="s">
        <v>184</v>
      </c>
    </row>
    <row r="46" spans="1:15" ht="46.5" customHeight="1" x14ac:dyDescent="0.2">
      <c r="A46" s="230"/>
      <c r="B46" s="230"/>
      <c r="C46" s="230"/>
      <c r="D46" s="230"/>
      <c r="E46" s="230"/>
      <c r="F46" s="230"/>
      <c r="G46" s="230"/>
      <c r="H46" s="230"/>
      <c r="I46" s="330">
        <v>1</v>
      </c>
      <c r="J46" s="331" t="s">
        <v>433</v>
      </c>
      <c r="K46" s="332" t="str">
        <f>IF(ISERROR(VLOOKUP(J46,'KAYIT LİSTESİ'!$B$4:$H$667,2,0)),"",(VLOOKUP(J46,'KAYIT LİSTESİ'!$B$4:$H$667,2,0)))</f>
        <v/>
      </c>
      <c r="L46" s="333" t="str">
        <f>IF(ISERROR(VLOOKUP(J46,'KAYIT LİSTESİ'!$B$4:$H$667,4,0)),"",(VLOOKUP(J46,'KAYIT LİSTESİ'!$B$4:$H$667,4,0)))</f>
        <v/>
      </c>
      <c r="M46" s="334" t="str">
        <f>IF(ISERROR(VLOOKUP(J46,'KAYIT LİSTESİ'!$B$4:$H$667,5,0)),"",(VLOOKUP(J46,'KAYIT LİSTESİ'!$B$4:$H$667,5,0)))</f>
        <v/>
      </c>
      <c r="N46" s="334" t="str">
        <f>IF(ISERROR(VLOOKUP(J46,'KAYIT LİSTESİ'!$B$4:$H$667,6,0)),"",(VLOOKUP(J46,'KAYIT LİSTESİ'!$B$4:$H$667,6,0)))</f>
        <v/>
      </c>
      <c r="O46" s="335"/>
    </row>
    <row r="47" spans="1:15" ht="46.5" customHeight="1" x14ac:dyDescent="0.2">
      <c r="A47" s="230"/>
      <c r="B47" s="230"/>
      <c r="C47" s="230"/>
      <c r="D47" s="230"/>
      <c r="E47" s="230"/>
      <c r="F47" s="230"/>
      <c r="G47" s="230"/>
      <c r="H47" s="230"/>
      <c r="I47" s="330">
        <v>2</v>
      </c>
      <c r="J47" s="331" t="s">
        <v>434</v>
      </c>
      <c r="K47" s="332" t="str">
        <f>IF(ISERROR(VLOOKUP(J47,'KAYIT LİSTESİ'!$B$4:$H$667,2,0)),"",(VLOOKUP(J47,'KAYIT LİSTESİ'!$B$4:$H$667,2,0)))</f>
        <v/>
      </c>
      <c r="L47" s="333" t="str">
        <f>IF(ISERROR(VLOOKUP(J47,'KAYIT LİSTESİ'!$B$4:$H$667,4,0)),"",(VLOOKUP(J47,'KAYIT LİSTESİ'!$B$4:$H$667,4,0)))</f>
        <v/>
      </c>
      <c r="M47" s="334" t="str">
        <f>IF(ISERROR(VLOOKUP(J47,'KAYIT LİSTESİ'!$B$4:$H$667,5,0)),"",(VLOOKUP(J47,'KAYIT LİSTESİ'!$B$4:$H$667,5,0)))</f>
        <v/>
      </c>
      <c r="N47" s="334" t="str">
        <f>IF(ISERROR(VLOOKUP(J47,'KAYIT LİSTESİ'!$B$4:$H$667,6,0)),"",(VLOOKUP(J47,'KAYIT LİSTESİ'!$B$4:$H$667,6,0)))</f>
        <v/>
      </c>
      <c r="O47" s="335"/>
    </row>
    <row r="48" spans="1:15" ht="46.5" customHeight="1" x14ac:dyDescent="0.2">
      <c r="A48" s="230"/>
      <c r="B48" s="230"/>
      <c r="C48" s="230"/>
      <c r="D48" s="230"/>
      <c r="E48" s="230"/>
      <c r="F48" s="230"/>
      <c r="G48" s="230"/>
      <c r="H48" s="230"/>
      <c r="I48" s="330">
        <v>3</v>
      </c>
      <c r="J48" s="331" t="s">
        <v>435</v>
      </c>
      <c r="K48" s="332" t="str">
        <f>IF(ISERROR(VLOOKUP(J48,'KAYIT LİSTESİ'!$B$4:$H$667,2,0)),"",(VLOOKUP(J48,'KAYIT LİSTESİ'!$B$4:$H$667,2,0)))</f>
        <v/>
      </c>
      <c r="L48" s="333" t="str">
        <f>IF(ISERROR(VLOOKUP(J48,'KAYIT LİSTESİ'!$B$4:$H$667,4,0)),"",(VLOOKUP(J48,'KAYIT LİSTESİ'!$B$4:$H$667,4,0)))</f>
        <v/>
      </c>
      <c r="M48" s="334" t="str">
        <f>IF(ISERROR(VLOOKUP(J48,'KAYIT LİSTESİ'!$B$4:$H$667,5,0)),"",(VLOOKUP(J48,'KAYIT LİSTESİ'!$B$4:$H$667,5,0)))</f>
        <v/>
      </c>
      <c r="N48" s="334" t="str">
        <f>IF(ISERROR(VLOOKUP(J48,'KAYIT LİSTESİ'!$B$4:$H$667,6,0)),"",(VLOOKUP(J48,'KAYIT LİSTESİ'!$B$4:$H$667,6,0)))</f>
        <v/>
      </c>
      <c r="O48" s="335"/>
    </row>
    <row r="49" spans="1:15" ht="46.5" customHeight="1" x14ac:dyDescent="0.2">
      <c r="A49" s="230"/>
      <c r="B49" s="230"/>
      <c r="C49" s="230"/>
      <c r="D49" s="230"/>
      <c r="E49" s="230"/>
      <c r="F49" s="230"/>
      <c r="G49" s="230"/>
      <c r="H49" s="230"/>
      <c r="I49" s="330">
        <v>4</v>
      </c>
      <c r="J49" s="331" t="s">
        <v>436</v>
      </c>
      <c r="K49" s="332" t="str">
        <f>IF(ISERROR(VLOOKUP(J49,'KAYIT LİSTESİ'!$B$4:$H$667,2,0)),"",(VLOOKUP(J49,'KAYIT LİSTESİ'!$B$4:$H$667,2,0)))</f>
        <v/>
      </c>
      <c r="L49" s="333" t="str">
        <f>IF(ISERROR(VLOOKUP(J49,'KAYIT LİSTESİ'!$B$4:$H$667,4,0)),"",(VLOOKUP(J49,'KAYIT LİSTESİ'!$B$4:$H$667,4,0)))</f>
        <v/>
      </c>
      <c r="M49" s="334" t="str">
        <f>IF(ISERROR(VLOOKUP(J49,'KAYIT LİSTESİ'!$B$4:$H$667,5,0)),"",(VLOOKUP(J49,'KAYIT LİSTESİ'!$B$4:$H$667,5,0)))</f>
        <v/>
      </c>
      <c r="N49" s="334" t="str">
        <f>IF(ISERROR(VLOOKUP(J49,'KAYIT LİSTESİ'!$B$4:$H$667,6,0)),"",(VLOOKUP(J49,'KAYIT LİSTESİ'!$B$4:$H$667,6,0)))</f>
        <v/>
      </c>
      <c r="O49" s="335"/>
    </row>
    <row r="50" spans="1:15" ht="46.5" customHeight="1" x14ac:dyDescent="0.2">
      <c r="A50" s="230"/>
      <c r="B50" s="230"/>
      <c r="C50" s="230"/>
      <c r="D50" s="230"/>
      <c r="E50" s="230"/>
      <c r="F50" s="230"/>
      <c r="G50" s="230"/>
      <c r="H50" s="230"/>
      <c r="I50" s="330">
        <v>5</v>
      </c>
      <c r="J50" s="331" t="s">
        <v>437</v>
      </c>
      <c r="K50" s="332" t="str">
        <f>IF(ISERROR(VLOOKUP(J50,'KAYIT LİSTESİ'!$B$4:$H$667,2,0)),"",(VLOOKUP(J50,'KAYIT LİSTESİ'!$B$4:$H$667,2,0)))</f>
        <v/>
      </c>
      <c r="L50" s="333" t="str">
        <f>IF(ISERROR(VLOOKUP(J50,'KAYIT LİSTESİ'!$B$4:$H$667,4,0)),"",(VLOOKUP(J50,'KAYIT LİSTESİ'!$B$4:$H$667,4,0)))</f>
        <v/>
      </c>
      <c r="M50" s="334" t="str">
        <f>IF(ISERROR(VLOOKUP(J50,'KAYIT LİSTESİ'!$B$4:$H$667,5,0)),"",(VLOOKUP(J50,'KAYIT LİSTESİ'!$B$4:$H$667,5,0)))</f>
        <v/>
      </c>
      <c r="N50" s="334" t="str">
        <f>IF(ISERROR(VLOOKUP(J50,'KAYIT LİSTESİ'!$B$4:$H$667,6,0)),"",(VLOOKUP(J50,'KAYIT LİSTESİ'!$B$4:$H$667,6,0)))</f>
        <v/>
      </c>
      <c r="O50" s="335"/>
    </row>
    <row r="51" spans="1:15" ht="46.5" customHeight="1" x14ac:dyDescent="0.2">
      <c r="A51" s="230"/>
      <c r="B51" s="230"/>
      <c r="C51" s="230"/>
      <c r="D51" s="230"/>
      <c r="E51" s="230"/>
      <c r="F51" s="230"/>
      <c r="G51" s="230"/>
      <c r="H51" s="230"/>
      <c r="I51" s="330">
        <v>6</v>
      </c>
      <c r="J51" s="331" t="s">
        <v>438</v>
      </c>
      <c r="K51" s="332" t="str">
        <f>IF(ISERROR(VLOOKUP(J51,'KAYIT LİSTESİ'!$B$4:$H$667,2,0)),"",(VLOOKUP(J51,'KAYIT LİSTESİ'!$B$4:$H$667,2,0)))</f>
        <v/>
      </c>
      <c r="L51" s="333" t="str">
        <f>IF(ISERROR(VLOOKUP(J51,'KAYIT LİSTESİ'!$B$4:$H$667,4,0)),"",(VLOOKUP(J51,'KAYIT LİSTESİ'!$B$4:$H$667,4,0)))</f>
        <v/>
      </c>
      <c r="M51" s="334" t="str">
        <f>IF(ISERROR(VLOOKUP(J51,'KAYIT LİSTESİ'!$B$4:$H$667,5,0)),"",(VLOOKUP(J51,'KAYIT LİSTESİ'!$B$4:$H$667,5,0)))</f>
        <v/>
      </c>
      <c r="N51" s="334" t="str">
        <f>IF(ISERROR(VLOOKUP(J51,'KAYIT LİSTESİ'!$B$4:$H$667,6,0)),"",(VLOOKUP(J51,'KAYIT LİSTESİ'!$B$4:$H$667,6,0)))</f>
        <v/>
      </c>
      <c r="O51" s="335"/>
    </row>
    <row r="52" spans="1:15" ht="46.5" customHeight="1" x14ac:dyDescent="0.2">
      <c r="A52" s="230"/>
      <c r="B52" s="230"/>
      <c r="C52" s="230"/>
      <c r="D52" s="230"/>
      <c r="E52" s="230"/>
      <c r="F52" s="230"/>
      <c r="G52" s="230"/>
      <c r="H52" s="230"/>
      <c r="I52" s="330">
        <v>7</v>
      </c>
      <c r="J52" s="331" t="s">
        <v>439</v>
      </c>
      <c r="K52" s="332" t="str">
        <f>IF(ISERROR(VLOOKUP(J52,'KAYIT LİSTESİ'!$B$4:$H$667,2,0)),"",(VLOOKUP(J52,'KAYIT LİSTESİ'!$B$4:$H$667,2,0)))</f>
        <v/>
      </c>
      <c r="L52" s="333" t="str">
        <f>IF(ISERROR(VLOOKUP(J52,'KAYIT LİSTESİ'!$B$4:$H$667,4,0)),"",(VLOOKUP(J52,'KAYIT LİSTESİ'!$B$4:$H$667,4,0)))</f>
        <v/>
      </c>
      <c r="M52" s="334" t="str">
        <f>IF(ISERROR(VLOOKUP(J52,'KAYIT LİSTESİ'!$B$4:$H$667,5,0)),"",(VLOOKUP(J52,'KAYIT LİSTESİ'!$B$4:$H$667,5,0)))</f>
        <v/>
      </c>
      <c r="N52" s="334" t="str">
        <f>IF(ISERROR(VLOOKUP(J52,'KAYIT LİSTESİ'!$B$4:$H$667,6,0)),"",(VLOOKUP(J52,'KAYIT LİSTESİ'!$B$4:$H$667,6,0)))</f>
        <v/>
      </c>
      <c r="O52" s="335"/>
    </row>
    <row r="53" spans="1:15" ht="46.5" customHeight="1" x14ac:dyDescent="0.2">
      <c r="A53" s="230"/>
      <c r="B53" s="230"/>
      <c r="C53" s="230"/>
      <c r="D53" s="230"/>
      <c r="E53" s="230"/>
      <c r="F53" s="230"/>
      <c r="G53" s="230"/>
      <c r="H53" s="230"/>
      <c r="I53" s="330">
        <v>8</v>
      </c>
      <c r="J53" s="331" t="s">
        <v>440</v>
      </c>
      <c r="K53" s="332" t="str">
        <f>IF(ISERROR(VLOOKUP(J53,'KAYIT LİSTESİ'!$B$4:$H$667,2,0)),"",(VLOOKUP(J53,'KAYIT LİSTESİ'!$B$4:$H$667,2,0)))</f>
        <v/>
      </c>
      <c r="L53" s="333" t="str">
        <f>IF(ISERROR(VLOOKUP(J53,'KAYIT LİSTESİ'!$B$4:$H$667,4,0)),"",(VLOOKUP(J53,'KAYIT LİSTESİ'!$B$4:$H$667,4,0)))</f>
        <v/>
      </c>
      <c r="M53" s="334" t="str">
        <f>IF(ISERROR(VLOOKUP(J53,'KAYIT LİSTESİ'!$B$4:$H$667,5,0)),"",(VLOOKUP(J53,'KAYIT LİSTESİ'!$B$4:$H$667,5,0)))</f>
        <v/>
      </c>
      <c r="N53" s="334" t="str">
        <f>IF(ISERROR(VLOOKUP(J53,'KAYIT LİSTESİ'!$B$4:$H$667,6,0)),"",(VLOOKUP(J53,'KAYIT LİSTESİ'!$B$4:$H$667,6,0)))</f>
        <v/>
      </c>
      <c r="O53" s="335"/>
    </row>
    <row r="54" spans="1:15" ht="46.5" customHeight="1" x14ac:dyDescent="0.2">
      <c r="A54" s="531" t="s">
        <v>458</v>
      </c>
      <c r="B54" s="531"/>
      <c r="C54" s="531"/>
      <c r="D54" s="531"/>
      <c r="E54" s="531"/>
      <c r="F54" s="531"/>
      <c r="G54" s="531"/>
      <c r="H54" s="230"/>
      <c r="I54" s="230"/>
      <c r="J54" s="230"/>
      <c r="K54" s="230"/>
      <c r="L54" s="230"/>
      <c r="M54" s="230"/>
      <c r="N54" s="230"/>
      <c r="O54" s="230"/>
    </row>
    <row r="55" spans="1:15" ht="46.5" customHeight="1" x14ac:dyDescent="0.2">
      <c r="A55" s="204" t="s">
        <v>482</v>
      </c>
      <c r="B55" s="204" t="s">
        <v>70</v>
      </c>
      <c r="C55" s="204" t="s">
        <v>69</v>
      </c>
      <c r="D55" s="205" t="s">
        <v>13</v>
      </c>
      <c r="E55" s="206" t="s">
        <v>14</v>
      </c>
      <c r="F55" s="206" t="s">
        <v>477</v>
      </c>
      <c r="G55" s="204" t="s">
        <v>184</v>
      </c>
      <c r="H55" s="230"/>
      <c r="I55" s="230"/>
      <c r="J55" s="230"/>
      <c r="K55" s="230"/>
      <c r="L55" s="230"/>
      <c r="M55" s="230"/>
      <c r="N55" s="230"/>
      <c r="O55" s="230"/>
    </row>
    <row r="56" spans="1:15" ht="103.5" customHeight="1" x14ac:dyDescent="0.2">
      <c r="A56" s="330">
        <v>1</v>
      </c>
      <c r="B56" s="331" t="s">
        <v>462</v>
      </c>
      <c r="C56" s="314" t="str">
        <f>IF(ISERROR(VLOOKUP(B56,'KAYIT LİSTESİ'!$B$4:$H$667,2,0)),"",(VLOOKUP(B56,'KAYIT LİSTESİ'!$B$4:$H$667,2,0)))</f>
        <v/>
      </c>
      <c r="D56" s="354" t="str">
        <f>IF(ISERROR(VLOOKUP(B56,'KAYIT LİSTESİ'!$B$4:$H$667,4,0)),"",(VLOOKUP(B56,'KAYIT LİSTESİ'!$B$4:$H$667,4,0)))</f>
        <v/>
      </c>
      <c r="E56" s="355" t="str">
        <f>IF(ISERROR(VLOOKUP(B56,'KAYIT LİSTESİ'!$B$4:$H$667,5,0)),"",(VLOOKUP(B56,'KAYIT LİSTESİ'!$B$4:$H$667,5,0)))</f>
        <v/>
      </c>
      <c r="F56" s="334" t="str">
        <f>IF(ISERROR(VLOOKUP(B56,'KAYIT LİSTESİ'!$B$4:$H$667,6,0)),"",(VLOOKUP(B56,'KAYIT LİSTESİ'!$B$4:$H$667,6,0)))</f>
        <v/>
      </c>
      <c r="G56" s="340"/>
      <c r="H56" s="230"/>
      <c r="I56" s="230"/>
      <c r="J56" s="230"/>
      <c r="K56" s="230"/>
      <c r="L56" s="230"/>
      <c r="M56" s="230"/>
      <c r="N56" s="230"/>
      <c r="O56" s="230"/>
    </row>
    <row r="57" spans="1:15" ht="103.5" customHeight="1" x14ac:dyDescent="0.2">
      <c r="A57" s="330">
        <v>2</v>
      </c>
      <c r="B57" s="331" t="s">
        <v>463</v>
      </c>
      <c r="C57" s="314" t="str">
        <f>IF(ISERROR(VLOOKUP(B57,'KAYIT LİSTESİ'!$B$4:$H$667,2,0)),"",(VLOOKUP(B57,'KAYIT LİSTESİ'!$B$4:$H$667,2,0)))</f>
        <v/>
      </c>
      <c r="D57" s="354" t="str">
        <f>IF(ISERROR(VLOOKUP(B57,'KAYIT LİSTESİ'!$B$4:$H$667,4,0)),"",(VLOOKUP(B57,'KAYIT LİSTESİ'!$B$4:$H$667,4,0)))</f>
        <v/>
      </c>
      <c r="E57" s="355" t="str">
        <f>IF(ISERROR(VLOOKUP(B57,'KAYIT LİSTESİ'!$B$4:$H$667,5,0)),"",(VLOOKUP(B57,'KAYIT LİSTESİ'!$B$4:$H$667,5,0)))</f>
        <v/>
      </c>
      <c r="F57" s="334" t="str">
        <f>IF(ISERROR(VLOOKUP(B57,'KAYIT LİSTESİ'!$B$4:$H$667,6,0)),"",(VLOOKUP(B57,'KAYIT LİSTESİ'!$B$4:$H$667,6,0)))</f>
        <v/>
      </c>
      <c r="G57" s="340"/>
      <c r="H57" s="230"/>
      <c r="I57" s="230"/>
      <c r="J57" s="230"/>
      <c r="K57" s="230"/>
      <c r="L57" s="230"/>
      <c r="M57" s="230"/>
      <c r="N57" s="230"/>
      <c r="O57" s="230"/>
    </row>
    <row r="58" spans="1:15" ht="103.5" customHeight="1" x14ac:dyDescent="0.2">
      <c r="A58" s="330">
        <v>3</v>
      </c>
      <c r="B58" s="331" t="s">
        <v>464</v>
      </c>
      <c r="C58" s="314" t="str">
        <f>IF(ISERROR(VLOOKUP(B58,'KAYIT LİSTESİ'!$B$4:$H$667,2,0)),"",(VLOOKUP(B58,'KAYIT LİSTESİ'!$B$4:$H$667,2,0)))</f>
        <v/>
      </c>
      <c r="D58" s="354" t="str">
        <f>IF(ISERROR(VLOOKUP(B58,'KAYIT LİSTESİ'!$B$4:$H$667,4,0)),"",(VLOOKUP(B58,'KAYIT LİSTESİ'!$B$4:$H$667,4,0)))</f>
        <v/>
      </c>
      <c r="E58" s="355" t="str">
        <f>IF(ISERROR(VLOOKUP(B58,'KAYIT LİSTESİ'!$B$4:$H$667,5,0)),"",(VLOOKUP(B58,'KAYIT LİSTESİ'!$B$4:$H$667,5,0)))</f>
        <v/>
      </c>
      <c r="F58" s="334" t="str">
        <f>IF(ISERROR(VLOOKUP(B58,'KAYIT LİSTESİ'!$B$4:$H$667,6,0)),"",(VLOOKUP(B58,'KAYIT LİSTESİ'!$B$4:$H$667,6,0)))</f>
        <v/>
      </c>
      <c r="G58" s="340"/>
      <c r="H58" s="230"/>
      <c r="I58" s="230"/>
      <c r="J58" s="230"/>
      <c r="K58" s="230"/>
      <c r="L58" s="230"/>
      <c r="M58" s="230"/>
      <c r="N58" s="230"/>
      <c r="O58" s="230"/>
    </row>
    <row r="59" spans="1:15" ht="103.5" customHeight="1" x14ac:dyDescent="0.2">
      <c r="A59" s="330">
        <v>4</v>
      </c>
      <c r="B59" s="331" t="s">
        <v>465</v>
      </c>
      <c r="C59" s="314" t="str">
        <f>IF(ISERROR(VLOOKUP(B59,'KAYIT LİSTESİ'!$B$4:$H$667,2,0)),"",(VLOOKUP(B59,'KAYIT LİSTESİ'!$B$4:$H$667,2,0)))</f>
        <v/>
      </c>
      <c r="D59" s="354" t="str">
        <f>IF(ISERROR(VLOOKUP(B59,'KAYIT LİSTESİ'!$B$4:$H$667,4,0)),"",(VLOOKUP(B59,'KAYIT LİSTESİ'!$B$4:$H$667,4,0)))</f>
        <v/>
      </c>
      <c r="E59" s="355" t="str">
        <f>IF(ISERROR(VLOOKUP(B59,'KAYIT LİSTESİ'!$B$4:$H$667,5,0)),"",(VLOOKUP(B59,'KAYIT LİSTESİ'!$B$4:$H$667,5,0)))</f>
        <v/>
      </c>
      <c r="F59" s="334" t="str">
        <f>IF(ISERROR(VLOOKUP(B59,'KAYIT LİSTESİ'!$B$4:$H$667,6,0)),"",(VLOOKUP(B59,'KAYIT LİSTESİ'!$B$4:$H$667,6,0)))</f>
        <v/>
      </c>
      <c r="G59" s="340"/>
      <c r="H59" s="230"/>
      <c r="I59" s="230"/>
      <c r="J59" s="230"/>
      <c r="K59" s="230"/>
      <c r="L59" s="230"/>
      <c r="M59" s="230"/>
      <c r="N59" s="230"/>
      <c r="O59" s="230"/>
    </row>
    <row r="60" spans="1:15" ht="103.5" customHeight="1" x14ac:dyDescent="0.2">
      <c r="A60" s="330">
        <v>5</v>
      </c>
      <c r="B60" s="331" t="s">
        <v>466</v>
      </c>
      <c r="C60" s="314" t="str">
        <f>IF(ISERROR(VLOOKUP(B60,'KAYIT LİSTESİ'!$B$4:$H$667,2,0)),"",(VLOOKUP(B60,'KAYIT LİSTESİ'!$B$4:$H$667,2,0)))</f>
        <v/>
      </c>
      <c r="D60" s="354" t="str">
        <f>IF(ISERROR(VLOOKUP(B60,'KAYIT LİSTESİ'!$B$4:$H$667,4,0)),"",(VLOOKUP(B60,'KAYIT LİSTESİ'!$B$4:$H$667,4,0)))</f>
        <v/>
      </c>
      <c r="E60" s="355" t="str">
        <f>IF(ISERROR(VLOOKUP(B60,'KAYIT LİSTESİ'!$B$4:$H$667,5,0)),"",(VLOOKUP(B60,'KAYIT LİSTESİ'!$B$4:$H$667,5,0)))</f>
        <v/>
      </c>
      <c r="F60" s="334" t="str">
        <f>IF(ISERROR(VLOOKUP(B60,'KAYIT LİSTESİ'!$B$4:$H$667,6,0)),"",(VLOOKUP(B60,'KAYIT LİSTESİ'!$B$4:$H$667,6,0)))</f>
        <v/>
      </c>
      <c r="G60" s="340"/>
      <c r="H60" s="230"/>
      <c r="I60" s="230"/>
      <c r="J60" s="230"/>
      <c r="K60" s="230"/>
      <c r="L60" s="230"/>
      <c r="M60" s="230"/>
      <c r="N60" s="230"/>
      <c r="O60" s="230"/>
    </row>
    <row r="61" spans="1:15" ht="103.5" customHeight="1" x14ac:dyDescent="0.2">
      <c r="A61" s="330">
        <v>6</v>
      </c>
      <c r="B61" s="331" t="s">
        <v>467</v>
      </c>
      <c r="C61" s="314" t="str">
        <f>IF(ISERROR(VLOOKUP(B61,'KAYIT LİSTESİ'!$B$4:$H$667,2,0)),"",(VLOOKUP(B61,'KAYIT LİSTESİ'!$B$4:$H$667,2,0)))</f>
        <v/>
      </c>
      <c r="D61" s="354" t="str">
        <f>IF(ISERROR(VLOOKUP(B61,'KAYIT LİSTESİ'!$B$4:$H$667,4,0)),"",(VLOOKUP(B61,'KAYIT LİSTESİ'!$B$4:$H$667,4,0)))</f>
        <v/>
      </c>
      <c r="E61" s="355" t="str">
        <f>IF(ISERROR(VLOOKUP(B61,'KAYIT LİSTESİ'!$B$4:$H$667,5,0)),"",(VLOOKUP(B61,'KAYIT LİSTESİ'!$B$4:$H$667,5,0)))</f>
        <v/>
      </c>
      <c r="F61" s="334" t="str">
        <f>IF(ISERROR(VLOOKUP(B61,'KAYIT LİSTESİ'!$B$4:$H$667,6,0)),"",(VLOOKUP(B61,'KAYIT LİSTESİ'!$B$4:$H$667,6,0)))</f>
        <v/>
      </c>
      <c r="G61" s="340"/>
      <c r="H61" s="230"/>
      <c r="I61" s="230"/>
      <c r="J61" s="230"/>
      <c r="K61" s="230"/>
      <c r="L61" s="230"/>
      <c r="M61" s="230"/>
      <c r="N61" s="230"/>
      <c r="O61" s="230"/>
    </row>
    <row r="62" spans="1:15" ht="103.5" customHeight="1" x14ac:dyDescent="0.2">
      <c r="A62" s="330">
        <v>7</v>
      </c>
      <c r="B62" s="331" t="s">
        <v>468</v>
      </c>
      <c r="C62" s="314" t="str">
        <f>IF(ISERROR(VLOOKUP(B62,'KAYIT LİSTESİ'!$B$4:$H$667,2,0)),"",(VLOOKUP(B62,'KAYIT LİSTESİ'!$B$4:$H$667,2,0)))</f>
        <v/>
      </c>
      <c r="D62" s="354" t="str">
        <f>IF(ISERROR(VLOOKUP(B62,'KAYIT LİSTESİ'!$B$4:$H$667,4,0)),"",(VLOOKUP(B62,'KAYIT LİSTESİ'!$B$4:$H$667,4,0)))</f>
        <v/>
      </c>
      <c r="E62" s="355" t="str">
        <f>IF(ISERROR(VLOOKUP(B62,'KAYIT LİSTESİ'!$B$4:$H$667,5,0)),"",(VLOOKUP(B62,'KAYIT LİSTESİ'!$B$4:$H$667,5,0)))</f>
        <v/>
      </c>
      <c r="F62" s="334" t="str">
        <f>IF(ISERROR(VLOOKUP(B62,'KAYIT LİSTESİ'!$B$4:$H$667,6,0)),"",(VLOOKUP(B62,'KAYIT LİSTESİ'!$B$4:$H$667,6,0)))</f>
        <v/>
      </c>
      <c r="G62" s="340"/>
      <c r="H62" s="230"/>
      <c r="I62" s="230"/>
      <c r="J62" s="230"/>
      <c r="K62" s="230"/>
      <c r="L62" s="230"/>
      <c r="M62" s="230"/>
      <c r="N62" s="230"/>
      <c r="O62" s="230"/>
    </row>
    <row r="63" spans="1:15" ht="103.5" customHeight="1" x14ac:dyDescent="0.2">
      <c r="A63" s="330">
        <v>8</v>
      </c>
      <c r="B63" s="331" t="s">
        <v>469</v>
      </c>
      <c r="C63" s="314" t="str">
        <f>IF(ISERROR(VLOOKUP(B63,'KAYIT LİSTESİ'!$B$4:$H$667,2,0)),"",(VLOOKUP(B63,'KAYIT LİSTESİ'!$B$4:$H$667,2,0)))</f>
        <v/>
      </c>
      <c r="D63" s="354" t="str">
        <f>IF(ISERROR(VLOOKUP(B63,'KAYIT LİSTESİ'!$B$4:$H$667,4,0)),"",(VLOOKUP(B63,'KAYIT LİSTESİ'!$B$4:$H$667,4,0)))</f>
        <v/>
      </c>
      <c r="E63" s="355" t="str">
        <f>IF(ISERROR(VLOOKUP(B63,'KAYIT LİSTESİ'!$B$4:$H$667,5,0)),"",(VLOOKUP(B63,'KAYIT LİSTESİ'!$B$4:$H$667,5,0)))</f>
        <v/>
      </c>
      <c r="F63" s="334" t="str">
        <f>IF(ISERROR(VLOOKUP(B63,'KAYIT LİSTESİ'!$B$4:$H$667,6,0)),"",(VLOOKUP(B63,'KAYIT LİSTESİ'!$B$4:$H$667,6,0)))</f>
        <v/>
      </c>
      <c r="G63" s="340"/>
      <c r="H63" s="230"/>
      <c r="I63" s="230"/>
      <c r="J63" s="230"/>
      <c r="K63" s="230"/>
      <c r="L63" s="230"/>
      <c r="M63" s="230"/>
      <c r="N63" s="230"/>
      <c r="O63" s="230"/>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230"/>
    </row>
    <row r="81" spans="8:8" ht="22.5" customHeight="1" x14ac:dyDescent="0.2">
      <c r="H81" s="230"/>
    </row>
    <row r="82" spans="8:8" ht="15.75" x14ac:dyDescent="0.2">
      <c r="H82" s="230"/>
    </row>
    <row r="83" spans="8:8" ht="12.75" customHeight="1" x14ac:dyDescent="0.2">
      <c r="H83" s="230"/>
    </row>
    <row r="84" spans="8:8" ht="50.25" customHeight="1" x14ac:dyDescent="0.2">
      <c r="H84" s="230"/>
    </row>
    <row r="85" spans="8:8" ht="50.25" customHeight="1" x14ac:dyDescent="0.2">
      <c r="H85" s="230"/>
    </row>
    <row r="86" spans="8:8" ht="50.25" customHeight="1" x14ac:dyDescent="0.2">
      <c r="H86" s="230"/>
    </row>
    <row r="87" spans="8:8" ht="50.25" customHeight="1" x14ac:dyDescent="0.2">
      <c r="H87" s="230"/>
    </row>
    <row r="88" spans="8:8" ht="50.25" customHeight="1" x14ac:dyDescent="0.2">
      <c r="H88" s="230"/>
    </row>
    <row r="89" spans="8:8" ht="50.25" customHeight="1" x14ac:dyDescent="0.2">
      <c r="H89" s="230"/>
    </row>
    <row r="90" spans="8:8" ht="50.25" customHeight="1" x14ac:dyDescent="0.2">
      <c r="H90" s="230"/>
    </row>
    <row r="91" spans="8:8" ht="50.25" customHeight="1" x14ac:dyDescent="0.2">
      <c r="H91" s="230"/>
    </row>
    <row r="92" spans="8:8" ht="15.75" x14ac:dyDescent="0.2">
      <c r="H92" s="230"/>
    </row>
    <row r="93" spans="8:8" ht="12.75" customHeight="1" x14ac:dyDescent="0.2">
      <c r="H93" s="230"/>
    </row>
    <row r="94" spans="8:8" ht="61.5" customHeight="1" x14ac:dyDescent="0.2">
      <c r="H94" s="230"/>
    </row>
    <row r="95" spans="8:8" ht="61.5" customHeight="1" x14ac:dyDescent="0.2">
      <c r="H95" s="230"/>
    </row>
    <row r="96" spans="8:8" ht="61.5" customHeight="1" x14ac:dyDescent="0.2">
      <c r="H96" s="230"/>
    </row>
    <row r="97" spans="8:8" ht="61.5" customHeight="1" x14ac:dyDescent="0.2">
      <c r="H97" s="230"/>
    </row>
    <row r="98" spans="8:8" ht="61.5" customHeight="1" x14ac:dyDescent="0.2">
      <c r="H98" s="230"/>
    </row>
    <row r="99" spans="8:8" ht="61.5" customHeight="1" x14ac:dyDescent="0.2">
      <c r="H99" s="230"/>
    </row>
    <row r="100" spans="8:8" ht="61.5" customHeight="1" x14ac:dyDescent="0.2">
      <c r="H100" s="230"/>
    </row>
    <row r="101" spans="8:8" ht="61.5" customHeight="1" x14ac:dyDescent="0.2">
      <c r="H101" s="230"/>
    </row>
    <row r="102" spans="8:8" ht="15.75" x14ac:dyDescent="0.2">
      <c r="H102" s="230"/>
    </row>
  </sheetData>
  <mergeCells count="13">
    <mergeCell ref="A54:G54"/>
    <mergeCell ref="I44:O44"/>
    <mergeCell ref="I4:O4"/>
    <mergeCell ref="I14:O14"/>
    <mergeCell ref="I24:O24"/>
    <mergeCell ref="A14:G14"/>
    <mergeCell ref="A34:G34"/>
    <mergeCell ref="A1:O1"/>
    <mergeCell ref="A2:O2"/>
    <mergeCell ref="A3:O3"/>
    <mergeCell ref="A4:G4"/>
    <mergeCell ref="I34:O34"/>
    <mergeCell ref="A24:G2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topLeftCell="A4" zoomScale="78" zoomScaleNormal="78" workbookViewId="0">
      <selection activeCell="M18" sqref="M18"/>
    </sheetView>
  </sheetViews>
  <sheetFormatPr defaultRowHeight="15.75" x14ac:dyDescent="0.2"/>
  <cols>
    <col min="1" max="1" width="2.5703125" style="93" customWidth="1"/>
    <col min="2" max="2" width="26.140625" style="112" bestFit="1" customWidth="1"/>
    <col min="3" max="3" width="28.42578125" style="93" bestFit="1" customWidth="1"/>
    <col min="4" max="4" width="27" style="389" hidden="1" customWidth="1"/>
    <col min="5" max="5" width="36.28515625" style="93" customWidth="1"/>
    <col min="6" max="6" width="2.42578125" style="93" customWidth="1"/>
    <col min="7" max="7" width="2.5703125" style="93" customWidth="1"/>
    <col min="8" max="8" width="119.85546875" style="93" customWidth="1"/>
    <col min="9" max="16384" width="9.140625" style="93"/>
  </cols>
  <sheetData>
    <row r="1" spans="1:13" ht="12" customHeight="1" x14ac:dyDescent="0.2">
      <c r="A1" s="91"/>
      <c r="B1" s="92"/>
      <c r="C1" s="91"/>
      <c r="D1" s="382"/>
      <c r="E1" s="91"/>
      <c r="F1" s="91"/>
      <c r="G1" s="89"/>
      <c r="H1" s="440" t="s">
        <v>99</v>
      </c>
    </row>
    <row r="2" spans="1:13" ht="51" customHeight="1" x14ac:dyDescent="0.2">
      <c r="A2" s="91"/>
      <c r="B2" s="449" t="s">
        <v>520</v>
      </c>
      <c r="C2" s="450"/>
      <c r="D2" s="450"/>
      <c r="E2" s="451"/>
      <c r="F2" s="91"/>
      <c r="H2" s="441"/>
      <c r="I2" s="90"/>
      <c r="J2" s="90"/>
      <c r="K2" s="90"/>
      <c r="L2" s="90"/>
      <c r="M2" s="94"/>
    </row>
    <row r="3" spans="1:13" ht="20.25" customHeight="1" x14ac:dyDescent="0.2">
      <c r="A3" s="91"/>
      <c r="B3" s="446" t="s">
        <v>20</v>
      </c>
      <c r="C3" s="447"/>
      <c r="D3" s="447"/>
      <c r="E3" s="448"/>
      <c r="F3" s="91"/>
      <c r="H3" s="441"/>
      <c r="I3" s="95"/>
      <c r="J3" s="95"/>
      <c r="K3" s="95"/>
      <c r="L3" s="95"/>
    </row>
    <row r="4" spans="1:13" ht="48" x14ac:dyDescent="0.2">
      <c r="A4" s="91"/>
      <c r="B4" s="452" t="s">
        <v>100</v>
      </c>
      <c r="C4" s="453"/>
      <c r="D4" s="453"/>
      <c r="E4" s="454"/>
      <c r="F4" s="91"/>
      <c r="H4" s="96" t="s">
        <v>87</v>
      </c>
      <c r="I4" s="97"/>
      <c r="J4" s="97"/>
      <c r="K4" s="97"/>
      <c r="L4" s="97"/>
    </row>
    <row r="5" spans="1:13" ht="45" customHeight="1" x14ac:dyDescent="0.2">
      <c r="A5" s="91"/>
      <c r="B5" s="442" t="s">
        <v>521</v>
      </c>
      <c r="C5" s="443"/>
      <c r="D5" s="444" t="s">
        <v>79</v>
      </c>
      <c r="E5" s="445"/>
      <c r="F5" s="91"/>
      <c r="H5" s="96" t="s">
        <v>88</v>
      </c>
      <c r="I5" s="97"/>
      <c r="J5" s="97"/>
      <c r="K5" s="97"/>
      <c r="L5" s="97"/>
    </row>
    <row r="6" spans="1:13" ht="39.75" customHeight="1" x14ac:dyDescent="0.2">
      <c r="A6" s="91"/>
      <c r="B6" s="130" t="s">
        <v>10</v>
      </c>
      <c r="C6" s="130" t="s">
        <v>11</v>
      </c>
      <c r="D6" s="383" t="s">
        <v>46</v>
      </c>
      <c r="E6" s="130" t="s">
        <v>71</v>
      </c>
      <c r="F6" s="91"/>
      <c r="H6" s="96" t="s">
        <v>89</v>
      </c>
      <c r="I6" s="97"/>
      <c r="J6" s="97"/>
      <c r="K6" s="97"/>
      <c r="L6" s="97"/>
    </row>
    <row r="7" spans="1:13" s="101" customFormat="1" ht="41.25" customHeight="1" x14ac:dyDescent="0.2">
      <c r="A7" s="98"/>
      <c r="B7" s="99" t="s">
        <v>572</v>
      </c>
      <c r="C7" s="128" t="s">
        <v>141</v>
      </c>
      <c r="D7" s="384" t="s">
        <v>481</v>
      </c>
      <c r="E7" s="100" t="s">
        <v>522</v>
      </c>
      <c r="F7" s="98"/>
      <c r="H7" s="96" t="s">
        <v>90</v>
      </c>
      <c r="I7" s="97"/>
      <c r="J7" s="97"/>
      <c r="K7" s="97"/>
      <c r="L7" s="97"/>
    </row>
    <row r="8" spans="1:13" s="101" customFormat="1" ht="41.25" customHeight="1" x14ac:dyDescent="0.2">
      <c r="A8" s="98"/>
      <c r="B8" s="99" t="s">
        <v>573</v>
      </c>
      <c r="C8" s="128" t="s">
        <v>191</v>
      </c>
      <c r="D8" s="384" t="s">
        <v>481</v>
      </c>
      <c r="E8" s="100" t="s">
        <v>523</v>
      </c>
      <c r="F8" s="98"/>
      <c r="H8" s="96" t="s">
        <v>91</v>
      </c>
      <c r="I8" s="97"/>
      <c r="J8" s="97"/>
      <c r="K8" s="97"/>
      <c r="L8" s="97"/>
    </row>
    <row r="9" spans="1:13" s="101" customFormat="1" ht="41.25" customHeight="1" x14ac:dyDescent="0.2">
      <c r="A9" s="98"/>
      <c r="B9" s="99" t="s">
        <v>574</v>
      </c>
      <c r="C9" s="128" t="s">
        <v>581</v>
      </c>
      <c r="D9" s="384" t="s">
        <v>481</v>
      </c>
      <c r="E9" s="100" t="s">
        <v>524</v>
      </c>
      <c r="F9" s="98"/>
      <c r="H9" s="96" t="s">
        <v>92</v>
      </c>
      <c r="I9" s="97"/>
      <c r="J9" s="97"/>
      <c r="K9" s="97"/>
      <c r="L9" s="97"/>
    </row>
    <row r="10" spans="1:13" s="101" customFormat="1" ht="41.25" customHeight="1" x14ac:dyDescent="0.2">
      <c r="A10" s="98"/>
      <c r="B10" s="99" t="s">
        <v>518</v>
      </c>
      <c r="C10" s="128" t="s">
        <v>285</v>
      </c>
      <c r="D10" s="384" t="s">
        <v>481</v>
      </c>
      <c r="E10" s="100" t="s">
        <v>525</v>
      </c>
      <c r="F10" s="98"/>
      <c r="H10" s="96" t="s">
        <v>93</v>
      </c>
      <c r="I10" s="97"/>
      <c r="J10" s="97"/>
      <c r="K10" s="97"/>
      <c r="L10" s="97"/>
    </row>
    <row r="11" spans="1:13" s="101" customFormat="1" ht="41.25" customHeight="1" x14ac:dyDescent="0.2">
      <c r="A11" s="98"/>
      <c r="B11" s="99" t="s">
        <v>575</v>
      </c>
      <c r="C11" s="129" t="s">
        <v>286</v>
      </c>
      <c r="D11" s="384" t="s">
        <v>481</v>
      </c>
      <c r="E11" s="100" t="s">
        <v>526</v>
      </c>
      <c r="F11" s="98"/>
      <c r="H11" s="96" t="s">
        <v>94</v>
      </c>
      <c r="I11" s="97"/>
      <c r="J11" s="97"/>
      <c r="K11" s="97"/>
      <c r="L11" s="97"/>
    </row>
    <row r="12" spans="1:13" s="101" customFormat="1" ht="41.25" customHeight="1" x14ac:dyDescent="0.2">
      <c r="A12" s="98"/>
      <c r="B12" s="99" t="s">
        <v>518</v>
      </c>
      <c r="C12" s="129" t="s">
        <v>528</v>
      </c>
      <c r="D12" s="384" t="s">
        <v>481</v>
      </c>
      <c r="E12" s="100" t="s">
        <v>527</v>
      </c>
      <c r="F12" s="98"/>
      <c r="H12" s="96" t="s">
        <v>95</v>
      </c>
      <c r="I12" s="97"/>
      <c r="J12" s="97"/>
      <c r="K12" s="97"/>
      <c r="L12" s="97"/>
    </row>
    <row r="13" spans="1:13" s="101" customFormat="1" ht="41.25" customHeight="1" x14ac:dyDescent="0.2">
      <c r="A13" s="98"/>
      <c r="B13" s="99" t="s">
        <v>576</v>
      </c>
      <c r="C13" s="129" t="s">
        <v>530</v>
      </c>
      <c r="D13" s="384" t="s">
        <v>481</v>
      </c>
      <c r="E13" s="100" t="s">
        <v>529</v>
      </c>
      <c r="F13" s="98"/>
      <c r="H13" s="96" t="s">
        <v>96</v>
      </c>
      <c r="I13" s="97"/>
      <c r="J13" s="97"/>
      <c r="K13" s="97"/>
      <c r="L13" s="97"/>
    </row>
    <row r="14" spans="1:13" s="101" customFormat="1" ht="41.25" customHeight="1" x14ac:dyDescent="0.2">
      <c r="A14" s="98"/>
      <c r="B14" s="99" t="s">
        <v>516</v>
      </c>
      <c r="C14" s="128" t="s">
        <v>343</v>
      </c>
      <c r="D14" s="384" t="s">
        <v>481</v>
      </c>
      <c r="E14" s="100" t="s">
        <v>531</v>
      </c>
      <c r="F14" s="98"/>
      <c r="H14" s="96" t="s">
        <v>97</v>
      </c>
      <c r="I14" s="97"/>
      <c r="J14" s="97"/>
      <c r="K14" s="97"/>
      <c r="L14" s="97"/>
    </row>
    <row r="15" spans="1:13" s="101" customFormat="1" ht="42" customHeight="1" x14ac:dyDescent="0.2">
      <c r="A15" s="98"/>
      <c r="B15" s="99" t="s">
        <v>577</v>
      </c>
      <c r="C15" s="128" t="s">
        <v>142</v>
      </c>
      <c r="D15" s="384" t="s">
        <v>481</v>
      </c>
      <c r="E15" s="100" t="s">
        <v>532</v>
      </c>
      <c r="F15" s="98"/>
      <c r="H15" s="96" t="s">
        <v>98</v>
      </c>
      <c r="I15" s="97"/>
      <c r="J15" s="97"/>
      <c r="K15" s="97"/>
      <c r="L15" s="97"/>
    </row>
    <row r="16" spans="1:13" s="101" customFormat="1" ht="43.5" customHeight="1" x14ac:dyDescent="0.2">
      <c r="A16" s="98"/>
      <c r="B16" s="99" t="s">
        <v>517</v>
      </c>
      <c r="C16" s="128" t="s">
        <v>580</v>
      </c>
      <c r="D16" s="384" t="s">
        <v>481</v>
      </c>
      <c r="E16" s="100" t="s">
        <v>533</v>
      </c>
      <c r="F16" s="98"/>
      <c r="H16" s="115" t="s">
        <v>41</v>
      </c>
      <c r="I16" s="102"/>
      <c r="J16" s="102"/>
      <c r="K16" s="102"/>
      <c r="L16" s="102"/>
    </row>
    <row r="17" spans="1:12" s="101" customFormat="1" ht="43.5" customHeight="1" x14ac:dyDescent="0.2">
      <c r="A17" s="98"/>
      <c r="B17" s="99" t="s">
        <v>515</v>
      </c>
      <c r="C17" s="128" t="s">
        <v>287</v>
      </c>
      <c r="D17" s="384" t="s">
        <v>481</v>
      </c>
      <c r="E17" s="100" t="s">
        <v>534</v>
      </c>
      <c r="F17" s="98"/>
      <c r="H17" s="114" t="s">
        <v>37</v>
      </c>
      <c r="I17" s="102"/>
      <c r="J17" s="102"/>
      <c r="K17" s="102"/>
      <c r="L17" s="102"/>
    </row>
    <row r="18" spans="1:12" s="101" customFormat="1" ht="43.5" customHeight="1" x14ac:dyDescent="0.2">
      <c r="A18" s="98"/>
      <c r="B18" s="99" t="s">
        <v>518</v>
      </c>
      <c r="C18" s="128" t="s">
        <v>535</v>
      </c>
      <c r="D18" s="384" t="s">
        <v>481</v>
      </c>
      <c r="E18" s="100" t="s">
        <v>536</v>
      </c>
      <c r="F18" s="98"/>
      <c r="H18" s="114" t="s">
        <v>38</v>
      </c>
      <c r="I18" s="102"/>
      <c r="J18" s="102"/>
      <c r="K18" s="102"/>
      <c r="L18" s="102"/>
    </row>
    <row r="19" spans="1:12" s="101" customFormat="1" ht="43.5" customHeight="1" x14ac:dyDescent="0.2">
      <c r="A19" s="98"/>
      <c r="B19" s="99" t="s">
        <v>517</v>
      </c>
      <c r="C19" s="128" t="s">
        <v>342</v>
      </c>
      <c r="D19" s="384" t="s">
        <v>481</v>
      </c>
      <c r="E19" s="100" t="s">
        <v>537</v>
      </c>
      <c r="F19" s="98"/>
      <c r="H19" s="114" t="s">
        <v>39</v>
      </c>
      <c r="I19" s="102"/>
      <c r="J19" s="102"/>
      <c r="K19" s="102"/>
      <c r="L19" s="102"/>
    </row>
    <row r="20" spans="1:12" s="103" customFormat="1" ht="43.5" customHeight="1" x14ac:dyDescent="0.2">
      <c r="A20" s="98"/>
      <c r="B20" s="99" t="s">
        <v>578</v>
      </c>
      <c r="C20" s="128" t="s">
        <v>345</v>
      </c>
      <c r="D20" s="384" t="s">
        <v>481</v>
      </c>
      <c r="E20" s="100" t="s">
        <v>538</v>
      </c>
      <c r="F20" s="98"/>
      <c r="H20" s="114" t="s">
        <v>40</v>
      </c>
      <c r="I20" s="102"/>
      <c r="J20" s="102"/>
      <c r="K20" s="102"/>
      <c r="L20" s="102"/>
    </row>
    <row r="21" spans="1:12" s="103" customFormat="1" ht="43.5" customHeight="1" x14ac:dyDescent="0.2">
      <c r="A21" s="98"/>
      <c r="B21" s="99" t="s">
        <v>519</v>
      </c>
      <c r="C21" s="128" t="s">
        <v>344</v>
      </c>
      <c r="D21" s="384" t="s">
        <v>481</v>
      </c>
      <c r="E21" s="100" t="s">
        <v>539</v>
      </c>
      <c r="F21" s="98"/>
      <c r="H21" s="115" t="s">
        <v>45</v>
      </c>
      <c r="I21" s="102"/>
      <c r="J21" s="104"/>
      <c r="K21" s="104"/>
      <c r="L21" s="104"/>
    </row>
    <row r="22" spans="1:12" s="103" customFormat="1" ht="43.5" customHeight="1" x14ac:dyDescent="0.2">
      <c r="A22" s="98"/>
      <c r="B22" s="99" t="s">
        <v>514</v>
      </c>
      <c r="C22" s="208" t="s">
        <v>182</v>
      </c>
      <c r="D22" s="384"/>
      <c r="E22" s="100"/>
      <c r="F22" s="98"/>
      <c r="H22" s="113" t="s">
        <v>42</v>
      </c>
      <c r="I22" s="105"/>
      <c r="J22" s="104"/>
      <c r="K22" s="104"/>
      <c r="L22" s="104"/>
    </row>
    <row r="23" spans="1:12" s="101" customFormat="1" ht="43.5" customHeight="1" x14ac:dyDescent="0.2">
      <c r="A23" s="98"/>
      <c r="B23" s="91"/>
      <c r="C23" s="91"/>
      <c r="D23" s="382"/>
      <c r="E23" s="190"/>
      <c r="F23" s="98"/>
      <c r="H23" s="113" t="s">
        <v>43</v>
      </c>
      <c r="I23" s="105"/>
      <c r="J23" s="104"/>
      <c r="K23" s="104"/>
      <c r="L23" s="104"/>
    </row>
    <row r="24" spans="1:12" s="101" customFormat="1" ht="31.5" customHeight="1" x14ac:dyDescent="0.2">
      <c r="A24" s="109"/>
      <c r="B24" s="106"/>
      <c r="C24" s="94"/>
      <c r="D24" s="385"/>
      <c r="E24" s="94"/>
      <c r="F24" s="109"/>
      <c r="H24" s="113" t="s">
        <v>44</v>
      </c>
      <c r="I24" s="105"/>
      <c r="J24" s="104"/>
      <c r="K24" s="104"/>
      <c r="L24" s="104"/>
    </row>
    <row r="25" spans="1:12" s="101" customFormat="1" ht="42.75" customHeight="1" x14ac:dyDescent="0.2">
      <c r="A25" s="109"/>
      <c r="D25" s="386"/>
      <c r="F25" s="109"/>
      <c r="G25" s="94"/>
      <c r="J25" s="107"/>
      <c r="K25" s="107"/>
      <c r="L25" s="107"/>
    </row>
    <row r="26" spans="1:12" s="101" customFormat="1" ht="46.5" customHeight="1" x14ac:dyDescent="0.2">
      <c r="A26" s="111"/>
      <c r="D26" s="386"/>
      <c r="F26" s="111"/>
    </row>
    <row r="27" spans="1:12" s="101" customFormat="1" ht="39" customHeight="1" x14ac:dyDescent="0.2">
      <c r="A27" s="111"/>
      <c r="D27" s="386"/>
      <c r="F27" s="111"/>
    </row>
    <row r="28" spans="1:12" s="101" customFormat="1" ht="42" customHeight="1" x14ac:dyDescent="0.2">
      <c r="A28" s="110"/>
      <c r="B28" s="108"/>
      <c r="C28" s="108"/>
      <c r="D28" s="387"/>
      <c r="E28" s="108"/>
      <c r="F28" s="110"/>
      <c r="H28" s="108"/>
      <c r="I28" s="108"/>
      <c r="J28" s="108"/>
      <c r="K28" s="108"/>
      <c r="L28" s="108"/>
    </row>
    <row r="29" spans="1:12" s="108" customFormat="1" ht="44.25" customHeight="1" x14ac:dyDescent="0.2">
      <c r="A29" s="110"/>
      <c r="D29" s="387"/>
      <c r="F29" s="110"/>
    </row>
    <row r="30" spans="1:12" s="108" customFormat="1" ht="34.5" customHeight="1" x14ac:dyDescent="0.2">
      <c r="A30" s="110"/>
      <c r="D30" s="387"/>
      <c r="F30" s="110"/>
    </row>
    <row r="31" spans="1:12" s="108" customFormat="1" ht="38.25" customHeight="1" x14ac:dyDescent="0.2">
      <c r="A31" s="110"/>
      <c r="D31" s="387"/>
      <c r="F31" s="110"/>
    </row>
    <row r="32" spans="1:12" s="108" customFormat="1" ht="52.5" customHeight="1" x14ac:dyDescent="0.2">
      <c r="A32" s="110"/>
      <c r="B32" s="110"/>
      <c r="C32" s="110"/>
      <c r="D32" s="388"/>
      <c r="E32" s="110"/>
      <c r="F32" s="110"/>
      <c r="H32" s="110"/>
      <c r="I32" s="110"/>
      <c r="J32" s="110"/>
      <c r="K32" s="110"/>
      <c r="L32" s="110"/>
    </row>
    <row r="33" spans="1:12" s="110" customFormat="1" ht="42.75" customHeight="1" x14ac:dyDescent="0.2">
      <c r="D33" s="388"/>
    </row>
    <row r="34" spans="1:12" s="110" customFormat="1" ht="34.5" customHeight="1" x14ac:dyDescent="0.2">
      <c r="A34" s="93"/>
      <c r="D34" s="388"/>
      <c r="F34" s="93"/>
    </row>
    <row r="35" spans="1:12" s="110" customFormat="1" ht="47.25" customHeight="1" x14ac:dyDescent="0.2">
      <c r="A35" s="93"/>
      <c r="D35" s="388"/>
      <c r="F35" s="93"/>
    </row>
    <row r="36" spans="1:12" s="110" customFormat="1" ht="36.75" customHeight="1" x14ac:dyDescent="0.2">
      <c r="A36" s="93"/>
      <c r="D36" s="388"/>
      <c r="F36" s="93"/>
    </row>
    <row r="37" spans="1:12" s="110" customFormat="1" ht="47.25" customHeight="1" x14ac:dyDescent="0.2">
      <c r="A37" s="93"/>
      <c r="D37" s="388"/>
      <c r="F37" s="93"/>
    </row>
    <row r="38" spans="1:12" s="110" customFormat="1" ht="51" customHeight="1" x14ac:dyDescent="0.2">
      <c r="A38" s="93"/>
      <c r="D38" s="388"/>
      <c r="F38" s="93"/>
    </row>
    <row r="39" spans="1:12" s="110" customFormat="1" ht="56.25" customHeight="1" x14ac:dyDescent="0.2">
      <c r="A39" s="93"/>
      <c r="D39" s="388"/>
      <c r="F39" s="93"/>
    </row>
    <row r="40" spans="1:12" s="110" customFormat="1" ht="49.5" customHeight="1" x14ac:dyDescent="0.2">
      <c r="A40" s="93"/>
      <c r="B40" s="112"/>
      <c r="C40" s="93"/>
      <c r="D40" s="389"/>
      <c r="E40" s="93"/>
      <c r="F40" s="93"/>
      <c r="H40" s="93"/>
      <c r="I40" s="93"/>
      <c r="J40" s="93"/>
      <c r="K40" s="93"/>
      <c r="L40" s="93"/>
    </row>
    <row r="41" spans="1:12" ht="34.5" customHeight="1" x14ac:dyDescent="0.2"/>
    <row r="42" spans="1:12" ht="34.5" customHeight="1" x14ac:dyDescent="0.2"/>
    <row r="43" spans="1:12" ht="34.5" customHeight="1" x14ac:dyDescent="0.2"/>
    <row r="44" spans="1:12" ht="34.5" customHeight="1" x14ac:dyDescent="0.2"/>
    <row r="45" spans="1:12" ht="34.5" customHeight="1" x14ac:dyDescent="0.2"/>
    <row r="46" spans="1:12" ht="34.5" customHeight="1" x14ac:dyDescent="0.2"/>
    <row r="47" spans="1:12" ht="34.5" customHeight="1" x14ac:dyDescent="0.2"/>
    <row r="48" spans="1:12" ht="34.5" customHeight="1" x14ac:dyDescent="0.2"/>
    <row r="49" ht="34.5" customHeight="1" x14ac:dyDescent="0.2"/>
    <row r="50" ht="34.5" customHeight="1" x14ac:dyDescent="0.2"/>
    <row r="51" ht="34.5" customHeight="1" x14ac:dyDescent="0.2"/>
  </sheetData>
  <mergeCells count="6">
    <mergeCell ref="H1:H3"/>
    <mergeCell ref="B5:C5"/>
    <mergeCell ref="D5:E5"/>
    <mergeCell ref="B3:E3"/>
    <mergeCell ref="B2:E2"/>
    <mergeCell ref="B4:E4"/>
  </mergeCells>
  <phoneticPr fontId="1" type="noConversion"/>
  <hyperlinks>
    <hyperlink ref="C7" location="'100m.'!C3" display="100 Metre"/>
    <hyperlink ref="C15" location="'800m.'!A1" display="800 Metre"/>
    <hyperlink ref="C12" location="FırlatmaTopu!A1" display="Fırlatma Topu"/>
    <hyperlink ref="C10" location="Yüksek!D3" display="Yüksek  Atlama"/>
    <hyperlink ref="C22" location="'Genel Puan Tablosu'!A1" display="Genel Puan Durumu"/>
    <hyperlink ref="C11" location="FırlatmaTopu!A1" display="Fırlatma Topu"/>
    <hyperlink ref="C17" location="Yüksek!D3" display="Yüksek  Atlama"/>
    <hyperlink ref="C13" location="FırlatmaTopu!A1" display="Fırlatma Topu"/>
    <hyperlink ref="C14" location="'4x100m.'!A1" display="4x100 Metre"/>
    <hyperlink ref="C20" location="'800m.'!A1" display="800 Metre"/>
    <hyperlink ref="C21" location="'4x100m.'!A1" display="4x1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39" bestFit="1" customWidth="1"/>
    <col min="2" max="2" width="17.42578125" style="235" bestFit="1" customWidth="1"/>
    <col min="3" max="3" width="10.42578125" style="2" bestFit="1" customWidth="1"/>
    <col min="4" max="4" width="17.42578125" style="152" customWidth="1"/>
    <col min="5" max="5" width="28.85546875" style="152"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31" customFormat="1" ht="42" customHeight="1" x14ac:dyDescent="0.2">
      <c r="A1" s="534" t="str">
        <f>'YARIŞMA BİLGİLERİ'!F19</f>
        <v>3.Ulusal Bayrak Yarışmaları Festivali ve Olimpik Baraj Yarışmaları</v>
      </c>
      <c r="B1" s="534"/>
      <c r="C1" s="534"/>
      <c r="D1" s="534"/>
      <c r="E1" s="534"/>
      <c r="F1" s="534"/>
      <c r="G1" s="534"/>
      <c r="H1" s="534"/>
      <c r="I1" s="534"/>
      <c r="J1" s="534"/>
      <c r="K1" s="151" t="str">
        <f>'YARIŞMA BİLGİLERİ'!F20</f>
        <v>İSTANBUL</v>
      </c>
      <c r="L1" s="533"/>
      <c r="M1" s="533"/>
    </row>
    <row r="2" spans="1:13" s="138" customFormat="1" ht="27.75" customHeight="1" x14ac:dyDescent="0.2">
      <c r="A2" s="132" t="s">
        <v>25</v>
      </c>
      <c r="B2" s="153" t="s">
        <v>35</v>
      </c>
      <c r="C2" s="134" t="s">
        <v>21</v>
      </c>
      <c r="D2" s="135" t="s">
        <v>26</v>
      </c>
      <c r="E2" s="135" t="s">
        <v>24</v>
      </c>
      <c r="F2" s="136" t="s">
        <v>27</v>
      </c>
      <c r="G2" s="133" t="s">
        <v>30</v>
      </c>
      <c r="H2" s="133" t="s">
        <v>11</v>
      </c>
      <c r="I2" s="133" t="s">
        <v>116</v>
      </c>
      <c r="J2" s="133" t="s">
        <v>31</v>
      </c>
      <c r="K2" s="133" t="s">
        <v>32</v>
      </c>
      <c r="L2" s="137" t="s">
        <v>33</v>
      </c>
      <c r="M2" s="137" t="s">
        <v>34</v>
      </c>
    </row>
    <row r="3" spans="1:13" s="138" customFormat="1" ht="26.25" customHeight="1" x14ac:dyDescent="0.2">
      <c r="A3" s="140">
        <v>1</v>
      </c>
      <c r="B3" s="150" t="s">
        <v>190</v>
      </c>
      <c r="C3" s="141">
        <f>'100m.'!C8</f>
        <v>0</v>
      </c>
      <c r="D3" s="149">
        <f>'100m.'!D8</f>
        <v>0</v>
      </c>
      <c r="E3" s="149">
        <f>'100m.'!E8</f>
        <v>0</v>
      </c>
      <c r="F3" s="142">
        <f>'100m.'!F8</f>
        <v>0</v>
      </c>
      <c r="G3" s="143">
        <f>'100m.'!A8</f>
        <v>1</v>
      </c>
      <c r="H3" s="142" t="s">
        <v>141</v>
      </c>
      <c r="I3" s="144"/>
      <c r="J3" s="142" t="str">
        <f>'YARIŞMA BİLGİLERİ'!$F$21</f>
        <v>Yıldız Erkekler</v>
      </c>
      <c r="K3" s="145" t="str">
        <f t="shared" ref="K3:K66" si="0">CONCATENATE(K$1,"-",A$1)</f>
        <v>İSTANBUL-3.Ulusal Bayrak Yarışmaları Festivali ve Olimpik Baraj Yarışmaları</v>
      </c>
      <c r="L3" s="148" t="str">
        <f>'100m.'!N$4</f>
        <v>14 Haziran 2015 - 15:45</v>
      </c>
      <c r="M3" s="146" t="s">
        <v>337</v>
      </c>
    </row>
    <row r="4" spans="1:13" s="138" customFormat="1" ht="26.25" customHeight="1" x14ac:dyDescent="0.2">
      <c r="A4" s="140">
        <v>2</v>
      </c>
      <c r="B4" s="150" t="s">
        <v>190</v>
      </c>
      <c r="C4" s="141">
        <f>'100m.'!C9</f>
        <v>0</v>
      </c>
      <c r="D4" s="149">
        <f>'100m.'!D9</f>
        <v>0</v>
      </c>
      <c r="E4" s="149">
        <f>'100m.'!E9</f>
        <v>0</v>
      </c>
      <c r="F4" s="142">
        <f>'100m.'!F9</f>
        <v>0</v>
      </c>
      <c r="G4" s="143">
        <f>'100m.'!A9</f>
        <v>2</v>
      </c>
      <c r="H4" s="142" t="s">
        <v>141</v>
      </c>
      <c r="I4" s="144"/>
      <c r="J4" s="142" t="str">
        <f>'YARIŞMA BİLGİLERİ'!$F$21</f>
        <v>Yıldız Erkekler</v>
      </c>
      <c r="K4" s="145" t="str">
        <f t="shared" si="0"/>
        <v>İSTANBUL-3.Ulusal Bayrak Yarışmaları Festivali ve Olimpik Baraj Yarışmaları</v>
      </c>
      <c r="L4" s="148" t="str">
        <f>'100m.'!N$4</f>
        <v>14 Haziran 2015 - 15:45</v>
      </c>
      <c r="M4" s="146" t="s">
        <v>337</v>
      </c>
    </row>
    <row r="5" spans="1:13" s="138" customFormat="1" ht="26.25" customHeight="1" x14ac:dyDescent="0.2">
      <c r="A5" s="140">
        <v>3</v>
      </c>
      <c r="B5" s="150" t="s">
        <v>190</v>
      </c>
      <c r="C5" s="141">
        <f>'100m.'!C10</f>
        <v>0</v>
      </c>
      <c r="D5" s="149">
        <f>'100m.'!D10</f>
        <v>0</v>
      </c>
      <c r="E5" s="149">
        <f>'100m.'!E10</f>
        <v>0</v>
      </c>
      <c r="F5" s="142">
        <f>'100m.'!F10</f>
        <v>0</v>
      </c>
      <c r="G5" s="143">
        <f>'100m.'!A10</f>
        <v>3</v>
      </c>
      <c r="H5" s="142" t="s">
        <v>141</v>
      </c>
      <c r="I5" s="144"/>
      <c r="J5" s="142" t="str">
        <f>'YARIŞMA BİLGİLERİ'!$F$21</f>
        <v>Yıldız Erkekler</v>
      </c>
      <c r="K5" s="145" t="str">
        <f t="shared" si="0"/>
        <v>İSTANBUL-3.Ulusal Bayrak Yarışmaları Festivali ve Olimpik Baraj Yarışmaları</v>
      </c>
      <c r="L5" s="148" t="str">
        <f>'100m.'!N$4</f>
        <v>14 Haziran 2015 - 15:45</v>
      </c>
      <c r="M5" s="146" t="s">
        <v>337</v>
      </c>
    </row>
    <row r="6" spans="1:13" s="138" customFormat="1" ht="26.25" customHeight="1" x14ac:dyDescent="0.2">
      <c r="A6" s="140">
        <v>4</v>
      </c>
      <c r="B6" s="150" t="s">
        <v>190</v>
      </c>
      <c r="C6" s="141">
        <f>'100m.'!C11</f>
        <v>0</v>
      </c>
      <c r="D6" s="149">
        <f>'100m.'!D11</f>
        <v>0</v>
      </c>
      <c r="E6" s="149">
        <f>'100m.'!E11</f>
        <v>0</v>
      </c>
      <c r="F6" s="142">
        <f>'100m.'!F11</f>
        <v>0</v>
      </c>
      <c r="G6" s="143">
        <f>'100m.'!A11</f>
        <v>4</v>
      </c>
      <c r="H6" s="142" t="s">
        <v>141</v>
      </c>
      <c r="I6" s="144"/>
      <c r="J6" s="142" t="str">
        <f>'YARIŞMA BİLGİLERİ'!$F$21</f>
        <v>Yıldız Erkekler</v>
      </c>
      <c r="K6" s="145" t="str">
        <f t="shared" si="0"/>
        <v>İSTANBUL-3.Ulusal Bayrak Yarışmaları Festivali ve Olimpik Baraj Yarışmaları</v>
      </c>
      <c r="L6" s="148" t="str">
        <f>'100m.'!N$4</f>
        <v>14 Haziran 2015 - 15:45</v>
      </c>
      <c r="M6" s="146" t="s">
        <v>337</v>
      </c>
    </row>
    <row r="7" spans="1:13" s="138" customFormat="1" ht="26.25" customHeight="1" x14ac:dyDescent="0.2">
      <c r="A7" s="140">
        <v>5</v>
      </c>
      <c r="B7" s="150" t="s">
        <v>190</v>
      </c>
      <c r="C7" s="141">
        <f>'100m.'!C12</f>
        <v>0</v>
      </c>
      <c r="D7" s="149">
        <f>'100m.'!D12</f>
        <v>0</v>
      </c>
      <c r="E7" s="149">
        <f>'100m.'!E12</f>
        <v>0</v>
      </c>
      <c r="F7" s="142">
        <f>'100m.'!F12</f>
        <v>0</v>
      </c>
      <c r="G7" s="143">
        <f>'100m.'!A12</f>
        <v>5</v>
      </c>
      <c r="H7" s="142" t="s">
        <v>141</v>
      </c>
      <c r="I7" s="144"/>
      <c r="J7" s="142" t="str">
        <f>'YARIŞMA BİLGİLERİ'!$F$21</f>
        <v>Yıldız Erkekler</v>
      </c>
      <c r="K7" s="145" t="str">
        <f t="shared" si="0"/>
        <v>İSTANBUL-3.Ulusal Bayrak Yarışmaları Festivali ve Olimpik Baraj Yarışmaları</v>
      </c>
      <c r="L7" s="148" t="str">
        <f>'100m.'!N$4</f>
        <v>14 Haziran 2015 - 15:45</v>
      </c>
      <c r="M7" s="146" t="s">
        <v>337</v>
      </c>
    </row>
    <row r="8" spans="1:13" s="138" customFormat="1" ht="26.25" customHeight="1" x14ac:dyDescent="0.2">
      <c r="A8" s="140">
        <v>6</v>
      </c>
      <c r="B8" s="150" t="s">
        <v>190</v>
      </c>
      <c r="C8" s="141">
        <f>'100m.'!C13</f>
        <v>0</v>
      </c>
      <c r="D8" s="149">
        <f>'100m.'!D13</f>
        <v>0</v>
      </c>
      <c r="E8" s="149">
        <f>'100m.'!E13</f>
        <v>0</v>
      </c>
      <c r="F8" s="142">
        <f>'100m.'!F13</f>
        <v>0</v>
      </c>
      <c r="G8" s="143">
        <f>'100m.'!A13</f>
        <v>6</v>
      </c>
      <c r="H8" s="142" t="s">
        <v>141</v>
      </c>
      <c r="I8" s="144"/>
      <c r="J8" s="142" t="str">
        <f>'YARIŞMA BİLGİLERİ'!$F$21</f>
        <v>Yıldız Erkekler</v>
      </c>
      <c r="K8" s="145" t="str">
        <f t="shared" si="0"/>
        <v>İSTANBUL-3.Ulusal Bayrak Yarışmaları Festivali ve Olimpik Baraj Yarışmaları</v>
      </c>
      <c r="L8" s="148" t="str">
        <f>'100m.'!N$4</f>
        <v>14 Haziran 2015 - 15:45</v>
      </c>
      <c r="M8" s="146" t="s">
        <v>337</v>
      </c>
    </row>
    <row r="9" spans="1:13" s="138" customFormat="1" ht="26.25" customHeight="1" x14ac:dyDescent="0.2">
      <c r="A9" s="140">
        <v>7</v>
      </c>
      <c r="B9" s="150" t="s">
        <v>190</v>
      </c>
      <c r="C9" s="141">
        <f>'100m.'!C14</f>
        <v>0</v>
      </c>
      <c r="D9" s="149">
        <f>'100m.'!D14</f>
        <v>0</v>
      </c>
      <c r="E9" s="149">
        <f>'100m.'!E14</f>
        <v>0</v>
      </c>
      <c r="F9" s="142">
        <f>'100m.'!F14</f>
        <v>0</v>
      </c>
      <c r="G9" s="143">
        <f>'100m.'!A14</f>
        <v>7</v>
      </c>
      <c r="H9" s="142" t="s">
        <v>141</v>
      </c>
      <c r="I9" s="144"/>
      <c r="J9" s="142" t="str">
        <f>'YARIŞMA BİLGİLERİ'!$F$21</f>
        <v>Yıldız Erkekler</v>
      </c>
      <c r="K9" s="145" t="str">
        <f t="shared" si="0"/>
        <v>İSTANBUL-3.Ulusal Bayrak Yarışmaları Festivali ve Olimpik Baraj Yarışmaları</v>
      </c>
      <c r="L9" s="148" t="str">
        <f>'100m.'!N$4</f>
        <v>14 Haziran 2015 - 15:45</v>
      </c>
      <c r="M9" s="146" t="s">
        <v>337</v>
      </c>
    </row>
    <row r="10" spans="1:13" s="138" customFormat="1" ht="26.25" customHeight="1" x14ac:dyDescent="0.2">
      <c r="A10" s="140">
        <v>8</v>
      </c>
      <c r="B10" s="150" t="s">
        <v>190</v>
      </c>
      <c r="C10" s="141">
        <f>'100m.'!C15</f>
        <v>0</v>
      </c>
      <c r="D10" s="149">
        <f>'100m.'!D15</f>
        <v>0</v>
      </c>
      <c r="E10" s="149">
        <f>'100m.'!E15</f>
        <v>0</v>
      </c>
      <c r="F10" s="142">
        <f>'100m.'!F15</f>
        <v>0</v>
      </c>
      <c r="G10" s="143">
        <f>'100m.'!A15</f>
        <v>8</v>
      </c>
      <c r="H10" s="142" t="s">
        <v>141</v>
      </c>
      <c r="I10" s="144"/>
      <c r="J10" s="142" t="str">
        <f>'YARIŞMA BİLGİLERİ'!$F$21</f>
        <v>Yıldız Erkekler</v>
      </c>
      <c r="K10" s="145" t="str">
        <f t="shared" si="0"/>
        <v>İSTANBUL-3.Ulusal Bayrak Yarışmaları Festivali ve Olimpik Baraj Yarışmaları</v>
      </c>
      <c r="L10" s="148" t="str">
        <f>'100m.'!N$4</f>
        <v>14 Haziran 2015 - 15:45</v>
      </c>
      <c r="M10" s="146" t="s">
        <v>337</v>
      </c>
    </row>
    <row r="11" spans="1:13" s="138" customFormat="1" ht="26.25" customHeight="1" x14ac:dyDescent="0.2">
      <c r="A11" s="140">
        <v>9</v>
      </c>
      <c r="B11" s="150" t="s">
        <v>190</v>
      </c>
      <c r="C11" s="141">
        <f>'100m.'!C16</f>
        <v>0</v>
      </c>
      <c r="D11" s="149">
        <f>'100m.'!D16</f>
        <v>0</v>
      </c>
      <c r="E11" s="149">
        <f>'100m.'!E16</f>
        <v>0</v>
      </c>
      <c r="F11" s="142">
        <f>'100m.'!F16</f>
        <v>0</v>
      </c>
      <c r="G11" s="143">
        <f>'100m.'!A16</f>
        <v>0</v>
      </c>
      <c r="H11" s="142" t="s">
        <v>141</v>
      </c>
      <c r="I11" s="144"/>
      <c r="J11" s="142" t="str">
        <f>'YARIŞMA BİLGİLERİ'!$F$21</f>
        <v>Yıldız Erkekler</v>
      </c>
      <c r="K11" s="145" t="str">
        <f t="shared" si="0"/>
        <v>İSTANBUL-3.Ulusal Bayrak Yarışmaları Festivali ve Olimpik Baraj Yarışmaları</v>
      </c>
      <c r="L11" s="148" t="str">
        <f>'100m.'!N$4</f>
        <v>14 Haziran 2015 - 15:45</v>
      </c>
      <c r="M11" s="146" t="s">
        <v>337</v>
      </c>
    </row>
    <row r="12" spans="1:13" s="138" customFormat="1" ht="26.25" customHeight="1" x14ac:dyDescent="0.2">
      <c r="A12" s="140">
        <v>10</v>
      </c>
      <c r="B12" s="150" t="s">
        <v>190</v>
      </c>
      <c r="C12" s="141">
        <f>'100m.'!C17</f>
        <v>0</v>
      </c>
      <c r="D12" s="149">
        <f>'100m.'!D17</f>
        <v>0</v>
      </c>
      <c r="E12" s="149">
        <f>'100m.'!E17</f>
        <v>0</v>
      </c>
      <c r="F12" s="142">
        <f>'100m.'!F17</f>
        <v>0</v>
      </c>
      <c r="G12" s="143">
        <f>'100m.'!A17</f>
        <v>0</v>
      </c>
      <c r="H12" s="142" t="s">
        <v>141</v>
      </c>
      <c r="I12" s="144"/>
      <c r="J12" s="142" t="str">
        <f>'YARIŞMA BİLGİLERİ'!$F$21</f>
        <v>Yıldız Erkekler</v>
      </c>
      <c r="K12" s="145" t="str">
        <f t="shared" si="0"/>
        <v>İSTANBUL-3.Ulusal Bayrak Yarışmaları Festivali ve Olimpik Baraj Yarışmaları</v>
      </c>
      <c r="L12" s="148" t="str">
        <f>'100m.'!N$4</f>
        <v>14 Haziran 2015 - 15:45</v>
      </c>
      <c r="M12" s="146" t="s">
        <v>337</v>
      </c>
    </row>
    <row r="13" spans="1:13" s="138" customFormat="1" ht="26.25" customHeight="1" x14ac:dyDescent="0.2">
      <c r="A13" s="140">
        <v>11</v>
      </c>
      <c r="B13" s="150" t="s">
        <v>190</v>
      </c>
      <c r="C13" s="141">
        <f>'100m.'!C18</f>
        <v>0</v>
      </c>
      <c r="D13" s="149">
        <f>'100m.'!D18</f>
        <v>0</v>
      </c>
      <c r="E13" s="149">
        <f>'100m.'!E18</f>
        <v>0</v>
      </c>
      <c r="F13" s="142">
        <f>'100m.'!F18</f>
        <v>0</v>
      </c>
      <c r="G13" s="143">
        <f>'100m.'!A18</f>
        <v>0</v>
      </c>
      <c r="H13" s="142" t="s">
        <v>141</v>
      </c>
      <c r="I13" s="144"/>
      <c r="J13" s="142" t="str">
        <f>'YARIŞMA BİLGİLERİ'!$F$21</f>
        <v>Yıldız Erkekler</v>
      </c>
      <c r="K13" s="145" t="str">
        <f t="shared" si="0"/>
        <v>İSTANBUL-3.Ulusal Bayrak Yarışmaları Festivali ve Olimpik Baraj Yarışmaları</v>
      </c>
      <c r="L13" s="148" t="str">
        <f>'100m.'!N$4</f>
        <v>14 Haziran 2015 - 15:45</v>
      </c>
      <c r="M13" s="146" t="s">
        <v>337</v>
      </c>
    </row>
    <row r="14" spans="1:13" s="138" customFormat="1" ht="26.25" customHeight="1" x14ac:dyDescent="0.2">
      <c r="A14" s="140">
        <v>12</v>
      </c>
      <c r="B14" s="150" t="s">
        <v>190</v>
      </c>
      <c r="C14" s="141">
        <f>'100m.'!C19</f>
        <v>0</v>
      </c>
      <c r="D14" s="149">
        <f>'100m.'!D19</f>
        <v>0</v>
      </c>
      <c r="E14" s="149">
        <f>'100m.'!E19</f>
        <v>0</v>
      </c>
      <c r="F14" s="142">
        <f>'100m.'!F19</f>
        <v>0</v>
      </c>
      <c r="G14" s="143">
        <f>'100m.'!A19</f>
        <v>0</v>
      </c>
      <c r="H14" s="142" t="s">
        <v>141</v>
      </c>
      <c r="I14" s="144"/>
      <c r="J14" s="142" t="str">
        <f>'YARIŞMA BİLGİLERİ'!$F$21</f>
        <v>Yıldız Erkekler</v>
      </c>
      <c r="K14" s="145" t="str">
        <f t="shared" si="0"/>
        <v>İSTANBUL-3.Ulusal Bayrak Yarışmaları Festivali ve Olimpik Baraj Yarışmaları</v>
      </c>
      <c r="L14" s="148" t="str">
        <f>'100m.'!N$4</f>
        <v>14 Haziran 2015 - 15:45</v>
      </c>
      <c r="M14" s="146" t="s">
        <v>337</v>
      </c>
    </row>
    <row r="15" spans="1:13" s="138" customFormat="1" ht="26.25" customHeight="1" x14ac:dyDescent="0.2">
      <c r="A15" s="140">
        <v>13</v>
      </c>
      <c r="B15" s="150" t="s">
        <v>190</v>
      </c>
      <c r="C15" s="141">
        <f>'100m.'!C20</f>
        <v>0</v>
      </c>
      <c r="D15" s="149">
        <f>'100m.'!D20</f>
        <v>0</v>
      </c>
      <c r="E15" s="149">
        <f>'100m.'!E20</f>
        <v>0</v>
      </c>
      <c r="F15" s="142">
        <f>'100m.'!F20</f>
        <v>0</v>
      </c>
      <c r="G15" s="143">
        <f>'100m.'!A20</f>
        <v>0</v>
      </c>
      <c r="H15" s="142" t="s">
        <v>141</v>
      </c>
      <c r="I15" s="144"/>
      <c r="J15" s="142" t="str">
        <f>'YARIŞMA BİLGİLERİ'!$F$21</f>
        <v>Yıldız Erkekler</v>
      </c>
      <c r="K15" s="145" t="str">
        <f t="shared" si="0"/>
        <v>İSTANBUL-3.Ulusal Bayrak Yarışmaları Festivali ve Olimpik Baraj Yarışmaları</v>
      </c>
      <c r="L15" s="148" t="str">
        <f>'100m.'!N$4</f>
        <v>14 Haziran 2015 - 15:45</v>
      </c>
      <c r="M15" s="146" t="s">
        <v>337</v>
      </c>
    </row>
    <row r="16" spans="1:13" s="138" customFormat="1" ht="26.25" customHeight="1" x14ac:dyDescent="0.2">
      <c r="A16" s="140">
        <v>14</v>
      </c>
      <c r="B16" s="150" t="s">
        <v>190</v>
      </c>
      <c r="C16" s="141">
        <f>'100m.'!C21</f>
        <v>0</v>
      </c>
      <c r="D16" s="149">
        <f>'100m.'!D21</f>
        <v>0</v>
      </c>
      <c r="E16" s="149">
        <f>'100m.'!E21</f>
        <v>0</v>
      </c>
      <c r="F16" s="142">
        <f>'100m.'!F21</f>
        <v>0</v>
      </c>
      <c r="G16" s="143">
        <f>'100m.'!A21</f>
        <v>0</v>
      </c>
      <c r="H16" s="142" t="s">
        <v>141</v>
      </c>
      <c r="I16" s="144"/>
      <c r="J16" s="142" t="str">
        <f>'YARIŞMA BİLGİLERİ'!$F$21</f>
        <v>Yıldız Erkekler</v>
      </c>
      <c r="K16" s="145" t="str">
        <f t="shared" si="0"/>
        <v>İSTANBUL-3.Ulusal Bayrak Yarışmaları Festivali ve Olimpik Baraj Yarışmaları</v>
      </c>
      <c r="L16" s="148" t="str">
        <f>'100m.'!N$4</f>
        <v>14 Haziran 2015 - 15:45</v>
      </c>
      <c r="M16" s="146" t="s">
        <v>337</v>
      </c>
    </row>
    <row r="17" spans="1:13" s="138" customFormat="1" ht="26.25" customHeight="1" x14ac:dyDescent="0.2">
      <c r="A17" s="140">
        <v>15</v>
      </c>
      <c r="B17" s="150" t="s">
        <v>190</v>
      </c>
      <c r="C17" s="141">
        <f>'100m.'!C22</f>
        <v>0</v>
      </c>
      <c r="D17" s="149">
        <f>'100m.'!D22</f>
        <v>0</v>
      </c>
      <c r="E17" s="149">
        <f>'100m.'!E22</f>
        <v>0</v>
      </c>
      <c r="F17" s="142">
        <f>'100m.'!F22</f>
        <v>0</v>
      </c>
      <c r="G17" s="143">
        <f>'100m.'!A22</f>
        <v>0</v>
      </c>
      <c r="H17" s="142" t="s">
        <v>141</v>
      </c>
      <c r="I17" s="144"/>
      <c r="J17" s="142" t="str">
        <f>'YARIŞMA BİLGİLERİ'!$F$21</f>
        <v>Yıldız Erkekler</v>
      </c>
      <c r="K17" s="145" t="str">
        <f t="shared" si="0"/>
        <v>İSTANBUL-3.Ulusal Bayrak Yarışmaları Festivali ve Olimpik Baraj Yarışmaları</v>
      </c>
      <c r="L17" s="148" t="str">
        <f>'100m.'!N$4</f>
        <v>14 Haziran 2015 - 15:45</v>
      </c>
      <c r="M17" s="146" t="s">
        <v>337</v>
      </c>
    </row>
    <row r="18" spans="1:13" s="138" customFormat="1" ht="26.25" customHeight="1" x14ac:dyDescent="0.2">
      <c r="A18" s="140">
        <v>16</v>
      </c>
      <c r="B18" s="150" t="s">
        <v>190</v>
      </c>
      <c r="C18" s="141">
        <f>'100m.'!C23</f>
        <v>0</v>
      </c>
      <c r="D18" s="149">
        <f>'100m.'!D23</f>
        <v>0</v>
      </c>
      <c r="E18" s="149">
        <f>'100m.'!E23</f>
        <v>0</v>
      </c>
      <c r="F18" s="142">
        <f>'100m.'!F23</f>
        <v>0</v>
      </c>
      <c r="G18" s="143">
        <f>'100m.'!A23</f>
        <v>0</v>
      </c>
      <c r="H18" s="142" t="s">
        <v>141</v>
      </c>
      <c r="I18" s="144"/>
      <c r="J18" s="142" t="str">
        <f>'YARIŞMA BİLGİLERİ'!$F$21</f>
        <v>Yıldız Erkekler</v>
      </c>
      <c r="K18" s="145" t="str">
        <f t="shared" si="0"/>
        <v>İSTANBUL-3.Ulusal Bayrak Yarışmaları Festivali ve Olimpik Baraj Yarışmaları</v>
      </c>
      <c r="L18" s="148" t="str">
        <f>'100m.'!N$4</f>
        <v>14 Haziran 2015 - 15:45</v>
      </c>
      <c r="M18" s="146" t="s">
        <v>337</v>
      </c>
    </row>
    <row r="19" spans="1:13" s="138" customFormat="1" ht="26.25" customHeight="1" x14ac:dyDescent="0.2">
      <c r="A19" s="140">
        <v>17</v>
      </c>
      <c r="B19" s="150" t="s">
        <v>190</v>
      </c>
      <c r="C19" s="141">
        <f>'100m.'!C24</f>
        <v>0</v>
      </c>
      <c r="D19" s="149">
        <f>'100m.'!D24</f>
        <v>0</v>
      </c>
      <c r="E19" s="149">
        <f>'100m.'!E24</f>
        <v>0</v>
      </c>
      <c r="F19" s="142">
        <f>'100m.'!F24</f>
        <v>0</v>
      </c>
      <c r="G19" s="143">
        <f>'100m.'!A24</f>
        <v>0</v>
      </c>
      <c r="H19" s="142" t="s">
        <v>141</v>
      </c>
      <c r="I19" s="148"/>
      <c r="J19" s="142" t="str">
        <f>'YARIŞMA BİLGİLERİ'!$F$21</f>
        <v>Yıldız Erkekler</v>
      </c>
      <c r="K19" s="145" t="str">
        <f t="shared" si="0"/>
        <v>İSTANBUL-3.Ulusal Bayrak Yarışmaları Festivali ve Olimpik Baraj Yarışmaları</v>
      </c>
      <c r="L19" s="148" t="str">
        <f>'100m.'!N$4</f>
        <v>14 Haziran 2015 - 15:45</v>
      </c>
      <c r="M19" s="146" t="s">
        <v>337</v>
      </c>
    </row>
    <row r="20" spans="1:13" s="138" customFormat="1" ht="26.25" customHeight="1" x14ac:dyDescent="0.2">
      <c r="A20" s="140">
        <v>18</v>
      </c>
      <c r="B20" s="150" t="s">
        <v>190</v>
      </c>
      <c r="C20" s="141">
        <f>'100m.'!C25</f>
        <v>0</v>
      </c>
      <c r="D20" s="149">
        <f>'100m.'!D25</f>
        <v>0</v>
      </c>
      <c r="E20" s="149">
        <f>'100m.'!E25</f>
        <v>0</v>
      </c>
      <c r="F20" s="142">
        <f>'100m.'!F25</f>
        <v>0</v>
      </c>
      <c r="G20" s="143">
        <f>'100m.'!A25</f>
        <v>0</v>
      </c>
      <c r="H20" s="142" t="s">
        <v>141</v>
      </c>
      <c r="I20" s="148"/>
      <c r="J20" s="142" t="str">
        <f>'YARIŞMA BİLGİLERİ'!$F$21</f>
        <v>Yıldız Erkekler</v>
      </c>
      <c r="K20" s="145" t="str">
        <f t="shared" si="0"/>
        <v>İSTANBUL-3.Ulusal Bayrak Yarışmaları Festivali ve Olimpik Baraj Yarışmaları</v>
      </c>
      <c r="L20" s="148" t="str">
        <f>'100m.'!N$4</f>
        <v>14 Haziran 2015 - 15:45</v>
      </c>
      <c r="M20" s="146" t="s">
        <v>337</v>
      </c>
    </row>
    <row r="21" spans="1:13" s="138" customFormat="1" ht="26.25" customHeight="1" x14ac:dyDescent="0.2">
      <c r="A21" s="140">
        <v>19</v>
      </c>
      <c r="B21" s="150" t="s">
        <v>190</v>
      </c>
      <c r="C21" s="141">
        <f>'100m.'!C26</f>
        <v>0</v>
      </c>
      <c r="D21" s="149">
        <f>'100m.'!D26</f>
        <v>0</v>
      </c>
      <c r="E21" s="149">
        <f>'100m.'!E26</f>
        <v>0</v>
      </c>
      <c r="F21" s="142">
        <f>'100m.'!F26</f>
        <v>0</v>
      </c>
      <c r="G21" s="143">
        <f>'100m.'!A26</f>
        <v>0</v>
      </c>
      <c r="H21" s="142" t="s">
        <v>141</v>
      </c>
      <c r="I21" s="148"/>
      <c r="J21" s="142" t="str">
        <f>'YARIŞMA BİLGİLERİ'!$F$21</f>
        <v>Yıldız Erkekler</v>
      </c>
      <c r="K21" s="145" t="str">
        <f t="shared" si="0"/>
        <v>İSTANBUL-3.Ulusal Bayrak Yarışmaları Festivali ve Olimpik Baraj Yarışmaları</v>
      </c>
      <c r="L21" s="148" t="str">
        <f>'100m.'!N$4</f>
        <v>14 Haziran 2015 - 15:45</v>
      </c>
      <c r="M21" s="146" t="s">
        <v>337</v>
      </c>
    </row>
    <row r="22" spans="1:13" s="138" customFormat="1" ht="26.25" customHeight="1" x14ac:dyDescent="0.2">
      <c r="A22" s="140">
        <v>20</v>
      </c>
      <c r="B22" s="150" t="s">
        <v>190</v>
      </c>
      <c r="C22" s="141">
        <f>'100m.'!C27</f>
        <v>0</v>
      </c>
      <c r="D22" s="149">
        <f>'100m.'!D27</f>
        <v>0</v>
      </c>
      <c r="E22" s="149">
        <f>'100m.'!E27</f>
        <v>0</v>
      </c>
      <c r="F22" s="142">
        <f>'100m.'!F27</f>
        <v>0</v>
      </c>
      <c r="G22" s="143">
        <f>'100m.'!A27</f>
        <v>0</v>
      </c>
      <c r="H22" s="142" t="s">
        <v>141</v>
      </c>
      <c r="I22" s="148"/>
      <c r="J22" s="142" t="str">
        <f>'YARIŞMA BİLGİLERİ'!$F$21</f>
        <v>Yıldız Erkekler</v>
      </c>
      <c r="K22" s="145" t="str">
        <f t="shared" si="0"/>
        <v>İSTANBUL-3.Ulusal Bayrak Yarışmaları Festivali ve Olimpik Baraj Yarışmaları</v>
      </c>
      <c r="L22" s="148" t="str">
        <f>'100m.'!N$4</f>
        <v>14 Haziran 2015 - 15:45</v>
      </c>
      <c r="M22" s="146" t="s">
        <v>337</v>
      </c>
    </row>
    <row r="23" spans="1:13" s="138" customFormat="1" ht="26.25" customHeight="1" x14ac:dyDescent="0.2">
      <c r="A23" s="140">
        <v>21</v>
      </c>
      <c r="B23" s="150" t="s">
        <v>190</v>
      </c>
      <c r="C23" s="141">
        <f>'100m.'!C28</f>
        <v>0</v>
      </c>
      <c r="D23" s="149">
        <f>'100m.'!D28</f>
        <v>0</v>
      </c>
      <c r="E23" s="149">
        <f>'100m.'!E28</f>
        <v>0</v>
      </c>
      <c r="F23" s="142">
        <f>'100m.'!F28</f>
        <v>0</v>
      </c>
      <c r="G23" s="143">
        <f>'100m.'!A28</f>
        <v>0</v>
      </c>
      <c r="H23" s="142" t="s">
        <v>141</v>
      </c>
      <c r="I23" s="148"/>
      <c r="J23" s="142" t="str">
        <f>'YARIŞMA BİLGİLERİ'!$F$21</f>
        <v>Yıldız Erkekler</v>
      </c>
      <c r="K23" s="145" t="str">
        <f t="shared" si="0"/>
        <v>İSTANBUL-3.Ulusal Bayrak Yarışmaları Festivali ve Olimpik Baraj Yarışmaları</v>
      </c>
      <c r="L23" s="148" t="str">
        <f>'100m.'!N$4</f>
        <v>14 Haziran 2015 - 15:45</v>
      </c>
      <c r="M23" s="146" t="s">
        <v>337</v>
      </c>
    </row>
    <row r="24" spans="1:13" s="138" customFormat="1" ht="26.25" customHeight="1" x14ac:dyDescent="0.2">
      <c r="A24" s="140">
        <v>22</v>
      </c>
      <c r="B24" s="150" t="s">
        <v>190</v>
      </c>
      <c r="C24" s="141">
        <f>'100m.'!C29</f>
        <v>0</v>
      </c>
      <c r="D24" s="149">
        <f>'100m.'!D29</f>
        <v>0</v>
      </c>
      <c r="E24" s="149">
        <f>'100m.'!E29</f>
        <v>0</v>
      </c>
      <c r="F24" s="142">
        <f>'100m.'!F29</f>
        <v>0</v>
      </c>
      <c r="G24" s="143">
        <f>'100m.'!A29</f>
        <v>0</v>
      </c>
      <c r="H24" s="142" t="s">
        <v>141</v>
      </c>
      <c r="I24" s="148"/>
      <c r="J24" s="142" t="str">
        <f>'YARIŞMA BİLGİLERİ'!$F$21</f>
        <v>Yıldız Erkekler</v>
      </c>
      <c r="K24" s="145" t="str">
        <f t="shared" si="0"/>
        <v>İSTANBUL-3.Ulusal Bayrak Yarışmaları Festivali ve Olimpik Baraj Yarışmaları</v>
      </c>
      <c r="L24" s="148" t="str">
        <f>'100m.'!N$4</f>
        <v>14 Haziran 2015 - 15:45</v>
      </c>
      <c r="M24" s="146" t="s">
        <v>337</v>
      </c>
    </row>
    <row r="25" spans="1:13" s="138" customFormat="1" ht="26.25" customHeight="1" x14ac:dyDescent="0.2">
      <c r="A25" s="140">
        <v>23</v>
      </c>
      <c r="B25" s="150" t="s">
        <v>190</v>
      </c>
      <c r="C25" s="141">
        <f>'100m.'!C30</f>
        <v>0</v>
      </c>
      <c r="D25" s="149">
        <f>'100m.'!D30</f>
        <v>0</v>
      </c>
      <c r="E25" s="149">
        <f>'100m.'!E30</f>
        <v>0</v>
      </c>
      <c r="F25" s="142">
        <f>'100m.'!F30</f>
        <v>0</v>
      </c>
      <c r="G25" s="143">
        <f>'100m.'!A30</f>
        <v>0</v>
      </c>
      <c r="H25" s="142" t="s">
        <v>141</v>
      </c>
      <c r="I25" s="148"/>
      <c r="J25" s="142" t="str">
        <f>'YARIŞMA BİLGİLERİ'!$F$21</f>
        <v>Yıldız Erkekler</v>
      </c>
      <c r="K25" s="145" t="str">
        <f t="shared" si="0"/>
        <v>İSTANBUL-3.Ulusal Bayrak Yarışmaları Festivali ve Olimpik Baraj Yarışmaları</v>
      </c>
      <c r="L25" s="148" t="str">
        <f>'100m.'!N$4</f>
        <v>14 Haziran 2015 - 15:45</v>
      </c>
      <c r="M25" s="146" t="s">
        <v>337</v>
      </c>
    </row>
    <row r="26" spans="1:13" s="138" customFormat="1" ht="26.25" customHeight="1" x14ac:dyDescent="0.2">
      <c r="A26" s="140">
        <v>24</v>
      </c>
      <c r="B26" s="150" t="s">
        <v>190</v>
      </c>
      <c r="C26" s="141">
        <f>'100m.'!C31</f>
        <v>0</v>
      </c>
      <c r="D26" s="149">
        <f>'100m.'!D31</f>
        <v>0</v>
      </c>
      <c r="E26" s="149">
        <f>'100m.'!E31</f>
        <v>0</v>
      </c>
      <c r="F26" s="142">
        <f>'100m.'!F31</f>
        <v>0</v>
      </c>
      <c r="G26" s="143">
        <f>'100m.'!A31</f>
        <v>0</v>
      </c>
      <c r="H26" s="142" t="s">
        <v>141</v>
      </c>
      <c r="I26" s="148"/>
      <c r="J26" s="142" t="str">
        <f>'YARIŞMA BİLGİLERİ'!$F$21</f>
        <v>Yıldız Erkekler</v>
      </c>
      <c r="K26" s="145" t="str">
        <f t="shared" si="0"/>
        <v>İSTANBUL-3.Ulusal Bayrak Yarışmaları Festivali ve Olimpik Baraj Yarışmaları</v>
      </c>
      <c r="L26" s="148" t="str">
        <f>'100m.'!N$4</f>
        <v>14 Haziran 2015 - 15:45</v>
      </c>
      <c r="M26" s="146" t="s">
        <v>337</v>
      </c>
    </row>
    <row r="27" spans="1:13" s="138" customFormat="1" ht="26.25" customHeight="1" x14ac:dyDescent="0.2">
      <c r="A27" s="140">
        <v>25</v>
      </c>
      <c r="B27" s="150" t="s">
        <v>190</v>
      </c>
      <c r="C27" s="141">
        <f>'100m.'!C32</f>
        <v>0</v>
      </c>
      <c r="D27" s="149">
        <f>'100m.'!D32</f>
        <v>0</v>
      </c>
      <c r="E27" s="149">
        <f>'100m.'!E32</f>
        <v>0</v>
      </c>
      <c r="F27" s="142">
        <f>'100m.'!F32</f>
        <v>0</v>
      </c>
      <c r="G27" s="143">
        <f>'100m.'!A32</f>
        <v>0</v>
      </c>
      <c r="H27" s="142" t="s">
        <v>141</v>
      </c>
      <c r="I27" s="148"/>
      <c r="J27" s="142" t="str">
        <f>'YARIŞMA BİLGİLERİ'!$F$21</f>
        <v>Yıldız Erkekler</v>
      </c>
      <c r="K27" s="145" t="str">
        <f t="shared" si="0"/>
        <v>İSTANBUL-3.Ulusal Bayrak Yarışmaları Festivali ve Olimpik Baraj Yarışmaları</v>
      </c>
      <c r="L27" s="148" t="str">
        <f>'100m.'!N$4</f>
        <v>14 Haziran 2015 - 15:45</v>
      </c>
      <c r="M27" s="146" t="s">
        <v>337</v>
      </c>
    </row>
    <row r="28" spans="1:13" s="138" customFormat="1" ht="26.25" customHeight="1" x14ac:dyDescent="0.2">
      <c r="A28" s="140">
        <v>26</v>
      </c>
      <c r="B28" s="150" t="s">
        <v>190</v>
      </c>
      <c r="C28" s="141">
        <f>'100m.'!C33</f>
        <v>0</v>
      </c>
      <c r="D28" s="149">
        <f>'100m.'!D33</f>
        <v>0</v>
      </c>
      <c r="E28" s="149">
        <f>'100m.'!E33</f>
        <v>0</v>
      </c>
      <c r="F28" s="142">
        <f>'100m.'!F33</f>
        <v>0</v>
      </c>
      <c r="G28" s="143">
        <f>'100m.'!A33</f>
        <v>0</v>
      </c>
      <c r="H28" s="142" t="s">
        <v>141</v>
      </c>
      <c r="I28" s="148"/>
      <c r="J28" s="142" t="str">
        <f>'YARIŞMA BİLGİLERİ'!$F$21</f>
        <v>Yıldız Erkekler</v>
      </c>
      <c r="K28" s="145" t="str">
        <f t="shared" si="0"/>
        <v>İSTANBUL-3.Ulusal Bayrak Yarışmaları Festivali ve Olimpik Baraj Yarışmaları</v>
      </c>
      <c r="L28" s="148" t="str">
        <f>'100m.'!N$4</f>
        <v>14 Haziran 2015 - 15:45</v>
      </c>
      <c r="M28" s="146" t="s">
        <v>337</v>
      </c>
    </row>
    <row r="29" spans="1:13" s="138" customFormat="1" ht="26.25" customHeight="1" x14ac:dyDescent="0.2">
      <c r="A29" s="140">
        <v>27</v>
      </c>
      <c r="B29" s="150" t="s">
        <v>190</v>
      </c>
      <c r="C29" s="141">
        <f>'100m.'!C34</f>
        <v>0</v>
      </c>
      <c r="D29" s="149">
        <f>'100m.'!D34</f>
        <v>0</v>
      </c>
      <c r="E29" s="149">
        <f>'100m.'!E34</f>
        <v>0</v>
      </c>
      <c r="F29" s="142">
        <f>'100m.'!F34</f>
        <v>0</v>
      </c>
      <c r="G29" s="143">
        <f>'100m.'!A34</f>
        <v>0</v>
      </c>
      <c r="H29" s="142" t="s">
        <v>141</v>
      </c>
      <c r="I29" s="148"/>
      <c r="J29" s="142" t="str">
        <f>'YARIŞMA BİLGİLERİ'!$F$21</f>
        <v>Yıldız Erkekler</v>
      </c>
      <c r="K29" s="145" t="str">
        <f t="shared" si="0"/>
        <v>İSTANBUL-3.Ulusal Bayrak Yarışmaları Festivali ve Olimpik Baraj Yarışmaları</v>
      </c>
      <c r="L29" s="148" t="str">
        <f>'100m.'!N$4</f>
        <v>14 Haziran 2015 - 15:45</v>
      </c>
      <c r="M29" s="146" t="s">
        <v>337</v>
      </c>
    </row>
    <row r="30" spans="1:13" s="138" customFormat="1" ht="26.25" customHeight="1" x14ac:dyDescent="0.2">
      <c r="A30" s="140">
        <v>28</v>
      </c>
      <c r="B30" s="150" t="s">
        <v>190</v>
      </c>
      <c r="C30" s="141">
        <f>'100m.'!C35</f>
        <v>0</v>
      </c>
      <c r="D30" s="149">
        <f>'100m.'!D35</f>
        <v>0</v>
      </c>
      <c r="E30" s="149">
        <f>'100m.'!E35</f>
        <v>0</v>
      </c>
      <c r="F30" s="142">
        <f>'100m.'!F35</f>
        <v>0</v>
      </c>
      <c r="G30" s="143">
        <f>'100m.'!A35</f>
        <v>0</v>
      </c>
      <c r="H30" s="142" t="s">
        <v>141</v>
      </c>
      <c r="I30" s="148"/>
      <c r="J30" s="142" t="str">
        <f>'YARIŞMA BİLGİLERİ'!$F$21</f>
        <v>Yıldız Erkekler</v>
      </c>
      <c r="K30" s="145" t="str">
        <f t="shared" si="0"/>
        <v>İSTANBUL-3.Ulusal Bayrak Yarışmaları Festivali ve Olimpik Baraj Yarışmaları</v>
      </c>
      <c r="L30" s="148" t="str">
        <f>'100m.'!N$4</f>
        <v>14 Haziran 2015 - 15:45</v>
      </c>
      <c r="M30" s="146" t="s">
        <v>337</v>
      </c>
    </row>
    <row r="31" spans="1:13" s="138" customFormat="1" ht="26.25" customHeight="1" x14ac:dyDescent="0.2">
      <c r="A31" s="140">
        <v>83</v>
      </c>
      <c r="B31" s="234" t="s">
        <v>232</v>
      </c>
      <c r="C31" s="236">
        <f>'110m.Eng'!C8</f>
        <v>35820</v>
      </c>
      <c r="D31" s="238" t="str">
        <f>'110m.Eng'!D8</f>
        <v>ABDÜLKADİR GÖKÇE</v>
      </c>
      <c r="E31" s="238" t="str">
        <f>'110m.Eng'!E8</f>
        <v>İSTANBUL/ANADOLU HİSARI İDMAN YURDU S.K</v>
      </c>
      <c r="F31" s="239">
        <f>'110m.Eng'!F8</f>
        <v>1915</v>
      </c>
      <c r="G31" s="237">
        <f>'110m.Eng'!A8</f>
        <v>1</v>
      </c>
      <c r="H31" s="148" t="s">
        <v>192</v>
      </c>
      <c r="I31" s="299"/>
      <c r="J31" s="142" t="str">
        <f>'YARIŞMA BİLGİLERİ'!$F$21</f>
        <v>Yıldız Erkekler</v>
      </c>
      <c r="K31" s="300" t="str">
        <f t="shared" si="0"/>
        <v>İSTANBUL-3.Ulusal Bayrak Yarışmaları Festivali ve Olimpik Baraj Yarışmaları</v>
      </c>
      <c r="L31" s="146" t="str">
        <f>'110m.Eng'!N$4</f>
        <v>14 Haziran 2015 - 15:27</v>
      </c>
      <c r="M31" s="146" t="s">
        <v>337</v>
      </c>
    </row>
    <row r="32" spans="1:13" s="138" customFormat="1" ht="26.25" customHeight="1" x14ac:dyDescent="0.2">
      <c r="A32" s="140">
        <v>84</v>
      </c>
      <c r="B32" s="234" t="s">
        <v>232</v>
      </c>
      <c r="C32" s="236">
        <f>'110m.Eng'!C9</f>
        <v>36132</v>
      </c>
      <c r="D32" s="238" t="str">
        <f>'110m.Eng'!D9</f>
        <v>OSMAN YAYAN</v>
      </c>
      <c r="E32" s="238" t="str">
        <f>'110m.Eng'!E9</f>
        <v>İSTANBUL/ANADOLU HİSARI İDMAN YURDU S.K</v>
      </c>
      <c r="F32" s="239" t="str">
        <f>'110m.Eng'!F9</f>
        <v>DNS</v>
      </c>
      <c r="G32" s="237">
        <f>'110m.Eng'!A9</f>
        <v>0</v>
      </c>
      <c r="H32" s="148" t="s">
        <v>192</v>
      </c>
      <c r="I32" s="299"/>
      <c r="J32" s="142" t="str">
        <f>'YARIŞMA BİLGİLERİ'!$F$21</f>
        <v>Yıldız Erkekler</v>
      </c>
      <c r="K32" s="300" t="str">
        <f t="shared" si="0"/>
        <v>İSTANBUL-3.Ulusal Bayrak Yarışmaları Festivali ve Olimpik Baraj Yarışmaları</v>
      </c>
      <c r="L32" s="146" t="str">
        <f>'110m.Eng'!N$4</f>
        <v>14 Haziran 2015 - 15:27</v>
      </c>
      <c r="M32" s="146" t="s">
        <v>337</v>
      </c>
    </row>
    <row r="33" spans="1:13" s="138" customFormat="1" ht="26.25" customHeight="1" x14ac:dyDescent="0.2">
      <c r="A33" s="140">
        <v>85</v>
      </c>
      <c r="B33" s="234" t="s">
        <v>232</v>
      </c>
      <c r="C33" s="236">
        <f>'110m.Eng'!C10</f>
        <v>0</v>
      </c>
      <c r="D33" s="238">
        <f>'110m.Eng'!D10</f>
        <v>0</v>
      </c>
      <c r="E33" s="238">
        <f>'110m.Eng'!E10</f>
        <v>0</v>
      </c>
      <c r="F33" s="239">
        <f>'110m.Eng'!F10</f>
        <v>0</v>
      </c>
      <c r="G33" s="237">
        <f>'110m.Eng'!A10</f>
        <v>0</v>
      </c>
      <c r="H33" s="148" t="s">
        <v>192</v>
      </c>
      <c r="I33" s="299"/>
      <c r="J33" s="142" t="str">
        <f>'YARIŞMA BİLGİLERİ'!$F$21</f>
        <v>Yıldız Erkekler</v>
      </c>
      <c r="K33" s="300" t="str">
        <f t="shared" si="0"/>
        <v>İSTANBUL-3.Ulusal Bayrak Yarışmaları Festivali ve Olimpik Baraj Yarışmaları</v>
      </c>
      <c r="L33" s="146" t="str">
        <f>'110m.Eng'!N$4</f>
        <v>14 Haziran 2015 - 15:27</v>
      </c>
      <c r="M33" s="146" t="s">
        <v>337</v>
      </c>
    </row>
    <row r="34" spans="1:13" s="138" customFormat="1" ht="26.25" customHeight="1" x14ac:dyDescent="0.2">
      <c r="A34" s="140">
        <v>86</v>
      </c>
      <c r="B34" s="234" t="s">
        <v>232</v>
      </c>
      <c r="C34" s="236">
        <f>'110m.Eng'!C11</f>
        <v>0</v>
      </c>
      <c r="D34" s="238">
        <f>'110m.Eng'!D11</f>
        <v>0</v>
      </c>
      <c r="E34" s="238">
        <f>'110m.Eng'!E11</f>
        <v>0</v>
      </c>
      <c r="F34" s="239">
        <f>'110m.Eng'!F11</f>
        <v>0</v>
      </c>
      <c r="G34" s="237">
        <f>'110m.Eng'!A11</f>
        <v>0</v>
      </c>
      <c r="H34" s="148" t="s">
        <v>192</v>
      </c>
      <c r="I34" s="299"/>
      <c r="J34" s="142" t="str">
        <f>'YARIŞMA BİLGİLERİ'!$F$21</f>
        <v>Yıldız Erkekler</v>
      </c>
      <c r="K34" s="300" t="str">
        <f t="shared" si="0"/>
        <v>İSTANBUL-3.Ulusal Bayrak Yarışmaları Festivali ve Olimpik Baraj Yarışmaları</v>
      </c>
      <c r="L34" s="146" t="str">
        <f>'110m.Eng'!N$4</f>
        <v>14 Haziran 2015 - 15:27</v>
      </c>
      <c r="M34" s="146" t="s">
        <v>337</v>
      </c>
    </row>
    <row r="35" spans="1:13" s="138" customFormat="1" ht="26.25" customHeight="1" x14ac:dyDescent="0.2">
      <c r="A35" s="140">
        <v>87</v>
      </c>
      <c r="B35" s="234" t="s">
        <v>232</v>
      </c>
      <c r="C35" s="236">
        <f>'110m.Eng'!C12</f>
        <v>0</v>
      </c>
      <c r="D35" s="238">
        <f>'110m.Eng'!D12</f>
        <v>0</v>
      </c>
      <c r="E35" s="238">
        <f>'110m.Eng'!E12</f>
        <v>0</v>
      </c>
      <c r="F35" s="239">
        <f>'110m.Eng'!F12</f>
        <v>0</v>
      </c>
      <c r="G35" s="237">
        <f>'110m.Eng'!A12</f>
        <v>0</v>
      </c>
      <c r="H35" s="148" t="s">
        <v>192</v>
      </c>
      <c r="I35" s="299"/>
      <c r="J35" s="142" t="str">
        <f>'YARIŞMA BİLGİLERİ'!$F$21</f>
        <v>Yıldız Erkekler</v>
      </c>
      <c r="K35" s="300" t="str">
        <f t="shared" si="0"/>
        <v>İSTANBUL-3.Ulusal Bayrak Yarışmaları Festivali ve Olimpik Baraj Yarışmaları</v>
      </c>
      <c r="L35" s="146" t="str">
        <f>'110m.Eng'!N$4</f>
        <v>14 Haziran 2015 - 15:27</v>
      </c>
      <c r="M35" s="146" t="s">
        <v>337</v>
      </c>
    </row>
    <row r="36" spans="1:13" s="138" customFormat="1" ht="26.25" customHeight="1" x14ac:dyDescent="0.2">
      <c r="A36" s="140">
        <v>88</v>
      </c>
      <c r="B36" s="234" t="s">
        <v>232</v>
      </c>
      <c r="C36" s="236">
        <f>'110m.Eng'!C13</f>
        <v>0</v>
      </c>
      <c r="D36" s="238">
        <f>'110m.Eng'!D13</f>
        <v>0</v>
      </c>
      <c r="E36" s="238">
        <f>'110m.Eng'!E13</f>
        <v>0</v>
      </c>
      <c r="F36" s="239">
        <f>'110m.Eng'!F13</f>
        <v>0</v>
      </c>
      <c r="G36" s="237">
        <f>'110m.Eng'!A13</f>
        <v>0</v>
      </c>
      <c r="H36" s="148" t="s">
        <v>192</v>
      </c>
      <c r="I36" s="299"/>
      <c r="J36" s="142" t="str">
        <f>'YARIŞMA BİLGİLERİ'!$F$21</f>
        <v>Yıldız Erkekler</v>
      </c>
      <c r="K36" s="300" t="str">
        <f t="shared" si="0"/>
        <v>İSTANBUL-3.Ulusal Bayrak Yarışmaları Festivali ve Olimpik Baraj Yarışmaları</v>
      </c>
      <c r="L36" s="146" t="str">
        <f>'110m.Eng'!N$4</f>
        <v>14 Haziran 2015 - 15:27</v>
      </c>
      <c r="M36" s="146" t="s">
        <v>337</v>
      </c>
    </row>
    <row r="37" spans="1:13" s="138" customFormat="1" ht="26.25" customHeight="1" x14ac:dyDescent="0.2">
      <c r="A37" s="140">
        <v>89</v>
      </c>
      <c r="B37" s="234" t="s">
        <v>232</v>
      </c>
      <c r="C37" s="236">
        <f>'110m.Eng'!C14</f>
        <v>0</v>
      </c>
      <c r="D37" s="238">
        <f>'110m.Eng'!D14</f>
        <v>0</v>
      </c>
      <c r="E37" s="238">
        <f>'110m.Eng'!E14</f>
        <v>0</v>
      </c>
      <c r="F37" s="239">
        <f>'110m.Eng'!F14</f>
        <v>0</v>
      </c>
      <c r="G37" s="237">
        <f>'110m.Eng'!A14</f>
        <v>0</v>
      </c>
      <c r="H37" s="148" t="s">
        <v>192</v>
      </c>
      <c r="I37" s="299"/>
      <c r="J37" s="142" t="str">
        <f>'YARIŞMA BİLGİLERİ'!$F$21</f>
        <v>Yıldız Erkekler</v>
      </c>
      <c r="K37" s="300" t="str">
        <f t="shared" si="0"/>
        <v>İSTANBUL-3.Ulusal Bayrak Yarışmaları Festivali ve Olimpik Baraj Yarışmaları</v>
      </c>
      <c r="L37" s="146" t="str">
        <f>'110m.Eng'!N$4</f>
        <v>14 Haziran 2015 - 15:27</v>
      </c>
      <c r="M37" s="146" t="s">
        <v>337</v>
      </c>
    </row>
    <row r="38" spans="1:13" s="138" customFormat="1" ht="26.25" customHeight="1" x14ac:dyDescent="0.2">
      <c r="A38" s="140">
        <v>90</v>
      </c>
      <c r="B38" s="234" t="s">
        <v>232</v>
      </c>
      <c r="C38" s="236">
        <f>'110m.Eng'!C15</f>
        <v>0</v>
      </c>
      <c r="D38" s="238">
        <f>'110m.Eng'!D15</f>
        <v>0</v>
      </c>
      <c r="E38" s="238">
        <f>'110m.Eng'!E15</f>
        <v>0</v>
      </c>
      <c r="F38" s="239">
        <f>'110m.Eng'!F15</f>
        <v>0</v>
      </c>
      <c r="G38" s="237">
        <f>'110m.Eng'!A15</f>
        <v>0</v>
      </c>
      <c r="H38" s="148" t="s">
        <v>192</v>
      </c>
      <c r="I38" s="299"/>
      <c r="J38" s="142" t="str">
        <f>'YARIŞMA BİLGİLERİ'!$F$21</f>
        <v>Yıldız Erkekler</v>
      </c>
      <c r="K38" s="300" t="str">
        <f t="shared" si="0"/>
        <v>İSTANBUL-3.Ulusal Bayrak Yarışmaları Festivali ve Olimpik Baraj Yarışmaları</v>
      </c>
      <c r="L38" s="146" t="str">
        <f>'110m.Eng'!N$4</f>
        <v>14 Haziran 2015 - 15:27</v>
      </c>
      <c r="M38" s="146" t="s">
        <v>337</v>
      </c>
    </row>
    <row r="39" spans="1:13" s="138" customFormat="1" ht="26.25" customHeight="1" x14ac:dyDescent="0.2">
      <c r="A39" s="140">
        <v>91</v>
      </c>
      <c r="B39" s="234" t="s">
        <v>232</v>
      </c>
      <c r="C39" s="236">
        <f>'110m.Eng'!C16</f>
        <v>0</v>
      </c>
      <c r="D39" s="238">
        <f>'110m.Eng'!D16</f>
        <v>0</v>
      </c>
      <c r="E39" s="238">
        <f>'110m.Eng'!E16</f>
        <v>0</v>
      </c>
      <c r="F39" s="239">
        <f>'110m.Eng'!F16</f>
        <v>0</v>
      </c>
      <c r="G39" s="237">
        <f>'110m.Eng'!A16</f>
        <v>0</v>
      </c>
      <c r="H39" s="148" t="s">
        <v>192</v>
      </c>
      <c r="I39" s="299"/>
      <c r="J39" s="142" t="str">
        <f>'YARIŞMA BİLGİLERİ'!$F$21</f>
        <v>Yıldız Erkekler</v>
      </c>
      <c r="K39" s="300" t="str">
        <f t="shared" si="0"/>
        <v>İSTANBUL-3.Ulusal Bayrak Yarışmaları Festivali ve Olimpik Baraj Yarışmaları</v>
      </c>
      <c r="L39" s="146" t="str">
        <f>'110m.Eng'!N$4</f>
        <v>14 Haziran 2015 - 15:27</v>
      </c>
      <c r="M39" s="146" t="s">
        <v>337</v>
      </c>
    </row>
    <row r="40" spans="1:13" s="138" customFormat="1" ht="26.25" customHeight="1" x14ac:dyDescent="0.2">
      <c r="A40" s="140">
        <v>92</v>
      </c>
      <c r="B40" s="234" t="s">
        <v>232</v>
      </c>
      <c r="C40" s="236">
        <f>'110m.Eng'!C17</f>
        <v>0</v>
      </c>
      <c r="D40" s="238">
        <f>'110m.Eng'!D17</f>
        <v>0</v>
      </c>
      <c r="E40" s="238">
        <f>'110m.Eng'!E17</f>
        <v>0</v>
      </c>
      <c r="F40" s="239">
        <f>'110m.Eng'!F17</f>
        <v>0</v>
      </c>
      <c r="G40" s="237">
        <f>'110m.Eng'!A17</f>
        <v>0</v>
      </c>
      <c r="H40" s="148" t="s">
        <v>192</v>
      </c>
      <c r="I40" s="299"/>
      <c r="J40" s="142" t="str">
        <f>'YARIŞMA BİLGİLERİ'!$F$21</f>
        <v>Yıldız Erkekler</v>
      </c>
      <c r="K40" s="300" t="str">
        <f t="shared" si="0"/>
        <v>İSTANBUL-3.Ulusal Bayrak Yarışmaları Festivali ve Olimpik Baraj Yarışmaları</v>
      </c>
      <c r="L40" s="146" t="str">
        <f>'110m.Eng'!N$4</f>
        <v>14 Haziran 2015 - 15:27</v>
      </c>
      <c r="M40" s="146" t="s">
        <v>337</v>
      </c>
    </row>
    <row r="41" spans="1:13" s="138" customFormat="1" ht="26.25" customHeight="1" x14ac:dyDescent="0.2">
      <c r="A41" s="140">
        <v>93</v>
      </c>
      <c r="B41" s="234" t="s">
        <v>232</v>
      </c>
      <c r="C41" s="236">
        <f>'110m.Eng'!C18</f>
        <v>0</v>
      </c>
      <c r="D41" s="238">
        <f>'110m.Eng'!D18</f>
        <v>0</v>
      </c>
      <c r="E41" s="238">
        <f>'110m.Eng'!E18</f>
        <v>0</v>
      </c>
      <c r="F41" s="239">
        <f>'110m.Eng'!F18</f>
        <v>0</v>
      </c>
      <c r="G41" s="237">
        <f>'110m.Eng'!A18</f>
        <v>0</v>
      </c>
      <c r="H41" s="148" t="s">
        <v>192</v>
      </c>
      <c r="I41" s="299"/>
      <c r="J41" s="142" t="str">
        <f>'YARIŞMA BİLGİLERİ'!$F$21</f>
        <v>Yıldız Erkekler</v>
      </c>
      <c r="K41" s="300" t="str">
        <f t="shared" si="0"/>
        <v>İSTANBUL-3.Ulusal Bayrak Yarışmaları Festivali ve Olimpik Baraj Yarışmaları</v>
      </c>
      <c r="L41" s="146" t="str">
        <f>'110m.Eng'!N$4</f>
        <v>14 Haziran 2015 - 15:27</v>
      </c>
      <c r="M41" s="146" t="s">
        <v>337</v>
      </c>
    </row>
    <row r="42" spans="1:13" s="138" customFormat="1" ht="26.25" customHeight="1" x14ac:dyDescent="0.2">
      <c r="A42" s="140">
        <v>94</v>
      </c>
      <c r="B42" s="234" t="s">
        <v>232</v>
      </c>
      <c r="C42" s="236">
        <f>'110m.Eng'!C19</f>
        <v>0</v>
      </c>
      <c r="D42" s="238">
        <f>'110m.Eng'!D19</f>
        <v>0</v>
      </c>
      <c r="E42" s="238">
        <f>'110m.Eng'!E19</f>
        <v>0</v>
      </c>
      <c r="F42" s="239">
        <f>'110m.Eng'!F19</f>
        <v>0</v>
      </c>
      <c r="G42" s="237">
        <f>'110m.Eng'!A19</f>
        <v>0</v>
      </c>
      <c r="H42" s="148" t="s">
        <v>192</v>
      </c>
      <c r="I42" s="299"/>
      <c r="J42" s="142" t="str">
        <f>'YARIŞMA BİLGİLERİ'!$F$21</f>
        <v>Yıldız Erkekler</v>
      </c>
      <c r="K42" s="300" t="str">
        <f t="shared" si="0"/>
        <v>İSTANBUL-3.Ulusal Bayrak Yarışmaları Festivali ve Olimpik Baraj Yarışmaları</v>
      </c>
      <c r="L42" s="146" t="str">
        <f>'110m.Eng'!N$4</f>
        <v>14 Haziran 2015 - 15:27</v>
      </c>
      <c r="M42" s="146" t="s">
        <v>337</v>
      </c>
    </row>
    <row r="43" spans="1:13" s="138" customFormat="1" ht="26.25" customHeight="1" x14ac:dyDescent="0.2">
      <c r="A43" s="140">
        <v>95</v>
      </c>
      <c r="B43" s="234" t="s">
        <v>232</v>
      </c>
      <c r="C43" s="236">
        <f>'110m.Eng'!C20</f>
        <v>0</v>
      </c>
      <c r="D43" s="238">
        <f>'110m.Eng'!D20</f>
        <v>0</v>
      </c>
      <c r="E43" s="238">
        <f>'110m.Eng'!E20</f>
        <v>0</v>
      </c>
      <c r="F43" s="239">
        <f>'110m.Eng'!F20</f>
        <v>0</v>
      </c>
      <c r="G43" s="237">
        <f>'110m.Eng'!A20</f>
        <v>0</v>
      </c>
      <c r="H43" s="148" t="s">
        <v>192</v>
      </c>
      <c r="I43" s="299"/>
      <c r="J43" s="142" t="str">
        <f>'YARIŞMA BİLGİLERİ'!$F$21</f>
        <v>Yıldız Erkekler</v>
      </c>
      <c r="K43" s="300" t="str">
        <f t="shared" si="0"/>
        <v>İSTANBUL-3.Ulusal Bayrak Yarışmaları Festivali ve Olimpik Baraj Yarışmaları</v>
      </c>
      <c r="L43" s="146" t="str">
        <f>'110m.Eng'!N$4</f>
        <v>14 Haziran 2015 - 15:27</v>
      </c>
      <c r="M43" s="146" t="s">
        <v>337</v>
      </c>
    </row>
    <row r="44" spans="1:13" s="138" customFormat="1" ht="26.25" customHeight="1" x14ac:dyDescent="0.2">
      <c r="A44" s="140">
        <v>96</v>
      </c>
      <c r="B44" s="234" t="s">
        <v>232</v>
      </c>
      <c r="C44" s="236">
        <f>'110m.Eng'!C21</f>
        <v>0</v>
      </c>
      <c r="D44" s="238">
        <f>'110m.Eng'!D21</f>
        <v>0</v>
      </c>
      <c r="E44" s="238">
        <f>'110m.Eng'!E21</f>
        <v>0</v>
      </c>
      <c r="F44" s="239">
        <f>'110m.Eng'!F21</f>
        <v>0</v>
      </c>
      <c r="G44" s="237">
        <f>'110m.Eng'!A21</f>
        <v>0</v>
      </c>
      <c r="H44" s="148" t="s">
        <v>192</v>
      </c>
      <c r="I44" s="299"/>
      <c r="J44" s="142" t="str">
        <f>'YARIŞMA BİLGİLERİ'!$F$21</f>
        <v>Yıldız Erkekler</v>
      </c>
      <c r="K44" s="300" t="str">
        <f t="shared" si="0"/>
        <v>İSTANBUL-3.Ulusal Bayrak Yarışmaları Festivali ve Olimpik Baraj Yarışmaları</v>
      </c>
      <c r="L44" s="146" t="str">
        <f>'110m.Eng'!N$4</f>
        <v>14 Haziran 2015 - 15:27</v>
      </c>
      <c r="M44" s="146" t="s">
        <v>337</v>
      </c>
    </row>
    <row r="45" spans="1:13" s="138" customFormat="1" ht="26.25" customHeight="1" x14ac:dyDescent="0.2">
      <c r="A45" s="140">
        <v>97</v>
      </c>
      <c r="B45" s="234" t="s">
        <v>232</v>
      </c>
      <c r="C45" s="236">
        <f>'110m.Eng'!C22</f>
        <v>0</v>
      </c>
      <c r="D45" s="238">
        <f>'110m.Eng'!D22</f>
        <v>0</v>
      </c>
      <c r="E45" s="238">
        <f>'110m.Eng'!E22</f>
        <v>0</v>
      </c>
      <c r="F45" s="239">
        <f>'110m.Eng'!F22</f>
        <v>0</v>
      </c>
      <c r="G45" s="237">
        <f>'110m.Eng'!A22</f>
        <v>0</v>
      </c>
      <c r="H45" s="148" t="s">
        <v>192</v>
      </c>
      <c r="I45" s="299"/>
      <c r="J45" s="142" t="str">
        <f>'YARIŞMA BİLGİLERİ'!$F$21</f>
        <v>Yıldız Erkekler</v>
      </c>
      <c r="K45" s="300" t="str">
        <f t="shared" si="0"/>
        <v>İSTANBUL-3.Ulusal Bayrak Yarışmaları Festivali ve Olimpik Baraj Yarışmaları</v>
      </c>
      <c r="L45" s="146" t="str">
        <f>'110m.Eng'!N$4</f>
        <v>14 Haziran 2015 - 15:27</v>
      </c>
      <c r="M45" s="146" t="s">
        <v>337</v>
      </c>
    </row>
    <row r="46" spans="1:13" s="138" customFormat="1" ht="26.25" customHeight="1" x14ac:dyDescent="0.2">
      <c r="A46" s="140">
        <v>98</v>
      </c>
      <c r="B46" s="234" t="s">
        <v>232</v>
      </c>
      <c r="C46" s="236">
        <f>'110m.Eng'!C23</f>
        <v>0</v>
      </c>
      <c r="D46" s="238">
        <f>'110m.Eng'!D23</f>
        <v>0</v>
      </c>
      <c r="E46" s="238">
        <f>'110m.Eng'!E23</f>
        <v>0</v>
      </c>
      <c r="F46" s="239">
        <f>'110m.Eng'!F23</f>
        <v>0</v>
      </c>
      <c r="G46" s="237">
        <f>'110m.Eng'!A23</f>
        <v>0</v>
      </c>
      <c r="H46" s="148" t="s">
        <v>192</v>
      </c>
      <c r="I46" s="299"/>
      <c r="J46" s="142" t="str">
        <f>'YARIŞMA BİLGİLERİ'!$F$21</f>
        <v>Yıldız Erkekler</v>
      </c>
      <c r="K46" s="300" t="str">
        <f t="shared" si="0"/>
        <v>İSTANBUL-3.Ulusal Bayrak Yarışmaları Festivali ve Olimpik Baraj Yarışmaları</v>
      </c>
      <c r="L46" s="146" t="str">
        <f>'110m.Eng'!N$4</f>
        <v>14 Haziran 2015 - 15:27</v>
      </c>
      <c r="M46" s="146" t="s">
        <v>337</v>
      </c>
    </row>
    <row r="47" spans="1:13" s="138" customFormat="1" ht="26.25" customHeight="1" x14ac:dyDescent="0.2">
      <c r="A47" s="140">
        <v>99</v>
      </c>
      <c r="B47" s="234" t="s">
        <v>232</v>
      </c>
      <c r="C47" s="236">
        <f>'110m.Eng'!C24</f>
        <v>0</v>
      </c>
      <c r="D47" s="238">
        <f>'110m.Eng'!D24</f>
        <v>0</v>
      </c>
      <c r="E47" s="238">
        <f>'110m.Eng'!E24</f>
        <v>0</v>
      </c>
      <c r="F47" s="239">
        <f>'110m.Eng'!F24</f>
        <v>0</v>
      </c>
      <c r="G47" s="237">
        <f>'110m.Eng'!A24</f>
        <v>0</v>
      </c>
      <c r="H47" s="148" t="s">
        <v>192</v>
      </c>
      <c r="I47" s="299"/>
      <c r="J47" s="142" t="str">
        <f>'YARIŞMA BİLGİLERİ'!$F$21</f>
        <v>Yıldız Erkekler</v>
      </c>
      <c r="K47" s="300" t="str">
        <f t="shared" si="0"/>
        <v>İSTANBUL-3.Ulusal Bayrak Yarışmaları Festivali ve Olimpik Baraj Yarışmaları</v>
      </c>
      <c r="L47" s="146" t="str">
        <f>'110m.Eng'!N$4</f>
        <v>14 Haziran 2015 - 15:27</v>
      </c>
      <c r="M47" s="146" t="s">
        <v>337</v>
      </c>
    </row>
    <row r="48" spans="1:13" s="138" customFormat="1" ht="26.25" customHeight="1" x14ac:dyDescent="0.2">
      <c r="A48" s="140">
        <v>100</v>
      </c>
      <c r="B48" s="234" t="s">
        <v>232</v>
      </c>
      <c r="C48" s="236">
        <f>'110m.Eng'!C25</f>
        <v>0</v>
      </c>
      <c r="D48" s="238">
        <f>'110m.Eng'!D25</f>
        <v>0</v>
      </c>
      <c r="E48" s="238">
        <f>'110m.Eng'!E25</f>
        <v>0</v>
      </c>
      <c r="F48" s="239">
        <f>'110m.Eng'!F25</f>
        <v>0</v>
      </c>
      <c r="G48" s="237">
        <f>'110m.Eng'!A25</f>
        <v>0</v>
      </c>
      <c r="H48" s="148" t="s">
        <v>192</v>
      </c>
      <c r="I48" s="299"/>
      <c r="J48" s="142" t="str">
        <f>'YARIŞMA BİLGİLERİ'!$F$21</f>
        <v>Yıldız Erkekler</v>
      </c>
      <c r="K48" s="300" t="str">
        <f t="shared" si="0"/>
        <v>İSTANBUL-3.Ulusal Bayrak Yarışmaları Festivali ve Olimpik Baraj Yarışmaları</v>
      </c>
      <c r="L48" s="146" t="str">
        <f>'110m.Eng'!N$4</f>
        <v>14 Haziran 2015 - 15:27</v>
      </c>
      <c r="M48" s="146" t="s">
        <v>337</v>
      </c>
    </row>
    <row r="49" spans="1:13" s="138" customFormat="1" ht="26.25" customHeight="1" x14ac:dyDescent="0.2">
      <c r="A49" s="140">
        <v>101</v>
      </c>
      <c r="B49" s="234" t="s">
        <v>232</v>
      </c>
      <c r="C49" s="236">
        <f>'110m.Eng'!C26</f>
        <v>0</v>
      </c>
      <c r="D49" s="238">
        <f>'110m.Eng'!D26</f>
        <v>0</v>
      </c>
      <c r="E49" s="238">
        <f>'110m.Eng'!E26</f>
        <v>0</v>
      </c>
      <c r="F49" s="239">
        <f>'110m.Eng'!F26</f>
        <v>0</v>
      </c>
      <c r="G49" s="237">
        <f>'110m.Eng'!A26</f>
        <v>0</v>
      </c>
      <c r="H49" s="148" t="s">
        <v>192</v>
      </c>
      <c r="I49" s="299"/>
      <c r="J49" s="142" t="str">
        <f>'YARIŞMA BİLGİLERİ'!$F$21</f>
        <v>Yıldız Erkekler</v>
      </c>
      <c r="K49" s="300" t="str">
        <f t="shared" si="0"/>
        <v>İSTANBUL-3.Ulusal Bayrak Yarışmaları Festivali ve Olimpik Baraj Yarışmaları</v>
      </c>
      <c r="L49" s="146" t="str">
        <f>'110m.Eng'!N$4</f>
        <v>14 Haziran 2015 - 15:27</v>
      </c>
      <c r="M49" s="146" t="s">
        <v>337</v>
      </c>
    </row>
    <row r="50" spans="1:13" s="138" customFormat="1" ht="26.25" customHeight="1" x14ac:dyDescent="0.2">
      <c r="A50" s="140">
        <v>102</v>
      </c>
      <c r="B50" s="234" t="s">
        <v>232</v>
      </c>
      <c r="C50" s="236">
        <f>'110m.Eng'!C27</f>
        <v>0</v>
      </c>
      <c r="D50" s="238">
        <f>'110m.Eng'!D27</f>
        <v>0</v>
      </c>
      <c r="E50" s="238">
        <f>'110m.Eng'!E27</f>
        <v>0</v>
      </c>
      <c r="F50" s="239">
        <f>'110m.Eng'!F27</f>
        <v>0</v>
      </c>
      <c r="G50" s="237">
        <f>'110m.Eng'!A27</f>
        <v>0</v>
      </c>
      <c r="H50" s="148" t="s">
        <v>192</v>
      </c>
      <c r="I50" s="299"/>
      <c r="J50" s="142" t="str">
        <f>'YARIŞMA BİLGİLERİ'!$F$21</f>
        <v>Yıldız Erkekler</v>
      </c>
      <c r="K50" s="300" t="str">
        <f t="shared" si="0"/>
        <v>İSTANBUL-3.Ulusal Bayrak Yarışmaları Festivali ve Olimpik Baraj Yarışmaları</v>
      </c>
      <c r="L50" s="146" t="str">
        <f>'110m.Eng'!N$4</f>
        <v>14 Haziran 2015 - 15:27</v>
      </c>
      <c r="M50" s="146" t="s">
        <v>337</v>
      </c>
    </row>
    <row r="51" spans="1:13" s="138" customFormat="1" ht="26.25" customHeight="1" x14ac:dyDescent="0.2">
      <c r="A51" s="140">
        <v>103</v>
      </c>
      <c r="B51" s="234" t="s">
        <v>232</v>
      </c>
      <c r="C51" s="236">
        <f>'110m.Eng'!C28</f>
        <v>0</v>
      </c>
      <c r="D51" s="238">
        <f>'110m.Eng'!D28</f>
        <v>0</v>
      </c>
      <c r="E51" s="238">
        <f>'110m.Eng'!E28</f>
        <v>0</v>
      </c>
      <c r="F51" s="239">
        <f>'110m.Eng'!F28</f>
        <v>0</v>
      </c>
      <c r="G51" s="237">
        <f>'110m.Eng'!A28</f>
        <v>0</v>
      </c>
      <c r="H51" s="148" t="s">
        <v>192</v>
      </c>
      <c r="I51" s="299"/>
      <c r="J51" s="142" t="str">
        <f>'YARIŞMA BİLGİLERİ'!$F$21</f>
        <v>Yıldız Erkekler</v>
      </c>
      <c r="K51" s="300" t="str">
        <f t="shared" si="0"/>
        <v>İSTANBUL-3.Ulusal Bayrak Yarışmaları Festivali ve Olimpik Baraj Yarışmaları</v>
      </c>
      <c r="L51" s="146" t="str">
        <f>'110m.Eng'!N$4</f>
        <v>14 Haziran 2015 - 15:27</v>
      </c>
      <c r="M51" s="146" t="s">
        <v>337</v>
      </c>
    </row>
    <row r="52" spans="1:13" s="138" customFormat="1" ht="26.25" customHeight="1" x14ac:dyDescent="0.2">
      <c r="A52" s="140">
        <v>104</v>
      </c>
      <c r="B52" s="234" t="s">
        <v>232</v>
      </c>
      <c r="C52" s="236">
        <f>'110m.Eng'!C29</f>
        <v>0</v>
      </c>
      <c r="D52" s="238">
        <f>'110m.Eng'!D29</f>
        <v>0</v>
      </c>
      <c r="E52" s="238">
        <f>'110m.Eng'!E29</f>
        <v>0</v>
      </c>
      <c r="F52" s="239">
        <f>'110m.Eng'!F29</f>
        <v>0</v>
      </c>
      <c r="G52" s="237">
        <f>'110m.Eng'!A29</f>
        <v>0</v>
      </c>
      <c r="H52" s="148" t="s">
        <v>192</v>
      </c>
      <c r="I52" s="299"/>
      <c r="J52" s="142" t="str">
        <f>'YARIŞMA BİLGİLERİ'!$F$21</f>
        <v>Yıldız Erkekler</v>
      </c>
      <c r="K52" s="300" t="str">
        <f t="shared" si="0"/>
        <v>İSTANBUL-3.Ulusal Bayrak Yarışmaları Festivali ve Olimpik Baraj Yarışmaları</v>
      </c>
      <c r="L52" s="146" t="str">
        <f>'110m.Eng'!N$4</f>
        <v>14 Haziran 2015 - 15:27</v>
      </c>
      <c r="M52" s="146" t="s">
        <v>337</v>
      </c>
    </row>
    <row r="53" spans="1:13" s="138" customFormat="1" ht="26.25" customHeight="1" x14ac:dyDescent="0.2">
      <c r="A53" s="140">
        <v>105</v>
      </c>
      <c r="B53" s="234" t="s">
        <v>232</v>
      </c>
      <c r="C53" s="236">
        <f>'110m.Eng'!C30</f>
        <v>0</v>
      </c>
      <c r="D53" s="238">
        <f>'110m.Eng'!D30</f>
        <v>0</v>
      </c>
      <c r="E53" s="238">
        <f>'110m.Eng'!E30</f>
        <v>0</v>
      </c>
      <c r="F53" s="239">
        <f>'110m.Eng'!F30</f>
        <v>0</v>
      </c>
      <c r="G53" s="237">
        <f>'110m.Eng'!A30</f>
        <v>0</v>
      </c>
      <c r="H53" s="148" t="s">
        <v>192</v>
      </c>
      <c r="I53" s="299"/>
      <c r="J53" s="142" t="str">
        <f>'YARIŞMA BİLGİLERİ'!$F$21</f>
        <v>Yıldız Erkekler</v>
      </c>
      <c r="K53" s="300" t="str">
        <f t="shared" si="0"/>
        <v>İSTANBUL-3.Ulusal Bayrak Yarışmaları Festivali ve Olimpik Baraj Yarışmaları</v>
      </c>
      <c r="L53" s="146" t="str">
        <f>'110m.Eng'!N$4</f>
        <v>14 Haziran 2015 - 15:27</v>
      </c>
      <c r="M53" s="146" t="s">
        <v>337</v>
      </c>
    </row>
    <row r="54" spans="1:13" s="138" customFormat="1" ht="26.25" customHeight="1" x14ac:dyDescent="0.2">
      <c r="A54" s="140">
        <v>106</v>
      </c>
      <c r="B54" s="234" t="s">
        <v>232</v>
      </c>
      <c r="C54" s="236">
        <f>'110m.Eng'!C31</f>
        <v>0</v>
      </c>
      <c r="D54" s="238">
        <f>'110m.Eng'!D31</f>
        <v>0</v>
      </c>
      <c r="E54" s="238">
        <f>'110m.Eng'!E31</f>
        <v>0</v>
      </c>
      <c r="F54" s="239">
        <f>'110m.Eng'!F31</f>
        <v>0</v>
      </c>
      <c r="G54" s="237">
        <f>'110m.Eng'!A31</f>
        <v>0</v>
      </c>
      <c r="H54" s="148" t="s">
        <v>192</v>
      </c>
      <c r="I54" s="299"/>
      <c r="J54" s="142" t="str">
        <f>'YARIŞMA BİLGİLERİ'!$F$21</f>
        <v>Yıldız Erkekler</v>
      </c>
      <c r="K54" s="300" t="str">
        <f t="shared" si="0"/>
        <v>İSTANBUL-3.Ulusal Bayrak Yarışmaları Festivali ve Olimpik Baraj Yarışmaları</v>
      </c>
      <c r="L54" s="146" t="str">
        <f>'110m.Eng'!N$4</f>
        <v>14 Haziran 2015 - 15:27</v>
      </c>
      <c r="M54" s="146" t="s">
        <v>337</v>
      </c>
    </row>
    <row r="55" spans="1:13" s="138" customFormat="1" ht="26.25" customHeight="1" x14ac:dyDescent="0.2">
      <c r="A55" s="140">
        <v>107</v>
      </c>
      <c r="B55" s="234" t="s">
        <v>232</v>
      </c>
      <c r="C55" s="236">
        <f>'110m.Eng'!C32</f>
        <v>0</v>
      </c>
      <c r="D55" s="238">
        <f>'110m.Eng'!D32</f>
        <v>0</v>
      </c>
      <c r="E55" s="238">
        <f>'110m.Eng'!E32</f>
        <v>0</v>
      </c>
      <c r="F55" s="239">
        <f>'110m.Eng'!F32</f>
        <v>0</v>
      </c>
      <c r="G55" s="237">
        <f>'110m.Eng'!A32</f>
        <v>0</v>
      </c>
      <c r="H55" s="148" t="s">
        <v>192</v>
      </c>
      <c r="I55" s="299"/>
      <c r="J55" s="142" t="str">
        <f>'YARIŞMA BİLGİLERİ'!$F$21</f>
        <v>Yıldız Erkekler</v>
      </c>
      <c r="K55" s="300" t="str">
        <f t="shared" si="0"/>
        <v>İSTANBUL-3.Ulusal Bayrak Yarışmaları Festivali ve Olimpik Baraj Yarışmaları</v>
      </c>
      <c r="L55" s="146" t="str">
        <f>'110m.Eng'!N$4</f>
        <v>14 Haziran 2015 - 15:27</v>
      </c>
      <c r="M55" s="146" t="s">
        <v>337</v>
      </c>
    </row>
    <row r="56" spans="1:13" s="138" customFormat="1" ht="26.25" customHeight="1" x14ac:dyDescent="0.2">
      <c r="A56" s="140">
        <v>123</v>
      </c>
      <c r="B56" s="234" t="s">
        <v>232</v>
      </c>
      <c r="C56" s="236">
        <f>'110m.Eng'!C33</f>
        <v>0</v>
      </c>
      <c r="D56" s="238">
        <f>'110m.Eng'!D33</f>
        <v>0</v>
      </c>
      <c r="E56" s="238">
        <f>'110m.Eng'!E33</f>
        <v>0</v>
      </c>
      <c r="F56" s="239">
        <f>'110m.Eng'!F33</f>
        <v>0</v>
      </c>
      <c r="G56" s="237">
        <f>'110m.Eng'!A33</f>
        <v>0</v>
      </c>
      <c r="H56" s="148" t="s">
        <v>192</v>
      </c>
      <c r="I56" s="299"/>
      <c r="J56" s="142" t="str">
        <f>'YARIŞMA BİLGİLERİ'!$F$21</f>
        <v>Yıldız Erkekler</v>
      </c>
      <c r="K56" s="300" t="str">
        <f t="shared" si="0"/>
        <v>İSTANBUL-3.Ulusal Bayrak Yarışmaları Festivali ve Olimpik Baraj Yarışmaları</v>
      </c>
      <c r="L56" s="146" t="str">
        <f>'110m.Eng'!N$4</f>
        <v>14 Haziran 2015 - 15:27</v>
      </c>
      <c r="M56" s="146" t="s">
        <v>337</v>
      </c>
    </row>
    <row r="57" spans="1:13" s="138" customFormat="1" ht="26.25" customHeight="1" x14ac:dyDescent="0.2">
      <c r="A57" s="140">
        <v>124</v>
      </c>
      <c r="B57" s="234" t="s">
        <v>232</v>
      </c>
      <c r="C57" s="236">
        <f>'110m.Eng'!C34</f>
        <v>0</v>
      </c>
      <c r="D57" s="238">
        <f>'110m.Eng'!D34</f>
        <v>0</v>
      </c>
      <c r="E57" s="238">
        <f>'110m.Eng'!E34</f>
        <v>0</v>
      </c>
      <c r="F57" s="239">
        <f>'110m.Eng'!F34</f>
        <v>0</v>
      </c>
      <c r="G57" s="237">
        <f>'110m.Eng'!A34</f>
        <v>0</v>
      </c>
      <c r="H57" s="148" t="s">
        <v>192</v>
      </c>
      <c r="I57" s="299"/>
      <c r="J57" s="142" t="str">
        <f>'YARIŞMA BİLGİLERİ'!$F$21</f>
        <v>Yıldız Erkekler</v>
      </c>
      <c r="K57" s="300" t="str">
        <f t="shared" si="0"/>
        <v>İSTANBUL-3.Ulusal Bayrak Yarışmaları Festivali ve Olimpik Baraj Yarışmaları</v>
      </c>
      <c r="L57" s="146" t="str">
        <f>'110m.Eng'!N$4</f>
        <v>14 Haziran 2015 - 15:27</v>
      </c>
      <c r="M57" s="146" t="s">
        <v>337</v>
      </c>
    </row>
    <row r="58" spans="1:13" s="138" customFormat="1" ht="26.25" customHeight="1" x14ac:dyDescent="0.2">
      <c r="A58" s="140">
        <v>125</v>
      </c>
      <c r="B58" s="234" t="s">
        <v>232</v>
      </c>
      <c r="C58" s="236">
        <f>'110m.Eng'!C35</f>
        <v>0</v>
      </c>
      <c r="D58" s="238">
        <f>'110m.Eng'!D35</f>
        <v>0</v>
      </c>
      <c r="E58" s="238">
        <f>'110m.Eng'!E35</f>
        <v>0</v>
      </c>
      <c r="F58" s="239">
        <f>'110m.Eng'!F35</f>
        <v>0</v>
      </c>
      <c r="G58" s="237">
        <f>'110m.Eng'!A35</f>
        <v>0</v>
      </c>
      <c r="H58" s="148" t="s">
        <v>192</v>
      </c>
      <c r="I58" s="299"/>
      <c r="J58" s="142" t="str">
        <f>'YARIŞMA BİLGİLERİ'!$F$21</f>
        <v>Yıldız Erkekler</v>
      </c>
      <c r="K58" s="300" t="str">
        <f t="shared" si="0"/>
        <v>İSTANBUL-3.Ulusal Bayrak Yarışmaları Festivali ve Olimpik Baraj Yarışmaları</v>
      </c>
      <c r="L58" s="146" t="str">
        <f>'110m.Eng'!N$4</f>
        <v>14 Haziran 2015 - 15:27</v>
      </c>
      <c r="M58" s="146" t="s">
        <v>337</v>
      </c>
    </row>
    <row r="59" spans="1:13" s="138" customFormat="1" ht="26.25" customHeight="1" x14ac:dyDescent="0.2">
      <c r="A59" s="140">
        <v>126</v>
      </c>
      <c r="B59" s="234" t="s">
        <v>233</v>
      </c>
      <c r="C59" s="236" t="e">
        <f>#REF!</f>
        <v>#REF!</v>
      </c>
      <c r="D59" s="238" t="e">
        <f>#REF!</f>
        <v>#REF!</v>
      </c>
      <c r="E59" s="238" t="e">
        <f>#REF!</f>
        <v>#REF!</v>
      </c>
      <c r="F59" s="240" t="e">
        <f>#REF!</f>
        <v>#REF!</v>
      </c>
      <c r="G59" s="237" t="e">
        <f>#REF!</f>
        <v>#REF!</v>
      </c>
      <c r="H59" s="148" t="s">
        <v>193</v>
      </c>
      <c r="I59" s="299"/>
      <c r="J59" s="142" t="str">
        <f>'YARIŞMA BİLGİLERİ'!$F$21</f>
        <v>Yıldız Erkekler</v>
      </c>
      <c r="K59" s="300" t="str">
        <f t="shared" si="0"/>
        <v>İSTANBUL-3.Ulusal Bayrak Yarışmaları Festivali ve Olimpik Baraj Yarışmaları</v>
      </c>
      <c r="L59" s="146" t="e">
        <f>#REF!</f>
        <v>#REF!</v>
      </c>
      <c r="M59" s="146" t="s">
        <v>337</v>
      </c>
    </row>
    <row r="60" spans="1:13" s="138" customFormat="1" ht="26.25" customHeight="1" x14ac:dyDescent="0.2">
      <c r="A60" s="140">
        <v>127</v>
      </c>
      <c r="B60" s="234" t="s">
        <v>233</v>
      </c>
      <c r="C60" s="236" t="e">
        <f>#REF!</f>
        <v>#REF!</v>
      </c>
      <c r="D60" s="238" t="e">
        <f>#REF!</f>
        <v>#REF!</v>
      </c>
      <c r="E60" s="238" t="e">
        <f>#REF!</f>
        <v>#REF!</v>
      </c>
      <c r="F60" s="240" t="e">
        <f>#REF!</f>
        <v>#REF!</v>
      </c>
      <c r="G60" s="237" t="e">
        <f>#REF!</f>
        <v>#REF!</v>
      </c>
      <c r="H60" s="148" t="s">
        <v>193</v>
      </c>
      <c r="I60" s="299"/>
      <c r="J60" s="142" t="str">
        <f>'YARIŞMA BİLGİLERİ'!$F$21</f>
        <v>Yıldız Erkekler</v>
      </c>
      <c r="K60" s="300" t="str">
        <f t="shared" si="0"/>
        <v>İSTANBUL-3.Ulusal Bayrak Yarışmaları Festivali ve Olimpik Baraj Yarışmaları</v>
      </c>
      <c r="L60" s="146" t="e">
        <f>#REF!</f>
        <v>#REF!</v>
      </c>
      <c r="M60" s="146" t="s">
        <v>337</v>
      </c>
    </row>
    <row r="61" spans="1:13" s="138" customFormat="1" ht="26.25" customHeight="1" x14ac:dyDescent="0.2">
      <c r="A61" s="140">
        <v>128</v>
      </c>
      <c r="B61" s="234" t="s">
        <v>233</v>
      </c>
      <c r="C61" s="236" t="e">
        <f>#REF!</f>
        <v>#REF!</v>
      </c>
      <c r="D61" s="238" t="e">
        <f>#REF!</f>
        <v>#REF!</v>
      </c>
      <c r="E61" s="238" t="e">
        <f>#REF!</f>
        <v>#REF!</v>
      </c>
      <c r="F61" s="240" t="e">
        <f>#REF!</f>
        <v>#REF!</v>
      </c>
      <c r="G61" s="237" t="e">
        <f>#REF!</f>
        <v>#REF!</v>
      </c>
      <c r="H61" s="148" t="s">
        <v>193</v>
      </c>
      <c r="I61" s="299"/>
      <c r="J61" s="142" t="str">
        <f>'YARIŞMA BİLGİLERİ'!$F$21</f>
        <v>Yıldız Erkekler</v>
      </c>
      <c r="K61" s="300" t="str">
        <f t="shared" si="0"/>
        <v>İSTANBUL-3.Ulusal Bayrak Yarışmaları Festivali ve Olimpik Baraj Yarışmaları</v>
      </c>
      <c r="L61" s="146" t="e">
        <f>#REF!</f>
        <v>#REF!</v>
      </c>
      <c r="M61" s="146" t="s">
        <v>337</v>
      </c>
    </row>
    <row r="62" spans="1:13" s="138" customFormat="1" ht="26.25" customHeight="1" x14ac:dyDescent="0.2">
      <c r="A62" s="140">
        <v>129</v>
      </c>
      <c r="B62" s="234" t="s">
        <v>233</v>
      </c>
      <c r="C62" s="236" t="e">
        <f>#REF!</f>
        <v>#REF!</v>
      </c>
      <c r="D62" s="238" t="e">
        <f>#REF!</f>
        <v>#REF!</v>
      </c>
      <c r="E62" s="238" t="e">
        <f>#REF!</f>
        <v>#REF!</v>
      </c>
      <c r="F62" s="240" t="e">
        <f>#REF!</f>
        <v>#REF!</v>
      </c>
      <c r="G62" s="237" t="e">
        <f>#REF!</f>
        <v>#REF!</v>
      </c>
      <c r="H62" s="148" t="s">
        <v>193</v>
      </c>
      <c r="I62" s="299"/>
      <c r="J62" s="142" t="str">
        <f>'YARIŞMA BİLGİLERİ'!$F$21</f>
        <v>Yıldız Erkekler</v>
      </c>
      <c r="K62" s="300" t="str">
        <f t="shared" si="0"/>
        <v>İSTANBUL-3.Ulusal Bayrak Yarışmaları Festivali ve Olimpik Baraj Yarışmaları</v>
      </c>
      <c r="L62" s="146" t="e">
        <f>#REF!</f>
        <v>#REF!</v>
      </c>
      <c r="M62" s="146" t="s">
        <v>337</v>
      </c>
    </row>
    <row r="63" spans="1:13" s="138" customFormat="1" ht="26.25" customHeight="1" x14ac:dyDescent="0.2">
      <c r="A63" s="140">
        <v>130</v>
      </c>
      <c r="B63" s="234" t="s">
        <v>233</v>
      </c>
      <c r="C63" s="236" t="e">
        <f>#REF!</f>
        <v>#REF!</v>
      </c>
      <c r="D63" s="238" t="e">
        <f>#REF!</f>
        <v>#REF!</v>
      </c>
      <c r="E63" s="238" t="e">
        <f>#REF!</f>
        <v>#REF!</v>
      </c>
      <c r="F63" s="240" t="e">
        <f>#REF!</f>
        <v>#REF!</v>
      </c>
      <c r="G63" s="237" t="e">
        <f>#REF!</f>
        <v>#REF!</v>
      </c>
      <c r="H63" s="148" t="s">
        <v>193</v>
      </c>
      <c r="I63" s="299"/>
      <c r="J63" s="142" t="str">
        <f>'YARIŞMA BİLGİLERİ'!$F$21</f>
        <v>Yıldız Erkekler</v>
      </c>
      <c r="K63" s="300" t="str">
        <f t="shared" si="0"/>
        <v>İSTANBUL-3.Ulusal Bayrak Yarışmaları Festivali ve Olimpik Baraj Yarışmaları</v>
      </c>
      <c r="L63" s="146" t="e">
        <f>#REF!</f>
        <v>#REF!</v>
      </c>
      <c r="M63" s="146" t="s">
        <v>337</v>
      </c>
    </row>
    <row r="64" spans="1:13" s="138" customFormat="1" ht="26.25" customHeight="1" x14ac:dyDescent="0.2">
      <c r="A64" s="140">
        <v>131</v>
      </c>
      <c r="B64" s="234" t="s">
        <v>233</v>
      </c>
      <c r="C64" s="236" t="e">
        <f>#REF!</f>
        <v>#REF!</v>
      </c>
      <c r="D64" s="238" t="e">
        <f>#REF!</f>
        <v>#REF!</v>
      </c>
      <c r="E64" s="238" t="e">
        <f>#REF!</f>
        <v>#REF!</v>
      </c>
      <c r="F64" s="240" t="e">
        <f>#REF!</f>
        <v>#REF!</v>
      </c>
      <c r="G64" s="237" t="e">
        <f>#REF!</f>
        <v>#REF!</v>
      </c>
      <c r="H64" s="148" t="s">
        <v>193</v>
      </c>
      <c r="I64" s="299"/>
      <c r="J64" s="142" t="str">
        <f>'YARIŞMA BİLGİLERİ'!$F$21</f>
        <v>Yıldız Erkekler</v>
      </c>
      <c r="K64" s="300" t="str">
        <f t="shared" si="0"/>
        <v>İSTANBUL-3.Ulusal Bayrak Yarışmaları Festivali ve Olimpik Baraj Yarışmaları</v>
      </c>
      <c r="L64" s="146" t="e">
        <f>#REF!</f>
        <v>#REF!</v>
      </c>
      <c r="M64" s="146" t="s">
        <v>337</v>
      </c>
    </row>
    <row r="65" spans="1:13" s="138" customFormat="1" ht="26.25" customHeight="1" x14ac:dyDescent="0.2">
      <c r="A65" s="140">
        <v>132</v>
      </c>
      <c r="B65" s="234" t="s">
        <v>233</v>
      </c>
      <c r="C65" s="236" t="e">
        <f>#REF!</f>
        <v>#REF!</v>
      </c>
      <c r="D65" s="238" t="e">
        <f>#REF!</f>
        <v>#REF!</v>
      </c>
      <c r="E65" s="238" t="e">
        <f>#REF!</f>
        <v>#REF!</v>
      </c>
      <c r="F65" s="240" t="e">
        <f>#REF!</f>
        <v>#REF!</v>
      </c>
      <c r="G65" s="237" t="e">
        <f>#REF!</f>
        <v>#REF!</v>
      </c>
      <c r="H65" s="148" t="s">
        <v>193</v>
      </c>
      <c r="I65" s="299"/>
      <c r="J65" s="142" t="str">
        <f>'YARIŞMA BİLGİLERİ'!$F$21</f>
        <v>Yıldız Erkekler</v>
      </c>
      <c r="K65" s="300" t="str">
        <f t="shared" si="0"/>
        <v>İSTANBUL-3.Ulusal Bayrak Yarışmaları Festivali ve Olimpik Baraj Yarışmaları</v>
      </c>
      <c r="L65" s="146" t="e">
        <f>#REF!</f>
        <v>#REF!</v>
      </c>
      <c r="M65" s="146" t="s">
        <v>337</v>
      </c>
    </row>
    <row r="66" spans="1:13" s="138" customFormat="1" ht="26.25" customHeight="1" x14ac:dyDescent="0.2">
      <c r="A66" s="140">
        <v>133</v>
      </c>
      <c r="B66" s="234" t="s">
        <v>233</v>
      </c>
      <c r="C66" s="236" t="e">
        <f>#REF!</f>
        <v>#REF!</v>
      </c>
      <c r="D66" s="238" t="e">
        <f>#REF!</f>
        <v>#REF!</v>
      </c>
      <c r="E66" s="238" t="e">
        <f>#REF!</f>
        <v>#REF!</v>
      </c>
      <c r="F66" s="240" t="e">
        <f>#REF!</f>
        <v>#REF!</v>
      </c>
      <c r="G66" s="237" t="e">
        <f>#REF!</f>
        <v>#REF!</v>
      </c>
      <c r="H66" s="148" t="s">
        <v>193</v>
      </c>
      <c r="I66" s="299"/>
      <c r="J66" s="142" t="str">
        <f>'YARIŞMA BİLGİLERİ'!$F$21</f>
        <v>Yıldız Erkekler</v>
      </c>
      <c r="K66" s="300" t="str">
        <f t="shared" si="0"/>
        <v>İSTANBUL-3.Ulusal Bayrak Yarışmaları Festivali ve Olimpik Baraj Yarışmaları</v>
      </c>
      <c r="L66" s="146" t="e">
        <f>#REF!</f>
        <v>#REF!</v>
      </c>
      <c r="M66" s="146" t="s">
        <v>337</v>
      </c>
    </row>
    <row r="67" spans="1:13" s="138" customFormat="1" ht="26.25" customHeight="1" x14ac:dyDescent="0.2">
      <c r="A67" s="140">
        <v>134</v>
      </c>
      <c r="B67" s="234" t="s">
        <v>233</v>
      </c>
      <c r="C67" s="236" t="e">
        <f>#REF!</f>
        <v>#REF!</v>
      </c>
      <c r="D67" s="238" t="e">
        <f>#REF!</f>
        <v>#REF!</v>
      </c>
      <c r="E67" s="238" t="e">
        <f>#REF!</f>
        <v>#REF!</v>
      </c>
      <c r="F67" s="240" t="e">
        <f>#REF!</f>
        <v>#REF!</v>
      </c>
      <c r="G67" s="237" t="e">
        <f>#REF!</f>
        <v>#REF!</v>
      </c>
      <c r="H67" s="148" t="s">
        <v>193</v>
      </c>
      <c r="I67" s="299"/>
      <c r="J67" s="142" t="str">
        <f>'YARIŞMA BİLGİLERİ'!$F$21</f>
        <v>Yıldız Erkekler</v>
      </c>
      <c r="K67" s="300" t="str">
        <f t="shared" ref="K67:K130" si="1">CONCATENATE(K$1,"-",A$1)</f>
        <v>İSTANBUL-3.Ulusal Bayrak Yarışmaları Festivali ve Olimpik Baraj Yarışmaları</v>
      </c>
      <c r="L67" s="146" t="e">
        <f>#REF!</f>
        <v>#REF!</v>
      </c>
      <c r="M67" s="146" t="s">
        <v>337</v>
      </c>
    </row>
    <row r="68" spans="1:13" s="138" customFormat="1" ht="26.25" customHeight="1" x14ac:dyDescent="0.2">
      <c r="A68" s="140">
        <v>135</v>
      </c>
      <c r="B68" s="234" t="s">
        <v>233</v>
      </c>
      <c r="C68" s="236" t="e">
        <f>#REF!</f>
        <v>#REF!</v>
      </c>
      <c r="D68" s="238" t="e">
        <f>#REF!</f>
        <v>#REF!</v>
      </c>
      <c r="E68" s="238" t="e">
        <f>#REF!</f>
        <v>#REF!</v>
      </c>
      <c r="F68" s="240" t="e">
        <f>#REF!</f>
        <v>#REF!</v>
      </c>
      <c r="G68" s="237" t="e">
        <f>#REF!</f>
        <v>#REF!</v>
      </c>
      <c r="H68" s="148" t="s">
        <v>193</v>
      </c>
      <c r="I68" s="299"/>
      <c r="J68" s="142" t="str">
        <f>'YARIŞMA BİLGİLERİ'!$F$21</f>
        <v>Yıldız Erkekler</v>
      </c>
      <c r="K68" s="300" t="str">
        <f t="shared" si="1"/>
        <v>İSTANBUL-3.Ulusal Bayrak Yarışmaları Festivali ve Olimpik Baraj Yarışmaları</v>
      </c>
      <c r="L68" s="146" t="e">
        <f>#REF!</f>
        <v>#REF!</v>
      </c>
      <c r="M68" s="146" t="s">
        <v>337</v>
      </c>
    </row>
    <row r="69" spans="1:13" s="138" customFormat="1" ht="26.25" customHeight="1" x14ac:dyDescent="0.2">
      <c r="A69" s="140">
        <v>136</v>
      </c>
      <c r="B69" s="234" t="s">
        <v>233</v>
      </c>
      <c r="C69" s="236" t="e">
        <f>#REF!</f>
        <v>#REF!</v>
      </c>
      <c r="D69" s="238" t="e">
        <f>#REF!</f>
        <v>#REF!</v>
      </c>
      <c r="E69" s="238" t="e">
        <f>#REF!</f>
        <v>#REF!</v>
      </c>
      <c r="F69" s="240" t="e">
        <f>#REF!</f>
        <v>#REF!</v>
      </c>
      <c r="G69" s="237" t="e">
        <f>#REF!</f>
        <v>#REF!</v>
      </c>
      <c r="H69" s="148" t="s">
        <v>193</v>
      </c>
      <c r="I69" s="299"/>
      <c r="J69" s="142" t="str">
        <f>'YARIŞMA BİLGİLERİ'!$F$21</f>
        <v>Yıldız Erkekler</v>
      </c>
      <c r="K69" s="300" t="str">
        <f t="shared" si="1"/>
        <v>İSTANBUL-3.Ulusal Bayrak Yarışmaları Festivali ve Olimpik Baraj Yarışmaları</v>
      </c>
      <c r="L69" s="146" t="e">
        <f>#REF!</f>
        <v>#REF!</v>
      </c>
      <c r="M69" s="146" t="s">
        <v>337</v>
      </c>
    </row>
    <row r="70" spans="1:13" s="138" customFormat="1" ht="26.25" customHeight="1" x14ac:dyDescent="0.2">
      <c r="A70" s="140">
        <v>137</v>
      </c>
      <c r="B70" s="234" t="s">
        <v>233</v>
      </c>
      <c r="C70" s="236" t="e">
        <f>#REF!</f>
        <v>#REF!</v>
      </c>
      <c r="D70" s="238" t="e">
        <f>#REF!</f>
        <v>#REF!</v>
      </c>
      <c r="E70" s="238" t="e">
        <f>#REF!</f>
        <v>#REF!</v>
      </c>
      <c r="F70" s="240" t="e">
        <f>#REF!</f>
        <v>#REF!</v>
      </c>
      <c r="G70" s="237" t="e">
        <f>#REF!</f>
        <v>#REF!</v>
      </c>
      <c r="H70" s="148" t="s">
        <v>193</v>
      </c>
      <c r="I70" s="299"/>
      <c r="J70" s="142" t="str">
        <f>'YARIŞMA BİLGİLERİ'!$F$21</f>
        <v>Yıldız Erkekler</v>
      </c>
      <c r="K70" s="300" t="str">
        <f t="shared" si="1"/>
        <v>İSTANBUL-3.Ulusal Bayrak Yarışmaları Festivali ve Olimpik Baraj Yarışmaları</v>
      </c>
      <c r="L70" s="146" t="e">
        <f>#REF!</f>
        <v>#REF!</v>
      </c>
      <c r="M70" s="146" t="s">
        <v>337</v>
      </c>
    </row>
    <row r="71" spans="1:13" s="138" customFormat="1" ht="26.25" customHeight="1" x14ac:dyDescent="0.2">
      <c r="A71" s="140">
        <v>138</v>
      </c>
      <c r="B71" s="234" t="s">
        <v>233</v>
      </c>
      <c r="C71" s="236" t="e">
        <f>#REF!</f>
        <v>#REF!</v>
      </c>
      <c r="D71" s="238" t="e">
        <f>#REF!</f>
        <v>#REF!</v>
      </c>
      <c r="E71" s="238" t="e">
        <f>#REF!</f>
        <v>#REF!</v>
      </c>
      <c r="F71" s="240" t="e">
        <f>#REF!</f>
        <v>#REF!</v>
      </c>
      <c r="G71" s="237" t="e">
        <f>#REF!</f>
        <v>#REF!</v>
      </c>
      <c r="H71" s="148" t="s">
        <v>193</v>
      </c>
      <c r="I71" s="299"/>
      <c r="J71" s="142" t="str">
        <f>'YARIŞMA BİLGİLERİ'!$F$21</f>
        <v>Yıldız Erkekler</v>
      </c>
      <c r="K71" s="300" t="str">
        <f t="shared" si="1"/>
        <v>İSTANBUL-3.Ulusal Bayrak Yarışmaları Festivali ve Olimpik Baraj Yarışmaları</v>
      </c>
      <c r="L71" s="146" t="e">
        <f>#REF!</f>
        <v>#REF!</v>
      </c>
      <c r="M71" s="146" t="s">
        <v>337</v>
      </c>
    </row>
    <row r="72" spans="1:13" s="138" customFormat="1" ht="26.25" customHeight="1" x14ac:dyDescent="0.2">
      <c r="A72" s="140">
        <v>139</v>
      </c>
      <c r="B72" s="234" t="s">
        <v>233</v>
      </c>
      <c r="C72" s="236" t="e">
        <f>#REF!</f>
        <v>#REF!</v>
      </c>
      <c r="D72" s="238" t="e">
        <f>#REF!</f>
        <v>#REF!</v>
      </c>
      <c r="E72" s="238" t="e">
        <f>#REF!</f>
        <v>#REF!</v>
      </c>
      <c r="F72" s="240" t="e">
        <f>#REF!</f>
        <v>#REF!</v>
      </c>
      <c r="G72" s="237" t="e">
        <f>#REF!</f>
        <v>#REF!</v>
      </c>
      <c r="H72" s="148" t="s">
        <v>193</v>
      </c>
      <c r="I72" s="299"/>
      <c r="J72" s="142" t="str">
        <f>'YARIŞMA BİLGİLERİ'!$F$21</f>
        <v>Yıldız Erkekler</v>
      </c>
      <c r="K72" s="300" t="str">
        <f t="shared" si="1"/>
        <v>İSTANBUL-3.Ulusal Bayrak Yarışmaları Festivali ve Olimpik Baraj Yarışmaları</v>
      </c>
      <c r="L72" s="146" t="e">
        <f>#REF!</f>
        <v>#REF!</v>
      </c>
      <c r="M72" s="146" t="s">
        <v>337</v>
      </c>
    </row>
    <row r="73" spans="1:13" s="138" customFormat="1" ht="26.25" customHeight="1" x14ac:dyDescent="0.2">
      <c r="A73" s="140">
        <v>140</v>
      </c>
      <c r="B73" s="234" t="s">
        <v>233</v>
      </c>
      <c r="C73" s="236" t="e">
        <f>#REF!</f>
        <v>#REF!</v>
      </c>
      <c r="D73" s="238" t="e">
        <f>#REF!</f>
        <v>#REF!</v>
      </c>
      <c r="E73" s="238" t="e">
        <f>#REF!</f>
        <v>#REF!</v>
      </c>
      <c r="F73" s="240" t="e">
        <f>#REF!</f>
        <v>#REF!</v>
      </c>
      <c r="G73" s="237" t="e">
        <f>#REF!</f>
        <v>#REF!</v>
      </c>
      <c r="H73" s="148" t="s">
        <v>193</v>
      </c>
      <c r="I73" s="299"/>
      <c r="J73" s="142" t="str">
        <f>'YARIŞMA BİLGİLERİ'!$F$21</f>
        <v>Yıldız Erkekler</v>
      </c>
      <c r="K73" s="300" t="str">
        <f t="shared" si="1"/>
        <v>İSTANBUL-3.Ulusal Bayrak Yarışmaları Festivali ve Olimpik Baraj Yarışmaları</v>
      </c>
      <c r="L73" s="146" t="e">
        <f>#REF!</f>
        <v>#REF!</v>
      </c>
      <c r="M73" s="146" t="s">
        <v>337</v>
      </c>
    </row>
    <row r="74" spans="1:13" s="138" customFormat="1" ht="26.25" customHeight="1" x14ac:dyDescent="0.2">
      <c r="A74" s="140">
        <v>141</v>
      </c>
      <c r="B74" s="234" t="s">
        <v>233</v>
      </c>
      <c r="C74" s="236" t="e">
        <f>#REF!</f>
        <v>#REF!</v>
      </c>
      <c r="D74" s="238" t="e">
        <f>#REF!</f>
        <v>#REF!</v>
      </c>
      <c r="E74" s="238" t="e">
        <f>#REF!</f>
        <v>#REF!</v>
      </c>
      <c r="F74" s="240" t="e">
        <f>#REF!</f>
        <v>#REF!</v>
      </c>
      <c r="G74" s="237" t="e">
        <f>#REF!</f>
        <v>#REF!</v>
      </c>
      <c r="H74" s="148" t="s">
        <v>193</v>
      </c>
      <c r="I74" s="299"/>
      <c r="J74" s="142" t="str">
        <f>'YARIŞMA BİLGİLERİ'!$F$21</f>
        <v>Yıldız Erkekler</v>
      </c>
      <c r="K74" s="300" t="str">
        <f t="shared" si="1"/>
        <v>İSTANBUL-3.Ulusal Bayrak Yarışmaları Festivali ve Olimpik Baraj Yarışmaları</v>
      </c>
      <c r="L74" s="146" t="e">
        <f>#REF!</f>
        <v>#REF!</v>
      </c>
      <c r="M74" s="146" t="s">
        <v>337</v>
      </c>
    </row>
    <row r="75" spans="1:13" s="138" customFormat="1" ht="26.25" customHeight="1" x14ac:dyDescent="0.2">
      <c r="A75" s="140">
        <v>142</v>
      </c>
      <c r="B75" s="234" t="s">
        <v>233</v>
      </c>
      <c r="C75" s="236" t="e">
        <f>#REF!</f>
        <v>#REF!</v>
      </c>
      <c r="D75" s="238" t="e">
        <f>#REF!</f>
        <v>#REF!</v>
      </c>
      <c r="E75" s="238" t="e">
        <f>#REF!</f>
        <v>#REF!</v>
      </c>
      <c r="F75" s="240" t="e">
        <f>#REF!</f>
        <v>#REF!</v>
      </c>
      <c r="G75" s="237" t="e">
        <f>#REF!</f>
        <v>#REF!</v>
      </c>
      <c r="H75" s="148" t="s">
        <v>193</v>
      </c>
      <c r="I75" s="299"/>
      <c r="J75" s="142" t="str">
        <f>'YARIŞMA BİLGİLERİ'!$F$21</f>
        <v>Yıldız Erkekler</v>
      </c>
      <c r="K75" s="300" t="str">
        <f t="shared" si="1"/>
        <v>İSTANBUL-3.Ulusal Bayrak Yarışmaları Festivali ve Olimpik Baraj Yarışmaları</v>
      </c>
      <c r="L75" s="146" t="e">
        <f>#REF!</f>
        <v>#REF!</v>
      </c>
      <c r="M75" s="146" t="s">
        <v>337</v>
      </c>
    </row>
    <row r="76" spans="1:13" s="138" customFormat="1" ht="26.25" customHeight="1" x14ac:dyDescent="0.2">
      <c r="A76" s="140">
        <v>210</v>
      </c>
      <c r="B76" s="234" t="s">
        <v>233</v>
      </c>
      <c r="C76" s="236" t="e">
        <f>#REF!</f>
        <v>#REF!</v>
      </c>
      <c r="D76" s="238" t="e">
        <f>#REF!</f>
        <v>#REF!</v>
      </c>
      <c r="E76" s="238" t="e">
        <f>#REF!</f>
        <v>#REF!</v>
      </c>
      <c r="F76" s="240" t="e">
        <f>#REF!</f>
        <v>#REF!</v>
      </c>
      <c r="G76" s="237" t="e">
        <f>#REF!</f>
        <v>#REF!</v>
      </c>
      <c r="H76" s="148" t="s">
        <v>193</v>
      </c>
      <c r="I76" s="299"/>
      <c r="J76" s="142" t="str">
        <f>'YARIŞMA BİLGİLERİ'!$F$21</f>
        <v>Yıldız Erkekler</v>
      </c>
      <c r="K76" s="300" t="str">
        <f t="shared" si="1"/>
        <v>İSTANBUL-3.Ulusal Bayrak Yarışmaları Festivali ve Olimpik Baraj Yarışmaları</v>
      </c>
      <c r="L76" s="146" t="e">
        <f>#REF!</f>
        <v>#REF!</v>
      </c>
      <c r="M76" s="146" t="s">
        <v>337</v>
      </c>
    </row>
    <row r="77" spans="1:13" s="138" customFormat="1" ht="26.25" customHeight="1" x14ac:dyDescent="0.2">
      <c r="A77" s="140">
        <v>211</v>
      </c>
      <c r="B77" s="234" t="s">
        <v>233</v>
      </c>
      <c r="C77" s="236" t="e">
        <f>#REF!</f>
        <v>#REF!</v>
      </c>
      <c r="D77" s="238" t="e">
        <f>#REF!</f>
        <v>#REF!</v>
      </c>
      <c r="E77" s="238" t="e">
        <f>#REF!</f>
        <v>#REF!</v>
      </c>
      <c r="F77" s="240" t="e">
        <f>#REF!</f>
        <v>#REF!</v>
      </c>
      <c r="G77" s="237" t="e">
        <f>#REF!</f>
        <v>#REF!</v>
      </c>
      <c r="H77" s="148" t="s">
        <v>193</v>
      </c>
      <c r="I77" s="299"/>
      <c r="J77" s="142" t="str">
        <f>'YARIŞMA BİLGİLERİ'!$F$21</f>
        <v>Yıldız Erkekler</v>
      </c>
      <c r="K77" s="300" t="str">
        <f t="shared" si="1"/>
        <v>İSTANBUL-3.Ulusal Bayrak Yarışmaları Festivali ve Olimpik Baraj Yarışmaları</v>
      </c>
      <c r="L77" s="146" t="e">
        <f>#REF!</f>
        <v>#REF!</v>
      </c>
      <c r="M77" s="146" t="s">
        <v>337</v>
      </c>
    </row>
    <row r="78" spans="1:13" s="138" customFormat="1" ht="26.25" customHeight="1" x14ac:dyDescent="0.2">
      <c r="A78" s="140">
        <v>212</v>
      </c>
      <c r="B78" s="234" t="s">
        <v>233</v>
      </c>
      <c r="C78" s="236" t="e">
        <f>#REF!</f>
        <v>#REF!</v>
      </c>
      <c r="D78" s="238" t="e">
        <f>#REF!</f>
        <v>#REF!</v>
      </c>
      <c r="E78" s="238" t="e">
        <f>#REF!</f>
        <v>#REF!</v>
      </c>
      <c r="F78" s="240" t="e">
        <f>#REF!</f>
        <v>#REF!</v>
      </c>
      <c r="G78" s="237" t="e">
        <f>#REF!</f>
        <v>#REF!</v>
      </c>
      <c r="H78" s="148" t="s">
        <v>193</v>
      </c>
      <c r="I78" s="299"/>
      <c r="J78" s="142" t="str">
        <f>'YARIŞMA BİLGİLERİ'!$F$21</f>
        <v>Yıldız Erkekler</v>
      </c>
      <c r="K78" s="300" t="str">
        <f t="shared" si="1"/>
        <v>İSTANBUL-3.Ulusal Bayrak Yarışmaları Festivali ve Olimpik Baraj Yarışmaları</v>
      </c>
      <c r="L78" s="146" t="e">
        <f>#REF!</f>
        <v>#REF!</v>
      </c>
      <c r="M78" s="146" t="s">
        <v>337</v>
      </c>
    </row>
    <row r="79" spans="1:13" s="138" customFormat="1" ht="26.25" customHeight="1" x14ac:dyDescent="0.2">
      <c r="A79" s="140">
        <v>213</v>
      </c>
      <c r="B79" s="234" t="s">
        <v>233</v>
      </c>
      <c r="C79" s="236" t="e">
        <f>#REF!</f>
        <v>#REF!</v>
      </c>
      <c r="D79" s="238" t="e">
        <f>#REF!</f>
        <v>#REF!</v>
      </c>
      <c r="E79" s="238" t="e">
        <f>#REF!</f>
        <v>#REF!</v>
      </c>
      <c r="F79" s="240" t="e">
        <f>#REF!</f>
        <v>#REF!</v>
      </c>
      <c r="G79" s="237" t="e">
        <f>#REF!</f>
        <v>#REF!</v>
      </c>
      <c r="H79" s="148" t="s">
        <v>193</v>
      </c>
      <c r="I79" s="299"/>
      <c r="J79" s="142" t="str">
        <f>'YARIŞMA BİLGİLERİ'!$F$21</f>
        <v>Yıldız Erkekler</v>
      </c>
      <c r="K79" s="300" t="str">
        <f t="shared" si="1"/>
        <v>İSTANBUL-3.Ulusal Bayrak Yarışmaları Festivali ve Olimpik Baraj Yarışmaları</v>
      </c>
      <c r="L79" s="146" t="e">
        <f>#REF!</f>
        <v>#REF!</v>
      </c>
      <c r="M79" s="146" t="s">
        <v>337</v>
      </c>
    </row>
    <row r="80" spans="1:13" s="138" customFormat="1" ht="26.25" customHeight="1" x14ac:dyDescent="0.2">
      <c r="A80" s="140">
        <v>214</v>
      </c>
      <c r="B80" s="234" t="s">
        <v>233</v>
      </c>
      <c r="C80" s="236" t="e">
        <f>#REF!</f>
        <v>#REF!</v>
      </c>
      <c r="D80" s="238" t="e">
        <f>#REF!</f>
        <v>#REF!</v>
      </c>
      <c r="E80" s="238" t="e">
        <f>#REF!</f>
        <v>#REF!</v>
      </c>
      <c r="F80" s="240" t="e">
        <f>#REF!</f>
        <v>#REF!</v>
      </c>
      <c r="G80" s="237" t="e">
        <f>#REF!</f>
        <v>#REF!</v>
      </c>
      <c r="H80" s="148" t="s">
        <v>193</v>
      </c>
      <c r="I80" s="299"/>
      <c r="J80" s="142" t="str">
        <f>'YARIŞMA BİLGİLERİ'!$F$21</f>
        <v>Yıldız Erkekler</v>
      </c>
      <c r="K80" s="300" t="str">
        <f t="shared" si="1"/>
        <v>İSTANBUL-3.Ulusal Bayrak Yarışmaları Festivali ve Olimpik Baraj Yarışmaları</v>
      </c>
      <c r="L80" s="146" t="e">
        <f>#REF!</f>
        <v>#REF!</v>
      </c>
      <c r="M80" s="146" t="s">
        <v>337</v>
      </c>
    </row>
    <row r="81" spans="1:13" s="138" customFormat="1" ht="26.25" customHeight="1" x14ac:dyDescent="0.2">
      <c r="A81" s="140">
        <v>215</v>
      </c>
      <c r="B81" s="234" t="s">
        <v>233</v>
      </c>
      <c r="C81" s="236" t="e">
        <f>#REF!</f>
        <v>#REF!</v>
      </c>
      <c r="D81" s="238" t="e">
        <f>#REF!</f>
        <v>#REF!</v>
      </c>
      <c r="E81" s="238" t="e">
        <f>#REF!</f>
        <v>#REF!</v>
      </c>
      <c r="F81" s="240" t="e">
        <f>#REF!</f>
        <v>#REF!</v>
      </c>
      <c r="G81" s="237" t="e">
        <f>#REF!</f>
        <v>#REF!</v>
      </c>
      <c r="H81" s="148" t="s">
        <v>193</v>
      </c>
      <c r="I81" s="299"/>
      <c r="J81" s="142" t="str">
        <f>'YARIŞMA BİLGİLERİ'!$F$21</f>
        <v>Yıldız Erkekler</v>
      </c>
      <c r="K81" s="300" t="str">
        <f t="shared" si="1"/>
        <v>İSTANBUL-3.Ulusal Bayrak Yarışmaları Festivali ve Olimpik Baraj Yarışmaları</v>
      </c>
      <c r="L81" s="146" t="e">
        <f>#REF!</f>
        <v>#REF!</v>
      </c>
      <c r="M81" s="146" t="s">
        <v>337</v>
      </c>
    </row>
    <row r="82" spans="1:13" s="138" customFormat="1" ht="26.25" customHeight="1" x14ac:dyDescent="0.2">
      <c r="A82" s="140">
        <v>216</v>
      </c>
      <c r="B82" s="234" t="s">
        <v>233</v>
      </c>
      <c r="C82" s="236" t="e">
        <f>#REF!</f>
        <v>#REF!</v>
      </c>
      <c r="D82" s="238" t="e">
        <f>#REF!</f>
        <v>#REF!</v>
      </c>
      <c r="E82" s="238" t="e">
        <f>#REF!</f>
        <v>#REF!</v>
      </c>
      <c r="F82" s="240" t="e">
        <f>#REF!</f>
        <v>#REF!</v>
      </c>
      <c r="G82" s="237" t="e">
        <f>#REF!</f>
        <v>#REF!</v>
      </c>
      <c r="H82" s="148" t="s">
        <v>193</v>
      </c>
      <c r="I82" s="299"/>
      <c r="J82" s="142" t="str">
        <f>'YARIŞMA BİLGİLERİ'!$F$21</f>
        <v>Yıldız Erkekler</v>
      </c>
      <c r="K82" s="300" t="str">
        <f t="shared" si="1"/>
        <v>İSTANBUL-3.Ulusal Bayrak Yarışmaları Festivali ve Olimpik Baraj Yarışmaları</v>
      </c>
      <c r="L82" s="146" t="e">
        <f>#REF!</f>
        <v>#REF!</v>
      </c>
      <c r="M82" s="146" t="s">
        <v>337</v>
      </c>
    </row>
    <row r="83" spans="1:13" s="138" customFormat="1" ht="26.25" customHeight="1" x14ac:dyDescent="0.2">
      <c r="A83" s="140">
        <v>217</v>
      </c>
      <c r="B83" s="234" t="s">
        <v>233</v>
      </c>
      <c r="C83" s="236" t="e">
        <f>#REF!</f>
        <v>#REF!</v>
      </c>
      <c r="D83" s="238" t="e">
        <f>#REF!</f>
        <v>#REF!</v>
      </c>
      <c r="E83" s="238" t="e">
        <f>#REF!</f>
        <v>#REF!</v>
      </c>
      <c r="F83" s="240" t="e">
        <f>#REF!</f>
        <v>#REF!</v>
      </c>
      <c r="G83" s="237" t="e">
        <f>#REF!</f>
        <v>#REF!</v>
      </c>
      <c r="H83" s="148" t="s">
        <v>193</v>
      </c>
      <c r="I83" s="299"/>
      <c r="J83" s="142" t="str">
        <f>'YARIŞMA BİLGİLERİ'!$F$21</f>
        <v>Yıldız Erkekler</v>
      </c>
      <c r="K83" s="300" t="str">
        <f t="shared" si="1"/>
        <v>İSTANBUL-3.Ulusal Bayrak Yarışmaları Festivali ve Olimpik Baraj Yarışmaları</v>
      </c>
      <c r="L83" s="146" t="e">
        <f>#REF!</f>
        <v>#REF!</v>
      </c>
      <c r="M83" s="146" t="s">
        <v>337</v>
      </c>
    </row>
    <row r="84" spans="1:13" s="138" customFormat="1" ht="26.25" customHeight="1" x14ac:dyDescent="0.2">
      <c r="A84" s="140">
        <v>222</v>
      </c>
      <c r="B84" s="234" t="s">
        <v>233</v>
      </c>
      <c r="C84" s="236" t="e">
        <f>#REF!</f>
        <v>#REF!</v>
      </c>
      <c r="D84" s="238" t="e">
        <f>#REF!</f>
        <v>#REF!</v>
      </c>
      <c r="E84" s="238" t="e">
        <f>#REF!</f>
        <v>#REF!</v>
      </c>
      <c r="F84" s="240" t="e">
        <f>#REF!</f>
        <v>#REF!</v>
      </c>
      <c r="G84" s="237" t="e">
        <f>#REF!</f>
        <v>#REF!</v>
      </c>
      <c r="H84" s="148" t="s">
        <v>193</v>
      </c>
      <c r="I84" s="299"/>
      <c r="J84" s="142" t="str">
        <f>'YARIŞMA BİLGİLERİ'!$F$21</f>
        <v>Yıldız Erkekler</v>
      </c>
      <c r="K84" s="300" t="str">
        <f t="shared" si="1"/>
        <v>İSTANBUL-3.Ulusal Bayrak Yarışmaları Festivali ve Olimpik Baraj Yarışmaları</v>
      </c>
      <c r="L84" s="146" t="e">
        <f>#REF!</f>
        <v>#REF!</v>
      </c>
      <c r="M84" s="146" t="s">
        <v>337</v>
      </c>
    </row>
    <row r="85" spans="1:13" s="138" customFormat="1" ht="26.25" customHeight="1" x14ac:dyDescent="0.2">
      <c r="A85" s="140">
        <v>223</v>
      </c>
      <c r="B85" s="234" t="s">
        <v>233</v>
      </c>
      <c r="C85" s="236" t="e">
        <f>#REF!</f>
        <v>#REF!</v>
      </c>
      <c r="D85" s="238" t="e">
        <f>#REF!</f>
        <v>#REF!</v>
      </c>
      <c r="E85" s="238" t="e">
        <f>#REF!</f>
        <v>#REF!</v>
      </c>
      <c r="F85" s="240" t="e">
        <f>#REF!</f>
        <v>#REF!</v>
      </c>
      <c r="G85" s="237" t="e">
        <f>#REF!</f>
        <v>#REF!</v>
      </c>
      <c r="H85" s="148" t="s">
        <v>193</v>
      </c>
      <c r="I85" s="299"/>
      <c r="J85" s="142" t="str">
        <f>'YARIŞMA BİLGİLERİ'!$F$21</f>
        <v>Yıldız Erkekler</v>
      </c>
      <c r="K85" s="300" t="str">
        <f t="shared" si="1"/>
        <v>İSTANBUL-3.Ulusal Bayrak Yarışmaları Festivali ve Olimpik Baraj Yarışmaları</v>
      </c>
      <c r="L85" s="146" t="e">
        <f>#REF!</f>
        <v>#REF!</v>
      </c>
      <c r="M85" s="146" t="s">
        <v>337</v>
      </c>
    </row>
    <row r="86" spans="1:13" s="138" customFormat="1" ht="26.25" customHeight="1" x14ac:dyDescent="0.2">
      <c r="A86" s="140">
        <v>224</v>
      </c>
      <c r="B86" s="234" t="s">
        <v>233</v>
      </c>
      <c r="C86" s="236" t="e">
        <f>#REF!</f>
        <v>#REF!</v>
      </c>
      <c r="D86" s="238" t="e">
        <f>#REF!</f>
        <v>#REF!</v>
      </c>
      <c r="E86" s="238" t="e">
        <f>#REF!</f>
        <v>#REF!</v>
      </c>
      <c r="F86" s="240" t="e">
        <f>#REF!</f>
        <v>#REF!</v>
      </c>
      <c r="G86" s="237" t="e">
        <f>#REF!</f>
        <v>#REF!</v>
      </c>
      <c r="H86" s="148" t="s">
        <v>193</v>
      </c>
      <c r="I86" s="299"/>
      <c r="J86" s="142" t="str">
        <f>'YARIŞMA BİLGİLERİ'!$F$21</f>
        <v>Yıldız Erkekler</v>
      </c>
      <c r="K86" s="300" t="str">
        <f t="shared" si="1"/>
        <v>İSTANBUL-3.Ulusal Bayrak Yarışmaları Festivali ve Olimpik Baraj Yarışmaları</v>
      </c>
      <c r="L86" s="146" t="e">
        <f>#REF!</f>
        <v>#REF!</v>
      </c>
      <c r="M86" s="146" t="s">
        <v>337</v>
      </c>
    </row>
    <row r="87" spans="1:13" s="138" customFormat="1" ht="26.25" customHeight="1" x14ac:dyDescent="0.2">
      <c r="A87" s="140">
        <v>225</v>
      </c>
      <c r="B87" s="234" t="s">
        <v>233</v>
      </c>
      <c r="C87" s="236" t="e">
        <f>#REF!</f>
        <v>#REF!</v>
      </c>
      <c r="D87" s="238" t="e">
        <f>#REF!</f>
        <v>#REF!</v>
      </c>
      <c r="E87" s="238" t="e">
        <f>#REF!</f>
        <v>#REF!</v>
      </c>
      <c r="F87" s="240" t="e">
        <f>#REF!</f>
        <v>#REF!</v>
      </c>
      <c r="G87" s="237" t="e">
        <f>#REF!</f>
        <v>#REF!</v>
      </c>
      <c r="H87" s="148" t="s">
        <v>193</v>
      </c>
      <c r="I87" s="299"/>
      <c r="J87" s="142" t="str">
        <f>'YARIŞMA BİLGİLERİ'!$F$21</f>
        <v>Yıldız Erkekler</v>
      </c>
      <c r="K87" s="300" t="str">
        <f t="shared" si="1"/>
        <v>İSTANBUL-3.Ulusal Bayrak Yarışmaları Festivali ve Olimpik Baraj Yarışmaları</v>
      </c>
      <c r="L87" s="146" t="e">
        <f>#REF!</f>
        <v>#REF!</v>
      </c>
      <c r="M87" s="146" t="s">
        <v>337</v>
      </c>
    </row>
    <row r="88" spans="1:13" s="138" customFormat="1" ht="26.25" customHeight="1" x14ac:dyDescent="0.2">
      <c r="A88" s="140">
        <v>226</v>
      </c>
      <c r="B88" s="234" t="s">
        <v>233</v>
      </c>
      <c r="C88" s="236" t="e">
        <f>#REF!</f>
        <v>#REF!</v>
      </c>
      <c r="D88" s="238" t="e">
        <f>#REF!</f>
        <v>#REF!</v>
      </c>
      <c r="E88" s="238" t="e">
        <f>#REF!</f>
        <v>#REF!</v>
      </c>
      <c r="F88" s="240" t="e">
        <f>#REF!</f>
        <v>#REF!</v>
      </c>
      <c r="G88" s="237" t="e">
        <f>#REF!</f>
        <v>#REF!</v>
      </c>
      <c r="H88" s="148" t="s">
        <v>193</v>
      </c>
      <c r="I88" s="299"/>
      <c r="J88" s="142" t="str">
        <f>'YARIŞMA BİLGİLERİ'!$F$21</f>
        <v>Yıldız Erkekler</v>
      </c>
      <c r="K88" s="300" t="str">
        <f t="shared" si="1"/>
        <v>İSTANBUL-3.Ulusal Bayrak Yarışmaları Festivali ve Olimpik Baraj Yarışmaları</v>
      </c>
      <c r="L88" s="146" t="e">
        <f>#REF!</f>
        <v>#REF!</v>
      </c>
      <c r="M88" s="146" t="s">
        <v>337</v>
      </c>
    </row>
    <row r="89" spans="1:13" s="138" customFormat="1" ht="26.25" customHeight="1" x14ac:dyDescent="0.2">
      <c r="A89" s="140">
        <v>227</v>
      </c>
      <c r="B89" s="234" t="s">
        <v>233</v>
      </c>
      <c r="C89" s="236" t="e">
        <f>#REF!</f>
        <v>#REF!</v>
      </c>
      <c r="D89" s="238" t="e">
        <f>#REF!</f>
        <v>#REF!</v>
      </c>
      <c r="E89" s="238" t="e">
        <f>#REF!</f>
        <v>#REF!</v>
      </c>
      <c r="F89" s="240" t="e">
        <f>#REF!</f>
        <v>#REF!</v>
      </c>
      <c r="G89" s="237" t="e">
        <f>#REF!</f>
        <v>#REF!</v>
      </c>
      <c r="H89" s="148" t="s">
        <v>193</v>
      </c>
      <c r="I89" s="299"/>
      <c r="J89" s="142" t="str">
        <f>'YARIŞMA BİLGİLERİ'!$F$21</f>
        <v>Yıldız Erkekler</v>
      </c>
      <c r="K89" s="300" t="str">
        <f t="shared" si="1"/>
        <v>İSTANBUL-3.Ulusal Bayrak Yarışmaları Festivali ve Olimpik Baraj Yarışmaları</v>
      </c>
      <c r="L89" s="146" t="e">
        <f>#REF!</f>
        <v>#REF!</v>
      </c>
      <c r="M89" s="146" t="s">
        <v>337</v>
      </c>
    </row>
    <row r="90" spans="1:13" s="138" customFormat="1" ht="26.25" customHeight="1" x14ac:dyDescent="0.2">
      <c r="A90" s="140">
        <v>228</v>
      </c>
      <c r="B90" s="234" t="s">
        <v>233</v>
      </c>
      <c r="C90" s="236" t="e">
        <f>#REF!</f>
        <v>#REF!</v>
      </c>
      <c r="D90" s="238" t="e">
        <f>#REF!</f>
        <v>#REF!</v>
      </c>
      <c r="E90" s="238" t="e">
        <f>#REF!</f>
        <v>#REF!</v>
      </c>
      <c r="F90" s="240" t="e">
        <f>#REF!</f>
        <v>#REF!</v>
      </c>
      <c r="G90" s="237" t="e">
        <f>#REF!</f>
        <v>#REF!</v>
      </c>
      <c r="H90" s="148" t="s">
        <v>193</v>
      </c>
      <c r="I90" s="299"/>
      <c r="J90" s="142" t="str">
        <f>'YARIŞMA BİLGİLERİ'!$F$21</f>
        <v>Yıldız Erkekler</v>
      </c>
      <c r="K90" s="300" t="str">
        <f t="shared" si="1"/>
        <v>İSTANBUL-3.Ulusal Bayrak Yarışmaları Festivali ve Olimpik Baraj Yarışmaları</v>
      </c>
      <c r="L90" s="146" t="e">
        <f>#REF!</f>
        <v>#REF!</v>
      </c>
      <c r="M90" s="146" t="s">
        <v>337</v>
      </c>
    </row>
    <row r="91" spans="1:13" s="138" customFormat="1" ht="26.25" customHeight="1" x14ac:dyDescent="0.2">
      <c r="A91" s="140">
        <v>229</v>
      </c>
      <c r="B91" s="234" t="s">
        <v>233</v>
      </c>
      <c r="C91" s="236" t="e">
        <f>#REF!</f>
        <v>#REF!</v>
      </c>
      <c r="D91" s="238" t="e">
        <f>#REF!</f>
        <v>#REF!</v>
      </c>
      <c r="E91" s="238" t="e">
        <f>#REF!</f>
        <v>#REF!</v>
      </c>
      <c r="F91" s="240" t="e">
        <f>#REF!</f>
        <v>#REF!</v>
      </c>
      <c r="G91" s="237" t="e">
        <f>#REF!</f>
        <v>#REF!</v>
      </c>
      <c r="H91" s="148" t="s">
        <v>193</v>
      </c>
      <c r="I91" s="299"/>
      <c r="J91" s="142" t="str">
        <f>'YARIŞMA BİLGİLERİ'!$F$21</f>
        <v>Yıldız Erkekler</v>
      </c>
      <c r="K91" s="300" t="str">
        <f t="shared" si="1"/>
        <v>İSTANBUL-3.Ulusal Bayrak Yarışmaları Festivali ve Olimpik Baraj Yarışmaları</v>
      </c>
      <c r="L91" s="146" t="e">
        <f>#REF!</f>
        <v>#REF!</v>
      </c>
      <c r="M91" s="146" t="s">
        <v>337</v>
      </c>
    </row>
    <row r="92" spans="1:13" s="138" customFormat="1" ht="26.25" customHeight="1" x14ac:dyDescent="0.2">
      <c r="A92" s="140">
        <v>230</v>
      </c>
      <c r="B92" s="234" t="s">
        <v>233</v>
      </c>
      <c r="C92" s="236" t="e">
        <f>#REF!</f>
        <v>#REF!</v>
      </c>
      <c r="D92" s="238" t="e">
        <f>#REF!</f>
        <v>#REF!</v>
      </c>
      <c r="E92" s="238" t="e">
        <f>#REF!</f>
        <v>#REF!</v>
      </c>
      <c r="F92" s="240" t="e">
        <f>#REF!</f>
        <v>#REF!</v>
      </c>
      <c r="G92" s="237" t="e">
        <f>#REF!</f>
        <v>#REF!</v>
      </c>
      <c r="H92" s="148" t="s">
        <v>193</v>
      </c>
      <c r="I92" s="299"/>
      <c r="J92" s="142" t="str">
        <f>'YARIŞMA BİLGİLERİ'!$F$21</f>
        <v>Yıldız Erkekler</v>
      </c>
      <c r="K92" s="300" t="str">
        <f t="shared" si="1"/>
        <v>İSTANBUL-3.Ulusal Bayrak Yarışmaları Festivali ve Olimpik Baraj Yarışmaları</v>
      </c>
      <c r="L92" s="146" t="e">
        <f>#REF!</f>
        <v>#REF!</v>
      </c>
      <c r="M92" s="146" t="s">
        <v>337</v>
      </c>
    </row>
    <row r="93" spans="1:13" s="138" customFormat="1" ht="26.25" customHeight="1" x14ac:dyDescent="0.2">
      <c r="A93" s="140">
        <v>231</v>
      </c>
      <c r="B93" s="234" t="s">
        <v>460</v>
      </c>
      <c r="C93" s="236" t="e">
        <f>#REF!</f>
        <v>#REF!</v>
      </c>
      <c r="D93" s="238" t="e">
        <f>#REF!</f>
        <v>#REF!</v>
      </c>
      <c r="E93" s="238" t="e">
        <f>#REF!</f>
        <v>#REF!</v>
      </c>
      <c r="F93" s="240" t="e">
        <f>#REF!</f>
        <v>#REF!</v>
      </c>
      <c r="G93" s="237" t="e">
        <f>#REF!</f>
        <v>#REF!</v>
      </c>
      <c r="H93" s="148" t="s">
        <v>348</v>
      </c>
      <c r="I93" s="299"/>
      <c r="J93" s="142" t="str">
        <f>'YARIŞMA BİLGİLERİ'!$F$21</f>
        <v>Yıldız Erkekler</v>
      </c>
      <c r="K93" s="300" t="str">
        <f t="shared" si="1"/>
        <v>İSTANBUL-3.Ulusal Bayrak Yarışmaları Festivali ve Olimpik Baraj Yarışmaları</v>
      </c>
      <c r="L93" s="146" t="e">
        <f>#REF!</f>
        <v>#REF!</v>
      </c>
      <c r="M93" s="146" t="s">
        <v>337</v>
      </c>
    </row>
    <row r="94" spans="1:13" s="138" customFormat="1" ht="26.25" customHeight="1" x14ac:dyDescent="0.2">
      <c r="A94" s="140">
        <v>236</v>
      </c>
      <c r="B94" s="234" t="s">
        <v>460</v>
      </c>
      <c r="C94" s="236" t="e">
        <f>#REF!</f>
        <v>#REF!</v>
      </c>
      <c r="D94" s="238" t="e">
        <f>#REF!</f>
        <v>#REF!</v>
      </c>
      <c r="E94" s="238" t="e">
        <f>#REF!</f>
        <v>#REF!</v>
      </c>
      <c r="F94" s="240" t="e">
        <f>#REF!</f>
        <v>#REF!</v>
      </c>
      <c r="G94" s="237" t="e">
        <f>#REF!</f>
        <v>#REF!</v>
      </c>
      <c r="H94" s="148" t="s">
        <v>348</v>
      </c>
      <c r="I94" s="299"/>
      <c r="J94" s="142" t="str">
        <f>'YARIŞMA BİLGİLERİ'!$F$21</f>
        <v>Yıldız Erkekler</v>
      </c>
      <c r="K94" s="300" t="str">
        <f t="shared" si="1"/>
        <v>İSTANBUL-3.Ulusal Bayrak Yarışmaları Festivali ve Olimpik Baraj Yarışmaları</v>
      </c>
      <c r="L94" s="146" t="e">
        <f>#REF!</f>
        <v>#REF!</v>
      </c>
      <c r="M94" s="146" t="s">
        <v>337</v>
      </c>
    </row>
    <row r="95" spans="1:13" s="138" customFormat="1" ht="26.25" customHeight="1" x14ac:dyDescent="0.2">
      <c r="A95" s="140">
        <v>237</v>
      </c>
      <c r="B95" s="234" t="s">
        <v>460</v>
      </c>
      <c r="C95" s="236" t="e">
        <f>#REF!</f>
        <v>#REF!</v>
      </c>
      <c r="D95" s="238" t="e">
        <f>#REF!</f>
        <v>#REF!</v>
      </c>
      <c r="E95" s="238" t="e">
        <f>#REF!</f>
        <v>#REF!</v>
      </c>
      <c r="F95" s="240" t="e">
        <f>#REF!</f>
        <v>#REF!</v>
      </c>
      <c r="G95" s="237" t="e">
        <f>#REF!</f>
        <v>#REF!</v>
      </c>
      <c r="H95" s="148" t="s">
        <v>348</v>
      </c>
      <c r="I95" s="299"/>
      <c r="J95" s="142" t="str">
        <f>'YARIŞMA BİLGİLERİ'!$F$21</f>
        <v>Yıldız Erkekler</v>
      </c>
      <c r="K95" s="300" t="str">
        <f t="shared" si="1"/>
        <v>İSTANBUL-3.Ulusal Bayrak Yarışmaları Festivali ve Olimpik Baraj Yarışmaları</v>
      </c>
      <c r="L95" s="146" t="e">
        <f>#REF!</f>
        <v>#REF!</v>
      </c>
      <c r="M95" s="146" t="s">
        <v>337</v>
      </c>
    </row>
    <row r="96" spans="1:13" s="138" customFormat="1" ht="26.25" customHeight="1" x14ac:dyDescent="0.2">
      <c r="A96" s="140">
        <v>238</v>
      </c>
      <c r="B96" s="234" t="s">
        <v>460</v>
      </c>
      <c r="C96" s="236" t="e">
        <f>#REF!</f>
        <v>#REF!</v>
      </c>
      <c r="D96" s="238" t="e">
        <f>#REF!</f>
        <v>#REF!</v>
      </c>
      <c r="E96" s="238" t="e">
        <f>#REF!</f>
        <v>#REF!</v>
      </c>
      <c r="F96" s="240" t="e">
        <f>#REF!</f>
        <v>#REF!</v>
      </c>
      <c r="G96" s="237" t="e">
        <f>#REF!</f>
        <v>#REF!</v>
      </c>
      <c r="H96" s="148" t="s">
        <v>348</v>
      </c>
      <c r="I96" s="299"/>
      <c r="J96" s="142" t="str">
        <f>'YARIŞMA BİLGİLERİ'!$F$21</f>
        <v>Yıldız Erkekler</v>
      </c>
      <c r="K96" s="300" t="str">
        <f t="shared" si="1"/>
        <v>İSTANBUL-3.Ulusal Bayrak Yarışmaları Festivali ve Olimpik Baraj Yarışmaları</v>
      </c>
      <c r="L96" s="146" t="e">
        <f>#REF!</f>
        <v>#REF!</v>
      </c>
      <c r="M96" s="146" t="s">
        <v>337</v>
      </c>
    </row>
    <row r="97" spans="1:13" s="138" customFormat="1" ht="26.25" customHeight="1" x14ac:dyDescent="0.2">
      <c r="A97" s="140">
        <v>239</v>
      </c>
      <c r="B97" s="234" t="s">
        <v>460</v>
      </c>
      <c r="C97" s="236" t="e">
        <f>#REF!</f>
        <v>#REF!</v>
      </c>
      <c r="D97" s="238" t="e">
        <f>#REF!</f>
        <v>#REF!</v>
      </c>
      <c r="E97" s="238" t="e">
        <f>#REF!</f>
        <v>#REF!</v>
      </c>
      <c r="F97" s="240" t="e">
        <f>#REF!</f>
        <v>#REF!</v>
      </c>
      <c r="G97" s="237" t="e">
        <f>#REF!</f>
        <v>#REF!</v>
      </c>
      <c r="H97" s="148" t="s">
        <v>348</v>
      </c>
      <c r="I97" s="299"/>
      <c r="J97" s="142" t="str">
        <f>'YARIŞMA BİLGİLERİ'!$F$21</f>
        <v>Yıldız Erkekler</v>
      </c>
      <c r="K97" s="300" t="str">
        <f t="shared" si="1"/>
        <v>İSTANBUL-3.Ulusal Bayrak Yarışmaları Festivali ve Olimpik Baraj Yarışmaları</v>
      </c>
      <c r="L97" s="146" t="e">
        <f>#REF!</f>
        <v>#REF!</v>
      </c>
      <c r="M97" s="146" t="s">
        <v>337</v>
      </c>
    </row>
    <row r="98" spans="1:13" s="138" customFormat="1" ht="26.25" customHeight="1" x14ac:dyDescent="0.2">
      <c r="A98" s="140">
        <v>240</v>
      </c>
      <c r="B98" s="234" t="s">
        <v>460</v>
      </c>
      <c r="C98" s="236" t="e">
        <f>#REF!</f>
        <v>#REF!</v>
      </c>
      <c r="D98" s="238" t="e">
        <f>#REF!</f>
        <v>#REF!</v>
      </c>
      <c r="E98" s="238" t="e">
        <f>#REF!</f>
        <v>#REF!</v>
      </c>
      <c r="F98" s="240" t="e">
        <f>#REF!</f>
        <v>#REF!</v>
      </c>
      <c r="G98" s="237" t="e">
        <f>#REF!</f>
        <v>#REF!</v>
      </c>
      <c r="H98" s="148" t="s">
        <v>348</v>
      </c>
      <c r="I98" s="299"/>
      <c r="J98" s="142" t="str">
        <f>'YARIŞMA BİLGİLERİ'!$F$21</f>
        <v>Yıldız Erkekler</v>
      </c>
      <c r="K98" s="300" t="str">
        <f t="shared" si="1"/>
        <v>İSTANBUL-3.Ulusal Bayrak Yarışmaları Festivali ve Olimpik Baraj Yarışmaları</v>
      </c>
      <c r="L98" s="146" t="e">
        <f>#REF!</f>
        <v>#REF!</v>
      </c>
      <c r="M98" s="146" t="s">
        <v>337</v>
      </c>
    </row>
    <row r="99" spans="1:13" s="138" customFormat="1" ht="26.25" customHeight="1" x14ac:dyDescent="0.2">
      <c r="A99" s="140">
        <v>241</v>
      </c>
      <c r="B99" s="234" t="s">
        <v>460</v>
      </c>
      <c r="C99" s="236" t="e">
        <f>#REF!</f>
        <v>#REF!</v>
      </c>
      <c r="D99" s="238" t="e">
        <f>#REF!</f>
        <v>#REF!</v>
      </c>
      <c r="E99" s="238" t="e">
        <f>#REF!</f>
        <v>#REF!</v>
      </c>
      <c r="F99" s="240" t="e">
        <f>#REF!</f>
        <v>#REF!</v>
      </c>
      <c r="G99" s="237" t="e">
        <f>#REF!</f>
        <v>#REF!</v>
      </c>
      <c r="H99" s="148" t="s">
        <v>348</v>
      </c>
      <c r="I99" s="299"/>
      <c r="J99" s="142" t="str">
        <f>'YARIŞMA BİLGİLERİ'!$F$21</f>
        <v>Yıldız Erkekler</v>
      </c>
      <c r="K99" s="300" t="str">
        <f t="shared" si="1"/>
        <v>İSTANBUL-3.Ulusal Bayrak Yarışmaları Festivali ve Olimpik Baraj Yarışmaları</v>
      </c>
      <c r="L99" s="146" t="e">
        <f>#REF!</f>
        <v>#REF!</v>
      </c>
      <c r="M99" s="146" t="s">
        <v>337</v>
      </c>
    </row>
    <row r="100" spans="1:13" s="138" customFormat="1" ht="26.25" customHeight="1" x14ac:dyDescent="0.2">
      <c r="A100" s="140">
        <v>242</v>
      </c>
      <c r="B100" s="234" t="s">
        <v>460</v>
      </c>
      <c r="C100" s="236" t="e">
        <f>#REF!</f>
        <v>#REF!</v>
      </c>
      <c r="D100" s="238" t="e">
        <f>#REF!</f>
        <v>#REF!</v>
      </c>
      <c r="E100" s="238" t="e">
        <f>#REF!</f>
        <v>#REF!</v>
      </c>
      <c r="F100" s="240" t="e">
        <f>#REF!</f>
        <v>#REF!</v>
      </c>
      <c r="G100" s="237" t="e">
        <f>#REF!</f>
        <v>#REF!</v>
      </c>
      <c r="H100" s="148" t="s">
        <v>348</v>
      </c>
      <c r="I100" s="299"/>
      <c r="J100" s="142" t="str">
        <f>'YARIŞMA BİLGİLERİ'!$F$21</f>
        <v>Yıldız Erkekler</v>
      </c>
      <c r="K100" s="300" t="str">
        <f t="shared" si="1"/>
        <v>İSTANBUL-3.Ulusal Bayrak Yarışmaları Festivali ve Olimpik Baraj Yarışmaları</v>
      </c>
      <c r="L100" s="146" t="e">
        <f>#REF!</f>
        <v>#REF!</v>
      </c>
      <c r="M100" s="146" t="s">
        <v>337</v>
      </c>
    </row>
    <row r="101" spans="1:13" s="138" customFormat="1" ht="26.25" customHeight="1" x14ac:dyDescent="0.2">
      <c r="A101" s="140">
        <v>243</v>
      </c>
      <c r="B101" s="234" t="s">
        <v>460</v>
      </c>
      <c r="C101" s="236" t="e">
        <f>#REF!</f>
        <v>#REF!</v>
      </c>
      <c r="D101" s="238" t="e">
        <f>#REF!</f>
        <v>#REF!</v>
      </c>
      <c r="E101" s="238" t="e">
        <f>#REF!</f>
        <v>#REF!</v>
      </c>
      <c r="F101" s="240" t="e">
        <f>#REF!</f>
        <v>#REF!</v>
      </c>
      <c r="G101" s="237" t="e">
        <f>#REF!</f>
        <v>#REF!</v>
      </c>
      <c r="H101" s="148" t="s">
        <v>348</v>
      </c>
      <c r="I101" s="299"/>
      <c r="J101" s="142" t="str">
        <f>'YARIŞMA BİLGİLERİ'!$F$21</f>
        <v>Yıldız Erkekler</v>
      </c>
      <c r="K101" s="300" t="str">
        <f t="shared" si="1"/>
        <v>İSTANBUL-3.Ulusal Bayrak Yarışmaları Festivali ve Olimpik Baraj Yarışmaları</v>
      </c>
      <c r="L101" s="146" t="e">
        <f>#REF!</f>
        <v>#REF!</v>
      </c>
      <c r="M101" s="146" t="s">
        <v>337</v>
      </c>
    </row>
    <row r="102" spans="1:13" s="138" customFormat="1" ht="26.25" customHeight="1" x14ac:dyDescent="0.2">
      <c r="A102" s="140">
        <v>244</v>
      </c>
      <c r="B102" s="234" t="s">
        <v>460</v>
      </c>
      <c r="C102" s="236" t="e">
        <f>#REF!</f>
        <v>#REF!</v>
      </c>
      <c r="D102" s="238" t="e">
        <f>#REF!</f>
        <v>#REF!</v>
      </c>
      <c r="E102" s="238" t="e">
        <f>#REF!</f>
        <v>#REF!</v>
      </c>
      <c r="F102" s="240" t="e">
        <f>#REF!</f>
        <v>#REF!</v>
      </c>
      <c r="G102" s="237" t="e">
        <f>#REF!</f>
        <v>#REF!</v>
      </c>
      <c r="H102" s="148" t="s">
        <v>348</v>
      </c>
      <c r="I102" s="299"/>
      <c r="J102" s="142" t="str">
        <f>'YARIŞMA BİLGİLERİ'!$F$21</f>
        <v>Yıldız Erkekler</v>
      </c>
      <c r="K102" s="300" t="str">
        <f t="shared" si="1"/>
        <v>İSTANBUL-3.Ulusal Bayrak Yarışmaları Festivali ve Olimpik Baraj Yarışmaları</v>
      </c>
      <c r="L102" s="146" t="e">
        <f>#REF!</f>
        <v>#REF!</v>
      </c>
      <c r="M102" s="146" t="s">
        <v>337</v>
      </c>
    </row>
    <row r="103" spans="1:13" s="138" customFormat="1" ht="26.25" customHeight="1" x14ac:dyDescent="0.2">
      <c r="A103" s="140">
        <v>245</v>
      </c>
      <c r="B103" s="234" t="s">
        <v>460</v>
      </c>
      <c r="C103" s="236" t="e">
        <f>#REF!</f>
        <v>#REF!</v>
      </c>
      <c r="D103" s="238" t="e">
        <f>#REF!</f>
        <v>#REF!</v>
      </c>
      <c r="E103" s="238" t="e">
        <f>#REF!</f>
        <v>#REF!</v>
      </c>
      <c r="F103" s="240" t="e">
        <f>#REF!</f>
        <v>#REF!</v>
      </c>
      <c r="G103" s="237" t="e">
        <f>#REF!</f>
        <v>#REF!</v>
      </c>
      <c r="H103" s="148" t="s">
        <v>348</v>
      </c>
      <c r="I103" s="299"/>
      <c r="J103" s="142" t="str">
        <f>'YARIŞMA BİLGİLERİ'!$F$21</f>
        <v>Yıldız Erkekler</v>
      </c>
      <c r="K103" s="300" t="str">
        <f t="shared" si="1"/>
        <v>İSTANBUL-3.Ulusal Bayrak Yarışmaları Festivali ve Olimpik Baraj Yarışmaları</v>
      </c>
      <c r="L103" s="146" t="e">
        <f>#REF!</f>
        <v>#REF!</v>
      </c>
      <c r="M103" s="146" t="s">
        <v>337</v>
      </c>
    </row>
    <row r="104" spans="1:13" s="138" customFormat="1" ht="26.25" customHeight="1" x14ac:dyDescent="0.2">
      <c r="A104" s="140">
        <v>346</v>
      </c>
      <c r="B104" s="234" t="s">
        <v>460</v>
      </c>
      <c r="C104" s="236" t="e">
        <f>#REF!</f>
        <v>#REF!</v>
      </c>
      <c r="D104" s="238" t="e">
        <f>#REF!</f>
        <v>#REF!</v>
      </c>
      <c r="E104" s="238" t="e">
        <f>#REF!</f>
        <v>#REF!</v>
      </c>
      <c r="F104" s="240" t="e">
        <f>#REF!</f>
        <v>#REF!</v>
      </c>
      <c r="G104" s="237" t="e">
        <f>#REF!</f>
        <v>#REF!</v>
      </c>
      <c r="H104" s="148" t="s">
        <v>348</v>
      </c>
      <c r="I104" s="299"/>
      <c r="J104" s="142" t="str">
        <f>'YARIŞMA BİLGİLERİ'!$F$21</f>
        <v>Yıldız Erkekler</v>
      </c>
      <c r="K104" s="300" t="str">
        <f t="shared" si="1"/>
        <v>İSTANBUL-3.Ulusal Bayrak Yarışmaları Festivali ve Olimpik Baraj Yarışmaları</v>
      </c>
      <c r="L104" s="146" t="e">
        <f>#REF!</f>
        <v>#REF!</v>
      </c>
      <c r="M104" s="146" t="s">
        <v>337</v>
      </c>
    </row>
    <row r="105" spans="1:13" s="138" customFormat="1" ht="26.25" customHeight="1" x14ac:dyDescent="0.2">
      <c r="A105" s="140">
        <v>347</v>
      </c>
      <c r="B105" s="234" t="s">
        <v>460</v>
      </c>
      <c r="C105" s="236" t="e">
        <f>#REF!</f>
        <v>#REF!</v>
      </c>
      <c r="D105" s="238" t="e">
        <f>#REF!</f>
        <v>#REF!</v>
      </c>
      <c r="E105" s="238" t="e">
        <f>#REF!</f>
        <v>#REF!</v>
      </c>
      <c r="F105" s="240" t="e">
        <f>#REF!</f>
        <v>#REF!</v>
      </c>
      <c r="G105" s="237" t="e">
        <f>#REF!</f>
        <v>#REF!</v>
      </c>
      <c r="H105" s="148" t="s">
        <v>348</v>
      </c>
      <c r="I105" s="299"/>
      <c r="J105" s="142" t="str">
        <f>'YARIŞMA BİLGİLERİ'!$F$21</f>
        <v>Yıldız Erkekler</v>
      </c>
      <c r="K105" s="300" t="str">
        <f t="shared" si="1"/>
        <v>İSTANBUL-3.Ulusal Bayrak Yarışmaları Festivali ve Olimpik Baraj Yarışmaları</v>
      </c>
      <c r="L105" s="146" t="e">
        <f>#REF!</f>
        <v>#REF!</v>
      </c>
      <c r="M105" s="146" t="s">
        <v>337</v>
      </c>
    </row>
    <row r="106" spans="1:13" s="138" customFormat="1" ht="26.25" customHeight="1" x14ac:dyDescent="0.2">
      <c r="A106" s="140">
        <v>348</v>
      </c>
      <c r="B106" s="234" t="s">
        <v>460</v>
      </c>
      <c r="C106" s="236" t="e">
        <f>#REF!</f>
        <v>#REF!</v>
      </c>
      <c r="D106" s="238" t="e">
        <f>#REF!</f>
        <v>#REF!</v>
      </c>
      <c r="E106" s="238" t="e">
        <f>#REF!</f>
        <v>#REF!</v>
      </c>
      <c r="F106" s="240" t="e">
        <f>#REF!</f>
        <v>#REF!</v>
      </c>
      <c r="G106" s="237" t="e">
        <f>#REF!</f>
        <v>#REF!</v>
      </c>
      <c r="H106" s="148" t="s">
        <v>348</v>
      </c>
      <c r="I106" s="299"/>
      <c r="J106" s="142" t="str">
        <f>'YARIŞMA BİLGİLERİ'!$F$21</f>
        <v>Yıldız Erkekler</v>
      </c>
      <c r="K106" s="300" t="str">
        <f t="shared" si="1"/>
        <v>İSTANBUL-3.Ulusal Bayrak Yarışmaları Festivali ve Olimpik Baraj Yarışmaları</v>
      </c>
      <c r="L106" s="146" t="e">
        <f>#REF!</f>
        <v>#REF!</v>
      </c>
      <c r="M106" s="146" t="s">
        <v>337</v>
      </c>
    </row>
    <row r="107" spans="1:13" s="138" customFormat="1" ht="26.25" customHeight="1" x14ac:dyDescent="0.2">
      <c r="A107" s="140">
        <v>349</v>
      </c>
      <c r="B107" s="234" t="s">
        <v>460</v>
      </c>
      <c r="C107" s="236" t="e">
        <f>#REF!</f>
        <v>#REF!</v>
      </c>
      <c r="D107" s="238" t="e">
        <f>#REF!</f>
        <v>#REF!</v>
      </c>
      <c r="E107" s="238" t="e">
        <f>#REF!</f>
        <v>#REF!</v>
      </c>
      <c r="F107" s="240" t="e">
        <f>#REF!</f>
        <v>#REF!</v>
      </c>
      <c r="G107" s="237" t="e">
        <f>#REF!</f>
        <v>#REF!</v>
      </c>
      <c r="H107" s="148" t="s">
        <v>348</v>
      </c>
      <c r="I107" s="299"/>
      <c r="J107" s="142" t="str">
        <f>'YARIŞMA BİLGİLERİ'!$F$21</f>
        <v>Yıldız Erkekler</v>
      </c>
      <c r="K107" s="300" t="str">
        <f t="shared" si="1"/>
        <v>İSTANBUL-3.Ulusal Bayrak Yarışmaları Festivali ve Olimpik Baraj Yarışmaları</v>
      </c>
      <c r="L107" s="146" t="e">
        <f>#REF!</f>
        <v>#REF!</v>
      </c>
      <c r="M107" s="146" t="s">
        <v>337</v>
      </c>
    </row>
    <row r="108" spans="1:13" s="138" customFormat="1" ht="26.25" customHeight="1" x14ac:dyDescent="0.2">
      <c r="A108" s="140">
        <v>350</v>
      </c>
      <c r="B108" s="234" t="s">
        <v>460</v>
      </c>
      <c r="C108" s="236" t="e">
        <f>#REF!</f>
        <v>#REF!</v>
      </c>
      <c r="D108" s="238" t="e">
        <f>#REF!</f>
        <v>#REF!</v>
      </c>
      <c r="E108" s="238" t="e">
        <f>#REF!</f>
        <v>#REF!</v>
      </c>
      <c r="F108" s="240" t="e">
        <f>#REF!</f>
        <v>#REF!</v>
      </c>
      <c r="G108" s="237" t="e">
        <f>#REF!</f>
        <v>#REF!</v>
      </c>
      <c r="H108" s="148" t="s">
        <v>348</v>
      </c>
      <c r="I108" s="299"/>
      <c r="J108" s="142" t="str">
        <f>'YARIŞMA BİLGİLERİ'!$F$21</f>
        <v>Yıldız Erkekler</v>
      </c>
      <c r="K108" s="300" t="str">
        <f t="shared" si="1"/>
        <v>İSTANBUL-3.Ulusal Bayrak Yarışmaları Festivali ve Olimpik Baraj Yarışmaları</v>
      </c>
      <c r="L108" s="146" t="e">
        <f>#REF!</f>
        <v>#REF!</v>
      </c>
      <c r="M108" s="146" t="s">
        <v>337</v>
      </c>
    </row>
    <row r="109" spans="1:13" s="138" customFormat="1" ht="26.25" customHeight="1" x14ac:dyDescent="0.2">
      <c r="A109" s="140">
        <v>351</v>
      </c>
      <c r="B109" s="234" t="s">
        <v>460</v>
      </c>
      <c r="C109" s="236" t="e">
        <f>#REF!</f>
        <v>#REF!</v>
      </c>
      <c r="D109" s="238" t="e">
        <f>#REF!</f>
        <v>#REF!</v>
      </c>
      <c r="E109" s="238" t="e">
        <f>#REF!</f>
        <v>#REF!</v>
      </c>
      <c r="F109" s="240" t="e">
        <f>#REF!</f>
        <v>#REF!</v>
      </c>
      <c r="G109" s="237" t="e">
        <f>#REF!</f>
        <v>#REF!</v>
      </c>
      <c r="H109" s="148" t="s">
        <v>348</v>
      </c>
      <c r="I109" s="299"/>
      <c r="J109" s="142" t="str">
        <f>'YARIŞMA BİLGİLERİ'!$F$21</f>
        <v>Yıldız Erkekler</v>
      </c>
      <c r="K109" s="300" t="str">
        <f t="shared" si="1"/>
        <v>İSTANBUL-3.Ulusal Bayrak Yarışmaları Festivali ve Olimpik Baraj Yarışmaları</v>
      </c>
      <c r="L109" s="146" t="e">
        <f>#REF!</f>
        <v>#REF!</v>
      </c>
      <c r="M109" s="146" t="s">
        <v>337</v>
      </c>
    </row>
    <row r="110" spans="1:13" s="138" customFormat="1" ht="26.25" customHeight="1" x14ac:dyDescent="0.2">
      <c r="A110" s="140">
        <v>352</v>
      </c>
      <c r="B110" s="234" t="s">
        <v>460</v>
      </c>
      <c r="C110" s="236" t="e">
        <f>#REF!</f>
        <v>#REF!</v>
      </c>
      <c r="D110" s="238" t="e">
        <f>#REF!</f>
        <v>#REF!</v>
      </c>
      <c r="E110" s="238" t="e">
        <f>#REF!</f>
        <v>#REF!</v>
      </c>
      <c r="F110" s="240" t="e">
        <f>#REF!</f>
        <v>#REF!</v>
      </c>
      <c r="G110" s="237" t="e">
        <f>#REF!</f>
        <v>#REF!</v>
      </c>
      <c r="H110" s="148" t="s">
        <v>348</v>
      </c>
      <c r="I110" s="299"/>
      <c r="J110" s="142" t="str">
        <f>'YARIŞMA BİLGİLERİ'!$F$21</f>
        <v>Yıldız Erkekler</v>
      </c>
      <c r="K110" s="300" t="str">
        <f t="shared" si="1"/>
        <v>İSTANBUL-3.Ulusal Bayrak Yarışmaları Festivali ve Olimpik Baraj Yarışmaları</v>
      </c>
      <c r="L110" s="146" t="e">
        <f>#REF!</f>
        <v>#REF!</v>
      </c>
      <c r="M110" s="146" t="s">
        <v>337</v>
      </c>
    </row>
    <row r="111" spans="1:13" s="138" customFormat="1" ht="26.25" customHeight="1" x14ac:dyDescent="0.2">
      <c r="A111" s="140">
        <v>353</v>
      </c>
      <c r="B111" s="234" t="s">
        <v>460</v>
      </c>
      <c r="C111" s="236" t="e">
        <f>#REF!</f>
        <v>#REF!</v>
      </c>
      <c r="D111" s="238" t="e">
        <f>#REF!</f>
        <v>#REF!</v>
      </c>
      <c r="E111" s="238" t="e">
        <f>#REF!</f>
        <v>#REF!</v>
      </c>
      <c r="F111" s="240" t="e">
        <f>#REF!</f>
        <v>#REF!</v>
      </c>
      <c r="G111" s="237" t="e">
        <f>#REF!</f>
        <v>#REF!</v>
      </c>
      <c r="H111" s="148" t="s">
        <v>348</v>
      </c>
      <c r="I111" s="299"/>
      <c r="J111" s="142" t="str">
        <f>'YARIŞMA BİLGİLERİ'!$F$21</f>
        <v>Yıldız Erkekler</v>
      </c>
      <c r="K111" s="300" t="str">
        <f t="shared" si="1"/>
        <v>İSTANBUL-3.Ulusal Bayrak Yarışmaları Festivali ve Olimpik Baraj Yarışmaları</v>
      </c>
      <c r="L111" s="146" t="e">
        <f>#REF!</f>
        <v>#REF!</v>
      </c>
      <c r="M111" s="146" t="s">
        <v>337</v>
      </c>
    </row>
    <row r="112" spans="1:13" s="138" customFormat="1" ht="26.25" customHeight="1" x14ac:dyDescent="0.2">
      <c r="A112" s="140">
        <v>354</v>
      </c>
      <c r="B112" s="234" t="s">
        <v>460</v>
      </c>
      <c r="C112" s="236" t="e">
        <f>#REF!</f>
        <v>#REF!</v>
      </c>
      <c r="D112" s="238" t="e">
        <f>#REF!</f>
        <v>#REF!</v>
      </c>
      <c r="E112" s="238" t="e">
        <f>#REF!</f>
        <v>#REF!</v>
      </c>
      <c r="F112" s="240" t="e">
        <f>#REF!</f>
        <v>#REF!</v>
      </c>
      <c r="G112" s="237" t="e">
        <f>#REF!</f>
        <v>#REF!</v>
      </c>
      <c r="H112" s="148" t="s">
        <v>348</v>
      </c>
      <c r="I112" s="299"/>
      <c r="J112" s="142" t="str">
        <f>'YARIŞMA BİLGİLERİ'!$F$21</f>
        <v>Yıldız Erkekler</v>
      </c>
      <c r="K112" s="300" t="str">
        <f t="shared" si="1"/>
        <v>İSTANBUL-3.Ulusal Bayrak Yarışmaları Festivali ve Olimpik Baraj Yarışmaları</v>
      </c>
      <c r="L112" s="146" t="e">
        <f>#REF!</f>
        <v>#REF!</v>
      </c>
      <c r="M112" s="146" t="s">
        <v>337</v>
      </c>
    </row>
    <row r="113" spans="1:13" s="138" customFormat="1" ht="26.25" customHeight="1" x14ac:dyDescent="0.2">
      <c r="A113" s="140">
        <v>355</v>
      </c>
      <c r="B113" s="234" t="s">
        <v>460</v>
      </c>
      <c r="C113" s="236" t="e">
        <f>#REF!</f>
        <v>#REF!</v>
      </c>
      <c r="D113" s="238" t="e">
        <f>#REF!</f>
        <v>#REF!</v>
      </c>
      <c r="E113" s="238" t="e">
        <f>#REF!</f>
        <v>#REF!</v>
      </c>
      <c r="F113" s="240" t="e">
        <f>#REF!</f>
        <v>#REF!</v>
      </c>
      <c r="G113" s="237" t="e">
        <f>#REF!</f>
        <v>#REF!</v>
      </c>
      <c r="H113" s="148" t="s">
        <v>348</v>
      </c>
      <c r="I113" s="299"/>
      <c r="J113" s="142" t="str">
        <f>'YARIŞMA BİLGİLERİ'!$F$21</f>
        <v>Yıldız Erkekler</v>
      </c>
      <c r="K113" s="300" t="str">
        <f t="shared" si="1"/>
        <v>İSTANBUL-3.Ulusal Bayrak Yarışmaları Festivali ve Olimpik Baraj Yarışmaları</v>
      </c>
      <c r="L113" s="146" t="e">
        <f>#REF!</f>
        <v>#REF!</v>
      </c>
      <c r="M113" s="146" t="s">
        <v>337</v>
      </c>
    </row>
    <row r="114" spans="1:13" s="138" customFormat="1" ht="26.25" customHeight="1" x14ac:dyDescent="0.2">
      <c r="A114" s="140">
        <v>356</v>
      </c>
      <c r="B114" s="234" t="s">
        <v>460</v>
      </c>
      <c r="C114" s="236" t="e">
        <f>#REF!</f>
        <v>#REF!</v>
      </c>
      <c r="D114" s="238" t="e">
        <f>#REF!</f>
        <v>#REF!</v>
      </c>
      <c r="E114" s="238" t="e">
        <f>#REF!</f>
        <v>#REF!</v>
      </c>
      <c r="F114" s="240" t="e">
        <f>#REF!</f>
        <v>#REF!</v>
      </c>
      <c r="G114" s="237" t="e">
        <f>#REF!</f>
        <v>#REF!</v>
      </c>
      <c r="H114" s="148" t="s">
        <v>348</v>
      </c>
      <c r="I114" s="299"/>
      <c r="J114" s="142" t="str">
        <f>'YARIŞMA BİLGİLERİ'!$F$21</f>
        <v>Yıldız Erkekler</v>
      </c>
      <c r="K114" s="300" t="str">
        <f t="shared" si="1"/>
        <v>İSTANBUL-3.Ulusal Bayrak Yarışmaları Festivali ve Olimpik Baraj Yarışmaları</v>
      </c>
      <c r="L114" s="146" t="e">
        <f>#REF!</f>
        <v>#REF!</v>
      </c>
      <c r="M114" s="146" t="s">
        <v>337</v>
      </c>
    </row>
    <row r="115" spans="1:13" s="138" customFormat="1" ht="26.25" customHeight="1" x14ac:dyDescent="0.2">
      <c r="A115" s="140">
        <v>357</v>
      </c>
      <c r="B115" s="234" t="s">
        <v>460</v>
      </c>
      <c r="C115" s="236" t="e">
        <f>#REF!</f>
        <v>#REF!</v>
      </c>
      <c r="D115" s="238" t="e">
        <f>#REF!</f>
        <v>#REF!</v>
      </c>
      <c r="E115" s="238" t="e">
        <f>#REF!</f>
        <v>#REF!</v>
      </c>
      <c r="F115" s="240" t="e">
        <f>#REF!</f>
        <v>#REF!</v>
      </c>
      <c r="G115" s="237" t="e">
        <f>#REF!</f>
        <v>#REF!</v>
      </c>
      <c r="H115" s="148" t="s">
        <v>348</v>
      </c>
      <c r="I115" s="299"/>
      <c r="J115" s="142" t="str">
        <f>'YARIŞMA BİLGİLERİ'!$F$21</f>
        <v>Yıldız Erkekler</v>
      </c>
      <c r="K115" s="300" t="str">
        <f t="shared" si="1"/>
        <v>İSTANBUL-3.Ulusal Bayrak Yarışmaları Festivali ve Olimpik Baraj Yarışmaları</v>
      </c>
      <c r="L115" s="146" t="e">
        <f>#REF!</f>
        <v>#REF!</v>
      </c>
      <c r="M115" s="146" t="s">
        <v>337</v>
      </c>
    </row>
    <row r="116" spans="1:13" s="138" customFormat="1" ht="26.25" customHeight="1" x14ac:dyDescent="0.2">
      <c r="A116" s="140">
        <v>358</v>
      </c>
      <c r="B116" s="234" t="s">
        <v>460</v>
      </c>
      <c r="C116" s="236" t="e">
        <f>#REF!</f>
        <v>#REF!</v>
      </c>
      <c r="D116" s="238" t="e">
        <f>#REF!</f>
        <v>#REF!</v>
      </c>
      <c r="E116" s="238" t="e">
        <f>#REF!</f>
        <v>#REF!</v>
      </c>
      <c r="F116" s="240" t="e">
        <f>#REF!</f>
        <v>#REF!</v>
      </c>
      <c r="G116" s="237" t="e">
        <f>#REF!</f>
        <v>#REF!</v>
      </c>
      <c r="H116" s="148" t="s">
        <v>348</v>
      </c>
      <c r="I116" s="299"/>
      <c r="J116" s="142" t="str">
        <f>'YARIŞMA BİLGİLERİ'!$F$21</f>
        <v>Yıldız Erkekler</v>
      </c>
      <c r="K116" s="300" t="str">
        <f t="shared" si="1"/>
        <v>İSTANBUL-3.Ulusal Bayrak Yarışmaları Festivali ve Olimpik Baraj Yarışmaları</v>
      </c>
      <c r="L116" s="146" t="e">
        <f>#REF!</f>
        <v>#REF!</v>
      </c>
      <c r="M116" s="146" t="s">
        <v>337</v>
      </c>
    </row>
    <row r="117" spans="1:13" s="138" customFormat="1" ht="26.25" customHeight="1" x14ac:dyDescent="0.2">
      <c r="A117" s="140">
        <v>359</v>
      </c>
      <c r="B117" s="234" t="s">
        <v>460</v>
      </c>
      <c r="C117" s="236" t="e">
        <f>#REF!</f>
        <v>#REF!</v>
      </c>
      <c r="D117" s="238" t="e">
        <f>#REF!</f>
        <v>#REF!</v>
      </c>
      <c r="E117" s="238" t="e">
        <f>#REF!</f>
        <v>#REF!</v>
      </c>
      <c r="F117" s="240" t="e">
        <f>#REF!</f>
        <v>#REF!</v>
      </c>
      <c r="G117" s="237" t="e">
        <f>#REF!</f>
        <v>#REF!</v>
      </c>
      <c r="H117" s="148" t="s">
        <v>348</v>
      </c>
      <c r="I117" s="299"/>
      <c r="J117" s="142" t="str">
        <f>'YARIŞMA BİLGİLERİ'!$F$21</f>
        <v>Yıldız Erkekler</v>
      </c>
      <c r="K117" s="300" t="str">
        <f t="shared" si="1"/>
        <v>İSTANBUL-3.Ulusal Bayrak Yarışmaları Festivali ve Olimpik Baraj Yarışmaları</v>
      </c>
      <c r="L117" s="146" t="e">
        <f>#REF!</f>
        <v>#REF!</v>
      </c>
      <c r="M117" s="146" t="s">
        <v>337</v>
      </c>
    </row>
    <row r="118" spans="1:13" s="138" customFormat="1" ht="26.25" customHeight="1" x14ac:dyDescent="0.2">
      <c r="A118" s="140">
        <v>360</v>
      </c>
      <c r="B118" s="234" t="s">
        <v>460</v>
      </c>
      <c r="C118" s="236" t="e">
        <f>#REF!</f>
        <v>#REF!</v>
      </c>
      <c r="D118" s="238" t="e">
        <f>#REF!</f>
        <v>#REF!</v>
      </c>
      <c r="E118" s="238" t="e">
        <f>#REF!</f>
        <v>#REF!</v>
      </c>
      <c r="F118" s="240" t="e">
        <f>#REF!</f>
        <v>#REF!</v>
      </c>
      <c r="G118" s="237" t="e">
        <f>#REF!</f>
        <v>#REF!</v>
      </c>
      <c r="H118" s="148" t="s">
        <v>348</v>
      </c>
      <c r="I118" s="299"/>
      <c r="J118" s="142" t="str">
        <f>'YARIŞMA BİLGİLERİ'!$F$21</f>
        <v>Yıldız Erkekler</v>
      </c>
      <c r="K118" s="300" t="str">
        <f t="shared" si="1"/>
        <v>İSTANBUL-3.Ulusal Bayrak Yarışmaları Festivali ve Olimpik Baraj Yarışmaları</v>
      </c>
      <c r="L118" s="146" t="e">
        <f>#REF!</f>
        <v>#REF!</v>
      </c>
      <c r="M118" s="146" t="s">
        <v>337</v>
      </c>
    </row>
    <row r="119" spans="1:13" s="138" customFormat="1" ht="26.25" customHeight="1" x14ac:dyDescent="0.2">
      <c r="A119" s="140">
        <v>361</v>
      </c>
      <c r="B119" s="234" t="s">
        <v>460</v>
      </c>
      <c r="C119" s="236" t="e">
        <f>#REF!</f>
        <v>#REF!</v>
      </c>
      <c r="D119" s="238" t="e">
        <f>#REF!</f>
        <v>#REF!</v>
      </c>
      <c r="E119" s="238" t="e">
        <f>#REF!</f>
        <v>#REF!</v>
      </c>
      <c r="F119" s="240" t="e">
        <f>#REF!</f>
        <v>#REF!</v>
      </c>
      <c r="G119" s="237" t="e">
        <f>#REF!</f>
        <v>#REF!</v>
      </c>
      <c r="H119" s="148" t="s">
        <v>348</v>
      </c>
      <c r="I119" s="299"/>
      <c r="J119" s="142" t="str">
        <f>'YARIŞMA BİLGİLERİ'!$F$21</f>
        <v>Yıldız Erkekler</v>
      </c>
      <c r="K119" s="300" t="str">
        <f t="shared" si="1"/>
        <v>İSTANBUL-3.Ulusal Bayrak Yarışmaları Festivali ve Olimpik Baraj Yarışmaları</v>
      </c>
      <c r="L119" s="146" t="e">
        <f>#REF!</f>
        <v>#REF!</v>
      </c>
      <c r="M119" s="146" t="s">
        <v>337</v>
      </c>
    </row>
    <row r="120" spans="1:13" s="138" customFormat="1" ht="26.25" customHeight="1" x14ac:dyDescent="0.2">
      <c r="A120" s="140">
        <v>362</v>
      </c>
      <c r="B120" s="234" t="s">
        <v>460</v>
      </c>
      <c r="C120" s="236" t="e">
        <f>#REF!</f>
        <v>#REF!</v>
      </c>
      <c r="D120" s="238" t="e">
        <f>#REF!</f>
        <v>#REF!</v>
      </c>
      <c r="E120" s="238" t="e">
        <f>#REF!</f>
        <v>#REF!</v>
      </c>
      <c r="F120" s="240" t="e">
        <f>#REF!</f>
        <v>#REF!</v>
      </c>
      <c r="G120" s="237" t="e">
        <f>#REF!</f>
        <v>#REF!</v>
      </c>
      <c r="H120" s="148" t="s">
        <v>348</v>
      </c>
      <c r="I120" s="299"/>
      <c r="J120" s="142" t="str">
        <f>'YARIŞMA BİLGİLERİ'!$F$21</f>
        <v>Yıldız Erkekler</v>
      </c>
      <c r="K120" s="300" t="str">
        <f t="shared" si="1"/>
        <v>İSTANBUL-3.Ulusal Bayrak Yarışmaları Festivali ve Olimpik Baraj Yarışmaları</v>
      </c>
      <c r="L120" s="146" t="e">
        <f>#REF!</f>
        <v>#REF!</v>
      </c>
      <c r="M120" s="146" t="s">
        <v>337</v>
      </c>
    </row>
    <row r="121" spans="1:13" s="138" customFormat="1" ht="26.25" customHeight="1" x14ac:dyDescent="0.2">
      <c r="A121" s="140">
        <v>363</v>
      </c>
      <c r="B121" s="234" t="s">
        <v>460</v>
      </c>
      <c r="C121" s="236" t="e">
        <f>#REF!</f>
        <v>#REF!</v>
      </c>
      <c r="D121" s="238" t="e">
        <f>#REF!</f>
        <v>#REF!</v>
      </c>
      <c r="E121" s="238" t="e">
        <f>#REF!</f>
        <v>#REF!</v>
      </c>
      <c r="F121" s="240" t="e">
        <f>#REF!</f>
        <v>#REF!</v>
      </c>
      <c r="G121" s="237" t="e">
        <f>#REF!</f>
        <v>#REF!</v>
      </c>
      <c r="H121" s="148" t="s">
        <v>348</v>
      </c>
      <c r="I121" s="299"/>
      <c r="J121" s="142" t="str">
        <f>'YARIŞMA BİLGİLERİ'!$F$21</f>
        <v>Yıldız Erkekler</v>
      </c>
      <c r="K121" s="300" t="str">
        <f t="shared" si="1"/>
        <v>İSTANBUL-3.Ulusal Bayrak Yarışmaları Festivali ve Olimpik Baraj Yarışmaları</v>
      </c>
      <c r="L121" s="146" t="e">
        <f>#REF!</f>
        <v>#REF!</v>
      </c>
      <c r="M121" s="146" t="s">
        <v>337</v>
      </c>
    </row>
    <row r="122" spans="1:13" s="138" customFormat="1" ht="26.25" customHeight="1" x14ac:dyDescent="0.2">
      <c r="A122" s="140">
        <v>364</v>
      </c>
      <c r="B122" s="234" t="s">
        <v>460</v>
      </c>
      <c r="C122" s="236" t="e">
        <f>#REF!</f>
        <v>#REF!</v>
      </c>
      <c r="D122" s="238" t="e">
        <f>#REF!</f>
        <v>#REF!</v>
      </c>
      <c r="E122" s="238" t="e">
        <f>#REF!</f>
        <v>#REF!</v>
      </c>
      <c r="F122" s="240" t="e">
        <f>#REF!</f>
        <v>#REF!</v>
      </c>
      <c r="G122" s="237" t="e">
        <f>#REF!</f>
        <v>#REF!</v>
      </c>
      <c r="H122" s="148" t="s">
        <v>348</v>
      </c>
      <c r="I122" s="299"/>
      <c r="J122" s="142" t="str">
        <f>'YARIŞMA BİLGİLERİ'!$F$21</f>
        <v>Yıldız Erkekler</v>
      </c>
      <c r="K122" s="300" t="str">
        <f t="shared" si="1"/>
        <v>İSTANBUL-3.Ulusal Bayrak Yarışmaları Festivali ve Olimpik Baraj Yarışmaları</v>
      </c>
      <c r="L122" s="146" t="e">
        <f>#REF!</f>
        <v>#REF!</v>
      </c>
      <c r="M122" s="146" t="s">
        <v>337</v>
      </c>
    </row>
    <row r="123" spans="1:13" s="138" customFormat="1" ht="26.25" customHeight="1" x14ac:dyDescent="0.2">
      <c r="A123" s="140">
        <v>365</v>
      </c>
      <c r="B123" s="234" t="s">
        <v>460</v>
      </c>
      <c r="C123" s="236" t="e">
        <f>#REF!</f>
        <v>#REF!</v>
      </c>
      <c r="D123" s="238" t="e">
        <f>#REF!</f>
        <v>#REF!</v>
      </c>
      <c r="E123" s="238" t="e">
        <f>#REF!</f>
        <v>#REF!</v>
      </c>
      <c r="F123" s="240" t="e">
        <f>#REF!</f>
        <v>#REF!</v>
      </c>
      <c r="G123" s="237" t="e">
        <f>#REF!</f>
        <v>#REF!</v>
      </c>
      <c r="H123" s="148" t="s">
        <v>348</v>
      </c>
      <c r="I123" s="299"/>
      <c r="J123" s="142" t="str">
        <f>'YARIŞMA BİLGİLERİ'!$F$21</f>
        <v>Yıldız Erkekler</v>
      </c>
      <c r="K123" s="300" t="str">
        <f t="shared" si="1"/>
        <v>İSTANBUL-3.Ulusal Bayrak Yarışmaları Festivali ve Olimpik Baraj Yarışmaları</v>
      </c>
      <c r="L123" s="146" t="e">
        <f>#REF!</f>
        <v>#REF!</v>
      </c>
      <c r="M123" s="146" t="s">
        <v>337</v>
      </c>
    </row>
    <row r="124" spans="1:13" s="138" customFormat="1" ht="26.25" customHeight="1" x14ac:dyDescent="0.2">
      <c r="A124" s="140">
        <v>366</v>
      </c>
      <c r="B124" s="234" t="s">
        <v>460</v>
      </c>
      <c r="C124" s="236" t="e">
        <f>#REF!</f>
        <v>#REF!</v>
      </c>
      <c r="D124" s="238" t="e">
        <f>#REF!</f>
        <v>#REF!</v>
      </c>
      <c r="E124" s="238" t="e">
        <f>#REF!</f>
        <v>#REF!</v>
      </c>
      <c r="F124" s="240" t="e">
        <f>#REF!</f>
        <v>#REF!</v>
      </c>
      <c r="G124" s="237" t="e">
        <f>#REF!</f>
        <v>#REF!</v>
      </c>
      <c r="H124" s="148" t="s">
        <v>348</v>
      </c>
      <c r="I124" s="299"/>
      <c r="J124" s="142" t="str">
        <f>'YARIŞMA BİLGİLERİ'!$F$21</f>
        <v>Yıldız Erkekler</v>
      </c>
      <c r="K124" s="300" t="str">
        <f t="shared" si="1"/>
        <v>İSTANBUL-3.Ulusal Bayrak Yarışmaları Festivali ve Olimpik Baraj Yarışmaları</v>
      </c>
      <c r="L124" s="146" t="e">
        <f>#REF!</f>
        <v>#REF!</v>
      </c>
      <c r="M124" s="146" t="s">
        <v>337</v>
      </c>
    </row>
    <row r="125" spans="1:13" s="138" customFormat="1" ht="26.25" customHeight="1" x14ac:dyDescent="0.2">
      <c r="A125" s="140">
        <v>367</v>
      </c>
      <c r="B125" s="234" t="s">
        <v>460</v>
      </c>
      <c r="C125" s="236" t="e">
        <f>#REF!</f>
        <v>#REF!</v>
      </c>
      <c r="D125" s="238" t="e">
        <f>#REF!</f>
        <v>#REF!</v>
      </c>
      <c r="E125" s="238" t="e">
        <f>#REF!</f>
        <v>#REF!</v>
      </c>
      <c r="F125" s="240" t="e">
        <f>#REF!</f>
        <v>#REF!</v>
      </c>
      <c r="G125" s="237" t="e">
        <f>#REF!</f>
        <v>#REF!</v>
      </c>
      <c r="H125" s="148" t="s">
        <v>348</v>
      </c>
      <c r="I125" s="299"/>
      <c r="J125" s="142" t="str">
        <f>'YARIŞMA BİLGİLERİ'!$F$21</f>
        <v>Yıldız Erkekler</v>
      </c>
      <c r="K125" s="300" t="str">
        <f t="shared" si="1"/>
        <v>İSTANBUL-3.Ulusal Bayrak Yarışmaları Festivali ve Olimpik Baraj Yarışmaları</v>
      </c>
      <c r="L125" s="146" t="e">
        <f>#REF!</f>
        <v>#REF!</v>
      </c>
      <c r="M125" s="146" t="s">
        <v>337</v>
      </c>
    </row>
    <row r="126" spans="1:13" s="138" customFormat="1" ht="26.25" customHeight="1" x14ac:dyDescent="0.2">
      <c r="A126" s="140">
        <v>368</v>
      </c>
      <c r="B126" s="234" t="s">
        <v>460</v>
      </c>
      <c r="C126" s="236" t="e">
        <f>#REF!</f>
        <v>#REF!</v>
      </c>
      <c r="D126" s="238" t="e">
        <f>#REF!</f>
        <v>#REF!</v>
      </c>
      <c r="E126" s="238" t="e">
        <f>#REF!</f>
        <v>#REF!</v>
      </c>
      <c r="F126" s="240" t="e">
        <f>#REF!</f>
        <v>#REF!</v>
      </c>
      <c r="G126" s="237" t="e">
        <f>#REF!</f>
        <v>#REF!</v>
      </c>
      <c r="H126" s="148" t="s">
        <v>348</v>
      </c>
      <c r="I126" s="299"/>
      <c r="J126" s="142" t="str">
        <f>'YARIŞMA BİLGİLERİ'!$F$21</f>
        <v>Yıldız Erkekler</v>
      </c>
      <c r="K126" s="300" t="str">
        <f t="shared" si="1"/>
        <v>İSTANBUL-3.Ulusal Bayrak Yarışmaları Festivali ve Olimpik Baraj Yarışmaları</v>
      </c>
      <c r="L126" s="146" t="e">
        <f>#REF!</f>
        <v>#REF!</v>
      </c>
      <c r="M126" s="146" t="s">
        <v>337</v>
      </c>
    </row>
    <row r="127" spans="1:13" s="138" customFormat="1" ht="26.25" customHeight="1" x14ac:dyDescent="0.2">
      <c r="A127" s="140">
        <v>369</v>
      </c>
      <c r="B127" s="234" t="s">
        <v>460</v>
      </c>
      <c r="C127" s="236" t="e">
        <f>#REF!</f>
        <v>#REF!</v>
      </c>
      <c r="D127" s="238" t="e">
        <f>#REF!</f>
        <v>#REF!</v>
      </c>
      <c r="E127" s="238" t="e">
        <f>#REF!</f>
        <v>#REF!</v>
      </c>
      <c r="F127" s="240" t="e">
        <f>#REF!</f>
        <v>#REF!</v>
      </c>
      <c r="G127" s="237" t="e">
        <f>#REF!</f>
        <v>#REF!</v>
      </c>
      <c r="H127" s="148" t="s">
        <v>348</v>
      </c>
      <c r="I127" s="299"/>
      <c r="J127" s="142" t="str">
        <f>'YARIŞMA BİLGİLERİ'!$F$21</f>
        <v>Yıldız Erkekler</v>
      </c>
      <c r="K127" s="300" t="str">
        <f t="shared" si="1"/>
        <v>İSTANBUL-3.Ulusal Bayrak Yarışmaları Festivali ve Olimpik Baraj Yarışmaları</v>
      </c>
      <c r="L127" s="146" t="e">
        <f>#REF!</f>
        <v>#REF!</v>
      </c>
      <c r="M127" s="146" t="s">
        <v>337</v>
      </c>
    </row>
    <row r="128" spans="1:13" s="138" customFormat="1" ht="26.25" customHeight="1" x14ac:dyDescent="0.2">
      <c r="A128" s="140">
        <v>370</v>
      </c>
      <c r="B128" s="234" t="s">
        <v>460</v>
      </c>
      <c r="C128" s="236" t="e">
        <f>#REF!</f>
        <v>#REF!</v>
      </c>
      <c r="D128" s="238" t="e">
        <f>#REF!</f>
        <v>#REF!</v>
      </c>
      <c r="E128" s="238" t="e">
        <f>#REF!</f>
        <v>#REF!</v>
      </c>
      <c r="F128" s="240" t="e">
        <f>#REF!</f>
        <v>#REF!</v>
      </c>
      <c r="G128" s="237" t="e">
        <f>#REF!</f>
        <v>#REF!</v>
      </c>
      <c r="H128" s="148" t="s">
        <v>348</v>
      </c>
      <c r="I128" s="299"/>
      <c r="J128" s="142" t="str">
        <f>'YARIŞMA BİLGİLERİ'!$F$21</f>
        <v>Yıldız Erkekler</v>
      </c>
      <c r="K128" s="300" t="str">
        <f t="shared" si="1"/>
        <v>İSTANBUL-3.Ulusal Bayrak Yarışmaları Festivali ve Olimpik Baraj Yarışmaları</v>
      </c>
      <c r="L128" s="146" t="e">
        <f>#REF!</f>
        <v>#REF!</v>
      </c>
      <c r="M128" s="146" t="s">
        <v>337</v>
      </c>
    </row>
    <row r="129" spans="1:13" s="138" customFormat="1" ht="26.25" customHeight="1" x14ac:dyDescent="0.2">
      <c r="A129" s="140">
        <v>451</v>
      </c>
      <c r="B129" s="234" t="s">
        <v>460</v>
      </c>
      <c r="C129" s="236" t="e">
        <f>#REF!</f>
        <v>#REF!</v>
      </c>
      <c r="D129" s="238" t="e">
        <f>#REF!</f>
        <v>#REF!</v>
      </c>
      <c r="E129" s="238" t="e">
        <f>#REF!</f>
        <v>#REF!</v>
      </c>
      <c r="F129" s="240" t="e">
        <f>#REF!</f>
        <v>#REF!</v>
      </c>
      <c r="G129" s="237" t="e">
        <f>#REF!</f>
        <v>#REF!</v>
      </c>
      <c r="H129" s="148" t="s">
        <v>348</v>
      </c>
      <c r="I129" s="299"/>
      <c r="J129" s="142" t="str">
        <f>'YARIŞMA BİLGİLERİ'!$F$21</f>
        <v>Yıldız Erkekler</v>
      </c>
      <c r="K129" s="300" t="str">
        <f t="shared" si="1"/>
        <v>İSTANBUL-3.Ulusal Bayrak Yarışmaları Festivali ve Olimpik Baraj Yarışmaları</v>
      </c>
      <c r="L129" s="146" t="e">
        <f>#REF!</f>
        <v>#REF!</v>
      </c>
      <c r="M129" s="146" t="s">
        <v>337</v>
      </c>
    </row>
    <row r="130" spans="1:13" s="138" customFormat="1" ht="26.25" customHeight="1" x14ac:dyDescent="0.2">
      <c r="A130" s="140">
        <v>452</v>
      </c>
      <c r="B130" s="234" t="s">
        <v>460</v>
      </c>
      <c r="C130" s="236" t="e">
        <f>#REF!</f>
        <v>#REF!</v>
      </c>
      <c r="D130" s="238" t="e">
        <f>#REF!</f>
        <v>#REF!</v>
      </c>
      <c r="E130" s="238" t="e">
        <f>#REF!</f>
        <v>#REF!</v>
      </c>
      <c r="F130" s="240" t="e">
        <f>#REF!</f>
        <v>#REF!</v>
      </c>
      <c r="G130" s="237" t="e">
        <f>#REF!</f>
        <v>#REF!</v>
      </c>
      <c r="H130" s="148" t="s">
        <v>348</v>
      </c>
      <c r="I130" s="299"/>
      <c r="J130" s="142" t="str">
        <f>'YARIŞMA BİLGİLERİ'!$F$21</f>
        <v>Yıldız Erkekler</v>
      </c>
      <c r="K130" s="300" t="str">
        <f t="shared" si="1"/>
        <v>İSTANBUL-3.Ulusal Bayrak Yarışmaları Festivali ve Olimpik Baraj Yarışmaları</v>
      </c>
      <c r="L130" s="146" t="e">
        <f>#REF!</f>
        <v>#REF!</v>
      </c>
      <c r="M130" s="146" t="s">
        <v>337</v>
      </c>
    </row>
    <row r="131" spans="1:13" s="138" customFormat="1" ht="26.25" customHeight="1" x14ac:dyDescent="0.2">
      <c r="A131" s="140">
        <v>453</v>
      </c>
      <c r="B131" s="234" t="s">
        <v>460</v>
      </c>
      <c r="C131" s="236" t="e">
        <f>#REF!</f>
        <v>#REF!</v>
      </c>
      <c r="D131" s="238" t="e">
        <f>#REF!</f>
        <v>#REF!</v>
      </c>
      <c r="E131" s="238" t="e">
        <f>#REF!</f>
        <v>#REF!</v>
      </c>
      <c r="F131" s="240" t="e">
        <f>#REF!</f>
        <v>#REF!</v>
      </c>
      <c r="G131" s="237" t="e">
        <f>#REF!</f>
        <v>#REF!</v>
      </c>
      <c r="H131" s="148" t="s">
        <v>348</v>
      </c>
      <c r="I131" s="299"/>
      <c r="J131" s="142" t="str">
        <f>'YARIŞMA BİLGİLERİ'!$F$21</f>
        <v>Yıldız Erkekler</v>
      </c>
      <c r="K131" s="300" t="str">
        <f t="shared" ref="K131:K194" si="2">CONCATENATE(K$1,"-",A$1)</f>
        <v>İSTANBUL-3.Ulusal Bayrak Yarışmaları Festivali ve Olimpik Baraj Yarışmaları</v>
      </c>
      <c r="L131" s="146" t="e">
        <f>#REF!</f>
        <v>#REF!</v>
      </c>
      <c r="M131" s="146" t="s">
        <v>337</v>
      </c>
    </row>
    <row r="132" spans="1:13" s="138" customFormat="1" ht="26.25" customHeight="1" x14ac:dyDescent="0.2">
      <c r="A132" s="140">
        <v>454</v>
      </c>
      <c r="B132" s="234" t="s">
        <v>460</v>
      </c>
      <c r="C132" s="236" t="e">
        <f>#REF!</f>
        <v>#REF!</v>
      </c>
      <c r="D132" s="238" t="e">
        <f>#REF!</f>
        <v>#REF!</v>
      </c>
      <c r="E132" s="238" t="e">
        <f>#REF!</f>
        <v>#REF!</v>
      </c>
      <c r="F132" s="240" t="e">
        <f>#REF!</f>
        <v>#REF!</v>
      </c>
      <c r="G132" s="237" t="e">
        <f>#REF!</f>
        <v>#REF!</v>
      </c>
      <c r="H132" s="148" t="s">
        <v>348</v>
      </c>
      <c r="I132" s="299"/>
      <c r="J132" s="142" t="str">
        <f>'YARIŞMA BİLGİLERİ'!$F$21</f>
        <v>Yıldız Erkekler</v>
      </c>
      <c r="K132" s="300" t="str">
        <f t="shared" si="2"/>
        <v>İSTANBUL-3.Ulusal Bayrak Yarışmaları Festivali ve Olimpik Baraj Yarışmaları</v>
      </c>
      <c r="L132" s="146" t="e">
        <f>#REF!</f>
        <v>#REF!</v>
      </c>
      <c r="M132" s="146" t="s">
        <v>337</v>
      </c>
    </row>
    <row r="133" spans="1:13" s="138" customFormat="1" ht="26.25" customHeight="1" x14ac:dyDescent="0.2">
      <c r="A133" s="140">
        <v>455</v>
      </c>
      <c r="B133" s="234" t="s">
        <v>476</v>
      </c>
      <c r="C133" s="236">
        <f>'3000m.Eng'!C8</f>
        <v>36132</v>
      </c>
      <c r="D133" s="238" t="str">
        <f>'3000m.Eng'!D8</f>
        <v>OSMAN YAYAN</v>
      </c>
      <c r="E133" s="238" t="str">
        <f>'3000m.Eng'!E8</f>
        <v>İSTANBUL/ANADOLU HİSARI İDMAN YURDU S.K</v>
      </c>
      <c r="F133" s="239" t="str">
        <f>'3000m.Eng'!F8</f>
        <v>DNF</v>
      </c>
      <c r="G133" s="237" t="str">
        <f>'3000m.Eng'!A8</f>
        <v>-</v>
      </c>
      <c r="H133" s="148" t="s">
        <v>350</v>
      </c>
      <c r="I133" s="299"/>
      <c r="J133" s="142" t="str">
        <f>'YARIŞMA BİLGİLERİ'!$F$21</f>
        <v>Yıldız Erkekler</v>
      </c>
      <c r="K133" s="300" t="str">
        <f t="shared" si="2"/>
        <v>İSTANBUL-3.Ulusal Bayrak Yarışmaları Festivali ve Olimpik Baraj Yarışmaları</v>
      </c>
      <c r="L133" s="146" t="str">
        <f>'3000m.Eng'!N$4</f>
        <v>14 Haziran 2015 - 16:50</v>
      </c>
      <c r="M133" s="146" t="s">
        <v>337</v>
      </c>
    </row>
    <row r="134" spans="1:13" s="138" customFormat="1" ht="26.25" customHeight="1" x14ac:dyDescent="0.2">
      <c r="A134" s="140">
        <v>456</v>
      </c>
      <c r="B134" s="234" t="s">
        <v>476</v>
      </c>
      <c r="C134" s="236">
        <f>'3000m.Eng'!C9</f>
        <v>0</v>
      </c>
      <c r="D134" s="238">
        <f>'3000m.Eng'!D9</f>
        <v>0</v>
      </c>
      <c r="E134" s="238">
        <f>'3000m.Eng'!E9</f>
        <v>0</v>
      </c>
      <c r="F134" s="239">
        <f>'3000m.Eng'!F9</f>
        <v>0</v>
      </c>
      <c r="G134" s="237">
        <f>'3000m.Eng'!A9</f>
        <v>0</v>
      </c>
      <c r="H134" s="148" t="s">
        <v>350</v>
      </c>
      <c r="I134" s="299"/>
      <c r="J134" s="142" t="str">
        <f>'YARIŞMA BİLGİLERİ'!$F$21</f>
        <v>Yıldız Erkekler</v>
      </c>
      <c r="K134" s="300" t="str">
        <f t="shared" si="2"/>
        <v>İSTANBUL-3.Ulusal Bayrak Yarışmaları Festivali ve Olimpik Baraj Yarışmaları</v>
      </c>
      <c r="L134" s="146" t="str">
        <f>'3000m.Eng'!N$4</f>
        <v>14 Haziran 2015 - 16:50</v>
      </c>
      <c r="M134" s="146" t="s">
        <v>337</v>
      </c>
    </row>
    <row r="135" spans="1:13" s="138" customFormat="1" ht="26.25" customHeight="1" x14ac:dyDescent="0.2">
      <c r="A135" s="140">
        <v>457</v>
      </c>
      <c r="B135" s="234" t="s">
        <v>476</v>
      </c>
      <c r="C135" s="236">
        <f>'3000m.Eng'!C10</f>
        <v>0</v>
      </c>
      <c r="D135" s="238">
        <f>'3000m.Eng'!D10</f>
        <v>0</v>
      </c>
      <c r="E135" s="238">
        <f>'3000m.Eng'!E10</f>
        <v>0</v>
      </c>
      <c r="F135" s="239">
        <f>'3000m.Eng'!F10</f>
        <v>0</v>
      </c>
      <c r="G135" s="237">
        <f>'3000m.Eng'!A10</f>
        <v>0</v>
      </c>
      <c r="H135" s="148" t="s">
        <v>350</v>
      </c>
      <c r="I135" s="299"/>
      <c r="J135" s="142" t="str">
        <f>'YARIŞMA BİLGİLERİ'!$F$21</f>
        <v>Yıldız Erkekler</v>
      </c>
      <c r="K135" s="300" t="str">
        <f t="shared" si="2"/>
        <v>İSTANBUL-3.Ulusal Bayrak Yarışmaları Festivali ve Olimpik Baraj Yarışmaları</v>
      </c>
      <c r="L135" s="146" t="str">
        <f>'3000m.Eng'!N$4</f>
        <v>14 Haziran 2015 - 16:50</v>
      </c>
      <c r="M135" s="146" t="s">
        <v>337</v>
      </c>
    </row>
    <row r="136" spans="1:13" s="138" customFormat="1" ht="26.25" customHeight="1" x14ac:dyDescent="0.2">
      <c r="A136" s="140">
        <v>458</v>
      </c>
      <c r="B136" s="234" t="s">
        <v>476</v>
      </c>
      <c r="C136" s="236">
        <f>'3000m.Eng'!C11</f>
        <v>0</v>
      </c>
      <c r="D136" s="238">
        <f>'3000m.Eng'!D11</f>
        <v>0</v>
      </c>
      <c r="E136" s="238">
        <f>'3000m.Eng'!E11</f>
        <v>0</v>
      </c>
      <c r="F136" s="239">
        <f>'3000m.Eng'!F11</f>
        <v>0</v>
      </c>
      <c r="G136" s="237">
        <f>'3000m.Eng'!A11</f>
        <v>0</v>
      </c>
      <c r="H136" s="148" t="s">
        <v>350</v>
      </c>
      <c r="I136" s="299"/>
      <c r="J136" s="142" t="str">
        <f>'YARIŞMA BİLGİLERİ'!$F$21</f>
        <v>Yıldız Erkekler</v>
      </c>
      <c r="K136" s="300" t="str">
        <f t="shared" si="2"/>
        <v>İSTANBUL-3.Ulusal Bayrak Yarışmaları Festivali ve Olimpik Baraj Yarışmaları</v>
      </c>
      <c r="L136" s="146" t="str">
        <f>'3000m.Eng'!N$4</f>
        <v>14 Haziran 2015 - 16:50</v>
      </c>
      <c r="M136" s="146" t="s">
        <v>337</v>
      </c>
    </row>
    <row r="137" spans="1:13" s="138" customFormat="1" ht="26.25" customHeight="1" x14ac:dyDescent="0.2">
      <c r="A137" s="140">
        <v>459</v>
      </c>
      <c r="B137" s="234" t="s">
        <v>476</v>
      </c>
      <c r="C137" s="236">
        <f>'3000m.Eng'!C12</f>
        <v>0</v>
      </c>
      <c r="D137" s="238">
        <f>'3000m.Eng'!D12</f>
        <v>0</v>
      </c>
      <c r="E137" s="238">
        <f>'3000m.Eng'!E12</f>
        <v>0</v>
      </c>
      <c r="F137" s="239">
        <f>'3000m.Eng'!F12</f>
        <v>0</v>
      </c>
      <c r="G137" s="237">
        <f>'3000m.Eng'!A12</f>
        <v>0</v>
      </c>
      <c r="H137" s="148" t="s">
        <v>350</v>
      </c>
      <c r="I137" s="299"/>
      <c r="J137" s="142" t="str">
        <f>'YARIŞMA BİLGİLERİ'!$F$21</f>
        <v>Yıldız Erkekler</v>
      </c>
      <c r="K137" s="300" t="str">
        <f t="shared" si="2"/>
        <v>İSTANBUL-3.Ulusal Bayrak Yarışmaları Festivali ve Olimpik Baraj Yarışmaları</v>
      </c>
      <c r="L137" s="146" t="str">
        <f>'3000m.Eng'!N$4</f>
        <v>14 Haziran 2015 - 16:50</v>
      </c>
      <c r="M137" s="146" t="s">
        <v>337</v>
      </c>
    </row>
    <row r="138" spans="1:13" s="138" customFormat="1" ht="26.25" customHeight="1" x14ac:dyDescent="0.2">
      <c r="A138" s="140">
        <v>460</v>
      </c>
      <c r="B138" s="234" t="s">
        <v>476</v>
      </c>
      <c r="C138" s="236">
        <f>'3000m.Eng'!C13</f>
        <v>0</v>
      </c>
      <c r="D138" s="238">
        <f>'3000m.Eng'!D13</f>
        <v>0</v>
      </c>
      <c r="E138" s="238">
        <f>'3000m.Eng'!E13</f>
        <v>0</v>
      </c>
      <c r="F138" s="239">
        <f>'3000m.Eng'!F13</f>
        <v>0</v>
      </c>
      <c r="G138" s="237">
        <f>'3000m.Eng'!A13</f>
        <v>0</v>
      </c>
      <c r="H138" s="148" t="s">
        <v>350</v>
      </c>
      <c r="I138" s="299"/>
      <c r="J138" s="142" t="str">
        <f>'YARIŞMA BİLGİLERİ'!$F$21</f>
        <v>Yıldız Erkekler</v>
      </c>
      <c r="K138" s="300" t="str">
        <f t="shared" si="2"/>
        <v>İSTANBUL-3.Ulusal Bayrak Yarışmaları Festivali ve Olimpik Baraj Yarışmaları</v>
      </c>
      <c r="L138" s="146" t="str">
        <f>'3000m.Eng'!N$4</f>
        <v>14 Haziran 2015 - 16:50</v>
      </c>
      <c r="M138" s="146" t="s">
        <v>337</v>
      </c>
    </row>
    <row r="139" spans="1:13" s="138" customFormat="1" ht="26.25" customHeight="1" x14ac:dyDescent="0.2">
      <c r="A139" s="140">
        <v>461</v>
      </c>
      <c r="B139" s="234" t="s">
        <v>476</v>
      </c>
      <c r="C139" s="236">
        <f>'3000m.Eng'!C14</f>
        <v>0</v>
      </c>
      <c r="D139" s="238">
        <f>'3000m.Eng'!D14</f>
        <v>0</v>
      </c>
      <c r="E139" s="238">
        <f>'3000m.Eng'!E14</f>
        <v>0</v>
      </c>
      <c r="F139" s="239">
        <f>'3000m.Eng'!F14</f>
        <v>0</v>
      </c>
      <c r="G139" s="237">
        <f>'3000m.Eng'!A14</f>
        <v>0</v>
      </c>
      <c r="H139" s="148" t="s">
        <v>350</v>
      </c>
      <c r="I139" s="299"/>
      <c r="J139" s="142" t="str">
        <f>'YARIŞMA BİLGİLERİ'!$F$21</f>
        <v>Yıldız Erkekler</v>
      </c>
      <c r="K139" s="300" t="str">
        <f t="shared" si="2"/>
        <v>İSTANBUL-3.Ulusal Bayrak Yarışmaları Festivali ve Olimpik Baraj Yarışmaları</v>
      </c>
      <c r="L139" s="146" t="str">
        <f>'3000m.Eng'!N$4</f>
        <v>14 Haziran 2015 - 16:50</v>
      </c>
      <c r="M139" s="146" t="s">
        <v>337</v>
      </c>
    </row>
    <row r="140" spans="1:13" s="138" customFormat="1" ht="26.25" customHeight="1" x14ac:dyDescent="0.2">
      <c r="A140" s="140">
        <v>462</v>
      </c>
      <c r="B140" s="234" t="s">
        <v>476</v>
      </c>
      <c r="C140" s="236">
        <f>'3000m.Eng'!C15</f>
        <v>0</v>
      </c>
      <c r="D140" s="238">
        <f>'3000m.Eng'!D15</f>
        <v>0</v>
      </c>
      <c r="E140" s="238">
        <f>'3000m.Eng'!E15</f>
        <v>0</v>
      </c>
      <c r="F140" s="239">
        <f>'3000m.Eng'!F15</f>
        <v>0</v>
      </c>
      <c r="G140" s="237">
        <f>'3000m.Eng'!A15</f>
        <v>0</v>
      </c>
      <c r="H140" s="148" t="s">
        <v>350</v>
      </c>
      <c r="I140" s="299"/>
      <c r="J140" s="142" t="str">
        <f>'YARIŞMA BİLGİLERİ'!$F$21</f>
        <v>Yıldız Erkekler</v>
      </c>
      <c r="K140" s="300" t="str">
        <f t="shared" si="2"/>
        <v>İSTANBUL-3.Ulusal Bayrak Yarışmaları Festivali ve Olimpik Baraj Yarışmaları</v>
      </c>
      <c r="L140" s="146" t="str">
        <f>'3000m.Eng'!N$4</f>
        <v>14 Haziran 2015 - 16:50</v>
      </c>
      <c r="M140" s="146" t="s">
        <v>337</v>
      </c>
    </row>
    <row r="141" spans="1:13" s="138" customFormat="1" ht="26.25" customHeight="1" x14ac:dyDescent="0.2">
      <c r="A141" s="140">
        <v>463</v>
      </c>
      <c r="B141" s="234" t="s">
        <v>476</v>
      </c>
      <c r="C141" s="236">
        <f>'3000m.Eng'!C16</f>
        <v>0</v>
      </c>
      <c r="D141" s="238">
        <f>'3000m.Eng'!D16</f>
        <v>0</v>
      </c>
      <c r="E141" s="238">
        <f>'3000m.Eng'!E16</f>
        <v>0</v>
      </c>
      <c r="F141" s="239">
        <f>'3000m.Eng'!F16</f>
        <v>0</v>
      </c>
      <c r="G141" s="237">
        <f>'3000m.Eng'!A16</f>
        <v>0</v>
      </c>
      <c r="H141" s="148" t="s">
        <v>350</v>
      </c>
      <c r="I141" s="299"/>
      <c r="J141" s="142" t="str">
        <f>'YARIŞMA BİLGİLERİ'!$F$21</f>
        <v>Yıldız Erkekler</v>
      </c>
      <c r="K141" s="300" t="str">
        <f t="shared" si="2"/>
        <v>İSTANBUL-3.Ulusal Bayrak Yarışmaları Festivali ve Olimpik Baraj Yarışmaları</v>
      </c>
      <c r="L141" s="146" t="str">
        <f>'3000m.Eng'!N$4</f>
        <v>14 Haziran 2015 - 16:50</v>
      </c>
      <c r="M141" s="146" t="s">
        <v>337</v>
      </c>
    </row>
    <row r="142" spans="1:13" s="138" customFormat="1" ht="26.25" customHeight="1" x14ac:dyDescent="0.2">
      <c r="A142" s="140">
        <v>464</v>
      </c>
      <c r="B142" s="234" t="s">
        <v>476</v>
      </c>
      <c r="C142" s="236">
        <f>'3000m.Eng'!C17</f>
        <v>0</v>
      </c>
      <c r="D142" s="238">
        <f>'3000m.Eng'!D17</f>
        <v>0</v>
      </c>
      <c r="E142" s="238">
        <f>'3000m.Eng'!E17</f>
        <v>0</v>
      </c>
      <c r="F142" s="239">
        <f>'3000m.Eng'!F17</f>
        <v>0</v>
      </c>
      <c r="G142" s="237">
        <f>'3000m.Eng'!A17</f>
        <v>0</v>
      </c>
      <c r="H142" s="148" t="s">
        <v>350</v>
      </c>
      <c r="I142" s="299"/>
      <c r="J142" s="142" t="str">
        <f>'YARIŞMA BİLGİLERİ'!$F$21</f>
        <v>Yıldız Erkekler</v>
      </c>
      <c r="K142" s="300" t="str">
        <f t="shared" si="2"/>
        <v>İSTANBUL-3.Ulusal Bayrak Yarışmaları Festivali ve Olimpik Baraj Yarışmaları</v>
      </c>
      <c r="L142" s="146" t="str">
        <f>'3000m.Eng'!N$4</f>
        <v>14 Haziran 2015 - 16:50</v>
      </c>
      <c r="M142" s="146" t="s">
        <v>337</v>
      </c>
    </row>
    <row r="143" spans="1:13" s="138" customFormat="1" ht="26.25" customHeight="1" x14ac:dyDescent="0.2">
      <c r="A143" s="140">
        <v>465</v>
      </c>
      <c r="B143" s="234" t="s">
        <v>476</v>
      </c>
      <c r="C143" s="236">
        <f>'3000m.Eng'!C18</f>
        <v>0</v>
      </c>
      <c r="D143" s="238">
        <f>'3000m.Eng'!D18</f>
        <v>0</v>
      </c>
      <c r="E143" s="238">
        <f>'3000m.Eng'!E18</f>
        <v>0</v>
      </c>
      <c r="F143" s="239">
        <f>'3000m.Eng'!F18</f>
        <v>0</v>
      </c>
      <c r="G143" s="237">
        <f>'3000m.Eng'!A18</f>
        <v>0</v>
      </c>
      <c r="H143" s="148" t="s">
        <v>350</v>
      </c>
      <c r="I143" s="299"/>
      <c r="J143" s="142" t="str">
        <f>'YARIŞMA BİLGİLERİ'!$F$21</f>
        <v>Yıldız Erkekler</v>
      </c>
      <c r="K143" s="300" t="str">
        <f t="shared" si="2"/>
        <v>İSTANBUL-3.Ulusal Bayrak Yarışmaları Festivali ve Olimpik Baraj Yarışmaları</v>
      </c>
      <c r="L143" s="146" t="str">
        <f>'3000m.Eng'!N$4</f>
        <v>14 Haziran 2015 - 16:50</v>
      </c>
      <c r="M143" s="146" t="s">
        <v>337</v>
      </c>
    </row>
    <row r="144" spans="1:13" s="138" customFormat="1" ht="26.25" customHeight="1" x14ac:dyDescent="0.2">
      <c r="A144" s="140">
        <v>466</v>
      </c>
      <c r="B144" s="234" t="s">
        <v>476</v>
      </c>
      <c r="C144" s="236">
        <f>'3000m.Eng'!C19</f>
        <v>0</v>
      </c>
      <c r="D144" s="238">
        <f>'3000m.Eng'!D19</f>
        <v>0</v>
      </c>
      <c r="E144" s="238">
        <f>'3000m.Eng'!E19</f>
        <v>0</v>
      </c>
      <c r="F144" s="239">
        <f>'3000m.Eng'!F19</f>
        <v>0</v>
      </c>
      <c r="G144" s="237">
        <f>'3000m.Eng'!A19</f>
        <v>0</v>
      </c>
      <c r="H144" s="148" t="s">
        <v>350</v>
      </c>
      <c r="I144" s="299"/>
      <c r="J144" s="142" t="str">
        <f>'YARIŞMA BİLGİLERİ'!$F$21</f>
        <v>Yıldız Erkekler</v>
      </c>
      <c r="K144" s="300" t="str">
        <f t="shared" si="2"/>
        <v>İSTANBUL-3.Ulusal Bayrak Yarışmaları Festivali ve Olimpik Baraj Yarışmaları</v>
      </c>
      <c r="L144" s="146" t="str">
        <f>'3000m.Eng'!N$4</f>
        <v>14 Haziran 2015 - 16:50</v>
      </c>
      <c r="M144" s="146" t="s">
        <v>337</v>
      </c>
    </row>
    <row r="145" spans="1:13" s="138" customFormat="1" ht="26.25" customHeight="1" x14ac:dyDescent="0.2">
      <c r="A145" s="140">
        <v>467</v>
      </c>
      <c r="B145" s="234" t="s">
        <v>476</v>
      </c>
      <c r="C145" s="236">
        <f>'3000m.Eng'!C20</f>
        <v>0</v>
      </c>
      <c r="D145" s="238">
        <f>'3000m.Eng'!D20</f>
        <v>0</v>
      </c>
      <c r="E145" s="238">
        <f>'3000m.Eng'!E20</f>
        <v>0</v>
      </c>
      <c r="F145" s="239">
        <f>'3000m.Eng'!F20</f>
        <v>0</v>
      </c>
      <c r="G145" s="237">
        <f>'3000m.Eng'!A20</f>
        <v>0</v>
      </c>
      <c r="H145" s="148" t="s">
        <v>350</v>
      </c>
      <c r="I145" s="299"/>
      <c r="J145" s="142" t="str">
        <f>'YARIŞMA BİLGİLERİ'!$F$21</f>
        <v>Yıldız Erkekler</v>
      </c>
      <c r="K145" s="300" t="str">
        <f t="shared" si="2"/>
        <v>İSTANBUL-3.Ulusal Bayrak Yarışmaları Festivali ve Olimpik Baraj Yarışmaları</v>
      </c>
      <c r="L145" s="146" t="str">
        <f>'3000m.Eng'!N$4</f>
        <v>14 Haziran 2015 - 16:50</v>
      </c>
      <c r="M145" s="146" t="s">
        <v>337</v>
      </c>
    </row>
    <row r="146" spans="1:13" s="138" customFormat="1" ht="26.25" customHeight="1" x14ac:dyDescent="0.2">
      <c r="A146" s="140">
        <v>468</v>
      </c>
      <c r="B146" s="234" t="s">
        <v>476</v>
      </c>
      <c r="C146" s="236">
        <f>'3000m.Eng'!C21</f>
        <v>0</v>
      </c>
      <c r="D146" s="238">
        <f>'3000m.Eng'!D21</f>
        <v>0</v>
      </c>
      <c r="E146" s="238">
        <f>'3000m.Eng'!E21</f>
        <v>0</v>
      </c>
      <c r="F146" s="239">
        <f>'3000m.Eng'!F21</f>
        <v>0</v>
      </c>
      <c r="G146" s="237">
        <f>'3000m.Eng'!A21</f>
        <v>0</v>
      </c>
      <c r="H146" s="148" t="s">
        <v>350</v>
      </c>
      <c r="I146" s="299"/>
      <c r="J146" s="142" t="str">
        <f>'YARIŞMA BİLGİLERİ'!$F$21</f>
        <v>Yıldız Erkekler</v>
      </c>
      <c r="K146" s="300" t="str">
        <f t="shared" si="2"/>
        <v>İSTANBUL-3.Ulusal Bayrak Yarışmaları Festivali ve Olimpik Baraj Yarışmaları</v>
      </c>
      <c r="L146" s="146" t="str">
        <f>'3000m.Eng'!N$4</f>
        <v>14 Haziran 2015 - 16:50</v>
      </c>
      <c r="M146" s="146" t="s">
        <v>337</v>
      </c>
    </row>
    <row r="147" spans="1:13" s="301" customFormat="1" ht="26.25" customHeight="1" x14ac:dyDescent="0.2">
      <c r="A147" s="140">
        <v>469</v>
      </c>
      <c r="B147" s="234" t="s">
        <v>476</v>
      </c>
      <c r="C147" s="236">
        <f>'3000m.Eng'!C22</f>
        <v>0</v>
      </c>
      <c r="D147" s="238">
        <f>'3000m.Eng'!D22</f>
        <v>0</v>
      </c>
      <c r="E147" s="238">
        <f>'3000m.Eng'!E22</f>
        <v>0</v>
      </c>
      <c r="F147" s="239">
        <f>'3000m.Eng'!F22</f>
        <v>0</v>
      </c>
      <c r="G147" s="237">
        <f>'3000m.Eng'!A22</f>
        <v>0</v>
      </c>
      <c r="H147" s="148" t="s">
        <v>350</v>
      </c>
      <c r="I147" s="299"/>
      <c r="J147" s="142" t="str">
        <f>'YARIŞMA BİLGİLERİ'!$F$21</f>
        <v>Yıldız Erkekler</v>
      </c>
      <c r="K147" s="300" t="str">
        <f t="shared" si="2"/>
        <v>İSTANBUL-3.Ulusal Bayrak Yarışmaları Festivali ve Olimpik Baraj Yarışmaları</v>
      </c>
      <c r="L147" s="146" t="str">
        <f>'3000m.Eng'!N$4</f>
        <v>14 Haziran 2015 - 16:50</v>
      </c>
      <c r="M147" s="146" t="s">
        <v>337</v>
      </c>
    </row>
    <row r="148" spans="1:13" s="301" customFormat="1" ht="26.25" customHeight="1" x14ac:dyDescent="0.2">
      <c r="A148" s="140">
        <v>470</v>
      </c>
      <c r="B148" s="234" t="s">
        <v>476</v>
      </c>
      <c r="C148" s="236">
        <f>'3000m.Eng'!C23</f>
        <v>0</v>
      </c>
      <c r="D148" s="238">
        <f>'3000m.Eng'!D23</f>
        <v>0</v>
      </c>
      <c r="E148" s="238">
        <f>'3000m.Eng'!E23</f>
        <v>0</v>
      </c>
      <c r="F148" s="239">
        <f>'3000m.Eng'!F23</f>
        <v>0</v>
      </c>
      <c r="G148" s="237">
        <f>'3000m.Eng'!A23</f>
        <v>0</v>
      </c>
      <c r="H148" s="148" t="s">
        <v>350</v>
      </c>
      <c r="I148" s="299"/>
      <c r="J148" s="142" t="str">
        <f>'YARIŞMA BİLGİLERİ'!$F$21</f>
        <v>Yıldız Erkekler</v>
      </c>
      <c r="K148" s="300" t="str">
        <f t="shared" si="2"/>
        <v>İSTANBUL-3.Ulusal Bayrak Yarışmaları Festivali ve Olimpik Baraj Yarışmaları</v>
      </c>
      <c r="L148" s="146" t="str">
        <f>'3000m.Eng'!N$4</f>
        <v>14 Haziran 2015 - 16:50</v>
      </c>
      <c r="M148" s="146" t="s">
        <v>337</v>
      </c>
    </row>
    <row r="149" spans="1:13" s="301" customFormat="1" ht="26.25" customHeight="1" x14ac:dyDescent="0.2">
      <c r="A149" s="140">
        <v>471</v>
      </c>
      <c r="B149" s="234" t="s">
        <v>476</v>
      </c>
      <c r="C149" s="236">
        <f>'3000m.Eng'!C24</f>
        <v>0</v>
      </c>
      <c r="D149" s="238">
        <f>'3000m.Eng'!D24</f>
        <v>0</v>
      </c>
      <c r="E149" s="238">
        <f>'3000m.Eng'!E24</f>
        <v>0</v>
      </c>
      <c r="F149" s="239">
        <f>'3000m.Eng'!F24</f>
        <v>0</v>
      </c>
      <c r="G149" s="237">
        <f>'3000m.Eng'!A24</f>
        <v>0</v>
      </c>
      <c r="H149" s="148" t="s">
        <v>350</v>
      </c>
      <c r="I149" s="299"/>
      <c r="J149" s="142" t="str">
        <f>'YARIŞMA BİLGİLERİ'!$F$21</f>
        <v>Yıldız Erkekler</v>
      </c>
      <c r="K149" s="300" t="str">
        <f t="shared" si="2"/>
        <v>İSTANBUL-3.Ulusal Bayrak Yarışmaları Festivali ve Olimpik Baraj Yarışmaları</v>
      </c>
      <c r="L149" s="146" t="str">
        <f>'3000m.Eng'!N$4</f>
        <v>14 Haziran 2015 - 16:50</v>
      </c>
      <c r="M149" s="146" t="s">
        <v>337</v>
      </c>
    </row>
    <row r="150" spans="1:13" s="301" customFormat="1" ht="26.25" customHeight="1" x14ac:dyDescent="0.2">
      <c r="A150" s="140">
        <v>472</v>
      </c>
      <c r="B150" s="234" t="s">
        <v>476</v>
      </c>
      <c r="C150" s="236">
        <f>'3000m.Eng'!C25</f>
        <v>0</v>
      </c>
      <c r="D150" s="238">
        <f>'3000m.Eng'!D25</f>
        <v>0</v>
      </c>
      <c r="E150" s="238">
        <f>'3000m.Eng'!E25</f>
        <v>0</v>
      </c>
      <c r="F150" s="239">
        <f>'3000m.Eng'!F25</f>
        <v>0</v>
      </c>
      <c r="G150" s="237">
        <f>'3000m.Eng'!A25</f>
        <v>0</v>
      </c>
      <c r="H150" s="148" t="s">
        <v>350</v>
      </c>
      <c r="I150" s="299"/>
      <c r="J150" s="142" t="str">
        <f>'YARIŞMA BİLGİLERİ'!$F$21</f>
        <v>Yıldız Erkekler</v>
      </c>
      <c r="K150" s="300" t="str">
        <f t="shared" si="2"/>
        <v>İSTANBUL-3.Ulusal Bayrak Yarışmaları Festivali ve Olimpik Baraj Yarışmaları</v>
      </c>
      <c r="L150" s="146" t="str">
        <f>'3000m.Eng'!N$4</f>
        <v>14 Haziran 2015 - 16:50</v>
      </c>
      <c r="M150" s="146" t="s">
        <v>337</v>
      </c>
    </row>
    <row r="151" spans="1:13" s="301" customFormat="1" ht="26.25" customHeight="1" x14ac:dyDescent="0.2">
      <c r="A151" s="140">
        <v>473</v>
      </c>
      <c r="B151" s="234" t="s">
        <v>476</v>
      </c>
      <c r="C151" s="236">
        <f>'3000m.Eng'!C26</f>
        <v>0</v>
      </c>
      <c r="D151" s="238">
        <f>'3000m.Eng'!D26</f>
        <v>0</v>
      </c>
      <c r="E151" s="238">
        <f>'3000m.Eng'!E26</f>
        <v>0</v>
      </c>
      <c r="F151" s="239">
        <f>'3000m.Eng'!F26</f>
        <v>0</v>
      </c>
      <c r="G151" s="237">
        <f>'3000m.Eng'!A26</f>
        <v>0</v>
      </c>
      <c r="H151" s="148" t="s">
        <v>350</v>
      </c>
      <c r="I151" s="299"/>
      <c r="J151" s="142" t="str">
        <f>'YARIŞMA BİLGİLERİ'!$F$21</f>
        <v>Yıldız Erkekler</v>
      </c>
      <c r="K151" s="300" t="str">
        <f t="shared" si="2"/>
        <v>İSTANBUL-3.Ulusal Bayrak Yarışmaları Festivali ve Olimpik Baraj Yarışmaları</v>
      </c>
      <c r="L151" s="146" t="str">
        <f>'3000m.Eng'!N$4</f>
        <v>14 Haziran 2015 - 16:50</v>
      </c>
      <c r="M151" s="146" t="s">
        <v>337</v>
      </c>
    </row>
    <row r="152" spans="1:13" s="301" customFormat="1" ht="26.25" customHeight="1" x14ac:dyDescent="0.2">
      <c r="A152" s="140">
        <v>474</v>
      </c>
      <c r="B152" s="234" t="s">
        <v>476</v>
      </c>
      <c r="C152" s="236">
        <f>'3000m.Eng'!C27</f>
        <v>0</v>
      </c>
      <c r="D152" s="238">
        <f>'3000m.Eng'!D27</f>
        <v>0</v>
      </c>
      <c r="E152" s="238">
        <f>'3000m.Eng'!E27</f>
        <v>0</v>
      </c>
      <c r="F152" s="239">
        <f>'3000m.Eng'!F27</f>
        <v>0</v>
      </c>
      <c r="G152" s="237">
        <f>'3000m.Eng'!A27</f>
        <v>0</v>
      </c>
      <c r="H152" s="148" t="s">
        <v>350</v>
      </c>
      <c r="I152" s="299"/>
      <c r="J152" s="142" t="str">
        <f>'YARIŞMA BİLGİLERİ'!$F$21</f>
        <v>Yıldız Erkekler</v>
      </c>
      <c r="K152" s="300" t="str">
        <f t="shared" si="2"/>
        <v>İSTANBUL-3.Ulusal Bayrak Yarışmaları Festivali ve Olimpik Baraj Yarışmaları</v>
      </c>
      <c r="L152" s="146" t="str">
        <f>'3000m.Eng'!N$4</f>
        <v>14 Haziran 2015 - 16:50</v>
      </c>
      <c r="M152" s="146" t="s">
        <v>337</v>
      </c>
    </row>
    <row r="153" spans="1:13" s="301" customFormat="1" ht="26.25" customHeight="1" x14ac:dyDescent="0.2">
      <c r="A153" s="140">
        <v>475</v>
      </c>
      <c r="B153" s="234" t="s">
        <v>476</v>
      </c>
      <c r="C153" s="236">
        <f>'3000m.Eng'!C28</f>
        <v>0</v>
      </c>
      <c r="D153" s="238">
        <f>'3000m.Eng'!D28</f>
        <v>0</v>
      </c>
      <c r="E153" s="238">
        <f>'3000m.Eng'!E28</f>
        <v>0</v>
      </c>
      <c r="F153" s="239">
        <f>'3000m.Eng'!F28</f>
        <v>0</v>
      </c>
      <c r="G153" s="237">
        <f>'3000m.Eng'!A28</f>
        <v>0</v>
      </c>
      <c r="H153" s="148" t="s">
        <v>350</v>
      </c>
      <c r="I153" s="299"/>
      <c r="J153" s="142" t="str">
        <f>'YARIŞMA BİLGİLERİ'!$F$21</f>
        <v>Yıldız Erkekler</v>
      </c>
      <c r="K153" s="300" t="str">
        <f t="shared" si="2"/>
        <v>İSTANBUL-3.Ulusal Bayrak Yarışmaları Festivali ve Olimpik Baraj Yarışmaları</v>
      </c>
      <c r="L153" s="146" t="str">
        <f>'3000m.Eng'!N$4</f>
        <v>14 Haziran 2015 - 16:50</v>
      </c>
      <c r="M153" s="146" t="s">
        <v>337</v>
      </c>
    </row>
    <row r="154" spans="1:13" s="301" customFormat="1" ht="26.25" customHeight="1" x14ac:dyDescent="0.2">
      <c r="A154" s="140">
        <v>476</v>
      </c>
      <c r="B154" s="234" t="s">
        <v>476</v>
      </c>
      <c r="C154" s="236">
        <f>'3000m.Eng'!C29</f>
        <v>0</v>
      </c>
      <c r="D154" s="238">
        <f>'3000m.Eng'!D29</f>
        <v>0</v>
      </c>
      <c r="E154" s="238">
        <f>'3000m.Eng'!E29</f>
        <v>0</v>
      </c>
      <c r="F154" s="239">
        <f>'3000m.Eng'!F29</f>
        <v>0</v>
      </c>
      <c r="G154" s="237">
        <f>'3000m.Eng'!A29</f>
        <v>0</v>
      </c>
      <c r="H154" s="148" t="s">
        <v>350</v>
      </c>
      <c r="I154" s="299"/>
      <c r="J154" s="142" t="str">
        <f>'YARIŞMA BİLGİLERİ'!$F$21</f>
        <v>Yıldız Erkekler</v>
      </c>
      <c r="K154" s="300" t="str">
        <f t="shared" si="2"/>
        <v>İSTANBUL-3.Ulusal Bayrak Yarışmaları Festivali ve Olimpik Baraj Yarışmaları</v>
      </c>
      <c r="L154" s="146" t="str">
        <f>'3000m.Eng'!N$4</f>
        <v>14 Haziran 2015 - 16:50</v>
      </c>
      <c r="M154" s="146" t="s">
        <v>337</v>
      </c>
    </row>
    <row r="155" spans="1:13" s="301" customFormat="1" ht="26.25" customHeight="1" x14ac:dyDescent="0.2">
      <c r="A155" s="140">
        <v>477</v>
      </c>
      <c r="B155" s="234" t="s">
        <v>476</v>
      </c>
      <c r="C155" s="236">
        <f>'3000m.Eng'!C30</f>
        <v>0</v>
      </c>
      <c r="D155" s="238">
        <f>'3000m.Eng'!D30</f>
        <v>0</v>
      </c>
      <c r="E155" s="238">
        <f>'3000m.Eng'!E30</f>
        <v>0</v>
      </c>
      <c r="F155" s="239">
        <f>'3000m.Eng'!F30</f>
        <v>0</v>
      </c>
      <c r="G155" s="237">
        <f>'3000m.Eng'!A30</f>
        <v>0</v>
      </c>
      <c r="H155" s="148" t="s">
        <v>350</v>
      </c>
      <c r="I155" s="299"/>
      <c r="J155" s="142" t="str">
        <f>'YARIŞMA BİLGİLERİ'!$F$21</f>
        <v>Yıldız Erkekler</v>
      </c>
      <c r="K155" s="300" t="str">
        <f t="shared" si="2"/>
        <v>İSTANBUL-3.Ulusal Bayrak Yarışmaları Festivali ve Olimpik Baraj Yarışmaları</v>
      </c>
      <c r="L155" s="146" t="str">
        <f>'3000m.Eng'!N$4</f>
        <v>14 Haziran 2015 - 16:50</v>
      </c>
      <c r="M155" s="146" t="s">
        <v>337</v>
      </c>
    </row>
    <row r="156" spans="1:13" s="301" customFormat="1" ht="26.25" customHeight="1" x14ac:dyDescent="0.2">
      <c r="A156" s="140">
        <v>478</v>
      </c>
      <c r="B156" s="234" t="s">
        <v>476</v>
      </c>
      <c r="C156" s="236">
        <f>'3000m.Eng'!C31</f>
        <v>0</v>
      </c>
      <c r="D156" s="238">
        <f>'3000m.Eng'!D31</f>
        <v>0</v>
      </c>
      <c r="E156" s="238">
        <f>'3000m.Eng'!E31</f>
        <v>0</v>
      </c>
      <c r="F156" s="239">
        <f>'3000m.Eng'!F31</f>
        <v>0</v>
      </c>
      <c r="G156" s="237">
        <f>'3000m.Eng'!A31</f>
        <v>0</v>
      </c>
      <c r="H156" s="148" t="s">
        <v>350</v>
      </c>
      <c r="I156" s="299"/>
      <c r="J156" s="142" t="str">
        <f>'YARIŞMA BİLGİLERİ'!$F$21</f>
        <v>Yıldız Erkekler</v>
      </c>
      <c r="K156" s="300" t="str">
        <f t="shared" si="2"/>
        <v>İSTANBUL-3.Ulusal Bayrak Yarışmaları Festivali ve Olimpik Baraj Yarışmaları</v>
      </c>
      <c r="L156" s="146" t="str">
        <f>'3000m.Eng'!N$4</f>
        <v>14 Haziran 2015 - 16:50</v>
      </c>
      <c r="M156" s="146" t="s">
        <v>337</v>
      </c>
    </row>
    <row r="157" spans="1:13" s="301" customFormat="1" ht="26.25" customHeight="1" x14ac:dyDescent="0.2">
      <c r="A157" s="140">
        <v>479</v>
      </c>
      <c r="B157" s="234" t="s">
        <v>476</v>
      </c>
      <c r="C157" s="236">
        <f>'3000m.Eng'!C32</f>
        <v>0</v>
      </c>
      <c r="D157" s="238">
        <f>'3000m.Eng'!D32</f>
        <v>0</v>
      </c>
      <c r="E157" s="238">
        <f>'3000m.Eng'!E32</f>
        <v>0</v>
      </c>
      <c r="F157" s="239">
        <f>'3000m.Eng'!F32</f>
        <v>0</v>
      </c>
      <c r="G157" s="237">
        <f>'3000m.Eng'!A32</f>
        <v>0</v>
      </c>
      <c r="H157" s="148" t="s">
        <v>350</v>
      </c>
      <c r="I157" s="299"/>
      <c r="J157" s="142" t="str">
        <f>'YARIŞMA BİLGİLERİ'!$F$21</f>
        <v>Yıldız Erkekler</v>
      </c>
      <c r="K157" s="300" t="str">
        <f t="shared" si="2"/>
        <v>İSTANBUL-3.Ulusal Bayrak Yarışmaları Festivali ve Olimpik Baraj Yarışmaları</v>
      </c>
      <c r="L157" s="146" t="str">
        <f>'3000m.Eng'!N$4</f>
        <v>14 Haziran 2015 - 16:50</v>
      </c>
      <c r="M157" s="146" t="s">
        <v>337</v>
      </c>
    </row>
    <row r="158" spans="1:13" s="301" customFormat="1" ht="26.25" customHeight="1" x14ac:dyDescent="0.2">
      <c r="A158" s="140">
        <v>480</v>
      </c>
      <c r="B158" s="234" t="s">
        <v>476</v>
      </c>
      <c r="C158" s="236">
        <f>'3000m.Eng'!C33</f>
        <v>0</v>
      </c>
      <c r="D158" s="238">
        <f>'3000m.Eng'!D33</f>
        <v>0</v>
      </c>
      <c r="E158" s="238">
        <f>'3000m.Eng'!E33</f>
        <v>0</v>
      </c>
      <c r="F158" s="239">
        <f>'3000m.Eng'!F33</f>
        <v>0</v>
      </c>
      <c r="G158" s="237">
        <f>'3000m.Eng'!A33</f>
        <v>0</v>
      </c>
      <c r="H158" s="148" t="s">
        <v>350</v>
      </c>
      <c r="I158" s="299"/>
      <c r="J158" s="142" t="str">
        <f>'YARIŞMA BİLGİLERİ'!$F$21</f>
        <v>Yıldız Erkekler</v>
      </c>
      <c r="K158" s="300" t="str">
        <f t="shared" si="2"/>
        <v>İSTANBUL-3.Ulusal Bayrak Yarışmaları Festivali ve Olimpik Baraj Yarışmaları</v>
      </c>
      <c r="L158" s="146" t="str">
        <f>'3000m.Eng'!N$4</f>
        <v>14 Haziran 2015 - 16:50</v>
      </c>
      <c r="M158" s="146" t="s">
        <v>337</v>
      </c>
    </row>
    <row r="159" spans="1:13" s="301" customFormat="1" ht="26.25" customHeight="1" x14ac:dyDescent="0.2">
      <c r="A159" s="140">
        <v>481</v>
      </c>
      <c r="B159" s="234" t="s">
        <v>476</v>
      </c>
      <c r="C159" s="236">
        <f>'3000m.Eng'!C34</f>
        <v>0</v>
      </c>
      <c r="D159" s="238">
        <f>'3000m.Eng'!D34</f>
        <v>0</v>
      </c>
      <c r="E159" s="238">
        <f>'3000m.Eng'!E34</f>
        <v>0</v>
      </c>
      <c r="F159" s="239">
        <f>'3000m.Eng'!F34</f>
        <v>0</v>
      </c>
      <c r="G159" s="237">
        <f>'3000m.Eng'!A34</f>
        <v>0</v>
      </c>
      <c r="H159" s="148" t="s">
        <v>350</v>
      </c>
      <c r="I159" s="299"/>
      <c r="J159" s="142" t="str">
        <f>'YARIŞMA BİLGİLERİ'!$F$21</f>
        <v>Yıldız Erkekler</v>
      </c>
      <c r="K159" s="300" t="str">
        <f t="shared" si="2"/>
        <v>İSTANBUL-3.Ulusal Bayrak Yarışmaları Festivali ve Olimpik Baraj Yarışmaları</v>
      </c>
      <c r="L159" s="146" t="str">
        <f>'3000m.Eng'!N$4</f>
        <v>14 Haziran 2015 - 16:50</v>
      </c>
      <c r="M159" s="146" t="s">
        <v>337</v>
      </c>
    </row>
    <row r="160" spans="1:13" s="301" customFormat="1" ht="26.25" customHeight="1" x14ac:dyDescent="0.2">
      <c r="A160" s="140">
        <v>482</v>
      </c>
      <c r="B160" s="234" t="s">
        <v>266</v>
      </c>
      <c r="C160" s="236" t="e">
        <f>#REF!</f>
        <v>#REF!</v>
      </c>
      <c r="D160" s="238" t="e">
        <f>#REF!</f>
        <v>#REF!</v>
      </c>
      <c r="E160" s="238" t="e">
        <f>#REF!</f>
        <v>#REF!</v>
      </c>
      <c r="F160" s="239" t="e">
        <f>#REF!</f>
        <v>#REF!</v>
      </c>
      <c r="G160" s="237" t="e">
        <f>#REF!</f>
        <v>#REF!</v>
      </c>
      <c r="H160" s="148" t="s">
        <v>263</v>
      </c>
      <c r="I160" s="299"/>
      <c r="J160" s="142" t="str">
        <f>'YARIŞMA BİLGİLERİ'!$F$21</f>
        <v>Yıldız Erkekler</v>
      </c>
      <c r="K160" s="300" t="str">
        <f t="shared" si="2"/>
        <v>İSTANBUL-3.Ulusal Bayrak Yarışmaları Festivali ve Olimpik Baraj Yarışmaları</v>
      </c>
      <c r="L160" s="146" t="e">
        <f>#REF!</f>
        <v>#REF!</v>
      </c>
      <c r="M160" s="146" t="s">
        <v>337</v>
      </c>
    </row>
    <row r="161" spans="1:13" s="301" customFormat="1" ht="26.25" customHeight="1" x14ac:dyDescent="0.2">
      <c r="A161" s="140">
        <v>483</v>
      </c>
      <c r="B161" s="234" t="s">
        <v>266</v>
      </c>
      <c r="C161" s="236" t="e">
        <f>#REF!</f>
        <v>#REF!</v>
      </c>
      <c r="D161" s="238" t="e">
        <f>#REF!</f>
        <v>#REF!</v>
      </c>
      <c r="E161" s="238" t="e">
        <f>#REF!</f>
        <v>#REF!</v>
      </c>
      <c r="F161" s="239" t="e">
        <f>#REF!</f>
        <v>#REF!</v>
      </c>
      <c r="G161" s="237" t="e">
        <f>#REF!</f>
        <v>#REF!</v>
      </c>
      <c r="H161" s="148" t="s">
        <v>263</v>
      </c>
      <c r="I161" s="299"/>
      <c r="J161" s="142" t="str">
        <f>'YARIŞMA BİLGİLERİ'!$F$21</f>
        <v>Yıldız Erkekler</v>
      </c>
      <c r="K161" s="300" t="str">
        <f t="shared" si="2"/>
        <v>İSTANBUL-3.Ulusal Bayrak Yarışmaları Festivali ve Olimpik Baraj Yarışmaları</v>
      </c>
      <c r="L161" s="146" t="e">
        <f>#REF!</f>
        <v>#REF!</v>
      </c>
      <c r="M161" s="146" t="s">
        <v>337</v>
      </c>
    </row>
    <row r="162" spans="1:13" s="301" customFormat="1" ht="26.25" customHeight="1" x14ac:dyDescent="0.2">
      <c r="A162" s="140">
        <v>484</v>
      </c>
      <c r="B162" s="234" t="s">
        <v>266</v>
      </c>
      <c r="C162" s="236" t="e">
        <f>#REF!</f>
        <v>#REF!</v>
      </c>
      <c r="D162" s="238" t="e">
        <f>#REF!</f>
        <v>#REF!</v>
      </c>
      <c r="E162" s="238" t="e">
        <f>#REF!</f>
        <v>#REF!</v>
      </c>
      <c r="F162" s="239" t="e">
        <f>#REF!</f>
        <v>#REF!</v>
      </c>
      <c r="G162" s="237" t="e">
        <f>#REF!</f>
        <v>#REF!</v>
      </c>
      <c r="H162" s="148" t="s">
        <v>263</v>
      </c>
      <c r="I162" s="299"/>
      <c r="J162" s="142" t="str">
        <f>'YARIŞMA BİLGİLERİ'!$F$21</f>
        <v>Yıldız Erkekler</v>
      </c>
      <c r="K162" s="300" t="str">
        <f t="shared" si="2"/>
        <v>İSTANBUL-3.Ulusal Bayrak Yarışmaları Festivali ve Olimpik Baraj Yarışmaları</v>
      </c>
      <c r="L162" s="146" t="e">
        <f>#REF!</f>
        <v>#REF!</v>
      </c>
      <c r="M162" s="146" t="s">
        <v>337</v>
      </c>
    </row>
    <row r="163" spans="1:13" s="301" customFormat="1" ht="26.25" customHeight="1" x14ac:dyDescent="0.2">
      <c r="A163" s="140">
        <v>485</v>
      </c>
      <c r="B163" s="234" t="s">
        <v>266</v>
      </c>
      <c r="C163" s="236" t="e">
        <f>#REF!</f>
        <v>#REF!</v>
      </c>
      <c r="D163" s="238" t="e">
        <f>#REF!</f>
        <v>#REF!</v>
      </c>
      <c r="E163" s="238" t="e">
        <f>#REF!</f>
        <v>#REF!</v>
      </c>
      <c r="F163" s="239" t="e">
        <f>#REF!</f>
        <v>#REF!</v>
      </c>
      <c r="G163" s="237" t="e">
        <f>#REF!</f>
        <v>#REF!</v>
      </c>
      <c r="H163" s="148" t="s">
        <v>263</v>
      </c>
      <c r="I163" s="299"/>
      <c r="J163" s="142" t="str">
        <f>'YARIŞMA BİLGİLERİ'!$F$21</f>
        <v>Yıldız Erkekler</v>
      </c>
      <c r="K163" s="300" t="str">
        <f t="shared" si="2"/>
        <v>İSTANBUL-3.Ulusal Bayrak Yarışmaları Festivali ve Olimpik Baraj Yarışmaları</v>
      </c>
      <c r="L163" s="146" t="e">
        <f>#REF!</f>
        <v>#REF!</v>
      </c>
      <c r="M163" s="146" t="s">
        <v>337</v>
      </c>
    </row>
    <row r="164" spans="1:13" s="301" customFormat="1" ht="26.25" customHeight="1" x14ac:dyDescent="0.2">
      <c r="A164" s="140">
        <v>486</v>
      </c>
      <c r="B164" s="234" t="s">
        <v>266</v>
      </c>
      <c r="C164" s="236" t="e">
        <f>#REF!</f>
        <v>#REF!</v>
      </c>
      <c r="D164" s="238" t="e">
        <f>#REF!</f>
        <v>#REF!</v>
      </c>
      <c r="E164" s="238" t="e">
        <f>#REF!</f>
        <v>#REF!</v>
      </c>
      <c r="F164" s="239" t="e">
        <f>#REF!</f>
        <v>#REF!</v>
      </c>
      <c r="G164" s="237" t="e">
        <f>#REF!</f>
        <v>#REF!</v>
      </c>
      <c r="H164" s="148" t="s">
        <v>263</v>
      </c>
      <c r="I164" s="299"/>
      <c r="J164" s="142" t="str">
        <f>'YARIŞMA BİLGİLERİ'!$F$21</f>
        <v>Yıldız Erkekler</v>
      </c>
      <c r="K164" s="300" t="str">
        <f t="shared" si="2"/>
        <v>İSTANBUL-3.Ulusal Bayrak Yarışmaları Festivali ve Olimpik Baraj Yarışmaları</v>
      </c>
      <c r="L164" s="146" t="e">
        <f>#REF!</f>
        <v>#REF!</v>
      </c>
      <c r="M164" s="146" t="s">
        <v>337</v>
      </c>
    </row>
    <row r="165" spans="1:13" s="301" customFormat="1" ht="26.25" customHeight="1" x14ac:dyDescent="0.2">
      <c r="A165" s="140">
        <v>487</v>
      </c>
      <c r="B165" s="234" t="s">
        <v>266</v>
      </c>
      <c r="C165" s="236" t="e">
        <f>#REF!</f>
        <v>#REF!</v>
      </c>
      <c r="D165" s="238" t="e">
        <f>#REF!</f>
        <v>#REF!</v>
      </c>
      <c r="E165" s="238" t="e">
        <f>#REF!</f>
        <v>#REF!</v>
      </c>
      <c r="F165" s="239" t="e">
        <f>#REF!</f>
        <v>#REF!</v>
      </c>
      <c r="G165" s="237" t="e">
        <f>#REF!</f>
        <v>#REF!</v>
      </c>
      <c r="H165" s="148" t="s">
        <v>263</v>
      </c>
      <c r="I165" s="299"/>
      <c r="J165" s="142" t="str">
        <f>'YARIŞMA BİLGİLERİ'!$F$21</f>
        <v>Yıldız Erkekler</v>
      </c>
      <c r="K165" s="300" t="str">
        <f t="shared" si="2"/>
        <v>İSTANBUL-3.Ulusal Bayrak Yarışmaları Festivali ve Olimpik Baraj Yarışmaları</v>
      </c>
      <c r="L165" s="146" t="e">
        <f>#REF!</f>
        <v>#REF!</v>
      </c>
      <c r="M165" s="146" t="s">
        <v>337</v>
      </c>
    </row>
    <row r="166" spans="1:13" s="301" customFormat="1" ht="26.25" customHeight="1" x14ac:dyDescent="0.2">
      <c r="A166" s="140">
        <v>488</v>
      </c>
      <c r="B166" s="234" t="s">
        <v>266</v>
      </c>
      <c r="C166" s="236" t="e">
        <f>#REF!</f>
        <v>#REF!</v>
      </c>
      <c r="D166" s="238" t="e">
        <f>#REF!</f>
        <v>#REF!</v>
      </c>
      <c r="E166" s="238" t="e">
        <f>#REF!</f>
        <v>#REF!</v>
      </c>
      <c r="F166" s="239" t="e">
        <f>#REF!</f>
        <v>#REF!</v>
      </c>
      <c r="G166" s="237" t="e">
        <f>#REF!</f>
        <v>#REF!</v>
      </c>
      <c r="H166" s="148" t="s">
        <v>263</v>
      </c>
      <c r="I166" s="299"/>
      <c r="J166" s="142" t="str">
        <f>'YARIŞMA BİLGİLERİ'!$F$21</f>
        <v>Yıldız Erkekler</v>
      </c>
      <c r="K166" s="300" t="str">
        <f t="shared" si="2"/>
        <v>İSTANBUL-3.Ulusal Bayrak Yarışmaları Festivali ve Olimpik Baraj Yarışmaları</v>
      </c>
      <c r="L166" s="146" t="e">
        <f>#REF!</f>
        <v>#REF!</v>
      </c>
      <c r="M166" s="146" t="s">
        <v>337</v>
      </c>
    </row>
    <row r="167" spans="1:13" s="301" customFormat="1" ht="26.25" customHeight="1" x14ac:dyDescent="0.2">
      <c r="A167" s="140">
        <v>489</v>
      </c>
      <c r="B167" s="234" t="s">
        <v>266</v>
      </c>
      <c r="C167" s="236" t="e">
        <f>#REF!</f>
        <v>#REF!</v>
      </c>
      <c r="D167" s="238" t="e">
        <f>#REF!</f>
        <v>#REF!</v>
      </c>
      <c r="E167" s="238" t="e">
        <f>#REF!</f>
        <v>#REF!</v>
      </c>
      <c r="F167" s="239" t="e">
        <f>#REF!</f>
        <v>#REF!</v>
      </c>
      <c r="G167" s="237" t="e">
        <f>#REF!</f>
        <v>#REF!</v>
      </c>
      <c r="H167" s="148" t="s">
        <v>263</v>
      </c>
      <c r="I167" s="299"/>
      <c r="J167" s="142" t="str">
        <f>'YARIŞMA BİLGİLERİ'!$F$21</f>
        <v>Yıldız Erkekler</v>
      </c>
      <c r="K167" s="300" t="str">
        <f t="shared" si="2"/>
        <v>İSTANBUL-3.Ulusal Bayrak Yarışmaları Festivali ve Olimpik Baraj Yarışmaları</v>
      </c>
      <c r="L167" s="146" t="e">
        <f>#REF!</f>
        <v>#REF!</v>
      </c>
      <c r="M167" s="146" t="s">
        <v>337</v>
      </c>
    </row>
    <row r="168" spans="1:13" s="301" customFormat="1" ht="26.25" customHeight="1" x14ac:dyDescent="0.2">
      <c r="A168" s="140">
        <v>490</v>
      </c>
      <c r="B168" s="234" t="s">
        <v>266</v>
      </c>
      <c r="C168" s="236" t="e">
        <f>#REF!</f>
        <v>#REF!</v>
      </c>
      <c r="D168" s="238" t="e">
        <f>#REF!</f>
        <v>#REF!</v>
      </c>
      <c r="E168" s="238" t="e">
        <f>#REF!</f>
        <v>#REF!</v>
      </c>
      <c r="F168" s="239" t="e">
        <f>#REF!</f>
        <v>#REF!</v>
      </c>
      <c r="G168" s="237" t="e">
        <f>#REF!</f>
        <v>#REF!</v>
      </c>
      <c r="H168" s="148" t="s">
        <v>263</v>
      </c>
      <c r="I168" s="299"/>
      <c r="J168" s="142" t="str">
        <f>'YARIŞMA BİLGİLERİ'!$F$21</f>
        <v>Yıldız Erkekler</v>
      </c>
      <c r="K168" s="300" t="str">
        <f t="shared" si="2"/>
        <v>İSTANBUL-3.Ulusal Bayrak Yarışmaları Festivali ve Olimpik Baraj Yarışmaları</v>
      </c>
      <c r="L168" s="146" t="e">
        <f>#REF!</f>
        <v>#REF!</v>
      </c>
      <c r="M168" s="146" t="s">
        <v>337</v>
      </c>
    </row>
    <row r="169" spans="1:13" s="301" customFormat="1" ht="26.25" customHeight="1" x14ac:dyDescent="0.2">
      <c r="A169" s="140">
        <v>491</v>
      </c>
      <c r="B169" s="234" t="s">
        <v>266</v>
      </c>
      <c r="C169" s="236" t="e">
        <f>#REF!</f>
        <v>#REF!</v>
      </c>
      <c r="D169" s="238" t="e">
        <f>#REF!</f>
        <v>#REF!</v>
      </c>
      <c r="E169" s="238" t="e">
        <f>#REF!</f>
        <v>#REF!</v>
      </c>
      <c r="F169" s="239" t="e">
        <f>#REF!</f>
        <v>#REF!</v>
      </c>
      <c r="G169" s="237" t="e">
        <f>#REF!</f>
        <v>#REF!</v>
      </c>
      <c r="H169" s="148" t="s">
        <v>263</v>
      </c>
      <c r="I169" s="299"/>
      <c r="J169" s="142" t="str">
        <f>'YARIŞMA BİLGİLERİ'!$F$21</f>
        <v>Yıldız Erkekler</v>
      </c>
      <c r="K169" s="300" t="str">
        <f t="shared" si="2"/>
        <v>İSTANBUL-3.Ulusal Bayrak Yarışmaları Festivali ve Olimpik Baraj Yarışmaları</v>
      </c>
      <c r="L169" s="146" t="e">
        <f>#REF!</f>
        <v>#REF!</v>
      </c>
      <c r="M169" s="146" t="s">
        <v>337</v>
      </c>
    </row>
    <row r="170" spans="1:13" s="301" customFormat="1" ht="26.25" customHeight="1" x14ac:dyDescent="0.2">
      <c r="A170" s="140">
        <v>492</v>
      </c>
      <c r="B170" s="234" t="s">
        <v>266</v>
      </c>
      <c r="C170" s="236" t="e">
        <f>#REF!</f>
        <v>#REF!</v>
      </c>
      <c r="D170" s="238" t="e">
        <f>#REF!</f>
        <v>#REF!</v>
      </c>
      <c r="E170" s="238" t="e">
        <f>#REF!</f>
        <v>#REF!</v>
      </c>
      <c r="F170" s="239" t="e">
        <f>#REF!</f>
        <v>#REF!</v>
      </c>
      <c r="G170" s="237" t="e">
        <f>#REF!</f>
        <v>#REF!</v>
      </c>
      <c r="H170" s="148" t="s">
        <v>263</v>
      </c>
      <c r="I170" s="299"/>
      <c r="J170" s="142" t="str">
        <f>'YARIŞMA BİLGİLERİ'!$F$21</f>
        <v>Yıldız Erkekler</v>
      </c>
      <c r="K170" s="300" t="str">
        <f t="shared" si="2"/>
        <v>İSTANBUL-3.Ulusal Bayrak Yarışmaları Festivali ve Olimpik Baraj Yarışmaları</v>
      </c>
      <c r="L170" s="146" t="e">
        <f>#REF!</f>
        <v>#REF!</v>
      </c>
      <c r="M170" s="146" t="s">
        <v>337</v>
      </c>
    </row>
    <row r="171" spans="1:13" s="301" customFormat="1" ht="26.25" customHeight="1" x14ac:dyDescent="0.2">
      <c r="A171" s="140">
        <v>493</v>
      </c>
      <c r="B171" s="234" t="s">
        <v>266</v>
      </c>
      <c r="C171" s="236" t="e">
        <f>#REF!</f>
        <v>#REF!</v>
      </c>
      <c r="D171" s="238" t="e">
        <f>#REF!</f>
        <v>#REF!</v>
      </c>
      <c r="E171" s="238" t="e">
        <f>#REF!</f>
        <v>#REF!</v>
      </c>
      <c r="F171" s="239" t="e">
        <f>#REF!</f>
        <v>#REF!</v>
      </c>
      <c r="G171" s="237" t="e">
        <f>#REF!</f>
        <v>#REF!</v>
      </c>
      <c r="H171" s="148" t="s">
        <v>263</v>
      </c>
      <c r="I171" s="299"/>
      <c r="J171" s="142" t="str">
        <f>'YARIŞMA BİLGİLERİ'!$F$21</f>
        <v>Yıldız Erkekler</v>
      </c>
      <c r="K171" s="300" t="str">
        <f t="shared" si="2"/>
        <v>İSTANBUL-3.Ulusal Bayrak Yarışmaları Festivali ve Olimpik Baraj Yarışmaları</v>
      </c>
      <c r="L171" s="146" t="e">
        <f>#REF!</f>
        <v>#REF!</v>
      </c>
      <c r="M171" s="146" t="s">
        <v>337</v>
      </c>
    </row>
    <row r="172" spans="1:13" s="301" customFormat="1" ht="26.25" customHeight="1" x14ac:dyDescent="0.2">
      <c r="A172" s="140">
        <v>494</v>
      </c>
      <c r="B172" s="234" t="s">
        <v>266</v>
      </c>
      <c r="C172" s="236" t="e">
        <f>#REF!</f>
        <v>#REF!</v>
      </c>
      <c r="D172" s="238" t="e">
        <f>#REF!</f>
        <v>#REF!</v>
      </c>
      <c r="E172" s="238" t="e">
        <f>#REF!</f>
        <v>#REF!</v>
      </c>
      <c r="F172" s="239" t="e">
        <f>#REF!</f>
        <v>#REF!</v>
      </c>
      <c r="G172" s="237" t="e">
        <f>#REF!</f>
        <v>#REF!</v>
      </c>
      <c r="H172" s="148" t="s">
        <v>263</v>
      </c>
      <c r="I172" s="299"/>
      <c r="J172" s="142" t="str">
        <f>'YARIŞMA BİLGİLERİ'!$F$21</f>
        <v>Yıldız Erkekler</v>
      </c>
      <c r="K172" s="300" t="str">
        <f t="shared" si="2"/>
        <v>İSTANBUL-3.Ulusal Bayrak Yarışmaları Festivali ve Olimpik Baraj Yarışmaları</v>
      </c>
      <c r="L172" s="146" t="e">
        <f>#REF!</f>
        <v>#REF!</v>
      </c>
      <c r="M172" s="146" t="s">
        <v>337</v>
      </c>
    </row>
    <row r="173" spans="1:13" s="301" customFormat="1" ht="26.25" customHeight="1" x14ac:dyDescent="0.2">
      <c r="A173" s="140">
        <v>495</v>
      </c>
      <c r="B173" s="234" t="s">
        <v>266</v>
      </c>
      <c r="C173" s="236" t="e">
        <f>#REF!</f>
        <v>#REF!</v>
      </c>
      <c r="D173" s="238" t="e">
        <f>#REF!</f>
        <v>#REF!</v>
      </c>
      <c r="E173" s="238" t="e">
        <f>#REF!</f>
        <v>#REF!</v>
      </c>
      <c r="F173" s="239" t="e">
        <f>#REF!</f>
        <v>#REF!</v>
      </c>
      <c r="G173" s="237" t="e">
        <f>#REF!</f>
        <v>#REF!</v>
      </c>
      <c r="H173" s="148" t="s">
        <v>263</v>
      </c>
      <c r="I173" s="299"/>
      <c r="J173" s="142" t="str">
        <f>'YARIŞMA BİLGİLERİ'!$F$21</f>
        <v>Yıldız Erkekler</v>
      </c>
      <c r="K173" s="300" t="str">
        <f t="shared" si="2"/>
        <v>İSTANBUL-3.Ulusal Bayrak Yarışmaları Festivali ve Olimpik Baraj Yarışmaları</v>
      </c>
      <c r="L173" s="146" t="e">
        <f>#REF!</f>
        <v>#REF!</v>
      </c>
      <c r="M173" s="146" t="s">
        <v>337</v>
      </c>
    </row>
    <row r="174" spans="1:13" s="301" customFormat="1" ht="26.25" customHeight="1" x14ac:dyDescent="0.2">
      <c r="A174" s="140">
        <v>496</v>
      </c>
      <c r="B174" s="234" t="s">
        <v>266</v>
      </c>
      <c r="C174" s="236" t="e">
        <f>#REF!</f>
        <v>#REF!</v>
      </c>
      <c r="D174" s="238" t="e">
        <f>#REF!</f>
        <v>#REF!</v>
      </c>
      <c r="E174" s="238" t="e">
        <f>#REF!</f>
        <v>#REF!</v>
      </c>
      <c r="F174" s="239" t="e">
        <f>#REF!</f>
        <v>#REF!</v>
      </c>
      <c r="G174" s="237" t="e">
        <f>#REF!</f>
        <v>#REF!</v>
      </c>
      <c r="H174" s="148" t="s">
        <v>263</v>
      </c>
      <c r="I174" s="299"/>
      <c r="J174" s="142" t="str">
        <f>'YARIŞMA BİLGİLERİ'!$F$21</f>
        <v>Yıldız Erkekler</v>
      </c>
      <c r="K174" s="300" t="str">
        <f t="shared" si="2"/>
        <v>İSTANBUL-3.Ulusal Bayrak Yarışmaları Festivali ve Olimpik Baraj Yarışmaları</v>
      </c>
      <c r="L174" s="146" t="e">
        <f>#REF!</f>
        <v>#REF!</v>
      </c>
      <c r="M174" s="146" t="s">
        <v>337</v>
      </c>
    </row>
    <row r="175" spans="1:13" s="301" customFormat="1" ht="26.25" customHeight="1" x14ac:dyDescent="0.2">
      <c r="A175" s="140">
        <v>506</v>
      </c>
      <c r="B175" s="234" t="s">
        <v>266</v>
      </c>
      <c r="C175" s="236" t="e">
        <f>#REF!</f>
        <v>#REF!</v>
      </c>
      <c r="D175" s="238" t="e">
        <f>#REF!</f>
        <v>#REF!</v>
      </c>
      <c r="E175" s="238" t="e">
        <f>#REF!</f>
        <v>#REF!</v>
      </c>
      <c r="F175" s="239" t="e">
        <f>#REF!</f>
        <v>#REF!</v>
      </c>
      <c r="G175" s="237" t="e">
        <f>#REF!</f>
        <v>#REF!</v>
      </c>
      <c r="H175" s="148" t="s">
        <v>263</v>
      </c>
      <c r="I175" s="299"/>
      <c r="J175" s="142" t="str">
        <f>'YARIŞMA BİLGİLERİ'!$F$21</f>
        <v>Yıldız Erkekler</v>
      </c>
      <c r="K175" s="300" t="str">
        <f t="shared" si="2"/>
        <v>İSTANBUL-3.Ulusal Bayrak Yarışmaları Festivali ve Olimpik Baraj Yarışmaları</v>
      </c>
      <c r="L175" s="146" t="e">
        <f>#REF!</f>
        <v>#REF!</v>
      </c>
      <c r="M175" s="146" t="s">
        <v>337</v>
      </c>
    </row>
    <row r="176" spans="1:13" s="301" customFormat="1" ht="26.25" customHeight="1" x14ac:dyDescent="0.2">
      <c r="A176" s="140">
        <v>507</v>
      </c>
      <c r="B176" s="234" t="s">
        <v>266</v>
      </c>
      <c r="C176" s="236" t="e">
        <f>#REF!</f>
        <v>#REF!</v>
      </c>
      <c r="D176" s="238" t="e">
        <f>#REF!</f>
        <v>#REF!</v>
      </c>
      <c r="E176" s="238" t="e">
        <f>#REF!</f>
        <v>#REF!</v>
      </c>
      <c r="F176" s="239" t="e">
        <f>#REF!</f>
        <v>#REF!</v>
      </c>
      <c r="G176" s="237" t="e">
        <f>#REF!</f>
        <v>#REF!</v>
      </c>
      <c r="H176" s="148" t="s">
        <v>263</v>
      </c>
      <c r="I176" s="299"/>
      <c r="J176" s="142" t="str">
        <f>'YARIŞMA BİLGİLERİ'!$F$21</f>
        <v>Yıldız Erkekler</v>
      </c>
      <c r="K176" s="300" t="str">
        <f t="shared" si="2"/>
        <v>İSTANBUL-3.Ulusal Bayrak Yarışmaları Festivali ve Olimpik Baraj Yarışmaları</v>
      </c>
      <c r="L176" s="146" t="e">
        <f>#REF!</f>
        <v>#REF!</v>
      </c>
      <c r="M176" s="146" t="s">
        <v>337</v>
      </c>
    </row>
    <row r="177" spans="1:13" s="301" customFormat="1" ht="26.25" customHeight="1" x14ac:dyDescent="0.2">
      <c r="A177" s="140">
        <v>508</v>
      </c>
      <c r="B177" s="234" t="s">
        <v>266</v>
      </c>
      <c r="C177" s="236" t="e">
        <f>#REF!</f>
        <v>#REF!</v>
      </c>
      <c r="D177" s="238" t="e">
        <f>#REF!</f>
        <v>#REF!</v>
      </c>
      <c r="E177" s="238" t="e">
        <f>#REF!</f>
        <v>#REF!</v>
      </c>
      <c r="F177" s="239" t="e">
        <f>#REF!</f>
        <v>#REF!</v>
      </c>
      <c r="G177" s="237" t="e">
        <f>#REF!</f>
        <v>#REF!</v>
      </c>
      <c r="H177" s="148" t="s">
        <v>263</v>
      </c>
      <c r="I177" s="299"/>
      <c r="J177" s="142" t="str">
        <f>'YARIŞMA BİLGİLERİ'!$F$21</f>
        <v>Yıldız Erkekler</v>
      </c>
      <c r="K177" s="300" t="str">
        <f t="shared" si="2"/>
        <v>İSTANBUL-3.Ulusal Bayrak Yarışmaları Festivali ve Olimpik Baraj Yarışmaları</v>
      </c>
      <c r="L177" s="146" t="e">
        <f>#REF!</f>
        <v>#REF!</v>
      </c>
      <c r="M177" s="146" t="s">
        <v>337</v>
      </c>
    </row>
    <row r="178" spans="1:13" s="301" customFormat="1" ht="26.25" customHeight="1" x14ac:dyDescent="0.2">
      <c r="A178" s="140">
        <v>509</v>
      </c>
      <c r="B178" s="234" t="s">
        <v>266</v>
      </c>
      <c r="C178" s="236" t="e">
        <f>#REF!</f>
        <v>#REF!</v>
      </c>
      <c r="D178" s="238" t="e">
        <f>#REF!</f>
        <v>#REF!</v>
      </c>
      <c r="E178" s="238" t="e">
        <f>#REF!</f>
        <v>#REF!</v>
      </c>
      <c r="F178" s="239" t="e">
        <f>#REF!</f>
        <v>#REF!</v>
      </c>
      <c r="G178" s="237" t="e">
        <f>#REF!</f>
        <v>#REF!</v>
      </c>
      <c r="H178" s="148" t="s">
        <v>263</v>
      </c>
      <c r="I178" s="299"/>
      <c r="J178" s="142" t="str">
        <f>'YARIŞMA BİLGİLERİ'!$F$21</f>
        <v>Yıldız Erkekler</v>
      </c>
      <c r="K178" s="300" t="str">
        <f t="shared" si="2"/>
        <v>İSTANBUL-3.Ulusal Bayrak Yarışmaları Festivali ve Olimpik Baraj Yarışmaları</v>
      </c>
      <c r="L178" s="146" t="e">
        <f>#REF!</f>
        <v>#REF!</v>
      </c>
      <c r="M178" s="146" t="s">
        <v>337</v>
      </c>
    </row>
    <row r="179" spans="1:13" s="301" customFormat="1" ht="26.25" customHeight="1" x14ac:dyDescent="0.2">
      <c r="A179" s="140">
        <v>510</v>
      </c>
      <c r="B179" s="234" t="s">
        <v>266</v>
      </c>
      <c r="C179" s="236" t="e">
        <f>#REF!</f>
        <v>#REF!</v>
      </c>
      <c r="D179" s="238" t="e">
        <f>#REF!</f>
        <v>#REF!</v>
      </c>
      <c r="E179" s="238" t="e">
        <f>#REF!</f>
        <v>#REF!</v>
      </c>
      <c r="F179" s="239" t="e">
        <f>#REF!</f>
        <v>#REF!</v>
      </c>
      <c r="G179" s="237" t="e">
        <f>#REF!</f>
        <v>#REF!</v>
      </c>
      <c r="H179" s="148" t="s">
        <v>263</v>
      </c>
      <c r="I179" s="299"/>
      <c r="J179" s="142" t="str">
        <f>'YARIŞMA BİLGİLERİ'!$F$21</f>
        <v>Yıldız Erkekler</v>
      </c>
      <c r="K179" s="300" t="str">
        <f t="shared" si="2"/>
        <v>İSTANBUL-3.Ulusal Bayrak Yarışmaları Festivali ve Olimpik Baraj Yarışmaları</v>
      </c>
      <c r="L179" s="146" t="e">
        <f>#REF!</f>
        <v>#REF!</v>
      </c>
      <c r="M179" s="146" t="s">
        <v>337</v>
      </c>
    </row>
    <row r="180" spans="1:13" s="301" customFormat="1" ht="26.25" customHeight="1" x14ac:dyDescent="0.2">
      <c r="A180" s="140">
        <v>511</v>
      </c>
      <c r="B180" s="234" t="s">
        <v>266</v>
      </c>
      <c r="C180" s="236" t="e">
        <f>#REF!</f>
        <v>#REF!</v>
      </c>
      <c r="D180" s="238" t="e">
        <f>#REF!</f>
        <v>#REF!</v>
      </c>
      <c r="E180" s="238" t="e">
        <f>#REF!</f>
        <v>#REF!</v>
      </c>
      <c r="F180" s="239" t="e">
        <f>#REF!</f>
        <v>#REF!</v>
      </c>
      <c r="G180" s="237" t="e">
        <f>#REF!</f>
        <v>#REF!</v>
      </c>
      <c r="H180" s="148" t="s">
        <v>263</v>
      </c>
      <c r="I180" s="299"/>
      <c r="J180" s="142" t="str">
        <f>'YARIŞMA BİLGİLERİ'!$F$21</f>
        <v>Yıldız Erkekler</v>
      </c>
      <c r="K180" s="300" t="str">
        <f t="shared" si="2"/>
        <v>İSTANBUL-3.Ulusal Bayrak Yarışmaları Festivali ve Olimpik Baraj Yarışmaları</v>
      </c>
      <c r="L180" s="146" t="e">
        <f>#REF!</f>
        <v>#REF!</v>
      </c>
      <c r="M180" s="146" t="s">
        <v>337</v>
      </c>
    </row>
    <row r="181" spans="1:13" s="301" customFormat="1" ht="26.25" customHeight="1" x14ac:dyDescent="0.2">
      <c r="A181" s="140">
        <v>512</v>
      </c>
      <c r="B181" s="234" t="s">
        <v>266</v>
      </c>
      <c r="C181" s="236" t="e">
        <f>#REF!</f>
        <v>#REF!</v>
      </c>
      <c r="D181" s="238" t="e">
        <f>#REF!</f>
        <v>#REF!</v>
      </c>
      <c r="E181" s="238" t="e">
        <f>#REF!</f>
        <v>#REF!</v>
      </c>
      <c r="F181" s="239" t="e">
        <f>#REF!</f>
        <v>#REF!</v>
      </c>
      <c r="G181" s="237" t="e">
        <f>#REF!</f>
        <v>#REF!</v>
      </c>
      <c r="H181" s="148" t="s">
        <v>263</v>
      </c>
      <c r="I181" s="299"/>
      <c r="J181" s="142" t="str">
        <f>'YARIŞMA BİLGİLERİ'!$F$21</f>
        <v>Yıldız Erkekler</v>
      </c>
      <c r="K181" s="300" t="str">
        <f t="shared" si="2"/>
        <v>İSTANBUL-3.Ulusal Bayrak Yarışmaları Festivali ve Olimpik Baraj Yarışmaları</v>
      </c>
      <c r="L181" s="146" t="e">
        <f>#REF!</f>
        <v>#REF!</v>
      </c>
      <c r="M181" s="146" t="s">
        <v>337</v>
      </c>
    </row>
    <row r="182" spans="1:13" s="301" customFormat="1" ht="26.25" customHeight="1" x14ac:dyDescent="0.2">
      <c r="A182" s="140">
        <v>513</v>
      </c>
      <c r="B182" s="234" t="s">
        <v>266</v>
      </c>
      <c r="C182" s="236" t="e">
        <f>#REF!</f>
        <v>#REF!</v>
      </c>
      <c r="D182" s="238" t="e">
        <f>#REF!</f>
        <v>#REF!</v>
      </c>
      <c r="E182" s="238" t="e">
        <f>#REF!</f>
        <v>#REF!</v>
      </c>
      <c r="F182" s="239" t="e">
        <f>#REF!</f>
        <v>#REF!</v>
      </c>
      <c r="G182" s="237" t="e">
        <f>#REF!</f>
        <v>#REF!</v>
      </c>
      <c r="H182" s="148" t="s">
        <v>263</v>
      </c>
      <c r="I182" s="299"/>
      <c r="J182" s="142" t="str">
        <f>'YARIŞMA BİLGİLERİ'!$F$21</f>
        <v>Yıldız Erkekler</v>
      </c>
      <c r="K182" s="300" t="str">
        <f t="shared" si="2"/>
        <v>İSTANBUL-3.Ulusal Bayrak Yarışmaları Festivali ve Olimpik Baraj Yarışmaları</v>
      </c>
      <c r="L182" s="146" t="e">
        <f>#REF!</f>
        <v>#REF!</v>
      </c>
      <c r="M182" s="146" t="s">
        <v>337</v>
      </c>
    </row>
    <row r="183" spans="1:13" s="301" customFormat="1" ht="26.25" customHeight="1" x14ac:dyDescent="0.2">
      <c r="A183" s="140">
        <v>514</v>
      </c>
      <c r="B183" s="234" t="s">
        <v>266</v>
      </c>
      <c r="C183" s="236" t="e">
        <f>#REF!</f>
        <v>#REF!</v>
      </c>
      <c r="D183" s="238" t="e">
        <f>#REF!</f>
        <v>#REF!</v>
      </c>
      <c r="E183" s="238" t="e">
        <f>#REF!</f>
        <v>#REF!</v>
      </c>
      <c r="F183" s="239" t="e">
        <f>#REF!</f>
        <v>#REF!</v>
      </c>
      <c r="G183" s="237" t="e">
        <f>#REF!</f>
        <v>#REF!</v>
      </c>
      <c r="H183" s="148" t="s">
        <v>263</v>
      </c>
      <c r="I183" s="299"/>
      <c r="J183" s="142" t="str">
        <f>'YARIŞMA BİLGİLERİ'!$F$21</f>
        <v>Yıldız Erkekler</v>
      </c>
      <c r="K183" s="300" t="str">
        <f t="shared" si="2"/>
        <v>İSTANBUL-3.Ulusal Bayrak Yarışmaları Festivali ve Olimpik Baraj Yarışmaları</v>
      </c>
      <c r="L183" s="146" t="e">
        <f>#REF!</f>
        <v>#REF!</v>
      </c>
      <c r="M183" s="146" t="s">
        <v>337</v>
      </c>
    </row>
    <row r="184" spans="1:13" s="301" customFormat="1" ht="26.25" customHeight="1" x14ac:dyDescent="0.2">
      <c r="A184" s="140">
        <v>515</v>
      </c>
      <c r="B184" s="234" t="s">
        <v>266</v>
      </c>
      <c r="C184" s="236" t="e">
        <f>#REF!</f>
        <v>#REF!</v>
      </c>
      <c r="D184" s="238" t="e">
        <f>#REF!</f>
        <v>#REF!</v>
      </c>
      <c r="E184" s="238" t="e">
        <f>#REF!</f>
        <v>#REF!</v>
      </c>
      <c r="F184" s="239" t="e">
        <f>#REF!</f>
        <v>#REF!</v>
      </c>
      <c r="G184" s="237" t="e">
        <f>#REF!</f>
        <v>#REF!</v>
      </c>
      <c r="H184" s="148" t="s">
        <v>263</v>
      </c>
      <c r="I184" s="299"/>
      <c r="J184" s="142" t="str">
        <f>'YARIŞMA BİLGİLERİ'!$F$21</f>
        <v>Yıldız Erkekler</v>
      </c>
      <c r="K184" s="300" t="str">
        <f t="shared" si="2"/>
        <v>İSTANBUL-3.Ulusal Bayrak Yarışmaları Festivali ve Olimpik Baraj Yarışmaları</v>
      </c>
      <c r="L184" s="146" t="e">
        <f>#REF!</f>
        <v>#REF!</v>
      </c>
      <c r="M184" s="146" t="s">
        <v>337</v>
      </c>
    </row>
    <row r="185" spans="1:13" s="301" customFormat="1" ht="26.25" customHeight="1" x14ac:dyDescent="0.2">
      <c r="A185" s="140">
        <v>516</v>
      </c>
      <c r="B185" s="234" t="s">
        <v>266</v>
      </c>
      <c r="C185" s="236" t="e">
        <f>#REF!</f>
        <v>#REF!</v>
      </c>
      <c r="D185" s="238" t="e">
        <f>#REF!</f>
        <v>#REF!</v>
      </c>
      <c r="E185" s="238" t="e">
        <f>#REF!</f>
        <v>#REF!</v>
      </c>
      <c r="F185" s="239" t="e">
        <f>#REF!</f>
        <v>#REF!</v>
      </c>
      <c r="G185" s="237" t="e">
        <f>#REF!</f>
        <v>#REF!</v>
      </c>
      <c r="H185" s="148" t="s">
        <v>263</v>
      </c>
      <c r="I185" s="299"/>
      <c r="J185" s="142" t="str">
        <f>'YARIŞMA BİLGİLERİ'!$F$21</f>
        <v>Yıldız Erkekler</v>
      </c>
      <c r="K185" s="300" t="str">
        <f t="shared" si="2"/>
        <v>İSTANBUL-3.Ulusal Bayrak Yarışmaları Festivali ve Olimpik Baraj Yarışmaları</v>
      </c>
      <c r="L185" s="146" t="e">
        <f>#REF!</f>
        <v>#REF!</v>
      </c>
      <c r="M185" s="146" t="s">
        <v>337</v>
      </c>
    </row>
    <row r="186" spans="1:13" s="301" customFormat="1" ht="26.25" customHeight="1" x14ac:dyDescent="0.2">
      <c r="A186" s="140">
        <v>517</v>
      </c>
      <c r="B186" s="234" t="s">
        <v>266</v>
      </c>
      <c r="C186" s="236" t="e">
        <f>#REF!</f>
        <v>#REF!</v>
      </c>
      <c r="D186" s="238" t="e">
        <f>#REF!</f>
        <v>#REF!</v>
      </c>
      <c r="E186" s="238" t="e">
        <f>#REF!</f>
        <v>#REF!</v>
      </c>
      <c r="F186" s="239" t="e">
        <f>#REF!</f>
        <v>#REF!</v>
      </c>
      <c r="G186" s="237" t="e">
        <f>#REF!</f>
        <v>#REF!</v>
      </c>
      <c r="H186" s="148" t="s">
        <v>263</v>
      </c>
      <c r="I186" s="299"/>
      <c r="J186" s="142" t="str">
        <f>'YARIŞMA BİLGİLERİ'!$F$21</f>
        <v>Yıldız Erkekler</v>
      </c>
      <c r="K186" s="300" t="str">
        <f t="shared" si="2"/>
        <v>İSTANBUL-3.Ulusal Bayrak Yarışmaları Festivali ve Olimpik Baraj Yarışmaları</v>
      </c>
      <c r="L186" s="146" t="e">
        <f>#REF!</f>
        <v>#REF!</v>
      </c>
      <c r="M186" s="146" t="s">
        <v>337</v>
      </c>
    </row>
    <row r="187" spans="1:13" s="301" customFormat="1" ht="26.25" customHeight="1" x14ac:dyDescent="0.2">
      <c r="A187" s="140">
        <v>518</v>
      </c>
      <c r="B187" s="234" t="s">
        <v>266</v>
      </c>
      <c r="C187" s="236" t="e">
        <f>#REF!</f>
        <v>#REF!</v>
      </c>
      <c r="D187" s="238" t="e">
        <f>#REF!</f>
        <v>#REF!</v>
      </c>
      <c r="E187" s="238" t="e">
        <f>#REF!</f>
        <v>#REF!</v>
      </c>
      <c r="F187" s="239" t="e">
        <f>#REF!</f>
        <v>#REF!</v>
      </c>
      <c r="G187" s="237" t="e">
        <f>#REF!</f>
        <v>#REF!</v>
      </c>
      <c r="H187" s="148" t="s">
        <v>263</v>
      </c>
      <c r="I187" s="299"/>
      <c r="J187" s="142" t="str">
        <f>'YARIŞMA BİLGİLERİ'!$F$21</f>
        <v>Yıldız Erkekler</v>
      </c>
      <c r="K187" s="300" t="str">
        <f t="shared" si="2"/>
        <v>İSTANBUL-3.Ulusal Bayrak Yarışmaları Festivali ve Olimpik Baraj Yarışmaları</v>
      </c>
      <c r="L187" s="146" t="e">
        <f>#REF!</f>
        <v>#REF!</v>
      </c>
      <c r="M187" s="146" t="s">
        <v>337</v>
      </c>
    </row>
    <row r="188" spans="1:13" s="301" customFormat="1" ht="80.25" customHeight="1" x14ac:dyDescent="0.2">
      <c r="A188" s="140">
        <v>519</v>
      </c>
      <c r="B188" s="150" t="s">
        <v>457</v>
      </c>
      <c r="C188" s="141" t="str">
        <f>'4x100m.'!C8</f>
        <v>25.01.1998
13.03.1999
03.12.1998
25.02.1999</v>
      </c>
      <c r="D188" s="145" t="str">
        <f>'4x100m.'!D8</f>
        <v>ABDÜLKADİR GÖKÇE
OGUZHAN KAŞIKÇI
OSMAN YAYAN
ŞAHİN AKBACAK</v>
      </c>
      <c r="E188" s="145" t="str">
        <f>'4x100m.'!E8</f>
        <v>İSTANBUL/ANADOLU HİSARI İDMAN YURDU S.K</v>
      </c>
      <c r="F188" s="187">
        <f>'4x100m.'!F8</f>
        <v>5011</v>
      </c>
      <c r="G188" s="148">
        <f>'4x100m.'!A8</f>
        <v>1</v>
      </c>
      <c r="H188" s="148" t="s">
        <v>457</v>
      </c>
      <c r="I188" s="148"/>
      <c r="J188" s="142" t="str">
        <f>'YARIŞMA BİLGİLERİ'!$F$21</f>
        <v>Yıldız Erkekler</v>
      </c>
      <c r="K188" s="145" t="str">
        <f t="shared" si="2"/>
        <v>İSTANBUL-3.Ulusal Bayrak Yarışmaları Festivali ve Olimpik Baraj Yarışmaları</v>
      </c>
      <c r="L188" s="146" t="str">
        <f>'4x100m.'!N$4</f>
        <v>14 Haziran 2015 - 20:45</v>
      </c>
      <c r="M188" s="146" t="s">
        <v>337</v>
      </c>
    </row>
    <row r="189" spans="1:13" s="301" customFormat="1" ht="80.25" customHeight="1" x14ac:dyDescent="0.2">
      <c r="A189" s="140">
        <v>520</v>
      </c>
      <c r="B189" s="150" t="s">
        <v>457</v>
      </c>
      <c r="C189" s="141">
        <f>'4x100m.'!C9</f>
        <v>0</v>
      </c>
      <c r="D189" s="145">
        <f>'4x100m.'!D9</f>
        <v>0</v>
      </c>
      <c r="E189" s="145">
        <f>'4x100m.'!E9</f>
        <v>0</v>
      </c>
      <c r="F189" s="187">
        <f>'4x100m.'!F9</f>
        <v>0</v>
      </c>
      <c r="G189" s="148">
        <f>'4x100m.'!A9</f>
        <v>0</v>
      </c>
      <c r="H189" s="148" t="s">
        <v>457</v>
      </c>
      <c r="I189" s="148"/>
      <c r="J189" s="142" t="str">
        <f>'YARIŞMA BİLGİLERİ'!$F$21</f>
        <v>Yıldız Erkekler</v>
      </c>
      <c r="K189" s="145" t="str">
        <f t="shared" si="2"/>
        <v>İSTANBUL-3.Ulusal Bayrak Yarışmaları Festivali ve Olimpik Baraj Yarışmaları</v>
      </c>
      <c r="L189" s="146" t="str">
        <f>'4x100m.'!N$4</f>
        <v>14 Haziran 2015 - 20:45</v>
      </c>
      <c r="M189" s="146" t="s">
        <v>337</v>
      </c>
    </row>
    <row r="190" spans="1:13" s="301" customFormat="1" ht="80.25" customHeight="1" x14ac:dyDescent="0.2">
      <c r="A190" s="140">
        <v>521</v>
      </c>
      <c r="B190" s="150" t="s">
        <v>457</v>
      </c>
      <c r="C190" s="141">
        <f>'4x100m.'!C10</f>
        <v>0</v>
      </c>
      <c r="D190" s="145">
        <f>'4x100m.'!D10</f>
        <v>0</v>
      </c>
      <c r="E190" s="145">
        <f>'4x100m.'!E10</f>
        <v>0</v>
      </c>
      <c r="F190" s="187">
        <f>'4x100m.'!F10</f>
        <v>0</v>
      </c>
      <c r="G190" s="148">
        <f>'4x100m.'!A10</f>
        <v>0</v>
      </c>
      <c r="H190" s="148" t="s">
        <v>457</v>
      </c>
      <c r="I190" s="148"/>
      <c r="J190" s="142" t="str">
        <f>'YARIŞMA BİLGİLERİ'!$F$21</f>
        <v>Yıldız Erkekler</v>
      </c>
      <c r="K190" s="145" t="str">
        <f t="shared" si="2"/>
        <v>İSTANBUL-3.Ulusal Bayrak Yarışmaları Festivali ve Olimpik Baraj Yarışmaları</v>
      </c>
      <c r="L190" s="146" t="str">
        <f>'4x100m.'!N$4</f>
        <v>14 Haziran 2015 - 20:45</v>
      </c>
      <c r="M190" s="146" t="s">
        <v>337</v>
      </c>
    </row>
    <row r="191" spans="1:13" s="301" customFormat="1" ht="80.25" customHeight="1" x14ac:dyDescent="0.2">
      <c r="A191" s="140">
        <v>522</v>
      </c>
      <c r="B191" s="150" t="s">
        <v>457</v>
      </c>
      <c r="C191" s="141">
        <f>'4x100m.'!C11</f>
        <v>0</v>
      </c>
      <c r="D191" s="145">
        <f>'4x100m.'!D11</f>
        <v>0</v>
      </c>
      <c r="E191" s="145">
        <f>'4x100m.'!E11</f>
        <v>0</v>
      </c>
      <c r="F191" s="187">
        <f>'4x100m.'!F11</f>
        <v>0</v>
      </c>
      <c r="G191" s="148">
        <f>'4x100m.'!A11</f>
        <v>0</v>
      </c>
      <c r="H191" s="148" t="s">
        <v>457</v>
      </c>
      <c r="I191" s="148"/>
      <c r="J191" s="142" t="str">
        <f>'YARIŞMA BİLGİLERİ'!$F$21</f>
        <v>Yıldız Erkekler</v>
      </c>
      <c r="K191" s="145" t="str">
        <f t="shared" si="2"/>
        <v>İSTANBUL-3.Ulusal Bayrak Yarışmaları Festivali ve Olimpik Baraj Yarışmaları</v>
      </c>
      <c r="L191" s="146" t="str">
        <f>'4x100m.'!N$4</f>
        <v>14 Haziran 2015 - 20:45</v>
      </c>
      <c r="M191" s="146" t="s">
        <v>337</v>
      </c>
    </row>
    <row r="192" spans="1:13" s="301" customFormat="1" ht="80.25" customHeight="1" x14ac:dyDescent="0.2">
      <c r="A192" s="140">
        <v>523</v>
      </c>
      <c r="B192" s="150" t="s">
        <v>457</v>
      </c>
      <c r="C192" s="141">
        <f>'4x100m.'!C12</f>
        <v>0</v>
      </c>
      <c r="D192" s="145">
        <f>'4x100m.'!D12</f>
        <v>0</v>
      </c>
      <c r="E192" s="145">
        <f>'4x100m.'!E12</f>
        <v>0</v>
      </c>
      <c r="F192" s="187">
        <f>'4x100m.'!F12</f>
        <v>0</v>
      </c>
      <c r="G192" s="148">
        <f>'4x100m.'!A12</f>
        <v>0</v>
      </c>
      <c r="H192" s="148" t="s">
        <v>457</v>
      </c>
      <c r="I192" s="148"/>
      <c r="J192" s="142" t="str">
        <f>'YARIŞMA BİLGİLERİ'!$F$21</f>
        <v>Yıldız Erkekler</v>
      </c>
      <c r="K192" s="145" t="str">
        <f t="shared" si="2"/>
        <v>İSTANBUL-3.Ulusal Bayrak Yarışmaları Festivali ve Olimpik Baraj Yarışmaları</v>
      </c>
      <c r="L192" s="146" t="str">
        <f>'4x100m.'!N$4</f>
        <v>14 Haziran 2015 - 20:45</v>
      </c>
      <c r="M192" s="146" t="s">
        <v>337</v>
      </c>
    </row>
    <row r="193" spans="1:13" s="301" customFormat="1" ht="80.25" customHeight="1" x14ac:dyDescent="0.2">
      <c r="A193" s="140">
        <v>524</v>
      </c>
      <c r="B193" s="150" t="s">
        <v>457</v>
      </c>
      <c r="C193" s="141">
        <f>'4x100m.'!C13</f>
        <v>0</v>
      </c>
      <c r="D193" s="145">
        <f>'4x100m.'!D13</f>
        <v>0</v>
      </c>
      <c r="E193" s="145">
        <f>'4x100m.'!E13</f>
        <v>0</v>
      </c>
      <c r="F193" s="187">
        <f>'4x100m.'!F13</f>
        <v>0</v>
      </c>
      <c r="G193" s="148">
        <f>'4x100m.'!A13</f>
        <v>0</v>
      </c>
      <c r="H193" s="148" t="s">
        <v>457</v>
      </c>
      <c r="I193" s="148"/>
      <c r="J193" s="142" t="str">
        <f>'YARIŞMA BİLGİLERİ'!$F$21</f>
        <v>Yıldız Erkekler</v>
      </c>
      <c r="K193" s="145" t="str">
        <f t="shared" si="2"/>
        <v>İSTANBUL-3.Ulusal Bayrak Yarışmaları Festivali ve Olimpik Baraj Yarışmaları</v>
      </c>
      <c r="L193" s="146" t="str">
        <f>'4x100m.'!N$4</f>
        <v>14 Haziran 2015 - 20:45</v>
      </c>
      <c r="M193" s="146" t="s">
        <v>337</v>
      </c>
    </row>
    <row r="194" spans="1:13" s="301" customFormat="1" ht="80.25" customHeight="1" x14ac:dyDescent="0.2">
      <c r="A194" s="140">
        <v>525</v>
      </c>
      <c r="B194" s="150" t="s">
        <v>457</v>
      </c>
      <c r="C194" s="141" t="e">
        <f>'4x100m.'!#REF!</f>
        <v>#REF!</v>
      </c>
      <c r="D194" s="145" t="e">
        <f>'4x100m.'!#REF!</f>
        <v>#REF!</v>
      </c>
      <c r="E194" s="145" t="e">
        <f>'4x100m.'!#REF!</f>
        <v>#REF!</v>
      </c>
      <c r="F194" s="187" t="e">
        <f>'4x100m.'!#REF!</f>
        <v>#REF!</v>
      </c>
      <c r="G194" s="148" t="e">
        <f>'4x100m.'!#REF!</f>
        <v>#REF!</v>
      </c>
      <c r="H194" s="148" t="s">
        <v>457</v>
      </c>
      <c r="I194" s="148"/>
      <c r="J194" s="142" t="str">
        <f>'YARIŞMA BİLGİLERİ'!$F$21</f>
        <v>Yıldız Erkekler</v>
      </c>
      <c r="K194" s="145" t="str">
        <f t="shared" si="2"/>
        <v>İSTANBUL-3.Ulusal Bayrak Yarışmaları Festivali ve Olimpik Baraj Yarışmaları</v>
      </c>
      <c r="L194" s="146" t="str">
        <f>'4x100m.'!N$4</f>
        <v>14 Haziran 2015 - 20:45</v>
      </c>
      <c r="M194" s="146" t="s">
        <v>337</v>
      </c>
    </row>
    <row r="195" spans="1:13" s="301" customFormat="1" ht="80.25" customHeight="1" x14ac:dyDescent="0.2">
      <c r="A195" s="140">
        <v>526</v>
      </c>
      <c r="B195" s="150" t="s">
        <v>457</v>
      </c>
      <c r="C195" s="141" t="e">
        <f>'4x100m.'!#REF!</f>
        <v>#REF!</v>
      </c>
      <c r="D195" s="145" t="e">
        <f>'4x100m.'!#REF!</f>
        <v>#REF!</v>
      </c>
      <c r="E195" s="145" t="e">
        <f>'4x100m.'!#REF!</f>
        <v>#REF!</v>
      </c>
      <c r="F195" s="187" t="e">
        <f>'4x100m.'!#REF!</f>
        <v>#REF!</v>
      </c>
      <c r="G195" s="148" t="e">
        <f>'4x100m.'!#REF!</f>
        <v>#REF!</v>
      </c>
      <c r="H195" s="148" t="s">
        <v>457</v>
      </c>
      <c r="I195" s="148"/>
      <c r="J195" s="142" t="str">
        <f>'YARIŞMA BİLGİLERİ'!$F$21</f>
        <v>Yıldız Erkekler</v>
      </c>
      <c r="K195" s="145" t="str">
        <f t="shared" ref="K195:K243" si="3">CONCATENATE(K$1,"-",A$1)</f>
        <v>İSTANBUL-3.Ulusal Bayrak Yarışmaları Festivali ve Olimpik Baraj Yarışmaları</v>
      </c>
      <c r="L195" s="146" t="str">
        <f>'4x100m.'!N$4</f>
        <v>14 Haziran 2015 - 20:45</v>
      </c>
      <c r="M195" s="146" t="s">
        <v>337</v>
      </c>
    </row>
    <row r="196" spans="1:13" s="301" customFormat="1" ht="80.25" customHeight="1" x14ac:dyDescent="0.2">
      <c r="A196" s="140">
        <v>527</v>
      </c>
      <c r="B196" s="150" t="s">
        <v>457</v>
      </c>
      <c r="C196" s="141">
        <f>'4x100m.'!C14</f>
        <v>0</v>
      </c>
      <c r="D196" s="145">
        <f>'4x100m.'!D14</f>
        <v>0</v>
      </c>
      <c r="E196" s="145">
        <f>'4x100m.'!E14</f>
        <v>0</v>
      </c>
      <c r="F196" s="187">
        <f>'4x100m.'!F14</f>
        <v>0</v>
      </c>
      <c r="G196" s="148">
        <f>'4x100m.'!A14</f>
        <v>0</v>
      </c>
      <c r="H196" s="148" t="s">
        <v>457</v>
      </c>
      <c r="I196" s="148"/>
      <c r="J196" s="142" t="str">
        <f>'YARIŞMA BİLGİLERİ'!$F$21</f>
        <v>Yıldız Erkekler</v>
      </c>
      <c r="K196" s="145" t="str">
        <f t="shared" si="3"/>
        <v>İSTANBUL-3.Ulusal Bayrak Yarışmaları Festivali ve Olimpik Baraj Yarışmaları</v>
      </c>
      <c r="L196" s="146" t="str">
        <f>'4x100m.'!N$4</f>
        <v>14 Haziran 2015 - 20:45</v>
      </c>
      <c r="M196" s="146" t="s">
        <v>337</v>
      </c>
    </row>
    <row r="197" spans="1:13" s="301" customFormat="1" ht="80.25" customHeight="1" x14ac:dyDescent="0.2">
      <c r="A197" s="140">
        <v>528</v>
      </c>
      <c r="B197" s="150" t="s">
        <v>457</v>
      </c>
      <c r="C197" s="141">
        <f>'4x100m.'!C15</f>
        <v>0</v>
      </c>
      <c r="D197" s="145">
        <f>'4x100m.'!D15</f>
        <v>0</v>
      </c>
      <c r="E197" s="145">
        <f>'4x100m.'!E15</f>
        <v>0</v>
      </c>
      <c r="F197" s="187">
        <f>'4x100m.'!F15</f>
        <v>0</v>
      </c>
      <c r="G197" s="148">
        <f>'4x100m.'!A15</f>
        <v>0</v>
      </c>
      <c r="H197" s="148" t="s">
        <v>457</v>
      </c>
      <c r="I197" s="148"/>
      <c r="J197" s="142" t="str">
        <f>'YARIŞMA BİLGİLERİ'!$F$21</f>
        <v>Yıldız Erkekler</v>
      </c>
      <c r="K197" s="145" t="str">
        <f t="shared" si="3"/>
        <v>İSTANBUL-3.Ulusal Bayrak Yarışmaları Festivali ve Olimpik Baraj Yarışmaları</v>
      </c>
      <c r="L197" s="146" t="str">
        <f>'4x100m.'!N$4</f>
        <v>14 Haziran 2015 - 20:45</v>
      </c>
      <c r="M197" s="146" t="s">
        <v>337</v>
      </c>
    </row>
    <row r="198" spans="1:13" s="301" customFormat="1" ht="80.25" customHeight="1" x14ac:dyDescent="0.2">
      <c r="A198" s="140">
        <v>529</v>
      </c>
      <c r="B198" s="150" t="s">
        <v>457</v>
      </c>
      <c r="C198" s="141">
        <f>'4x100m.'!C16</f>
        <v>0</v>
      </c>
      <c r="D198" s="145">
        <f>'4x100m.'!D16</f>
        <v>0</v>
      </c>
      <c r="E198" s="145">
        <f>'4x100m.'!E16</f>
        <v>0</v>
      </c>
      <c r="F198" s="187">
        <f>'4x100m.'!F16</f>
        <v>0</v>
      </c>
      <c r="G198" s="148">
        <f>'4x100m.'!A16</f>
        <v>0</v>
      </c>
      <c r="H198" s="148" t="s">
        <v>457</v>
      </c>
      <c r="I198" s="148"/>
      <c r="J198" s="142" t="str">
        <f>'YARIŞMA BİLGİLERİ'!$F$21</f>
        <v>Yıldız Erkekler</v>
      </c>
      <c r="K198" s="145" t="str">
        <f t="shared" si="3"/>
        <v>İSTANBUL-3.Ulusal Bayrak Yarışmaları Festivali ve Olimpik Baraj Yarışmaları</v>
      </c>
      <c r="L198" s="146" t="str">
        <f>'4x100m.'!N$4</f>
        <v>14 Haziran 2015 - 20:45</v>
      </c>
      <c r="M198" s="146" t="s">
        <v>337</v>
      </c>
    </row>
    <row r="199" spans="1:13" s="301" customFormat="1" ht="80.25" customHeight="1" x14ac:dyDescent="0.2">
      <c r="A199" s="140">
        <v>530</v>
      </c>
      <c r="B199" s="150" t="s">
        <v>457</v>
      </c>
      <c r="C199" s="141">
        <f>'4x100m.'!C17</f>
        <v>0</v>
      </c>
      <c r="D199" s="145">
        <f>'4x100m.'!D17</f>
        <v>0</v>
      </c>
      <c r="E199" s="145">
        <f>'4x100m.'!E17</f>
        <v>0</v>
      </c>
      <c r="F199" s="187">
        <f>'4x100m.'!F17</f>
        <v>0</v>
      </c>
      <c r="G199" s="148">
        <f>'4x100m.'!A17</f>
        <v>0</v>
      </c>
      <c r="H199" s="148" t="s">
        <v>457</v>
      </c>
      <c r="I199" s="148"/>
      <c r="J199" s="142" t="str">
        <f>'YARIŞMA BİLGİLERİ'!$F$21</f>
        <v>Yıldız Erkekler</v>
      </c>
      <c r="K199" s="145" t="str">
        <f t="shared" si="3"/>
        <v>İSTANBUL-3.Ulusal Bayrak Yarışmaları Festivali ve Olimpik Baraj Yarışmaları</v>
      </c>
      <c r="L199" s="146" t="str">
        <f>'4x100m.'!N$4</f>
        <v>14 Haziran 2015 - 20:45</v>
      </c>
      <c r="M199" s="146" t="s">
        <v>337</v>
      </c>
    </row>
    <row r="200" spans="1:13" s="301" customFormat="1" ht="80.25" customHeight="1" x14ac:dyDescent="0.2">
      <c r="A200" s="140">
        <v>531</v>
      </c>
      <c r="B200" s="150" t="s">
        <v>457</v>
      </c>
      <c r="C200" s="141">
        <f>'4x100m.'!C18</f>
        <v>0</v>
      </c>
      <c r="D200" s="145">
        <f>'4x100m.'!D18</f>
        <v>0</v>
      </c>
      <c r="E200" s="145">
        <f>'4x100m.'!E18</f>
        <v>0</v>
      </c>
      <c r="F200" s="187">
        <f>'4x100m.'!F18</f>
        <v>0</v>
      </c>
      <c r="G200" s="148">
        <f>'4x100m.'!A18</f>
        <v>0</v>
      </c>
      <c r="H200" s="148" t="s">
        <v>457</v>
      </c>
      <c r="I200" s="148"/>
      <c r="J200" s="142" t="str">
        <f>'YARIŞMA BİLGİLERİ'!$F$21</f>
        <v>Yıldız Erkekler</v>
      </c>
      <c r="K200" s="145" t="str">
        <f t="shared" si="3"/>
        <v>İSTANBUL-3.Ulusal Bayrak Yarışmaları Festivali ve Olimpik Baraj Yarışmaları</v>
      </c>
      <c r="L200" s="146" t="str">
        <f>'4x100m.'!N$4</f>
        <v>14 Haziran 2015 - 20:45</v>
      </c>
      <c r="M200" s="146" t="s">
        <v>337</v>
      </c>
    </row>
    <row r="201" spans="1:13" s="301" customFormat="1" ht="80.25" customHeight="1" x14ac:dyDescent="0.2">
      <c r="A201" s="140">
        <v>532</v>
      </c>
      <c r="B201" s="150" t="s">
        <v>457</v>
      </c>
      <c r="C201" s="141">
        <f>'4x100m.'!C19</f>
        <v>0</v>
      </c>
      <c r="D201" s="145">
        <f>'4x100m.'!D19</f>
        <v>0</v>
      </c>
      <c r="E201" s="145">
        <f>'4x100m.'!E19</f>
        <v>0</v>
      </c>
      <c r="F201" s="187">
        <f>'4x100m.'!F19</f>
        <v>0</v>
      </c>
      <c r="G201" s="148">
        <f>'4x100m.'!A19</f>
        <v>0</v>
      </c>
      <c r="H201" s="148" t="s">
        <v>457</v>
      </c>
      <c r="I201" s="148"/>
      <c r="J201" s="142" t="str">
        <f>'YARIŞMA BİLGİLERİ'!$F$21</f>
        <v>Yıldız Erkekler</v>
      </c>
      <c r="K201" s="145" t="str">
        <f t="shared" si="3"/>
        <v>İSTANBUL-3.Ulusal Bayrak Yarışmaları Festivali ve Olimpik Baraj Yarışmaları</v>
      </c>
      <c r="L201" s="146" t="str">
        <f>'4x100m.'!N$4</f>
        <v>14 Haziran 2015 - 20:45</v>
      </c>
      <c r="M201" s="146" t="s">
        <v>337</v>
      </c>
    </row>
    <row r="202" spans="1:13" s="301" customFormat="1" ht="80.25" customHeight="1" x14ac:dyDescent="0.2">
      <c r="A202" s="140">
        <v>533</v>
      </c>
      <c r="B202" s="150" t="s">
        <v>457</v>
      </c>
      <c r="C202" s="141">
        <f>'4x100m.'!C20</f>
        <v>0</v>
      </c>
      <c r="D202" s="145">
        <f>'4x100m.'!D20</f>
        <v>0</v>
      </c>
      <c r="E202" s="145">
        <f>'4x100m.'!E20</f>
        <v>0</v>
      </c>
      <c r="F202" s="187">
        <f>'4x100m.'!F20</f>
        <v>0</v>
      </c>
      <c r="G202" s="148">
        <f>'4x100m.'!A20</f>
        <v>0</v>
      </c>
      <c r="H202" s="148" t="s">
        <v>457</v>
      </c>
      <c r="I202" s="148"/>
      <c r="J202" s="142" t="str">
        <f>'YARIŞMA BİLGİLERİ'!$F$21</f>
        <v>Yıldız Erkekler</v>
      </c>
      <c r="K202" s="145" t="str">
        <f t="shared" si="3"/>
        <v>İSTANBUL-3.Ulusal Bayrak Yarışmaları Festivali ve Olimpik Baraj Yarışmaları</v>
      </c>
      <c r="L202" s="146" t="str">
        <f>'4x100m.'!N$4</f>
        <v>14 Haziran 2015 - 20:45</v>
      </c>
      <c r="M202" s="146" t="s">
        <v>337</v>
      </c>
    </row>
    <row r="203" spans="1:13" s="301" customFormat="1" ht="80.25" customHeight="1" x14ac:dyDescent="0.2">
      <c r="A203" s="140">
        <v>534</v>
      </c>
      <c r="B203" s="150" t="s">
        <v>457</v>
      </c>
      <c r="C203" s="141">
        <f>'4x100m.'!C21</f>
        <v>0</v>
      </c>
      <c r="D203" s="145">
        <f>'4x100m.'!D21</f>
        <v>0</v>
      </c>
      <c r="E203" s="145">
        <f>'4x100m.'!E21</f>
        <v>0</v>
      </c>
      <c r="F203" s="187">
        <f>'4x100m.'!F21</f>
        <v>0</v>
      </c>
      <c r="G203" s="148">
        <f>'4x100m.'!A21</f>
        <v>0</v>
      </c>
      <c r="H203" s="148" t="s">
        <v>457</v>
      </c>
      <c r="I203" s="148"/>
      <c r="J203" s="142" t="str">
        <f>'YARIŞMA BİLGİLERİ'!$F$21</f>
        <v>Yıldız Erkekler</v>
      </c>
      <c r="K203" s="145" t="str">
        <f t="shared" si="3"/>
        <v>İSTANBUL-3.Ulusal Bayrak Yarışmaları Festivali ve Olimpik Baraj Yarışmaları</v>
      </c>
      <c r="L203" s="146" t="str">
        <f>'4x100m.'!N$4</f>
        <v>14 Haziran 2015 - 20:45</v>
      </c>
      <c r="M203" s="146" t="s">
        <v>337</v>
      </c>
    </row>
    <row r="204" spans="1:13" s="301" customFormat="1" ht="80.25" customHeight="1" x14ac:dyDescent="0.2">
      <c r="A204" s="140">
        <v>535</v>
      </c>
      <c r="B204" s="150" t="s">
        <v>457</v>
      </c>
      <c r="C204" s="141" t="e">
        <f>'4x100m.'!#REF!</f>
        <v>#REF!</v>
      </c>
      <c r="D204" s="145" t="e">
        <f>'4x100m.'!#REF!</f>
        <v>#REF!</v>
      </c>
      <c r="E204" s="145" t="e">
        <f>'4x100m.'!#REF!</f>
        <v>#REF!</v>
      </c>
      <c r="F204" s="187" t="e">
        <f>'4x100m.'!#REF!</f>
        <v>#REF!</v>
      </c>
      <c r="G204" s="148" t="e">
        <f>'4x100m.'!#REF!</f>
        <v>#REF!</v>
      </c>
      <c r="H204" s="148" t="s">
        <v>457</v>
      </c>
      <c r="I204" s="148"/>
      <c r="J204" s="142" t="str">
        <f>'YARIŞMA BİLGİLERİ'!$F$21</f>
        <v>Yıldız Erkekler</v>
      </c>
      <c r="K204" s="145" t="str">
        <f t="shared" si="3"/>
        <v>İSTANBUL-3.Ulusal Bayrak Yarışmaları Festivali ve Olimpik Baraj Yarışmaları</v>
      </c>
      <c r="L204" s="146" t="str">
        <f>'4x100m.'!N$4</f>
        <v>14 Haziran 2015 - 20:45</v>
      </c>
      <c r="M204" s="146" t="s">
        <v>337</v>
      </c>
    </row>
    <row r="205" spans="1:13" s="301" customFormat="1" ht="80.25" customHeight="1" x14ac:dyDescent="0.2">
      <c r="A205" s="140">
        <v>536</v>
      </c>
      <c r="B205" s="150" t="s">
        <v>457</v>
      </c>
      <c r="C205" s="141" t="e">
        <f>'4x100m.'!#REF!</f>
        <v>#REF!</v>
      </c>
      <c r="D205" s="145" t="e">
        <f>'4x100m.'!#REF!</f>
        <v>#REF!</v>
      </c>
      <c r="E205" s="145" t="e">
        <f>'4x100m.'!#REF!</f>
        <v>#REF!</v>
      </c>
      <c r="F205" s="187" t="e">
        <f>'4x100m.'!#REF!</f>
        <v>#REF!</v>
      </c>
      <c r="G205" s="148" t="e">
        <f>'4x100m.'!#REF!</f>
        <v>#REF!</v>
      </c>
      <c r="H205" s="148" t="s">
        <v>457</v>
      </c>
      <c r="I205" s="148"/>
      <c r="J205" s="142" t="str">
        <f>'YARIŞMA BİLGİLERİ'!$F$21</f>
        <v>Yıldız Erkekler</v>
      </c>
      <c r="K205" s="145" t="str">
        <f t="shared" si="3"/>
        <v>İSTANBUL-3.Ulusal Bayrak Yarışmaları Festivali ve Olimpik Baraj Yarışmaları</v>
      </c>
      <c r="L205" s="146" t="str">
        <f>'4x100m.'!N$4</f>
        <v>14 Haziran 2015 - 20:45</v>
      </c>
      <c r="M205" s="146" t="s">
        <v>337</v>
      </c>
    </row>
    <row r="206" spans="1:13" s="301" customFormat="1" ht="28.5" customHeight="1" x14ac:dyDescent="0.2">
      <c r="A206" s="140">
        <v>537</v>
      </c>
      <c r="B206" s="234" t="s">
        <v>461</v>
      </c>
      <c r="C206" s="236">
        <f>'5000m.'!C8</f>
        <v>0</v>
      </c>
      <c r="D206" s="238">
        <f>'5000m.'!D8</f>
        <v>0</v>
      </c>
      <c r="E206" s="238">
        <f>'5000m.'!E8</f>
        <v>0</v>
      </c>
      <c r="F206" s="240">
        <f>'5000m.'!F8</f>
        <v>0</v>
      </c>
      <c r="G206" s="237">
        <f>'5000m.'!A8</f>
        <v>1</v>
      </c>
      <c r="H206" s="148" t="s">
        <v>349</v>
      </c>
      <c r="I206" s="299"/>
      <c r="J206" s="142" t="str">
        <f>'YARIŞMA BİLGİLERİ'!$F$21</f>
        <v>Yıldız Erkekler</v>
      </c>
      <c r="K206" s="300" t="str">
        <f t="shared" si="3"/>
        <v>İSTANBUL-3.Ulusal Bayrak Yarışmaları Festivali ve Olimpik Baraj Yarışmaları</v>
      </c>
      <c r="L206" s="146" t="str">
        <f>'5000m.'!N$4</f>
        <v>14 Haziran 2015 - 16:35</v>
      </c>
      <c r="M206" s="146" t="s">
        <v>337</v>
      </c>
    </row>
    <row r="207" spans="1:13" s="301" customFormat="1" ht="28.5" customHeight="1" x14ac:dyDescent="0.2">
      <c r="A207" s="140">
        <v>538</v>
      </c>
      <c r="B207" s="234" t="s">
        <v>461</v>
      </c>
      <c r="C207" s="236">
        <f>'5000m.'!C9</f>
        <v>0</v>
      </c>
      <c r="D207" s="238">
        <f>'5000m.'!D9</f>
        <v>0</v>
      </c>
      <c r="E207" s="238">
        <f>'5000m.'!E9</f>
        <v>0</v>
      </c>
      <c r="F207" s="240">
        <f>'5000m.'!F9</f>
        <v>0</v>
      </c>
      <c r="G207" s="237">
        <f>'5000m.'!A9</f>
        <v>2</v>
      </c>
      <c r="H207" s="148" t="s">
        <v>349</v>
      </c>
      <c r="I207" s="299"/>
      <c r="J207" s="142" t="str">
        <f>'YARIŞMA BİLGİLERİ'!$F$21</f>
        <v>Yıldız Erkekler</v>
      </c>
      <c r="K207" s="300" t="str">
        <f t="shared" si="3"/>
        <v>İSTANBUL-3.Ulusal Bayrak Yarışmaları Festivali ve Olimpik Baraj Yarışmaları</v>
      </c>
      <c r="L207" s="146" t="str">
        <f>'5000m.'!N$4</f>
        <v>14 Haziran 2015 - 16:35</v>
      </c>
      <c r="M207" s="146" t="s">
        <v>337</v>
      </c>
    </row>
    <row r="208" spans="1:13" s="301" customFormat="1" ht="28.5" customHeight="1" x14ac:dyDescent="0.2">
      <c r="A208" s="140">
        <v>539</v>
      </c>
      <c r="B208" s="234" t="s">
        <v>461</v>
      </c>
      <c r="C208" s="236">
        <f>'5000m.'!C10</f>
        <v>0</v>
      </c>
      <c r="D208" s="238">
        <f>'5000m.'!D10</f>
        <v>0</v>
      </c>
      <c r="E208" s="238">
        <f>'5000m.'!E10</f>
        <v>0</v>
      </c>
      <c r="F208" s="240">
        <f>'5000m.'!F10</f>
        <v>0</v>
      </c>
      <c r="G208" s="237">
        <f>'5000m.'!A10</f>
        <v>3</v>
      </c>
      <c r="H208" s="148" t="s">
        <v>349</v>
      </c>
      <c r="I208" s="299"/>
      <c r="J208" s="142" t="str">
        <f>'YARIŞMA BİLGİLERİ'!$F$21</f>
        <v>Yıldız Erkekler</v>
      </c>
      <c r="K208" s="300" t="str">
        <f t="shared" si="3"/>
        <v>İSTANBUL-3.Ulusal Bayrak Yarışmaları Festivali ve Olimpik Baraj Yarışmaları</v>
      </c>
      <c r="L208" s="146" t="str">
        <f>'5000m.'!N$4</f>
        <v>14 Haziran 2015 - 16:35</v>
      </c>
      <c r="M208" s="146" t="s">
        <v>337</v>
      </c>
    </row>
    <row r="209" spans="1:13" s="301" customFormat="1" ht="28.5" customHeight="1" x14ac:dyDescent="0.2">
      <c r="A209" s="140">
        <v>540</v>
      </c>
      <c r="B209" s="234" t="s">
        <v>461</v>
      </c>
      <c r="C209" s="236">
        <f>'5000m.'!C11</f>
        <v>0</v>
      </c>
      <c r="D209" s="238">
        <f>'5000m.'!D11</f>
        <v>0</v>
      </c>
      <c r="E209" s="238">
        <f>'5000m.'!E11</f>
        <v>0</v>
      </c>
      <c r="F209" s="240">
        <f>'5000m.'!F11</f>
        <v>0</v>
      </c>
      <c r="G209" s="237">
        <f>'5000m.'!A11</f>
        <v>4</v>
      </c>
      <c r="H209" s="148" t="s">
        <v>349</v>
      </c>
      <c r="I209" s="299"/>
      <c r="J209" s="142" t="str">
        <f>'YARIŞMA BİLGİLERİ'!$F$21</f>
        <v>Yıldız Erkekler</v>
      </c>
      <c r="K209" s="300" t="str">
        <f t="shared" si="3"/>
        <v>İSTANBUL-3.Ulusal Bayrak Yarışmaları Festivali ve Olimpik Baraj Yarışmaları</v>
      </c>
      <c r="L209" s="146" t="str">
        <f>'5000m.'!N$4</f>
        <v>14 Haziran 2015 - 16:35</v>
      </c>
      <c r="M209" s="146" t="s">
        <v>337</v>
      </c>
    </row>
    <row r="210" spans="1:13" s="301" customFormat="1" ht="28.5" customHeight="1" x14ac:dyDescent="0.2">
      <c r="A210" s="140">
        <v>541</v>
      </c>
      <c r="B210" s="234" t="s">
        <v>461</v>
      </c>
      <c r="C210" s="236">
        <f>'5000m.'!C12</f>
        <v>0</v>
      </c>
      <c r="D210" s="238">
        <f>'5000m.'!D12</f>
        <v>0</v>
      </c>
      <c r="E210" s="238">
        <f>'5000m.'!E12</f>
        <v>0</v>
      </c>
      <c r="F210" s="240">
        <f>'5000m.'!F12</f>
        <v>0</v>
      </c>
      <c r="G210" s="237">
        <f>'5000m.'!A12</f>
        <v>5</v>
      </c>
      <c r="H210" s="148" t="s">
        <v>349</v>
      </c>
      <c r="I210" s="299"/>
      <c r="J210" s="142" t="str">
        <f>'YARIŞMA BİLGİLERİ'!$F$21</f>
        <v>Yıldız Erkekler</v>
      </c>
      <c r="K210" s="300" t="str">
        <f t="shared" si="3"/>
        <v>İSTANBUL-3.Ulusal Bayrak Yarışmaları Festivali ve Olimpik Baraj Yarışmaları</v>
      </c>
      <c r="L210" s="146" t="str">
        <f>'5000m.'!N$4</f>
        <v>14 Haziran 2015 - 16:35</v>
      </c>
      <c r="M210" s="146" t="s">
        <v>337</v>
      </c>
    </row>
    <row r="211" spans="1:13" s="301" customFormat="1" ht="28.5" customHeight="1" x14ac:dyDescent="0.2">
      <c r="A211" s="140">
        <v>542</v>
      </c>
      <c r="B211" s="234" t="s">
        <v>461</v>
      </c>
      <c r="C211" s="236">
        <f>'5000m.'!C13</f>
        <v>0</v>
      </c>
      <c r="D211" s="238">
        <f>'5000m.'!D13</f>
        <v>0</v>
      </c>
      <c r="E211" s="238">
        <f>'5000m.'!E13</f>
        <v>0</v>
      </c>
      <c r="F211" s="240">
        <f>'5000m.'!F13</f>
        <v>0</v>
      </c>
      <c r="G211" s="237">
        <f>'5000m.'!A13</f>
        <v>6</v>
      </c>
      <c r="H211" s="148" t="s">
        <v>349</v>
      </c>
      <c r="I211" s="299"/>
      <c r="J211" s="142" t="str">
        <f>'YARIŞMA BİLGİLERİ'!$F$21</f>
        <v>Yıldız Erkekler</v>
      </c>
      <c r="K211" s="300" t="str">
        <f t="shared" si="3"/>
        <v>İSTANBUL-3.Ulusal Bayrak Yarışmaları Festivali ve Olimpik Baraj Yarışmaları</v>
      </c>
      <c r="L211" s="146" t="str">
        <f>'5000m.'!N$4</f>
        <v>14 Haziran 2015 - 16:35</v>
      </c>
      <c r="M211" s="146" t="s">
        <v>337</v>
      </c>
    </row>
    <row r="212" spans="1:13" s="301" customFormat="1" ht="28.5" customHeight="1" x14ac:dyDescent="0.2">
      <c r="A212" s="140">
        <v>543</v>
      </c>
      <c r="B212" s="234" t="s">
        <v>461</v>
      </c>
      <c r="C212" s="236">
        <f>'5000m.'!C14</f>
        <v>0</v>
      </c>
      <c r="D212" s="238">
        <f>'5000m.'!D14</f>
        <v>0</v>
      </c>
      <c r="E212" s="238">
        <f>'5000m.'!E14</f>
        <v>0</v>
      </c>
      <c r="F212" s="240">
        <f>'5000m.'!F14</f>
        <v>0</v>
      </c>
      <c r="G212" s="237">
        <f>'5000m.'!A14</f>
        <v>7</v>
      </c>
      <c r="H212" s="148" t="s">
        <v>349</v>
      </c>
      <c r="I212" s="299"/>
      <c r="J212" s="142" t="str">
        <f>'YARIŞMA BİLGİLERİ'!$F$21</f>
        <v>Yıldız Erkekler</v>
      </c>
      <c r="K212" s="300" t="str">
        <f t="shared" si="3"/>
        <v>İSTANBUL-3.Ulusal Bayrak Yarışmaları Festivali ve Olimpik Baraj Yarışmaları</v>
      </c>
      <c r="L212" s="146" t="str">
        <f>'5000m.'!N$4</f>
        <v>14 Haziran 2015 - 16:35</v>
      </c>
      <c r="M212" s="146" t="s">
        <v>337</v>
      </c>
    </row>
    <row r="213" spans="1:13" s="301" customFormat="1" ht="28.5" customHeight="1" x14ac:dyDescent="0.2">
      <c r="A213" s="140">
        <v>544</v>
      </c>
      <c r="B213" s="234" t="s">
        <v>461</v>
      </c>
      <c r="C213" s="236">
        <f>'5000m.'!C15</f>
        <v>0</v>
      </c>
      <c r="D213" s="238">
        <f>'5000m.'!D15</f>
        <v>0</v>
      </c>
      <c r="E213" s="238">
        <f>'5000m.'!E15</f>
        <v>0</v>
      </c>
      <c r="F213" s="240">
        <f>'5000m.'!F15</f>
        <v>0</v>
      </c>
      <c r="G213" s="237">
        <f>'5000m.'!A15</f>
        <v>8</v>
      </c>
      <c r="H213" s="148" t="s">
        <v>349</v>
      </c>
      <c r="I213" s="299"/>
      <c r="J213" s="142" t="str">
        <f>'YARIŞMA BİLGİLERİ'!$F$21</f>
        <v>Yıldız Erkekler</v>
      </c>
      <c r="K213" s="300" t="str">
        <f t="shared" si="3"/>
        <v>İSTANBUL-3.Ulusal Bayrak Yarışmaları Festivali ve Olimpik Baraj Yarışmaları</v>
      </c>
      <c r="L213" s="146" t="str">
        <f>'5000m.'!N$4</f>
        <v>14 Haziran 2015 - 16:35</v>
      </c>
      <c r="M213" s="146" t="s">
        <v>337</v>
      </c>
    </row>
    <row r="214" spans="1:13" s="301" customFormat="1" ht="28.5" customHeight="1" x14ac:dyDescent="0.2">
      <c r="A214" s="140">
        <v>545</v>
      </c>
      <c r="B214" s="234" t="s">
        <v>461</v>
      </c>
      <c r="C214" s="236">
        <f>'5000m.'!C16</f>
        <v>0</v>
      </c>
      <c r="D214" s="238">
        <f>'5000m.'!D16</f>
        <v>0</v>
      </c>
      <c r="E214" s="238">
        <f>'5000m.'!E16</f>
        <v>0</v>
      </c>
      <c r="F214" s="240">
        <f>'5000m.'!F16</f>
        <v>0</v>
      </c>
      <c r="G214" s="237">
        <f>'5000m.'!A16</f>
        <v>0</v>
      </c>
      <c r="H214" s="148" t="s">
        <v>349</v>
      </c>
      <c r="I214" s="299"/>
      <c r="J214" s="142" t="str">
        <f>'YARIŞMA BİLGİLERİ'!$F$21</f>
        <v>Yıldız Erkekler</v>
      </c>
      <c r="K214" s="300" t="str">
        <f t="shared" si="3"/>
        <v>İSTANBUL-3.Ulusal Bayrak Yarışmaları Festivali ve Olimpik Baraj Yarışmaları</v>
      </c>
      <c r="L214" s="146" t="str">
        <f>'5000m.'!N$4</f>
        <v>14 Haziran 2015 - 16:35</v>
      </c>
      <c r="M214" s="146" t="s">
        <v>337</v>
      </c>
    </row>
    <row r="215" spans="1:13" s="301" customFormat="1" ht="28.5" customHeight="1" x14ac:dyDescent="0.2">
      <c r="A215" s="140">
        <v>546</v>
      </c>
      <c r="B215" s="234" t="s">
        <v>461</v>
      </c>
      <c r="C215" s="236">
        <f>'5000m.'!C17</f>
        <v>0</v>
      </c>
      <c r="D215" s="238">
        <f>'5000m.'!D17</f>
        <v>0</v>
      </c>
      <c r="E215" s="238">
        <f>'5000m.'!E17</f>
        <v>0</v>
      </c>
      <c r="F215" s="240">
        <f>'5000m.'!F17</f>
        <v>0</v>
      </c>
      <c r="G215" s="237">
        <f>'5000m.'!A17</f>
        <v>0</v>
      </c>
      <c r="H215" s="148" t="s">
        <v>349</v>
      </c>
      <c r="I215" s="299"/>
      <c r="J215" s="142" t="str">
        <f>'YARIŞMA BİLGİLERİ'!$F$21</f>
        <v>Yıldız Erkekler</v>
      </c>
      <c r="K215" s="300" t="str">
        <f t="shared" si="3"/>
        <v>İSTANBUL-3.Ulusal Bayrak Yarışmaları Festivali ve Olimpik Baraj Yarışmaları</v>
      </c>
      <c r="L215" s="146" t="str">
        <f>'5000m.'!N$4</f>
        <v>14 Haziran 2015 - 16:35</v>
      </c>
      <c r="M215" s="146" t="s">
        <v>337</v>
      </c>
    </row>
    <row r="216" spans="1:13" s="301" customFormat="1" ht="28.5" customHeight="1" x14ac:dyDescent="0.2">
      <c r="A216" s="140">
        <v>547</v>
      </c>
      <c r="B216" s="234" t="s">
        <v>461</v>
      </c>
      <c r="C216" s="236">
        <f>'5000m.'!C18</f>
        <v>0</v>
      </c>
      <c r="D216" s="238">
        <f>'5000m.'!D18</f>
        <v>0</v>
      </c>
      <c r="E216" s="238">
        <f>'5000m.'!E18</f>
        <v>0</v>
      </c>
      <c r="F216" s="240">
        <f>'5000m.'!F18</f>
        <v>0</v>
      </c>
      <c r="G216" s="237">
        <f>'5000m.'!A18</f>
        <v>0</v>
      </c>
      <c r="H216" s="148" t="s">
        <v>349</v>
      </c>
      <c r="I216" s="299"/>
      <c r="J216" s="142" t="str">
        <f>'YARIŞMA BİLGİLERİ'!$F$21</f>
        <v>Yıldız Erkekler</v>
      </c>
      <c r="K216" s="300" t="str">
        <f t="shared" si="3"/>
        <v>İSTANBUL-3.Ulusal Bayrak Yarışmaları Festivali ve Olimpik Baraj Yarışmaları</v>
      </c>
      <c r="L216" s="146" t="str">
        <f>'5000m.'!N$4</f>
        <v>14 Haziran 2015 - 16:35</v>
      </c>
      <c r="M216" s="146" t="s">
        <v>337</v>
      </c>
    </row>
    <row r="217" spans="1:13" s="301" customFormat="1" ht="28.5" customHeight="1" x14ac:dyDescent="0.2">
      <c r="A217" s="140">
        <v>548</v>
      </c>
      <c r="B217" s="234" t="s">
        <v>461</v>
      </c>
      <c r="C217" s="236">
        <f>'5000m.'!C19</f>
        <v>0</v>
      </c>
      <c r="D217" s="238">
        <f>'5000m.'!D19</f>
        <v>0</v>
      </c>
      <c r="E217" s="238">
        <f>'5000m.'!E19</f>
        <v>0</v>
      </c>
      <c r="F217" s="240">
        <f>'5000m.'!F19</f>
        <v>0</v>
      </c>
      <c r="G217" s="237">
        <f>'5000m.'!A19</f>
        <v>0</v>
      </c>
      <c r="H217" s="148" t="s">
        <v>349</v>
      </c>
      <c r="I217" s="299"/>
      <c r="J217" s="142" t="str">
        <f>'YARIŞMA BİLGİLERİ'!$F$21</f>
        <v>Yıldız Erkekler</v>
      </c>
      <c r="K217" s="300" t="str">
        <f t="shared" si="3"/>
        <v>İSTANBUL-3.Ulusal Bayrak Yarışmaları Festivali ve Olimpik Baraj Yarışmaları</v>
      </c>
      <c r="L217" s="146" t="str">
        <f>'5000m.'!N$4</f>
        <v>14 Haziran 2015 - 16:35</v>
      </c>
      <c r="M217" s="146" t="s">
        <v>337</v>
      </c>
    </row>
    <row r="218" spans="1:13" s="301" customFormat="1" ht="28.5" customHeight="1" x14ac:dyDescent="0.2">
      <c r="A218" s="140">
        <v>549</v>
      </c>
      <c r="B218" s="234" t="s">
        <v>461</v>
      </c>
      <c r="C218" s="236">
        <f>'5000m.'!C20</f>
        <v>0</v>
      </c>
      <c r="D218" s="238">
        <f>'5000m.'!D20</f>
        <v>0</v>
      </c>
      <c r="E218" s="238">
        <f>'5000m.'!E20</f>
        <v>0</v>
      </c>
      <c r="F218" s="240">
        <f>'5000m.'!F20</f>
        <v>0</v>
      </c>
      <c r="G218" s="237">
        <f>'5000m.'!A20</f>
        <v>0</v>
      </c>
      <c r="H218" s="148" t="s">
        <v>349</v>
      </c>
      <c r="I218" s="299"/>
      <c r="J218" s="142" t="str">
        <f>'YARIŞMA BİLGİLERİ'!$F$21</f>
        <v>Yıldız Erkekler</v>
      </c>
      <c r="K218" s="300" t="str">
        <f t="shared" si="3"/>
        <v>İSTANBUL-3.Ulusal Bayrak Yarışmaları Festivali ve Olimpik Baraj Yarışmaları</v>
      </c>
      <c r="L218" s="146" t="str">
        <f>'5000m.'!N$4</f>
        <v>14 Haziran 2015 - 16:35</v>
      </c>
      <c r="M218" s="146" t="s">
        <v>337</v>
      </c>
    </row>
    <row r="219" spans="1:13" s="301" customFormat="1" ht="28.5" customHeight="1" x14ac:dyDescent="0.2">
      <c r="A219" s="140">
        <v>550</v>
      </c>
      <c r="B219" s="234" t="s">
        <v>461</v>
      </c>
      <c r="C219" s="236">
        <f>'5000m.'!C21</f>
        <v>0</v>
      </c>
      <c r="D219" s="238">
        <f>'5000m.'!D21</f>
        <v>0</v>
      </c>
      <c r="E219" s="238">
        <f>'5000m.'!E21</f>
        <v>0</v>
      </c>
      <c r="F219" s="240">
        <f>'5000m.'!F21</f>
        <v>0</v>
      </c>
      <c r="G219" s="237">
        <f>'5000m.'!A21</f>
        <v>0</v>
      </c>
      <c r="H219" s="148" t="s">
        <v>349</v>
      </c>
      <c r="I219" s="299"/>
      <c r="J219" s="142" t="str">
        <f>'YARIŞMA BİLGİLERİ'!$F$21</f>
        <v>Yıldız Erkekler</v>
      </c>
      <c r="K219" s="300" t="str">
        <f t="shared" si="3"/>
        <v>İSTANBUL-3.Ulusal Bayrak Yarışmaları Festivali ve Olimpik Baraj Yarışmaları</v>
      </c>
      <c r="L219" s="146" t="str">
        <f>'5000m.'!N$4</f>
        <v>14 Haziran 2015 - 16:35</v>
      </c>
      <c r="M219" s="146" t="s">
        <v>337</v>
      </c>
    </row>
    <row r="220" spans="1:13" s="301" customFormat="1" ht="28.5" customHeight="1" x14ac:dyDescent="0.2">
      <c r="A220" s="140">
        <v>551</v>
      </c>
      <c r="B220" s="234" t="s">
        <v>461</v>
      </c>
      <c r="C220" s="236">
        <f>'5000m.'!C22</f>
        <v>0</v>
      </c>
      <c r="D220" s="238">
        <f>'5000m.'!D22</f>
        <v>0</v>
      </c>
      <c r="E220" s="238">
        <f>'5000m.'!E22</f>
        <v>0</v>
      </c>
      <c r="F220" s="240">
        <f>'5000m.'!F22</f>
        <v>0</v>
      </c>
      <c r="G220" s="237">
        <f>'5000m.'!A22</f>
        <v>0</v>
      </c>
      <c r="H220" s="148" t="s">
        <v>349</v>
      </c>
      <c r="I220" s="299"/>
      <c r="J220" s="142" t="str">
        <f>'YARIŞMA BİLGİLERİ'!$F$21</f>
        <v>Yıldız Erkekler</v>
      </c>
      <c r="K220" s="300" t="str">
        <f t="shared" si="3"/>
        <v>İSTANBUL-3.Ulusal Bayrak Yarışmaları Festivali ve Olimpik Baraj Yarışmaları</v>
      </c>
      <c r="L220" s="146" t="str">
        <f>'5000m.'!N$4</f>
        <v>14 Haziran 2015 - 16:35</v>
      </c>
      <c r="M220" s="146" t="s">
        <v>337</v>
      </c>
    </row>
    <row r="221" spans="1:13" s="301" customFormat="1" ht="28.5" customHeight="1" x14ac:dyDescent="0.2">
      <c r="A221" s="140">
        <v>552</v>
      </c>
      <c r="B221" s="234" t="s">
        <v>461</v>
      </c>
      <c r="C221" s="236">
        <f>'5000m.'!C23</f>
        <v>0</v>
      </c>
      <c r="D221" s="238">
        <f>'5000m.'!D23</f>
        <v>0</v>
      </c>
      <c r="E221" s="238">
        <f>'5000m.'!E23</f>
        <v>0</v>
      </c>
      <c r="F221" s="240">
        <f>'5000m.'!F23</f>
        <v>0</v>
      </c>
      <c r="G221" s="237">
        <f>'5000m.'!A23</f>
        <v>0</v>
      </c>
      <c r="H221" s="148" t="s">
        <v>349</v>
      </c>
      <c r="I221" s="299"/>
      <c r="J221" s="142" t="str">
        <f>'YARIŞMA BİLGİLERİ'!$F$21</f>
        <v>Yıldız Erkekler</v>
      </c>
      <c r="K221" s="300" t="str">
        <f t="shared" si="3"/>
        <v>İSTANBUL-3.Ulusal Bayrak Yarışmaları Festivali ve Olimpik Baraj Yarışmaları</v>
      </c>
      <c r="L221" s="146" t="str">
        <f>'5000m.'!N$4</f>
        <v>14 Haziran 2015 - 16:35</v>
      </c>
      <c r="M221" s="146" t="s">
        <v>337</v>
      </c>
    </row>
    <row r="222" spans="1:13" s="301" customFormat="1" ht="28.5" customHeight="1" x14ac:dyDescent="0.2">
      <c r="A222" s="140">
        <v>553</v>
      </c>
      <c r="B222" s="234" t="s">
        <v>461</v>
      </c>
      <c r="C222" s="236">
        <f>'5000m.'!C24</f>
        <v>0</v>
      </c>
      <c r="D222" s="238">
        <f>'5000m.'!D24</f>
        <v>0</v>
      </c>
      <c r="E222" s="238">
        <f>'5000m.'!E24</f>
        <v>0</v>
      </c>
      <c r="F222" s="240">
        <f>'5000m.'!F24</f>
        <v>0</v>
      </c>
      <c r="G222" s="237">
        <f>'5000m.'!A24</f>
        <v>0</v>
      </c>
      <c r="H222" s="148" t="s">
        <v>349</v>
      </c>
      <c r="I222" s="299"/>
      <c r="J222" s="142" t="str">
        <f>'YARIŞMA BİLGİLERİ'!$F$21</f>
        <v>Yıldız Erkekler</v>
      </c>
      <c r="K222" s="300" t="str">
        <f t="shared" si="3"/>
        <v>İSTANBUL-3.Ulusal Bayrak Yarışmaları Festivali ve Olimpik Baraj Yarışmaları</v>
      </c>
      <c r="L222" s="146" t="str">
        <f>'5000m.'!N$4</f>
        <v>14 Haziran 2015 - 16:35</v>
      </c>
      <c r="M222" s="146" t="s">
        <v>337</v>
      </c>
    </row>
    <row r="223" spans="1:13" s="301" customFormat="1" ht="28.5" customHeight="1" x14ac:dyDescent="0.2">
      <c r="A223" s="140">
        <v>554</v>
      </c>
      <c r="B223" s="234" t="s">
        <v>461</v>
      </c>
      <c r="C223" s="236">
        <f>'5000m.'!C25</f>
        <v>0</v>
      </c>
      <c r="D223" s="238">
        <f>'5000m.'!D25</f>
        <v>0</v>
      </c>
      <c r="E223" s="238">
        <f>'5000m.'!E25</f>
        <v>0</v>
      </c>
      <c r="F223" s="240">
        <f>'5000m.'!F25</f>
        <v>0</v>
      </c>
      <c r="G223" s="237">
        <f>'5000m.'!A25</f>
        <v>0</v>
      </c>
      <c r="H223" s="148" t="s">
        <v>349</v>
      </c>
      <c r="I223" s="299"/>
      <c r="J223" s="142" t="str">
        <f>'YARIŞMA BİLGİLERİ'!$F$21</f>
        <v>Yıldız Erkekler</v>
      </c>
      <c r="K223" s="300" t="str">
        <f t="shared" si="3"/>
        <v>İSTANBUL-3.Ulusal Bayrak Yarışmaları Festivali ve Olimpik Baraj Yarışmaları</v>
      </c>
      <c r="L223" s="146" t="str">
        <f>'5000m.'!N$4</f>
        <v>14 Haziran 2015 - 16:35</v>
      </c>
      <c r="M223" s="146" t="s">
        <v>337</v>
      </c>
    </row>
    <row r="224" spans="1:13" s="301" customFormat="1" ht="28.5" customHeight="1" x14ac:dyDescent="0.2">
      <c r="A224" s="140">
        <v>555</v>
      </c>
      <c r="B224" s="234" t="s">
        <v>461</v>
      </c>
      <c r="C224" s="236">
        <f>'5000m.'!C26</f>
        <v>0</v>
      </c>
      <c r="D224" s="238">
        <f>'5000m.'!D26</f>
        <v>0</v>
      </c>
      <c r="E224" s="238">
        <f>'5000m.'!E26</f>
        <v>0</v>
      </c>
      <c r="F224" s="240">
        <f>'5000m.'!F26</f>
        <v>0</v>
      </c>
      <c r="G224" s="237">
        <f>'5000m.'!A26</f>
        <v>0</v>
      </c>
      <c r="H224" s="148" t="s">
        <v>349</v>
      </c>
      <c r="I224" s="299"/>
      <c r="J224" s="142" t="str">
        <f>'YARIŞMA BİLGİLERİ'!$F$21</f>
        <v>Yıldız Erkekler</v>
      </c>
      <c r="K224" s="300" t="str">
        <f t="shared" si="3"/>
        <v>İSTANBUL-3.Ulusal Bayrak Yarışmaları Festivali ve Olimpik Baraj Yarışmaları</v>
      </c>
      <c r="L224" s="146" t="str">
        <f>'5000m.'!N$4</f>
        <v>14 Haziran 2015 - 16:35</v>
      </c>
      <c r="M224" s="146" t="s">
        <v>337</v>
      </c>
    </row>
    <row r="225" spans="1:13" s="301" customFormat="1" ht="28.5" customHeight="1" x14ac:dyDescent="0.2">
      <c r="A225" s="140">
        <v>556</v>
      </c>
      <c r="B225" s="234" t="s">
        <v>461</v>
      </c>
      <c r="C225" s="236">
        <f>'5000m.'!C27</f>
        <v>0</v>
      </c>
      <c r="D225" s="238">
        <f>'5000m.'!D27</f>
        <v>0</v>
      </c>
      <c r="E225" s="238">
        <f>'5000m.'!E27</f>
        <v>0</v>
      </c>
      <c r="F225" s="240">
        <f>'5000m.'!F27</f>
        <v>0</v>
      </c>
      <c r="G225" s="237">
        <f>'5000m.'!A27</f>
        <v>0</v>
      </c>
      <c r="H225" s="148" t="s">
        <v>349</v>
      </c>
      <c r="I225" s="299"/>
      <c r="J225" s="142" t="str">
        <f>'YARIŞMA BİLGİLERİ'!$F$21</f>
        <v>Yıldız Erkekler</v>
      </c>
      <c r="K225" s="300" t="str">
        <f t="shared" si="3"/>
        <v>İSTANBUL-3.Ulusal Bayrak Yarışmaları Festivali ve Olimpik Baraj Yarışmaları</v>
      </c>
      <c r="L225" s="146" t="str">
        <f>'5000m.'!N$4</f>
        <v>14 Haziran 2015 - 16:35</v>
      </c>
      <c r="M225" s="146" t="s">
        <v>337</v>
      </c>
    </row>
    <row r="226" spans="1:13" s="301" customFormat="1" ht="28.5" customHeight="1" x14ac:dyDescent="0.2">
      <c r="A226" s="140">
        <v>557</v>
      </c>
      <c r="B226" s="234" t="s">
        <v>461</v>
      </c>
      <c r="C226" s="236">
        <f>'5000m.'!C28</f>
        <v>0</v>
      </c>
      <c r="D226" s="238">
        <f>'5000m.'!D28</f>
        <v>0</v>
      </c>
      <c r="E226" s="238">
        <f>'5000m.'!E28</f>
        <v>0</v>
      </c>
      <c r="F226" s="240">
        <f>'5000m.'!F28</f>
        <v>0</v>
      </c>
      <c r="G226" s="237">
        <f>'5000m.'!A28</f>
        <v>0</v>
      </c>
      <c r="H226" s="148" t="s">
        <v>349</v>
      </c>
      <c r="I226" s="299"/>
      <c r="J226" s="142" t="str">
        <f>'YARIŞMA BİLGİLERİ'!$F$21</f>
        <v>Yıldız Erkekler</v>
      </c>
      <c r="K226" s="300" t="str">
        <f t="shared" si="3"/>
        <v>İSTANBUL-3.Ulusal Bayrak Yarışmaları Festivali ve Olimpik Baraj Yarışmaları</v>
      </c>
      <c r="L226" s="146" t="str">
        <f>'5000m.'!N$4</f>
        <v>14 Haziran 2015 - 16:35</v>
      </c>
      <c r="M226" s="146" t="s">
        <v>337</v>
      </c>
    </row>
    <row r="227" spans="1:13" s="301" customFormat="1" ht="28.5" customHeight="1" x14ac:dyDescent="0.2">
      <c r="A227" s="140">
        <v>558</v>
      </c>
      <c r="B227" s="234" t="s">
        <v>461</v>
      </c>
      <c r="C227" s="236">
        <f>'5000m.'!C29</f>
        <v>0</v>
      </c>
      <c r="D227" s="238">
        <f>'5000m.'!D29</f>
        <v>0</v>
      </c>
      <c r="E227" s="238">
        <f>'5000m.'!E29</f>
        <v>0</v>
      </c>
      <c r="F227" s="240">
        <f>'5000m.'!F29</f>
        <v>0</v>
      </c>
      <c r="G227" s="237">
        <f>'5000m.'!A29</f>
        <v>0</v>
      </c>
      <c r="H227" s="148" t="s">
        <v>349</v>
      </c>
      <c r="I227" s="299"/>
      <c r="J227" s="142" t="str">
        <f>'YARIŞMA BİLGİLERİ'!$F$21</f>
        <v>Yıldız Erkekler</v>
      </c>
      <c r="K227" s="300" t="str">
        <f t="shared" si="3"/>
        <v>İSTANBUL-3.Ulusal Bayrak Yarışmaları Festivali ve Olimpik Baraj Yarışmaları</v>
      </c>
      <c r="L227" s="146" t="str">
        <f>'5000m.'!N$4</f>
        <v>14 Haziran 2015 - 16:35</v>
      </c>
      <c r="M227" s="146" t="s">
        <v>337</v>
      </c>
    </row>
    <row r="228" spans="1:13" s="301" customFormat="1" ht="28.5" customHeight="1" x14ac:dyDescent="0.2">
      <c r="A228" s="140">
        <v>559</v>
      </c>
      <c r="B228" s="234" t="s">
        <v>461</v>
      </c>
      <c r="C228" s="236">
        <f>'5000m.'!C30</f>
        <v>0</v>
      </c>
      <c r="D228" s="238">
        <f>'5000m.'!D30</f>
        <v>0</v>
      </c>
      <c r="E228" s="238">
        <f>'5000m.'!E30</f>
        <v>0</v>
      </c>
      <c r="F228" s="240">
        <f>'5000m.'!F30</f>
        <v>0</v>
      </c>
      <c r="G228" s="237">
        <f>'5000m.'!A30</f>
        <v>0</v>
      </c>
      <c r="H228" s="148" t="s">
        <v>349</v>
      </c>
      <c r="I228" s="299"/>
      <c r="J228" s="142" t="str">
        <f>'YARIŞMA BİLGİLERİ'!$F$21</f>
        <v>Yıldız Erkekler</v>
      </c>
      <c r="K228" s="300" t="str">
        <f t="shared" si="3"/>
        <v>İSTANBUL-3.Ulusal Bayrak Yarışmaları Festivali ve Olimpik Baraj Yarışmaları</v>
      </c>
      <c r="L228" s="146" t="str">
        <f>'5000m.'!N$4</f>
        <v>14 Haziran 2015 - 16:35</v>
      </c>
      <c r="M228" s="146" t="s">
        <v>337</v>
      </c>
    </row>
    <row r="229" spans="1:13" s="301" customFormat="1" ht="28.5" customHeight="1" x14ac:dyDescent="0.2">
      <c r="A229" s="140">
        <v>560</v>
      </c>
      <c r="B229" s="234" t="s">
        <v>461</v>
      </c>
      <c r="C229" s="236">
        <f>'5000m.'!C31</f>
        <v>0</v>
      </c>
      <c r="D229" s="238">
        <f>'5000m.'!D31</f>
        <v>0</v>
      </c>
      <c r="E229" s="238">
        <f>'5000m.'!E31</f>
        <v>0</v>
      </c>
      <c r="F229" s="240">
        <f>'5000m.'!F31</f>
        <v>0</v>
      </c>
      <c r="G229" s="237">
        <f>'5000m.'!A31</f>
        <v>0</v>
      </c>
      <c r="H229" s="148" t="s">
        <v>349</v>
      </c>
      <c r="I229" s="299"/>
      <c r="J229" s="142" t="str">
        <f>'YARIŞMA BİLGİLERİ'!$F$21</f>
        <v>Yıldız Erkekler</v>
      </c>
      <c r="K229" s="300" t="str">
        <f t="shared" si="3"/>
        <v>İSTANBUL-3.Ulusal Bayrak Yarışmaları Festivali ve Olimpik Baraj Yarışmaları</v>
      </c>
      <c r="L229" s="146" t="str">
        <f>'5000m.'!N$4</f>
        <v>14 Haziran 2015 - 16:35</v>
      </c>
      <c r="M229" s="146" t="s">
        <v>337</v>
      </c>
    </row>
    <row r="230" spans="1:13" s="301" customFormat="1" ht="28.5" customHeight="1" x14ac:dyDescent="0.2">
      <c r="A230" s="140">
        <v>561</v>
      </c>
      <c r="B230" s="234" t="s">
        <v>461</v>
      </c>
      <c r="C230" s="236">
        <f>'5000m.'!C32</f>
        <v>0</v>
      </c>
      <c r="D230" s="238">
        <f>'5000m.'!D32</f>
        <v>0</v>
      </c>
      <c r="E230" s="238">
        <f>'5000m.'!E32</f>
        <v>0</v>
      </c>
      <c r="F230" s="240">
        <f>'5000m.'!F32</f>
        <v>0</v>
      </c>
      <c r="G230" s="237">
        <f>'5000m.'!A32</f>
        <v>0</v>
      </c>
      <c r="H230" s="148" t="s">
        <v>349</v>
      </c>
      <c r="I230" s="299"/>
      <c r="J230" s="142" t="str">
        <f>'YARIŞMA BİLGİLERİ'!$F$21</f>
        <v>Yıldız Erkekler</v>
      </c>
      <c r="K230" s="300" t="str">
        <f t="shared" si="3"/>
        <v>İSTANBUL-3.Ulusal Bayrak Yarışmaları Festivali ve Olimpik Baraj Yarışmaları</v>
      </c>
      <c r="L230" s="146" t="str">
        <f>'5000m.'!N$4</f>
        <v>14 Haziran 2015 - 16:35</v>
      </c>
      <c r="M230" s="146" t="s">
        <v>337</v>
      </c>
    </row>
    <row r="231" spans="1:13" s="301" customFormat="1" ht="28.5" customHeight="1" x14ac:dyDescent="0.2">
      <c r="A231" s="140">
        <v>562</v>
      </c>
      <c r="B231" s="234" t="s">
        <v>461</v>
      </c>
      <c r="C231" s="236">
        <f>'5000m.'!C33</f>
        <v>0</v>
      </c>
      <c r="D231" s="238">
        <f>'5000m.'!D33</f>
        <v>0</v>
      </c>
      <c r="E231" s="238">
        <f>'5000m.'!E33</f>
        <v>0</v>
      </c>
      <c r="F231" s="240">
        <f>'5000m.'!F33</f>
        <v>0</v>
      </c>
      <c r="G231" s="237">
        <f>'5000m.'!A33</f>
        <v>0</v>
      </c>
      <c r="H231" s="148" t="s">
        <v>349</v>
      </c>
      <c r="I231" s="299"/>
      <c r="J231" s="142" t="str">
        <f>'YARIŞMA BİLGİLERİ'!$F$21</f>
        <v>Yıldız Erkekler</v>
      </c>
      <c r="K231" s="300" t="str">
        <f t="shared" si="3"/>
        <v>İSTANBUL-3.Ulusal Bayrak Yarışmaları Festivali ve Olimpik Baraj Yarışmaları</v>
      </c>
      <c r="L231" s="146" t="str">
        <f>'5000m.'!N$4</f>
        <v>14 Haziran 2015 - 16:35</v>
      </c>
      <c r="M231" s="146" t="s">
        <v>337</v>
      </c>
    </row>
    <row r="232" spans="1:13" s="301" customFormat="1" ht="28.5" customHeight="1" x14ac:dyDescent="0.2">
      <c r="A232" s="140">
        <v>563</v>
      </c>
      <c r="B232" s="234" t="s">
        <v>351</v>
      </c>
      <c r="C232" s="236" t="str">
        <f>Çekiç!D8</f>
        <v/>
      </c>
      <c r="D232" s="238" t="str">
        <f>Çekiç!E8</f>
        <v/>
      </c>
      <c r="E232" s="238" t="str">
        <f>Çekiç!F8</f>
        <v/>
      </c>
      <c r="F232" s="239">
        <f>Çekiç!N8</f>
        <v>0</v>
      </c>
      <c r="G232" s="237">
        <f>Çekiç!A8</f>
        <v>1</v>
      </c>
      <c r="H232" s="148" t="s">
        <v>351</v>
      </c>
      <c r="I232" s="148">
        <f>Çekiç!G$4</f>
        <v>0</v>
      </c>
      <c r="J232" s="142" t="str">
        <f>'YARIŞMA BİLGİLERİ'!$F$21</f>
        <v>Yıldız Erkekler</v>
      </c>
      <c r="K232" s="300" t="str">
        <f t="shared" si="3"/>
        <v>İSTANBUL-3.Ulusal Bayrak Yarışmaları Festivali ve Olimpik Baraj Yarışmaları</v>
      </c>
      <c r="L232" s="146" t="str">
        <f>Çekiç!M$4</f>
        <v>14 Haziran 2015 - 11:30</v>
      </c>
      <c r="M232" s="146" t="s">
        <v>337</v>
      </c>
    </row>
    <row r="233" spans="1:13" s="301" customFormat="1" ht="28.5" customHeight="1" x14ac:dyDescent="0.2">
      <c r="A233" s="140">
        <v>564</v>
      </c>
      <c r="B233" s="234" t="s">
        <v>351</v>
      </c>
      <c r="C233" s="236" t="str">
        <f>Çekiç!D9</f>
        <v/>
      </c>
      <c r="D233" s="238" t="str">
        <f>Çekiç!E9</f>
        <v/>
      </c>
      <c r="E233" s="238" t="str">
        <f>Çekiç!F9</f>
        <v/>
      </c>
      <c r="F233" s="239">
        <f>Çekiç!N9</f>
        <v>0</v>
      </c>
      <c r="G233" s="237">
        <f>Çekiç!A9</f>
        <v>2</v>
      </c>
      <c r="H233" s="148" t="s">
        <v>351</v>
      </c>
      <c r="I233" s="148">
        <f>Çekiç!G$4</f>
        <v>0</v>
      </c>
      <c r="J233" s="142" t="str">
        <f>'YARIŞMA BİLGİLERİ'!$F$21</f>
        <v>Yıldız Erkekler</v>
      </c>
      <c r="K233" s="300" t="str">
        <f t="shared" si="3"/>
        <v>İSTANBUL-3.Ulusal Bayrak Yarışmaları Festivali ve Olimpik Baraj Yarışmaları</v>
      </c>
      <c r="L233" s="146" t="str">
        <f>Çekiç!M$4</f>
        <v>14 Haziran 2015 - 11:30</v>
      </c>
      <c r="M233" s="146" t="s">
        <v>337</v>
      </c>
    </row>
    <row r="234" spans="1:13" s="301" customFormat="1" ht="28.5" customHeight="1" x14ac:dyDescent="0.2">
      <c r="A234" s="140">
        <v>565</v>
      </c>
      <c r="B234" s="234" t="s">
        <v>351</v>
      </c>
      <c r="C234" s="236" t="str">
        <f>Çekiç!D10</f>
        <v/>
      </c>
      <c r="D234" s="238" t="str">
        <f>Çekiç!E10</f>
        <v/>
      </c>
      <c r="E234" s="238" t="str">
        <f>Çekiç!F10</f>
        <v/>
      </c>
      <c r="F234" s="239">
        <f>Çekiç!N10</f>
        <v>0</v>
      </c>
      <c r="G234" s="237">
        <f>Çekiç!A10</f>
        <v>3</v>
      </c>
      <c r="H234" s="148" t="s">
        <v>351</v>
      </c>
      <c r="I234" s="148">
        <f>Çekiç!G$4</f>
        <v>0</v>
      </c>
      <c r="J234" s="142" t="str">
        <f>'YARIŞMA BİLGİLERİ'!$F$21</f>
        <v>Yıldız Erkekler</v>
      </c>
      <c r="K234" s="300" t="str">
        <f t="shared" si="3"/>
        <v>İSTANBUL-3.Ulusal Bayrak Yarışmaları Festivali ve Olimpik Baraj Yarışmaları</v>
      </c>
      <c r="L234" s="146" t="str">
        <f>Çekiç!M$4</f>
        <v>14 Haziran 2015 - 11:30</v>
      </c>
      <c r="M234" s="146" t="s">
        <v>337</v>
      </c>
    </row>
    <row r="235" spans="1:13" s="301" customFormat="1" ht="28.5" customHeight="1" x14ac:dyDescent="0.2">
      <c r="A235" s="140">
        <v>566</v>
      </c>
      <c r="B235" s="234" t="s">
        <v>351</v>
      </c>
      <c r="C235" s="236" t="str">
        <f>Çekiç!D11</f>
        <v/>
      </c>
      <c r="D235" s="238" t="str">
        <f>Çekiç!E11</f>
        <v/>
      </c>
      <c r="E235" s="238" t="str">
        <f>Çekiç!F11</f>
        <v/>
      </c>
      <c r="F235" s="239">
        <f>Çekiç!N11</f>
        <v>0</v>
      </c>
      <c r="G235" s="237">
        <f>Çekiç!A11</f>
        <v>4</v>
      </c>
      <c r="H235" s="148" t="s">
        <v>351</v>
      </c>
      <c r="I235" s="148">
        <f>Çekiç!G$4</f>
        <v>0</v>
      </c>
      <c r="J235" s="142" t="str">
        <f>'YARIŞMA BİLGİLERİ'!$F$21</f>
        <v>Yıldız Erkekler</v>
      </c>
      <c r="K235" s="300" t="str">
        <f t="shared" si="3"/>
        <v>İSTANBUL-3.Ulusal Bayrak Yarışmaları Festivali ve Olimpik Baraj Yarışmaları</v>
      </c>
      <c r="L235" s="146" t="str">
        <f>Çekiç!M$4</f>
        <v>14 Haziran 2015 - 11:30</v>
      </c>
      <c r="M235" s="146" t="s">
        <v>337</v>
      </c>
    </row>
    <row r="236" spans="1:13" s="301" customFormat="1" ht="28.5" customHeight="1" x14ac:dyDescent="0.2">
      <c r="A236" s="140">
        <v>567</v>
      </c>
      <c r="B236" s="234" t="s">
        <v>351</v>
      </c>
      <c r="C236" s="236" t="str">
        <f>Çekiç!D12</f>
        <v/>
      </c>
      <c r="D236" s="238" t="str">
        <f>Çekiç!E12</f>
        <v/>
      </c>
      <c r="E236" s="238" t="str">
        <f>Çekiç!F12</f>
        <v/>
      </c>
      <c r="F236" s="239">
        <f>Çekiç!N12</f>
        <v>0</v>
      </c>
      <c r="G236" s="237">
        <f>Çekiç!A12</f>
        <v>5</v>
      </c>
      <c r="H236" s="148" t="s">
        <v>351</v>
      </c>
      <c r="I236" s="148">
        <f>Çekiç!G$4</f>
        <v>0</v>
      </c>
      <c r="J236" s="142" t="str">
        <f>'YARIŞMA BİLGİLERİ'!$F$21</f>
        <v>Yıldız Erkekler</v>
      </c>
      <c r="K236" s="300" t="str">
        <f t="shared" si="3"/>
        <v>İSTANBUL-3.Ulusal Bayrak Yarışmaları Festivali ve Olimpik Baraj Yarışmaları</v>
      </c>
      <c r="L236" s="146" t="str">
        <f>Çekiç!M$4</f>
        <v>14 Haziran 2015 - 11:30</v>
      </c>
      <c r="M236" s="146" t="s">
        <v>337</v>
      </c>
    </row>
    <row r="237" spans="1:13" s="301" customFormat="1" ht="28.5" customHeight="1" x14ac:dyDescent="0.2">
      <c r="A237" s="140">
        <v>590</v>
      </c>
      <c r="B237" s="234" t="s">
        <v>351</v>
      </c>
      <c r="C237" s="236" t="str">
        <f>Çekiç!D13</f>
        <v/>
      </c>
      <c r="D237" s="238" t="str">
        <f>Çekiç!E13</f>
        <v/>
      </c>
      <c r="E237" s="238" t="str">
        <f>Çekiç!F13</f>
        <v/>
      </c>
      <c r="F237" s="239">
        <f>Çekiç!N13</f>
        <v>0</v>
      </c>
      <c r="G237" s="237">
        <f>Çekiç!A13</f>
        <v>6</v>
      </c>
      <c r="H237" s="148" t="s">
        <v>351</v>
      </c>
      <c r="I237" s="148">
        <f>Çekiç!G$4</f>
        <v>0</v>
      </c>
      <c r="J237" s="142" t="str">
        <f>'YARIŞMA BİLGİLERİ'!$F$21</f>
        <v>Yıldız Erkekler</v>
      </c>
      <c r="K237" s="300" t="str">
        <f t="shared" si="3"/>
        <v>İSTANBUL-3.Ulusal Bayrak Yarışmaları Festivali ve Olimpik Baraj Yarışmaları</v>
      </c>
      <c r="L237" s="146" t="str">
        <f>Çekiç!M$4</f>
        <v>14 Haziran 2015 - 11:30</v>
      </c>
      <c r="M237" s="146" t="s">
        <v>337</v>
      </c>
    </row>
    <row r="238" spans="1:13" s="301" customFormat="1" ht="28.5" customHeight="1" x14ac:dyDescent="0.2">
      <c r="A238" s="140">
        <v>591</v>
      </c>
      <c r="B238" s="234" t="s">
        <v>351</v>
      </c>
      <c r="C238" s="236" t="str">
        <f>Çekiç!D14</f>
        <v/>
      </c>
      <c r="D238" s="238" t="str">
        <f>Çekiç!E14</f>
        <v/>
      </c>
      <c r="E238" s="238" t="str">
        <f>Çekiç!F14</f>
        <v/>
      </c>
      <c r="F238" s="239">
        <f>Çekiç!N14</f>
        <v>0</v>
      </c>
      <c r="G238" s="237">
        <f>Çekiç!A14</f>
        <v>7</v>
      </c>
      <c r="H238" s="148" t="s">
        <v>351</v>
      </c>
      <c r="I238" s="148">
        <f>Çekiç!G$4</f>
        <v>0</v>
      </c>
      <c r="J238" s="142" t="str">
        <f>'YARIŞMA BİLGİLERİ'!$F$21</f>
        <v>Yıldız Erkekler</v>
      </c>
      <c r="K238" s="300" t="str">
        <f t="shared" si="3"/>
        <v>İSTANBUL-3.Ulusal Bayrak Yarışmaları Festivali ve Olimpik Baraj Yarışmaları</v>
      </c>
      <c r="L238" s="146" t="str">
        <f>Çekiç!M$4</f>
        <v>14 Haziran 2015 - 11:30</v>
      </c>
      <c r="M238" s="146" t="s">
        <v>337</v>
      </c>
    </row>
    <row r="239" spans="1:13" s="301" customFormat="1" ht="28.5" customHeight="1" x14ac:dyDescent="0.2">
      <c r="A239" s="140">
        <v>592</v>
      </c>
      <c r="B239" s="234" t="s">
        <v>351</v>
      </c>
      <c r="C239" s="236" t="str">
        <f>Çekiç!D15</f>
        <v/>
      </c>
      <c r="D239" s="238" t="str">
        <f>Çekiç!E15</f>
        <v/>
      </c>
      <c r="E239" s="238" t="str">
        <f>Çekiç!F15</f>
        <v/>
      </c>
      <c r="F239" s="239">
        <f>Çekiç!N15</f>
        <v>0</v>
      </c>
      <c r="G239" s="237">
        <f>Çekiç!A15</f>
        <v>8</v>
      </c>
      <c r="H239" s="148" t="s">
        <v>351</v>
      </c>
      <c r="I239" s="148">
        <f>Çekiç!G$4</f>
        <v>0</v>
      </c>
      <c r="J239" s="142" t="str">
        <f>'YARIŞMA BİLGİLERİ'!$F$21</f>
        <v>Yıldız Erkekler</v>
      </c>
      <c r="K239" s="300" t="str">
        <f t="shared" si="3"/>
        <v>İSTANBUL-3.Ulusal Bayrak Yarışmaları Festivali ve Olimpik Baraj Yarışmaları</v>
      </c>
      <c r="L239" s="146" t="str">
        <f>Çekiç!M$4</f>
        <v>14 Haziran 2015 - 11:30</v>
      </c>
      <c r="M239" s="146" t="s">
        <v>337</v>
      </c>
    </row>
    <row r="240" spans="1:13" s="301" customFormat="1" ht="28.5" customHeight="1" x14ac:dyDescent="0.2">
      <c r="A240" s="140">
        <v>593</v>
      </c>
      <c r="B240" s="234" t="s">
        <v>351</v>
      </c>
      <c r="C240" s="236" t="str">
        <f>Çekiç!D16</f>
        <v/>
      </c>
      <c r="D240" s="238" t="str">
        <f>Çekiç!E16</f>
        <v/>
      </c>
      <c r="E240" s="238" t="str">
        <f>Çekiç!F16</f>
        <v/>
      </c>
      <c r="F240" s="239">
        <f>Çekiç!N16</f>
        <v>0</v>
      </c>
      <c r="G240" s="237">
        <f>Çekiç!A16</f>
        <v>0</v>
      </c>
      <c r="H240" s="148" t="s">
        <v>351</v>
      </c>
      <c r="I240" s="148">
        <f>Çekiç!G$4</f>
        <v>0</v>
      </c>
      <c r="J240" s="142" t="str">
        <f>'YARIŞMA BİLGİLERİ'!$F$21</f>
        <v>Yıldız Erkekler</v>
      </c>
      <c r="K240" s="300" t="str">
        <f t="shared" si="3"/>
        <v>İSTANBUL-3.Ulusal Bayrak Yarışmaları Festivali ve Olimpik Baraj Yarışmaları</v>
      </c>
      <c r="L240" s="146" t="str">
        <f>Çekiç!M$4</f>
        <v>14 Haziran 2015 - 11:30</v>
      </c>
      <c r="M240" s="146" t="s">
        <v>337</v>
      </c>
    </row>
    <row r="241" spans="1:13" s="301" customFormat="1" ht="28.5" customHeight="1" x14ac:dyDescent="0.2">
      <c r="A241" s="140">
        <v>594</v>
      </c>
      <c r="B241" s="234" t="s">
        <v>351</v>
      </c>
      <c r="C241" s="236" t="str">
        <f>Çekiç!D17</f>
        <v/>
      </c>
      <c r="D241" s="238" t="str">
        <f>Çekiç!E17</f>
        <v/>
      </c>
      <c r="E241" s="238" t="str">
        <f>Çekiç!F17</f>
        <v/>
      </c>
      <c r="F241" s="239">
        <f>Çekiç!N17</f>
        <v>0</v>
      </c>
      <c r="G241" s="237">
        <f>Çekiç!A17</f>
        <v>0</v>
      </c>
      <c r="H241" s="148" t="s">
        <v>351</v>
      </c>
      <c r="I241" s="148">
        <f>Çekiç!G$4</f>
        <v>0</v>
      </c>
      <c r="J241" s="142" t="str">
        <f>'YARIŞMA BİLGİLERİ'!$F$21</f>
        <v>Yıldız Erkekler</v>
      </c>
      <c r="K241" s="300" t="str">
        <f t="shared" si="3"/>
        <v>İSTANBUL-3.Ulusal Bayrak Yarışmaları Festivali ve Olimpik Baraj Yarışmaları</v>
      </c>
      <c r="L241" s="146" t="str">
        <f>Çekiç!M$4</f>
        <v>14 Haziran 2015 - 11:30</v>
      </c>
      <c r="M241" s="146" t="s">
        <v>337</v>
      </c>
    </row>
    <row r="242" spans="1:13" s="301" customFormat="1" ht="28.5" customHeight="1" x14ac:dyDescent="0.2">
      <c r="A242" s="140">
        <v>610</v>
      </c>
      <c r="B242" s="150" t="s">
        <v>234</v>
      </c>
      <c r="C242" s="141">
        <f>Gülle!D8</f>
        <v>36161</v>
      </c>
      <c r="D242" s="145" t="str">
        <f>Gülle!E8</f>
        <v>YUSUF ERYAVUZ</v>
      </c>
      <c r="E242" s="145" t="str">
        <f>Gülle!F8</f>
        <v>İSTANBUL-SANCAKTEPE BEL.</v>
      </c>
      <c r="F242" s="147">
        <f>Gülle!N8</f>
        <v>1127</v>
      </c>
      <c r="G242" s="148">
        <f>Gülle!A8</f>
        <v>1</v>
      </c>
      <c r="H242" s="148" t="s">
        <v>194</v>
      </c>
      <c r="I242" s="148">
        <f>Gülle!G$4</f>
        <v>0</v>
      </c>
      <c r="J242" s="142" t="str">
        <f>'YARIŞMA BİLGİLERİ'!$F$21</f>
        <v>Yıldız Erkekler</v>
      </c>
      <c r="K242" s="145" t="str">
        <f t="shared" si="3"/>
        <v>İSTANBUL-3.Ulusal Bayrak Yarışmaları Festivali ve Olimpik Baraj Yarışmaları</v>
      </c>
      <c r="L242" s="146" t="str">
        <f>Gülle!M$4</f>
        <v>14 Haziran 2015 - 15:30</v>
      </c>
      <c r="M242" s="146" t="s">
        <v>337</v>
      </c>
    </row>
    <row r="243" spans="1:13" s="301" customFormat="1" ht="28.5" customHeight="1" x14ac:dyDescent="0.2">
      <c r="A243" s="140">
        <v>611</v>
      </c>
      <c r="B243" s="150" t="s">
        <v>234</v>
      </c>
      <c r="C243" s="141" t="str">
        <f>Gülle!D9</f>
        <v/>
      </c>
      <c r="D243" s="145" t="str">
        <f>Gülle!E9</f>
        <v/>
      </c>
      <c r="E243" s="145" t="str">
        <f>Gülle!F9</f>
        <v/>
      </c>
      <c r="F243" s="147">
        <f>Gülle!N9</f>
        <v>0</v>
      </c>
      <c r="G243" s="148">
        <f>Gülle!A9</f>
        <v>0</v>
      </c>
      <c r="H243" s="148" t="s">
        <v>194</v>
      </c>
      <c r="I243" s="148">
        <f>Gülle!G$4</f>
        <v>0</v>
      </c>
      <c r="J243" s="142" t="str">
        <f>'YARIŞMA BİLGİLERİ'!$F$21</f>
        <v>Yıldız Erkekler</v>
      </c>
      <c r="K243" s="145" t="str">
        <f t="shared" si="3"/>
        <v>İSTANBUL-3.Ulusal Bayrak Yarışmaları Festivali ve Olimpik Baraj Yarışmaları</v>
      </c>
      <c r="L243" s="146" t="str">
        <f>Gülle!M$4</f>
        <v>14 Haziran 2015 - 15:30</v>
      </c>
      <c r="M243" s="146" t="s">
        <v>337</v>
      </c>
    </row>
    <row r="244" spans="1:13" s="301" customFormat="1" ht="28.5" customHeight="1" x14ac:dyDescent="0.2">
      <c r="A244" s="140">
        <v>612</v>
      </c>
      <c r="B244" s="150" t="s">
        <v>234</v>
      </c>
      <c r="C244" s="141" t="str">
        <f>Gülle!D10</f>
        <v/>
      </c>
      <c r="D244" s="145" t="str">
        <f>Gülle!E10</f>
        <v/>
      </c>
      <c r="E244" s="145" t="str">
        <f>Gülle!F10</f>
        <v/>
      </c>
      <c r="F244" s="147">
        <f>Gülle!N10</f>
        <v>0</v>
      </c>
      <c r="G244" s="148">
        <f>Gülle!A10</f>
        <v>0</v>
      </c>
      <c r="H244" s="148" t="s">
        <v>194</v>
      </c>
      <c r="I244" s="148">
        <f>Gülle!G$4</f>
        <v>0</v>
      </c>
      <c r="J244" s="142" t="str">
        <f>'YARIŞMA BİLGİLERİ'!$F$21</f>
        <v>Yıldız Erkekler</v>
      </c>
      <c r="K244" s="145" t="str">
        <f t="shared" ref="K244:K282" si="4">CONCATENATE(K$1,"-",A$1)</f>
        <v>İSTANBUL-3.Ulusal Bayrak Yarışmaları Festivali ve Olimpik Baraj Yarışmaları</v>
      </c>
      <c r="L244" s="146" t="str">
        <f>Gülle!M$4</f>
        <v>14 Haziran 2015 - 15:30</v>
      </c>
      <c r="M244" s="146" t="s">
        <v>337</v>
      </c>
    </row>
    <row r="245" spans="1:13" s="301" customFormat="1" ht="28.5" customHeight="1" x14ac:dyDescent="0.2">
      <c r="A245" s="140">
        <v>613</v>
      </c>
      <c r="B245" s="150" t="s">
        <v>234</v>
      </c>
      <c r="C245" s="141" t="str">
        <f>Gülle!D11</f>
        <v/>
      </c>
      <c r="D245" s="145" t="str">
        <f>Gülle!E11</f>
        <v/>
      </c>
      <c r="E245" s="145" t="str">
        <f>Gülle!F11</f>
        <v/>
      </c>
      <c r="F245" s="147">
        <f>Gülle!N11</f>
        <v>0</v>
      </c>
      <c r="G245" s="148">
        <f>Gülle!A11</f>
        <v>0</v>
      </c>
      <c r="H245" s="148" t="s">
        <v>194</v>
      </c>
      <c r="I245" s="148">
        <f>Gülle!G$4</f>
        <v>0</v>
      </c>
      <c r="J245" s="142" t="str">
        <f>'YARIŞMA BİLGİLERİ'!$F$21</f>
        <v>Yıldız Erkekler</v>
      </c>
      <c r="K245" s="145" t="str">
        <f t="shared" si="4"/>
        <v>İSTANBUL-3.Ulusal Bayrak Yarışmaları Festivali ve Olimpik Baraj Yarışmaları</v>
      </c>
      <c r="L245" s="146" t="str">
        <f>Gülle!M$4</f>
        <v>14 Haziran 2015 - 15:30</v>
      </c>
      <c r="M245" s="146" t="s">
        <v>337</v>
      </c>
    </row>
    <row r="246" spans="1:13" s="301" customFormat="1" ht="28.5" customHeight="1" x14ac:dyDescent="0.2">
      <c r="A246" s="140">
        <v>614</v>
      </c>
      <c r="B246" s="150" t="s">
        <v>234</v>
      </c>
      <c r="C246" s="141" t="str">
        <f>Gülle!D12</f>
        <v/>
      </c>
      <c r="D246" s="145" t="str">
        <f>Gülle!E12</f>
        <v/>
      </c>
      <c r="E246" s="145" t="str">
        <f>Gülle!F12</f>
        <v/>
      </c>
      <c r="F246" s="147">
        <f>Gülle!N12</f>
        <v>0</v>
      </c>
      <c r="G246" s="148">
        <f>Gülle!A12</f>
        <v>0</v>
      </c>
      <c r="H246" s="148" t="s">
        <v>194</v>
      </c>
      <c r="I246" s="148">
        <f>Gülle!G$4</f>
        <v>0</v>
      </c>
      <c r="J246" s="142" t="str">
        <f>'YARIŞMA BİLGİLERİ'!$F$21</f>
        <v>Yıldız Erkekler</v>
      </c>
      <c r="K246" s="145" t="str">
        <f t="shared" si="4"/>
        <v>İSTANBUL-3.Ulusal Bayrak Yarışmaları Festivali ve Olimpik Baraj Yarışmaları</v>
      </c>
      <c r="L246" s="146" t="str">
        <f>Gülle!M$4</f>
        <v>14 Haziran 2015 - 15:30</v>
      </c>
      <c r="M246" s="146" t="s">
        <v>337</v>
      </c>
    </row>
    <row r="247" spans="1:13" s="301" customFormat="1" ht="28.5" customHeight="1" x14ac:dyDescent="0.2">
      <c r="A247" s="140">
        <v>635</v>
      </c>
      <c r="B247" s="150" t="s">
        <v>234</v>
      </c>
      <c r="C247" s="141" t="str">
        <f>Gülle!D13</f>
        <v/>
      </c>
      <c r="D247" s="145" t="str">
        <f>Gülle!E13</f>
        <v/>
      </c>
      <c r="E247" s="145" t="str">
        <f>Gülle!F13</f>
        <v/>
      </c>
      <c r="F247" s="147">
        <f>Gülle!N13</f>
        <v>0</v>
      </c>
      <c r="G247" s="148">
        <f>Gülle!A13</f>
        <v>0</v>
      </c>
      <c r="H247" s="148" t="s">
        <v>194</v>
      </c>
      <c r="I247" s="148">
        <f>Gülle!G$4</f>
        <v>0</v>
      </c>
      <c r="J247" s="142" t="str">
        <f>'YARIŞMA BİLGİLERİ'!$F$21</f>
        <v>Yıldız Erkekler</v>
      </c>
      <c r="K247" s="145" t="str">
        <f t="shared" si="4"/>
        <v>İSTANBUL-3.Ulusal Bayrak Yarışmaları Festivali ve Olimpik Baraj Yarışmaları</v>
      </c>
      <c r="L247" s="146" t="str">
        <f>Gülle!M$4</f>
        <v>14 Haziran 2015 - 15:30</v>
      </c>
      <c r="M247" s="146" t="s">
        <v>337</v>
      </c>
    </row>
    <row r="248" spans="1:13" s="301" customFormat="1" ht="28.5" customHeight="1" x14ac:dyDescent="0.2">
      <c r="A248" s="140">
        <v>636</v>
      </c>
      <c r="B248" s="150" t="s">
        <v>234</v>
      </c>
      <c r="C248" s="141" t="str">
        <f>Gülle!D14</f>
        <v/>
      </c>
      <c r="D248" s="145" t="str">
        <f>Gülle!E14</f>
        <v/>
      </c>
      <c r="E248" s="145" t="str">
        <f>Gülle!F14</f>
        <v/>
      </c>
      <c r="F248" s="147">
        <f>Gülle!N14</f>
        <v>0</v>
      </c>
      <c r="G248" s="148">
        <f>Gülle!A14</f>
        <v>0</v>
      </c>
      <c r="H248" s="148" t="s">
        <v>194</v>
      </c>
      <c r="I248" s="148">
        <f>Gülle!G$4</f>
        <v>0</v>
      </c>
      <c r="J248" s="142" t="str">
        <f>'YARIŞMA BİLGİLERİ'!$F$21</f>
        <v>Yıldız Erkekler</v>
      </c>
      <c r="K248" s="145" t="str">
        <f t="shared" si="4"/>
        <v>İSTANBUL-3.Ulusal Bayrak Yarışmaları Festivali ve Olimpik Baraj Yarışmaları</v>
      </c>
      <c r="L248" s="146" t="str">
        <f>Gülle!M$4</f>
        <v>14 Haziran 2015 - 15:30</v>
      </c>
      <c r="M248" s="146" t="s">
        <v>337</v>
      </c>
    </row>
    <row r="249" spans="1:13" s="301" customFormat="1" ht="28.5" customHeight="1" x14ac:dyDescent="0.2">
      <c r="A249" s="140">
        <v>637</v>
      </c>
      <c r="B249" s="150" t="s">
        <v>234</v>
      </c>
      <c r="C249" s="141" t="str">
        <f>Gülle!D15</f>
        <v/>
      </c>
      <c r="D249" s="145" t="str">
        <f>Gülle!E15</f>
        <v/>
      </c>
      <c r="E249" s="145" t="str">
        <f>Gülle!F15</f>
        <v/>
      </c>
      <c r="F249" s="147">
        <f>Gülle!N15</f>
        <v>0</v>
      </c>
      <c r="G249" s="148">
        <f>Gülle!A15</f>
        <v>0</v>
      </c>
      <c r="H249" s="148" t="s">
        <v>194</v>
      </c>
      <c r="I249" s="148">
        <f>Gülle!G$4</f>
        <v>0</v>
      </c>
      <c r="J249" s="142" t="str">
        <f>'YARIŞMA BİLGİLERİ'!$F$21</f>
        <v>Yıldız Erkekler</v>
      </c>
      <c r="K249" s="145" t="str">
        <f t="shared" si="4"/>
        <v>İSTANBUL-3.Ulusal Bayrak Yarışmaları Festivali ve Olimpik Baraj Yarışmaları</v>
      </c>
      <c r="L249" s="146" t="str">
        <f>Gülle!M$4</f>
        <v>14 Haziran 2015 - 15:30</v>
      </c>
      <c r="M249" s="146" t="s">
        <v>337</v>
      </c>
    </row>
    <row r="250" spans="1:13" s="301" customFormat="1" ht="28.5" customHeight="1" x14ac:dyDescent="0.2">
      <c r="A250" s="140">
        <v>638</v>
      </c>
      <c r="B250" s="150" t="s">
        <v>234</v>
      </c>
      <c r="C250" s="141" t="str">
        <f>Gülle!D16</f>
        <v/>
      </c>
      <c r="D250" s="145" t="str">
        <f>Gülle!E16</f>
        <v/>
      </c>
      <c r="E250" s="145" t="str">
        <f>Gülle!F16</f>
        <v/>
      </c>
      <c r="F250" s="147">
        <f>Gülle!N16</f>
        <v>0</v>
      </c>
      <c r="G250" s="148">
        <f>Gülle!A16</f>
        <v>0</v>
      </c>
      <c r="H250" s="148" t="s">
        <v>194</v>
      </c>
      <c r="I250" s="148">
        <f>Gülle!G$4</f>
        <v>0</v>
      </c>
      <c r="J250" s="142" t="str">
        <f>'YARIŞMA BİLGİLERİ'!$F$21</f>
        <v>Yıldız Erkekler</v>
      </c>
      <c r="K250" s="145" t="str">
        <f t="shared" si="4"/>
        <v>İSTANBUL-3.Ulusal Bayrak Yarışmaları Festivali ve Olimpik Baraj Yarışmaları</v>
      </c>
      <c r="L250" s="146" t="str">
        <f>Gülle!M$4</f>
        <v>14 Haziran 2015 - 15:30</v>
      </c>
      <c r="M250" s="146" t="s">
        <v>337</v>
      </c>
    </row>
    <row r="251" spans="1:13" s="301" customFormat="1" ht="28.5" customHeight="1" x14ac:dyDescent="0.2">
      <c r="A251" s="140">
        <v>639</v>
      </c>
      <c r="B251" s="150" t="s">
        <v>234</v>
      </c>
      <c r="C251" s="141" t="str">
        <f>Gülle!D17</f>
        <v/>
      </c>
      <c r="D251" s="145" t="str">
        <f>Gülle!E17</f>
        <v/>
      </c>
      <c r="E251" s="145" t="str">
        <f>Gülle!F17</f>
        <v/>
      </c>
      <c r="F251" s="147">
        <f>Gülle!N17</f>
        <v>0</v>
      </c>
      <c r="G251" s="148">
        <f>Gülle!A17</f>
        <v>0</v>
      </c>
      <c r="H251" s="148" t="s">
        <v>194</v>
      </c>
      <c r="I251" s="148">
        <f>Gülle!G$4</f>
        <v>0</v>
      </c>
      <c r="J251" s="142" t="str">
        <f>'YARIŞMA BİLGİLERİ'!$F$21</f>
        <v>Yıldız Erkekler</v>
      </c>
      <c r="K251" s="145" t="str">
        <f t="shared" si="4"/>
        <v>İSTANBUL-3.Ulusal Bayrak Yarışmaları Festivali ve Olimpik Baraj Yarışmaları</v>
      </c>
      <c r="L251" s="146" t="str">
        <f>Gülle!M$4</f>
        <v>14 Haziran 2015 - 15:30</v>
      </c>
      <c r="M251" s="146" t="s">
        <v>337</v>
      </c>
    </row>
    <row r="252" spans="1:13" s="301" customFormat="1" ht="28.5" customHeight="1" x14ac:dyDescent="0.2">
      <c r="A252" s="140">
        <v>655</v>
      </c>
      <c r="B252" s="150" t="s">
        <v>265</v>
      </c>
      <c r="C252" s="141">
        <f>Sırık!D8</f>
        <v>36107</v>
      </c>
      <c r="D252" s="145" t="str">
        <f>Sırık!E8</f>
        <v xml:space="preserve">ZEKİ CEM TENEKEBÜKEN </v>
      </c>
      <c r="E252" s="145" t="str">
        <f>Sırık!F8</f>
        <v>ADANA</v>
      </c>
      <c r="F252" s="186">
        <f>Sırık!BO8</f>
        <v>470</v>
      </c>
      <c r="G252" s="143">
        <f>Sırık!A8</f>
        <v>1</v>
      </c>
      <c r="H252" s="142" t="s">
        <v>265</v>
      </c>
      <c r="I252" s="148"/>
      <c r="J252" s="142" t="str">
        <f>'YARIŞMA BİLGİLERİ'!$F$21</f>
        <v>Yıldız Erkekler</v>
      </c>
      <c r="K252" s="145" t="str">
        <f t="shared" si="4"/>
        <v>İSTANBUL-3.Ulusal Bayrak Yarışmaları Festivali ve Olimpik Baraj Yarışmaları</v>
      </c>
      <c r="L252" s="146" t="str">
        <f>Sırık!BC$4</f>
        <v>14 Haziran 2015 - 15:30</v>
      </c>
      <c r="M252" s="146" t="s">
        <v>337</v>
      </c>
    </row>
    <row r="253" spans="1:13" s="301" customFormat="1" ht="28.5" customHeight="1" x14ac:dyDescent="0.2">
      <c r="A253" s="140">
        <v>656</v>
      </c>
      <c r="B253" s="150" t="s">
        <v>265</v>
      </c>
      <c r="C253" s="141" t="str">
        <f>Sırık!D9</f>
        <v/>
      </c>
      <c r="D253" s="145" t="str">
        <f>Sırık!E9</f>
        <v/>
      </c>
      <c r="E253" s="145" t="str">
        <f>Sırık!F9</f>
        <v/>
      </c>
      <c r="F253" s="186">
        <f>Sırık!BO9</f>
        <v>0</v>
      </c>
      <c r="G253" s="143">
        <f>Sırık!A9</f>
        <v>0</v>
      </c>
      <c r="H253" s="142" t="s">
        <v>265</v>
      </c>
      <c r="I253" s="148"/>
      <c r="J253" s="142" t="str">
        <f>'YARIŞMA BİLGİLERİ'!$F$21</f>
        <v>Yıldız Erkekler</v>
      </c>
      <c r="K253" s="145" t="str">
        <f t="shared" si="4"/>
        <v>İSTANBUL-3.Ulusal Bayrak Yarışmaları Festivali ve Olimpik Baraj Yarışmaları</v>
      </c>
      <c r="L253" s="146" t="str">
        <f>Sırık!BC$4</f>
        <v>14 Haziran 2015 - 15:30</v>
      </c>
      <c r="M253" s="146" t="s">
        <v>337</v>
      </c>
    </row>
    <row r="254" spans="1:13" s="301" customFormat="1" ht="28.5" customHeight="1" x14ac:dyDescent="0.2">
      <c r="A254" s="140">
        <v>657</v>
      </c>
      <c r="B254" s="150" t="s">
        <v>265</v>
      </c>
      <c r="C254" s="141" t="str">
        <f>Sırık!D10</f>
        <v/>
      </c>
      <c r="D254" s="145" t="str">
        <f>Sırık!E10</f>
        <v/>
      </c>
      <c r="E254" s="145" t="str">
        <f>Sırık!F10</f>
        <v/>
      </c>
      <c r="F254" s="186">
        <f>Sırık!BO10</f>
        <v>0</v>
      </c>
      <c r="G254" s="143">
        <f>Sırık!A10</f>
        <v>0</v>
      </c>
      <c r="H254" s="142" t="s">
        <v>265</v>
      </c>
      <c r="I254" s="148"/>
      <c r="J254" s="142" t="str">
        <f>'YARIŞMA BİLGİLERİ'!$F$21</f>
        <v>Yıldız Erkekler</v>
      </c>
      <c r="K254" s="145" t="str">
        <f t="shared" si="4"/>
        <v>İSTANBUL-3.Ulusal Bayrak Yarışmaları Festivali ve Olimpik Baraj Yarışmaları</v>
      </c>
      <c r="L254" s="146" t="str">
        <f>Sırık!BC$4</f>
        <v>14 Haziran 2015 - 15:30</v>
      </c>
      <c r="M254" s="146" t="s">
        <v>337</v>
      </c>
    </row>
    <row r="255" spans="1:13" s="301" customFormat="1" ht="28.5" customHeight="1" x14ac:dyDescent="0.2">
      <c r="A255" s="140">
        <v>658</v>
      </c>
      <c r="B255" s="150" t="s">
        <v>265</v>
      </c>
      <c r="C255" s="141" t="str">
        <f>Sırık!D11</f>
        <v/>
      </c>
      <c r="D255" s="145" t="str">
        <f>Sırık!E11</f>
        <v/>
      </c>
      <c r="E255" s="145" t="str">
        <f>Sırık!F11</f>
        <v/>
      </c>
      <c r="F255" s="186">
        <f>Sırık!BO11</f>
        <v>0</v>
      </c>
      <c r="G255" s="143">
        <f>Sırık!A11</f>
        <v>0</v>
      </c>
      <c r="H255" s="142" t="s">
        <v>265</v>
      </c>
      <c r="I255" s="148"/>
      <c r="J255" s="142" t="str">
        <f>'YARIŞMA BİLGİLERİ'!$F$21</f>
        <v>Yıldız Erkekler</v>
      </c>
      <c r="K255" s="145" t="str">
        <f t="shared" si="4"/>
        <v>İSTANBUL-3.Ulusal Bayrak Yarışmaları Festivali ve Olimpik Baraj Yarışmaları</v>
      </c>
      <c r="L255" s="146" t="str">
        <f>Sırık!BC$4</f>
        <v>14 Haziran 2015 - 15:30</v>
      </c>
      <c r="M255" s="146" t="s">
        <v>337</v>
      </c>
    </row>
    <row r="256" spans="1:13" s="301" customFormat="1" ht="28.5" customHeight="1" x14ac:dyDescent="0.2">
      <c r="A256" s="140">
        <v>659</v>
      </c>
      <c r="B256" s="150" t="s">
        <v>265</v>
      </c>
      <c r="C256" s="141" t="str">
        <f>Sırık!D12</f>
        <v/>
      </c>
      <c r="D256" s="145" t="str">
        <f>Sırık!E12</f>
        <v/>
      </c>
      <c r="E256" s="145" t="str">
        <f>Sırık!F12</f>
        <v/>
      </c>
      <c r="F256" s="186">
        <f>Sırık!BO12</f>
        <v>0</v>
      </c>
      <c r="G256" s="143">
        <f>Sırık!A12</f>
        <v>0</v>
      </c>
      <c r="H256" s="142" t="s">
        <v>265</v>
      </c>
      <c r="I256" s="148"/>
      <c r="J256" s="142" t="str">
        <f>'YARIŞMA BİLGİLERİ'!$F$21</f>
        <v>Yıldız Erkekler</v>
      </c>
      <c r="K256" s="145" t="str">
        <f t="shared" si="4"/>
        <v>İSTANBUL-3.Ulusal Bayrak Yarışmaları Festivali ve Olimpik Baraj Yarışmaları</v>
      </c>
      <c r="L256" s="146" t="str">
        <f>Sırık!BC$4</f>
        <v>14 Haziran 2015 - 15:30</v>
      </c>
      <c r="M256" s="146" t="s">
        <v>337</v>
      </c>
    </row>
    <row r="257" spans="1:13" s="302" customFormat="1" ht="28.5" customHeight="1" x14ac:dyDescent="0.2">
      <c r="A257" s="140">
        <v>675</v>
      </c>
      <c r="B257" s="150" t="s">
        <v>265</v>
      </c>
      <c r="C257" s="141" t="str">
        <f>Sırık!D13</f>
        <v/>
      </c>
      <c r="D257" s="145" t="str">
        <f>Sırık!E13</f>
        <v/>
      </c>
      <c r="E257" s="145" t="str">
        <f>Sırık!F13</f>
        <v/>
      </c>
      <c r="F257" s="186">
        <f>Sırık!BO13</f>
        <v>0</v>
      </c>
      <c r="G257" s="143">
        <f>Sırık!A13</f>
        <v>0</v>
      </c>
      <c r="H257" s="142" t="s">
        <v>265</v>
      </c>
      <c r="I257" s="148"/>
      <c r="J257" s="142" t="str">
        <f>'YARIŞMA BİLGİLERİ'!$F$21</f>
        <v>Yıldız Erkekler</v>
      </c>
      <c r="K257" s="145" t="str">
        <f t="shared" si="4"/>
        <v>İSTANBUL-3.Ulusal Bayrak Yarışmaları Festivali ve Olimpik Baraj Yarışmaları</v>
      </c>
      <c r="L257" s="146" t="str">
        <f>Sırık!BC$4</f>
        <v>14 Haziran 2015 - 15:30</v>
      </c>
      <c r="M257" s="146" t="s">
        <v>337</v>
      </c>
    </row>
    <row r="258" spans="1:13" s="302" customFormat="1" ht="28.5" customHeight="1" x14ac:dyDescent="0.2">
      <c r="A258" s="140">
        <v>676</v>
      </c>
      <c r="B258" s="150" t="s">
        <v>265</v>
      </c>
      <c r="C258" s="141" t="str">
        <f>Sırık!D14</f>
        <v/>
      </c>
      <c r="D258" s="145" t="str">
        <f>Sırık!E14</f>
        <v/>
      </c>
      <c r="E258" s="145" t="str">
        <f>Sırık!F14</f>
        <v/>
      </c>
      <c r="F258" s="186">
        <f>Sırık!BO14</f>
        <v>0</v>
      </c>
      <c r="G258" s="143">
        <f>Sırık!A14</f>
        <v>0</v>
      </c>
      <c r="H258" s="142" t="s">
        <v>265</v>
      </c>
      <c r="I258" s="148"/>
      <c r="J258" s="142" t="str">
        <f>'YARIŞMA BİLGİLERİ'!$F$21</f>
        <v>Yıldız Erkekler</v>
      </c>
      <c r="K258" s="145" t="str">
        <f t="shared" si="4"/>
        <v>İSTANBUL-3.Ulusal Bayrak Yarışmaları Festivali ve Olimpik Baraj Yarışmaları</v>
      </c>
      <c r="L258" s="146" t="str">
        <f>Sırık!BC$4</f>
        <v>14 Haziran 2015 - 15:30</v>
      </c>
      <c r="M258" s="146" t="s">
        <v>337</v>
      </c>
    </row>
    <row r="259" spans="1:13" s="302" customFormat="1" ht="28.5" customHeight="1" x14ac:dyDescent="0.2">
      <c r="A259" s="140">
        <v>677</v>
      </c>
      <c r="B259" s="150" t="s">
        <v>265</v>
      </c>
      <c r="C259" s="141" t="str">
        <f>Sırık!D15</f>
        <v/>
      </c>
      <c r="D259" s="145" t="str">
        <f>Sırık!E15</f>
        <v/>
      </c>
      <c r="E259" s="145" t="str">
        <f>Sırık!F15</f>
        <v/>
      </c>
      <c r="F259" s="186">
        <f>Sırık!BO15</f>
        <v>0</v>
      </c>
      <c r="G259" s="143">
        <f>Sırık!A15</f>
        <v>0</v>
      </c>
      <c r="H259" s="142" t="s">
        <v>265</v>
      </c>
      <c r="I259" s="148"/>
      <c r="J259" s="142" t="str">
        <f>'YARIŞMA BİLGİLERİ'!$F$21</f>
        <v>Yıldız Erkekler</v>
      </c>
      <c r="K259" s="145" t="str">
        <f t="shared" si="4"/>
        <v>İSTANBUL-3.Ulusal Bayrak Yarışmaları Festivali ve Olimpik Baraj Yarışmaları</v>
      </c>
      <c r="L259" s="146" t="str">
        <f>Sırık!BC$4</f>
        <v>14 Haziran 2015 - 15:30</v>
      </c>
      <c r="M259" s="146" t="s">
        <v>337</v>
      </c>
    </row>
    <row r="260" spans="1:13" s="302" customFormat="1" ht="28.5" customHeight="1" x14ac:dyDescent="0.2">
      <c r="A260" s="140">
        <v>678</v>
      </c>
      <c r="B260" s="150" t="s">
        <v>265</v>
      </c>
      <c r="C260" s="141" t="str">
        <f>Sırık!D16</f>
        <v/>
      </c>
      <c r="D260" s="145" t="str">
        <f>Sırık!E16</f>
        <v/>
      </c>
      <c r="E260" s="145" t="str">
        <f>Sırık!F16</f>
        <v/>
      </c>
      <c r="F260" s="186">
        <f>Sırık!BO16</f>
        <v>0</v>
      </c>
      <c r="G260" s="143">
        <f>Sırık!A16</f>
        <v>0</v>
      </c>
      <c r="H260" s="142" t="s">
        <v>265</v>
      </c>
      <c r="I260" s="148"/>
      <c r="J260" s="142" t="str">
        <f>'YARIŞMA BİLGİLERİ'!$F$21</f>
        <v>Yıldız Erkekler</v>
      </c>
      <c r="K260" s="145" t="str">
        <f t="shared" si="4"/>
        <v>İSTANBUL-3.Ulusal Bayrak Yarışmaları Festivali ve Olimpik Baraj Yarışmaları</v>
      </c>
      <c r="L260" s="146" t="str">
        <f>Sırık!BC$4</f>
        <v>14 Haziran 2015 - 15:30</v>
      </c>
      <c r="M260" s="146" t="s">
        <v>337</v>
      </c>
    </row>
    <row r="261" spans="1:13" s="302" customFormat="1" ht="28.5" customHeight="1" x14ac:dyDescent="0.2">
      <c r="A261" s="140">
        <v>679</v>
      </c>
      <c r="B261" s="150" t="s">
        <v>265</v>
      </c>
      <c r="C261" s="141" t="str">
        <f>Sırık!D17</f>
        <v/>
      </c>
      <c r="D261" s="145" t="str">
        <f>Sırık!E17</f>
        <v/>
      </c>
      <c r="E261" s="145" t="str">
        <f>Sırık!F17</f>
        <v/>
      </c>
      <c r="F261" s="186">
        <f>Sırık!BO17</f>
        <v>0</v>
      </c>
      <c r="G261" s="143">
        <f>Sırık!A17</f>
        <v>0</v>
      </c>
      <c r="H261" s="142" t="s">
        <v>265</v>
      </c>
      <c r="I261" s="148"/>
      <c r="J261" s="142" t="str">
        <f>'YARIŞMA BİLGİLERİ'!$F$21</f>
        <v>Yıldız Erkekler</v>
      </c>
      <c r="K261" s="145" t="str">
        <f t="shared" si="4"/>
        <v>İSTANBUL-3.Ulusal Bayrak Yarışmaları Festivali ve Olimpik Baraj Yarışmaları</v>
      </c>
      <c r="L261" s="146" t="str">
        <f>Sırık!BC$4</f>
        <v>14 Haziran 2015 - 15:30</v>
      </c>
      <c r="M261" s="146" t="s">
        <v>337</v>
      </c>
    </row>
    <row r="262" spans="1:13" ht="24.75" customHeight="1" x14ac:dyDescent="0.2">
      <c r="A262" s="140">
        <v>690</v>
      </c>
      <c r="B262" s="234" t="s">
        <v>288</v>
      </c>
      <c r="C262" s="236">
        <f>'200m.'!C8</f>
        <v>36040</v>
      </c>
      <c r="D262" s="238" t="str">
        <f>'200m.'!D8</f>
        <v>MEHMET ÖCAL</v>
      </c>
      <c r="E262" s="238" t="str">
        <f>'200m.'!E8</f>
        <v>BURSA</v>
      </c>
      <c r="F262" s="239">
        <f>'200m.'!F8</f>
        <v>2291</v>
      </c>
      <c r="G262" s="237">
        <f>'200m.'!A8</f>
        <v>1</v>
      </c>
      <c r="H262" s="148" t="s">
        <v>262</v>
      </c>
      <c r="I262" s="299"/>
      <c r="J262" s="142" t="str">
        <f>'YARIŞMA BİLGİLERİ'!$F$21</f>
        <v>Yıldız Erkekler</v>
      </c>
      <c r="K262" s="300" t="str">
        <f t="shared" si="4"/>
        <v>İSTANBUL-3.Ulusal Bayrak Yarışmaları Festivali ve Olimpik Baraj Yarışmaları</v>
      </c>
      <c r="L262" s="146" t="str">
        <f>'200m.'!N$4</f>
        <v>14 Haziran 2015 - 16:50</v>
      </c>
      <c r="M262" s="146" t="s">
        <v>337</v>
      </c>
    </row>
    <row r="263" spans="1:13" ht="24.75" customHeight="1" x14ac:dyDescent="0.2">
      <c r="A263" s="140">
        <v>691</v>
      </c>
      <c r="B263" s="234" t="s">
        <v>288</v>
      </c>
      <c r="C263" s="236">
        <f>'200m.'!C9</f>
        <v>35820</v>
      </c>
      <c r="D263" s="238" t="str">
        <f>'200m.'!D9</f>
        <v>ABDÜLKADİR GÖKÇE</v>
      </c>
      <c r="E263" s="238" t="str">
        <f>'200m.'!E9</f>
        <v>İSTANBUL/ANADOLU HİSARI İDMAN YURDU S.K</v>
      </c>
      <c r="F263" s="239">
        <f>'200m.'!F9</f>
        <v>2528</v>
      </c>
      <c r="G263" s="237">
        <f>'200m.'!A9</f>
        <v>2</v>
      </c>
      <c r="H263" s="148" t="s">
        <v>262</v>
      </c>
      <c r="I263" s="299"/>
      <c r="J263" s="142" t="str">
        <f>'YARIŞMA BİLGİLERİ'!$F$21</f>
        <v>Yıldız Erkekler</v>
      </c>
      <c r="K263" s="300" t="str">
        <f t="shared" si="4"/>
        <v>İSTANBUL-3.Ulusal Bayrak Yarışmaları Festivali ve Olimpik Baraj Yarışmaları</v>
      </c>
      <c r="L263" s="146" t="str">
        <f>'200m.'!N$4</f>
        <v>14 Haziran 2015 - 16:50</v>
      </c>
      <c r="M263" s="146" t="s">
        <v>337</v>
      </c>
    </row>
    <row r="264" spans="1:13" ht="24.75" customHeight="1" x14ac:dyDescent="0.2">
      <c r="A264" s="140">
        <v>692</v>
      </c>
      <c r="B264" s="234" t="s">
        <v>288</v>
      </c>
      <c r="C264" s="236">
        <f>'200m.'!C10</f>
        <v>0</v>
      </c>
      <c r="D264" s="238">
        <f>'200m.'!D10</f>
        <v>0</v>
      </c>
      <c r="E264" s="238">
        <f>'200m.'!E10</f>
        <v>0</v>
      </c>
      <c r="F264" s="239">
        <f>'200m.'!F10</f>
        <v>0</v>
      </c>
      <c r="G264" s="237">
        <f>'200m.'!A10</f>
        <v>0</v>
      </c>
      <c r="H264" s="148" t="s">
        <v>262</v>
      </c>
      <c r="I264" s="299"/>
      <c r="J264" s="142" t="str">
        <f>'YARIŞMA BİLGİLERİ'!$F$21</f>
        <v>Yıldız Erkekler</v>
      </c>
      <c r="K264" s="300" t="str">
        <f t="shared" si="4"/>
        <v>İSTANBUL-3.Ulusal Bayrak Yarışmaları Festivali ve Olimpik Baraj Yarışmaları</v>
      </c>
      <c r="L264" s="146" t="str">
        <f>'200m.'!N$4</f>
        <v>14 Haziran 2015 - 16:50</v>
      </c>
      <c r="M264" s="146" t="s">
        <v>337</v>
      </c>
    </row>
    <row r="265" spans="1:13" ht="24.75" customHeight="1" x14ac:dyDescent="0.2">
      <c r="A265" s="140">
        <v>693</v>
      </c>
      <c r="B265" s="234" t="s">
        <v>288</v>
      </c>
      <c r="C265" s="236">
        <f>'200m.'!C11</f>
        <v>0</v>
      </c>
      <c r="D265" s="238">
        <f>'200m.'!D11</f>
        <v>0</v>
      </c>
      <c r="E265" s="238">
        <f>'200m.'!E11</f>
        <v>0</v>
      </c>
      <c r="F265" s="239">
        <f>'200m.'!F11</f>
        <v>0</v>
      </c>
      <c r="G265" s="237">
        <f>'200m.'!A11</f>
        <v>0</v>
      </c>
      <c r="H265" s="148" t="s">
        <v>262</v>
      </c>
      <c r="I265" s="299"/>
      <c r="J265" s="142" t="str">
        <f>'YARIŞMA BİLGİLERİ'!$F$21</f>
        <v>Yıldız Erkekler</v>
      </c>
      <c r="K265" s="300" t="str">
        <f t="shared" si="4"/>
        <v>İSTANBUL-3.Ulusal Bayrak Yarışmaları Festivali ve Olimpik Baraj Yarışmaları</v>
      </c>
      <c r="L265" s="146" t="str">
        <f>'200m.'!N$4</f>
        <v>14 Haziran 2015 - 16:50</v>
      </c>
      <c r="M265" s="146" t="s">
        <v>337</v>
      </c>
    </row>
    <row r="266" spans="1:13" ht="24.75" customHeight="1" x14ac:dyDescent="0.2">
      <c r="A266" s="140">
        <v>694</v>
      </c>
      <c r="B266" s="234" t="s">
        <v>288</v>
      </c>
      <c r="C266" s="236">
        <f>'200m.'!C12</f>
        <v>0</v>
      </c>
      <c r="D266" s="238">
        <f>'200m.'!D12</f>
        <v>0</v>
      </c>
      <c r="E266" s="238">
        <f>'200m.'!E12</f>
        <v>0</v>
      </c>
      <c r="F266" s="239">
        <f>'200m.'!F12</f>
        <v>0</v>
      </c>
      <c r="G266" s="237">
        <f>'200m.'!A12</f>
        <v>0</v>
      </c>
      <c r="H266" s="148" t="s">
        <v>262</v>
      </c>
      <c r="I266" s="299"/>
      <c r="J266" s="142" t="str">
        <f>'YARIŞMA BİLGİLERİ'!$F$21</f>
        <v>Yıldız Erkekler</v>
      </c>
      <c r="K266" s="300" t="str">
        <f t="shared" si="4"/>
        <v>İSTANBUL-3.Ulusal Bayrak Yarışmaları Festivali ve Olimpik Baraj Yarışmaları</v>
      </c>
      <c r="L266" s="146" t="str">
        <f>'200m.'!N$4</f>
        <v>14 Haziran 2015 - 16:50</v>
      </c>
      <c r="M266" s="146" t="s">
        <v>337</v>
      </c>
    </row>
    <row r="267" spans="1:13" ht="24.75" customHeight="1" x14ac:dyDescent="0.2">
      <c r="A267" s="140">
        <v>695</v>
      </c>
      <c r="B267" s="234" t="s">
        <v>288</v>
      </c>
      <c r="C267" s="236">
        <f>'200m.'!C13</f>
        <v>0</v>
      </c>
      <c r="D267" s="238">
        <f>'200m.'!D13</f>
        <v>0</v>
      </c>
      <c r="E267" s="238">
        <f>'200m.'!E13</f>
        <v>0</v>
      </c>
      <c r="F267" s="239">
        <f>'200m.'!F13</f>
        <v>0</v>
      </c>
      <c r="G267" s="237">
        <f>'200m.'!A13</f>
        <v>0</v>
      </c>
      <c r="H267" s="148" t="s">
        <v>262</v>
      </c>
      <c r="I267" s="299"/>
      <c r="J267" s="142" t="str">
        <f>'YARIŞMA BİLGİLERİ'!$F$21</f>
        <v>Yıldız Erkekler</v>
      </c>
      <c r="K267" s="300" t="str">
        <f t="shared" si="4"/>
        <v>İSTANBUL-3.Ulusal Bayrak Yarışmaları Festivali ve Olimpik Baraj Yarışmaları</v>
      </c>
      <c r="L267" s="146" t="str">
        <f>'200m.'!N$4</f>
        <v>14 Haziran 2015 - 16:50</v>
      </c>
      <c r="M267" s="146" t="s">
        <v>337</v>
      </c>
    </row>
    <row r="268" spans="1:13" ht="24.75" customHeight="1" x14ac:dyDescent="0.2">
      <c r="A268" s="140">
        <v>696</v>
      </c>
      <c r="B268" s="234" t="s">
        <v>288</v>
      </c>
      <c r="C268" s="236" t="e">
        <f>'200m.'!#REF!</f>
        <v>#REF!</v>
      </c>
      <c r="D268" s="238" t="e">
        <f>'200m.'!#REF!</f>
        <v>#REF!</v>
      </c>
      <c r="E268" s="238" t="e">
        <f>'200m.'!#REF!</f>
        <v>#REF!</v>
      </c>
      <c r="F268" s="239" t="e">
        <f>'200m.'!#REF!</f>
        <v>#REF!</v>
      </c>
      <c r="G268" s="237" t="e">
        <f>'200m.'!#REF!</f>
        <v>#REF!</v>
      </c>
      <c r="H268" s="148" t="s">
        <v>262</v>
      </c>
      <c r="I268" s="299"/>
      <c r="J268" s="142" t="str">
        <f>'YARIŞMA BİLGİLERİ'!$F$21</f>
        <v>Yıldız Erkekler</v>
      </c>
      <c r="K268" s="300" t="str">
        <f t="shared" si="4"/>
        <v>İSTANBUL-3.Ulusal Bayrak Yarışmaları Festivali ve Olimpik Baraj Yarışmaları</v>
      </c>
      <c r="L268" s="146" t="str">
        <f>'200m.'!N$4</f>
        <v>14 Haziran 2015 - 16:50</v>
      </c>
      <c r="M268" s="146" t="s">
        <v>337</v>
      </c>
    </row>
    <row r="269" spans="1:13" ht="24.75" customHeight="1" x14ac:dyDescent="0.2">
      <c r="A269" s="140">
        <v>697</v>
      </c>
      <c r="B269" s="234" t="s">
        <v>288</v>
      </c>
      <c r="C269" s="236" t="e">
        <f>'200m.'!#REF!</f>
        <v>#REF!</v>
      </c>
      <c r="D269" s="238" t="e">
        <f>'200m.'!#REF!</f>
        <v>#REF!</v>
      </c>
      <c r="E269" s="238" t="e">
        <f>'200m.'!#REF!</f>
        <v>#REF!</v>
      </c>
      <c r="F269" s="239" t="e">
        <f>'200m.'!#REF!</f>
        <v>#REF!</v>
      </c>
      <c r="G269" s="237" t="e">
        <f>'200m.'!#REF!</f>
        <v>#REF!</v>
      </c>
      <c r="H269" s="148" t="s">
        <v>262</v>
      </c>
      <c r="I269" s="299"/>
      <c r="J269" s="142" t="str">
        <f>'YARIŞMA BİLGİLERİ'!$F$21</f>
        <v>Yıldız Erkekler</v>
      </c>
      <c r="K269" s="300" t="str">
        <f t="shared" si="4"/>
        <v>İSTANBUL-3.Ulusal Bayrak Yarışmaları Festivali ve Olimpik Baraj Yarışmaları</v>
      </c>
      <c r="L269" s="146" t="str">
        <f>'200m.'!N$4</f>
        <v>14 Haziran 2015 - 16:50</v>
      </c>
      <c r="M269" s="146" t="s">
        <v>337</v>
      </c>
    </row>
    <row r="270" spans="1:13" ht="24.75" customHeight="1" x14ac:dyDescent="0.2">
      <c r="A270" s="140">
        <v>698</v>
      </c>
      <c r="B270" s="234" t="s">
        <v>288</v>
      </c>
      <c r="C270" s="236">
        <f>'200m.'!C14</f>
        <v>0</v>
      </c>
      <c r="D270" s="238">
        <f>'200m.'!D14</f>
        <v>0</v>
      </c>
      <c r="E270" s="238">
        <f>'200m.'!E14</f>
        <v>0</v>
      </c>
      <c r="F270" s="239">
        <f>'200m.'!F14</f>
        <v>0</v>
      </c>
      <c r="G270" s="237">
        <f>'200m.'!A14</f>
        <v>0</v>
      </c>
      <c r="H270" s="148" t="s">
        <v>262</v>
      </c>
      <c r="I270" s="299"/>
      <c r="J270" s="142" t="str">
        <f>'YARIŞMA BİLGİLERİ'!$F$21</f>
        <v>Yıldız Erkekler</v>
      </c>
      <c r="K270" s="300" t="str">
        <f t="shared" si="4"/>
        <v>İSTANBUL-3.Ulusal Bayrak Yarışmaları Festivali ve Olimpik Baraj Yarışmaları</v>
      </c>
      <c r="L270" s="146" t="str">
        <f>'200m.'!N$4</f>
        <v>14 Haziran 2015 - 16:50</v>
      </c>
      <c r="M270" s="146" t="s">
        <v>337</v>
      </c>
    </row>
    <row r="271" spans="1:13" ht="24.75" customHeight="1" x14ac:dyDescent="0.2">
      <c r="A271" s="140">
        <v>699</v>
      </c>
      <c r="B271" s="234" t="s">
        <v>288</v>
      </c>
      <c r="C271" s="236">
        <f>'200m.'!C15</f>
        <v>0</v>
      </c>
      <c r="D271" s="238">
        <f>'200m.'!D15</f>
        <v>0</v>
      </c>
      <c r="E271" s="238">
        <f>'200m.'!E15</f>
        <v>0</v>
      </c>
      <c r="F271" s="239">
        <f>'200m.'!F15</f>
        <v>0</v>
      </c>
      <c r="G271" s="237">
        <f>'200m.'!A15</f>
        <v>0</v>
      </c>
      <c r="H271" s="148" t="s">
        <v>262</v>
      </c>
      <c r="I271" s="299"/>
      <c r="J271" s="142" t="str">
        <f>'YARIŞMA BİLGİLERİ'!$F$21</f>
        <v>Yıldız Erkekler</v>
      </c>
      <c r="K271" s="300" t="str">
        <f t="shared" si="4"/>
        <v>İSTANBUL-3.Ulusal Bayrak Yarışmaları Festivali ve Olimpik Baraj Yarışmaları</v>
      </c>
      <c r="L271" s="146" t="str">
        <f>'200m.'!N$4</f>
        <v>14 Haziran 2015 - 16:50</v>
      </c>
      <c r="M271" s="146" t="s">
        <v>337</v>
      </c>
    </row>
    <row r="272" spans="1:13" ht="24.75" customHeight="1" x14ac:dyDescent="0.2">
      <c r="A272" s="140">
        <v>700</v>
      </c>
      <c r="B272" s="234" t="s">
        <v>288</v>
      </c>
      <c r="C272" s="236">
        <f>'200m.'!C16</f>
        <v>0</v>
      </c>
      <c r="D272" s="238">
        <f>'200m.'!D16</f>
        <v>0</v>
      </c>
      <c r="E272" s="238">
        <f>'200m.'!E16</f>
        <v>0</v>
      </c>
      <c r="F272" s="239">
        <f>'200m.'!F16</f>
        <v>0</v>
      </c>
      <c r="G272" s="237">
        <f>'200m.'!A16</f>
        <v>0</v>
      </c>
      <c r="H272" s="148" t="s">
        <v>262</v>
      </c>
      <c r="I272" s="299"/>
      <c r="J272" s="142" t="str">
        <f>'YARIŞMA BİLGİLERİ'!$F$21</f>
        <v>Yıldız Erkekler</v>
      </c>
      <c r="K272" s="300" t="str">
        <f t="shared" si="4"/>
        <v>İSTANBUL-3.Ulusal Bayrak Yarışmaları Festivali ve Olimpik Baraj Yarışmaları</v>
      </c>
      <c r="L272" s="146" t="str">
        <f>'200m.'!N$4</f>
        <v>14 Haziran 2015 - 16:50</v>
      </c>
      <c r="M272" s="146" t="s">
        <v>337</v>
      </c>
    </row>
    <row r="273" spans="1:13" ht="24.75" customHeight="1" x14ac:dyDescent="0.2">
      <c r="A273" s="140">
        <v>701</v>
      </c>
      <c r="B273" s="234" t="s">
        <v>288</v>
      </c>
      <c r="C273" s="236">
        <f>'200m.'!C17</f>
        <v>0</v>
      </c>
      <c r="D273" s="238">
        <f>'200m.'!D17</f>
        <v>0</v>
      </c>
      <c r="E273" s="238">
        <f>'200m.'!E17</f>
        <v>0</v>
      </c>
      <c r="F273" s="239">
        <f>'200m.'!F17</f>
        <v>0</v>
      </c>
      <c r="G273" s="237">
        <f>'200m.'!A17</f>
        <v>0</v>
      </c>
      <c r="H273" s="148" t="s">
        <v>262</v>
      </c>
      <c r="I273" s="299"/>
      <c r="J273" s="142" t="str">
        <f>'YARIŞMA BİLGİLERİ'!$F$21</f>
        <v>Yıldız Erkekler</v>
      </c>
      <c r="K273" s="300" t="str">
        <f t="shared" si="4"/>
        <v>İSTANBUL-3.Ulusal Bayrak Yarışmaları Festivali ve Olimpik Baraj Yarışmaları</v>
      </c>
      <c r="L273" s="146" t="str">
        <f>'200m.'!N$4</f>
        <v>14 Haziran 2015 - 16:50</v>
      </c>
      <c r="M273" s="146" t="s">
        <v>337</v>
      </c>
    </row>
    <row r="274" spans="1:13" ht="24.75" customHeight="1" x14ac:dyDescent="0.2">
      <c r="A274" s="140">
        <v>702</v>
      </c>
      <c r="B274" s="234" t="s">
        <v>288</v>
      </c>
      <c r="C274" s="236">
        <f>'200m.'!C18</f>
        <v>0</v>
      </c>
      <c r="D274" s="238">
        <f>'200m.'!D18</f>
        <v>0</v>
      </c>
      <c r="E274" s="238">
        <f>'200m.'!E18</f>
        <v>0</v>
      </c>
      <c r="F274" s="239">
        <f>'200m.'!F18</f>
        <v>0</v>
      </c>
      <c r="G274" s="237">
        <f>'200m.'!A18</f>
        <v>0</v>
      </c>
      <c r="H274" s="148" t="s">
        <v>262</v>
      </c>
      <c r="I274" s="299"/>
      <c r="J274" s="142" t="str">
        <f>'YARIŞMA BİLGİLERİ'!$F$21</f>
        <v>Yıldız Erkekler</v>
      </c>
      <c r="K274" s="300" t="str">
        <f t="shared" si="4"/>
        <v>İSTANBUL-3.Ulusal Bayrak Yarışmaları Festivali ve Olimpik Baraj Yarışmaları</v>
      </c>
      <c r="L274" s="146" t="str">
        <f>'200m.'!N$4</f>
        <v>14 Haziran 2015 - 16:50</v>
      </c>
      <c r="M274" s="146" t="s">
        <v>337</v>
      </c>
    </row>
    <row r="275" spans="1:13" ht="24.75" customHeight="1" x14ac:dyDescent="0.2">
      <c r="A275" s="140">
        <v>737</v>
      </c>
      <c r="B275" s="234" t="s">
        <v>288</v>
      </c>
      <c r="C275" s="236">
        <f>'200m.'!C19</f>
        <v>0</v>
      </c>
      <c r="D275" s="238">
        <f>'200m.'!D19</f>
        <v>0</v>
      </c>
      <c r="E275" s="238">
        <f>'200m.'!E19</f>
        <v>0</v>
      </c>
      <c r="F275" s="239">
        <f>'200m.'!F19</f>
        <v>0</v>
      </c>
      <c r="G275" s="237">
        <f>'200m.'!A19</f>
        <v>0</v>
      </c>
      <c r="H275" s="148" t="s">
        <v>262</v>
      </c>
      <c r="I275" s="299"/>
      <c r="J275" s="142" t="str">
        <f>'YARIŞMA BİLGİLERİ'!$F$21</f>
        <v>Yıldız Erkekler</v>
      </c>
      <c r="K275" s="300" t="str">
        <f t="shared" si="4"/>
        <v>İSTANBUL-3.Ulusal Bayrak Yarışmaları Festivali ve Olimpik Baraj Yarışmaları</v>
      </c>
      <c r="L275" s="146" t="str">
        <f>'200m.'!N$4</f>
        <v>14 Haziran 2015 - 16:50</v>
      </c>
      <c r="M275" s="146" t="s">
        <v>337</v>
      </c>
    </row>
    <row r="276" spans="1:13" ht="24.75" customHeight="1" x14ac:dyDescent="0.2">
      <c r="A276" s="140">
        <v>738</v>
      </c>
      <c r="B276" s="234" t="s">
        <v>288</v>
      </c>
      <c r="C276" s="236">
        <f>'200m.'!C20</f>
        <v>0</v>
      </c>
      <c r="D276" s="238">
        <f>'200m.'!D20</f>
        <v>0</v>
      </c>
      <c r="E276" s="238">
        <f>'200m.'!E20</f>
        <v>0</v>
      </c>
      <c r="F276" s="239">
        <f>'200m.'!F20</f>
        <v>0</v>
      </c>
      <c r="G276" s="237">
        <f>'200m.'!A20</f>
        <v>0</v>
      </c>
      <c r="H276" s="148" t="s">
        <v>262</v>
      </c>
      <c r="I276" s="299"/>
      <c r="J276" s="142" t="str">
        <f>'YARIŞMA BİLGİLERİ'!$F$21</f>
        <v>Yıldız Erkekler</v>
      </c>
      <c r="K276" s="300" t="str">
        <f t="shared" si="4"/>
        <v>İSTANBUL-3.Ulusal Bayrak Yarışmaları Festivali ve Olimpik Baraj Yarışmaları</v>
      </c>
      <c r="L276" s="146" t="str">
        <f>'200m.'!N$4</f>
        <v>14 Haziran 2015 - 16:50</v>
      </c>
      <c r="M276" s="146" t="s">
        <v>337</v>
      </c>
    </row>
    <row r="277" spans="1:13" ht="24.75" customHeight="1" x14ac:dyDescent="0.2">
      <c r="A277" s="140">
        <v>739</v>
      </c>
      <c r="B277" s="234" t="s">
        <v>288</v>
      </c>
      <c r="C277" s="236">
        <f>'200m.'!C21</f>
        <v>0</v>
      </c>
      <c r="D277" s="238">
        <f>'200m.'!D21</f>
        <v>0</v>
      </c>
      <c r="E277" s="238">
        <f>'200m.'!E21</f>
        <v>0</v>
      </c>
      <c r="F277" s="239">
        <f>'200m.'!F21</f>
        <v>0</v>
      </c>
      <c r="G277" s="237">
        <f>'200m.'!A21</f>
        <v>0</v>
      </c>
      <c r="H277" s="148" t="s">
        <v>262</v>
      </c>
      <c r="I277" s="299"/>
      <c r="J277" s="142" t="str">
        <f>'YARIŞMA BİLGİLERİ'!$F$21</f>
        <v>Yıldız Erkekler</v>
      </c>
      <c r="K277" s="300" t="str">
        <f t="shared" si="4"/>
        <v>İSTANBUL-3.Ulusal Bayrak Yarışmaları Festivali ve Olimpik Baraj Yarışmaları</v>
      </c>
      <c r="L277" s="146" t="str">
        <f>'200m.'!N$4</f>
        <v>14 Haziran 2015 - 16:50</v>
      </c>
      <c r="M277" s="146" t="s">
        <v>337</v>
      </c>
    </row>
    <row r="278" spans="1:13" ht="24.75" customHeight="1" x14ac:dyDescent="0.2">
      <c r="A278" s="140">
        <v>740</v>
      </c>
      <c r="B278" s="234" t="s">
        <v>288</v>
      </c>
      <c r="C278" s="236" t="e">
        <f>'200m.'!#REF!</f>
        <v>#REF!</v>
      </c>
      <c r="D278" s="238" t="e">
        <f>'200m.'!#REF!</f>
        <v>#REF!</v>
      </c>
      <c r="E278" s="238" t="e">
        <f>'200m.'!#REF!</f>
        <v>#REF!</v>
      </c>
      <c r="F278" s="239" t="e">
        <f>'200m.'!#REF!</f>
        <v>#REF!</v>
      </c>
      <c r="G278" s="237" t="e">
        <f>'200m.'!#REF!</f>
        <v>#REF!</v>
      </c>
      <c r="H278" s="148" t="s">
        <v>262</v>
      </c>
      <c r="I278" s="299"/>
      <c r="J278" s="142" t="str">
        <f>'YARIŞMA BİLGİLERİ'!$F$21</f>
        <v>Yıldız Erkekler</v>
      </c>
      <c r="K278" s="300" t="str">
        <f t="shared" si="4"/>
        <v>İSTANBUL-3.Ulusal Bayrak Yarışmaları Festivali ve Olimpik Baraj Yarışmaları</v>
      </c>
      <c r="L278" s="146" t="str">
        <f>'200m.'!N$4</f>
        <v>14 Haziran 2015 - 16:50</v>
      </c>
      <c r="M278" s="146" t="s">
        <v>337</v>
      </c>
    </row>
    <row r="279" spans="1:13" ht="24.75" customHeight="1" x14ac:dyDescent="0.2">
      <c r="A279" s="140">
        <v>741</v>
      </c>
      <c r="B279" s="234" t="s">
        <v>288</v>
      </c>
      <c r="C279" s="236" t="e">
        <f>'200m.'!#REF!</f>
        <v>#REF!</v>
      </c>
      <c r="D279" s="238" t="e">
        <f>'200m.'!#REF!</f>
        <v>#REF!</v>
      </c>
      <c r="E279" s="238" t="e">
        <f>'200m.'!#REF!</f>
        <v>#REF!</v>
      </c>
      <c r="F279" s="239" t="e">
        <f>'200m.'!#REF!</f>
        <v>#REF!</v>
      </c>
      <c r="G279" s="237" t="e">
        <f>'200m.'!#REF!</f>
        <v>#REF!</v>
      </c>
      <c r="H279" s="148" t="s">
        <v>262</v>
      </c>
      <c r="I279" s="299"/>
      <c r="J279" s="142" t="str">
        <f>'YARIŞMA BİLGİLERİ'!$F$21</f>
        <v>Yıldız Erkekler</v>
      </c>
      <c r="K279" s="300" t="str">
        <f t="shared" si="4"/>
        <v>İSTANBUL-3.Ulusal Bayrak Yarışmaları Festivali ve Olimpik Baraj Yarışmaları</v>
      </c>
      <c r="L279" s="146" t="str">
        <f>'200m.'!N$4</f>
        <v>14 Haziran 2015 - 16:50</v>
      </c>
      <c r="M279" s="146" t="s">
        <v>337</v>
      </c>
    </row>
    <row r="280" spans="1:13" ht="24.75" customHeight="1" x14ac:dyDescent="0.2">
      <c r="A280" s="140">
        <v>742</v>
      </c>
      <c r="B280" s="234" t="s">
        <v>288</v>
      </c>
      <c r="C280" s="236">
        <f>'200m.'!C22</f>
        <v>0</v>
      </c>
      <c r="D280" s="238">
        <f>'200m.'!D22</f>
        <v>0</v>
      </c>
      <c r="E280" s="238">
        <f>'200m.'!E22</f>
        <v>0</v>
      </c>
      <c r="F280" s="239">
        <f>'200m.'!F22</f>
        <v>0</v>
      </c>
      <c r="G280" s="237">
        <f>'200m.'!A22</f>
        <v>0</v>
      </c>
      <c r="H280" s="148" t="s">
        <v>262</v>
      </c>
      <c r="I280" s="299"/>
      <c r="J280" s="142" t="str">
        <f>'YARIŞMA BİLGİLERİ'!$F$21</f>
        <v>Yıldız Erkekler</v>
      </c>
      <c r="K280" s="300" t="str">
        <f t="shared" si="4"/>
        <v>İSTANBUL-3.Ulusal Bayrak Yarışmaları Festivali ve Olimpik Baraj Yarışmaları</v>
      </c>
      <c r="L280" s="146" t="str">
        <f>'200m.'!N$4</f>
        <v>14 Haziran 2015 - 16:50</v>
      </c>
      <c r="M280" s="146" t="s">
        <v>337</v>
      </c>
    </row>
    <row r="281" spans="1:13" ht="24.75" customHeight="1" x14ac:dyDescent="0.2">
      <c r="A281" s="140">
        <v>743</v>
      </c>
      <c r="B281" s="234" t="s">
        <v>288</v>
      </c>
      <c r="C281" s="236">
        <f>'200m.'!C23</f>
        <v>0</v>
      </c>
      <c r="D281" s="238">
        <f>'200m.'!D23</f>
        <v>0</v>
      </c>
      <c r="E281" s="238">
        <f>'200m.'!E23</f>
        <v>0</v>
      </c>
      <c r="F281" s="239">
        <f>'200m.'!F23</f>
        <v>0</v>
      </c>
      <c r="G281" s="237">
        <f>'200m.'!A23</f>
        <v>0</v>
      </c>
      <c r="H281" s="148" t="s">
        <v>262</v>
      </c>
      <c r="I281" s="299"/>
      <c r="J281" s="142" t="str">
        <f>'YARIŞMA BİLGİLERİ'!$F$21</f>
        <v>Yıldız Erkekler</v>
      </c>
      <c r="K281" s="300" t="str">
        <f t="shared" si="4"/>
        <v>İSTANBUL-3.Ulusal Bayrak Yarışmaları Festivali ve Olimpik Baraj Yarışmaları</v>
      </c>
      <c r="L281" s="146" t="str">
        <f>'200m.'!N$4</f>
        <v>14 Haziran 2015 - 16:50</v>
      </c>
      <c r="M281" s="146" t="s">
        <v>337</v>
      </c>
    </row>
    <row r="282" spans="1:13" ht="24.75" customHeight="1" x14ac:dyDescent="0.2">
      <c r="A282" s="140">
        <v>744</v>
      </c>
      <c r="B282" s="234" t="s">
        <v>288</v>
      </c>
      <c r="C282" s="236">
        <f>'200m.'!C24</f>
        <v>0</v>
      </c>
      <c r="D282" s="238">
        <f>'200m.'!D24</f>
        <v>0</v>
      </c>
      <c r="E282" s="238">
        <f>'200m.'!E24</f>
        <v>0</v>
      </c>
      <c r="F282" s="239">
        <f>'200m.'!F24</f>
        <v>0</v>
      </c>
      <c r="G282" s="237">
        <f>'200m.'!A24</f>
        <v>0</v>
      </c>
      <c r="H282" s="148" t="s">
        <v>262</v>
      </c>
      <c r="I282" s="299"/>
      <c r="J282" s="142" t="str">
        <f>'YARIŞMA BİLGİLERİ'!$F$21</f>
        <v>Yıldız Erkekler</v>
      </c>
      <c r="K282" s="300" t="str">
        <f t="shared" si="4"/>
        <v>İSTANBUL-3.Ulusal Bayrak Yarışmaları Festivali ve Olimpik Baraj Yarışmaları</v>
      </c>
      <c r="L282" s="146" t="str">
        <f>'200m.'!N$4</f>
        <v>14 Haziran 2015 - 16:50</v>
      </c>
      <c r="M282" s="146" t="s">
        <v>337</v>
      </c>
    </row>
    <row r="283" spans="1:13" ht="24.75" customHeight="1" x14ac:dyDescent="0.2">
      <c r="A283" s="140">
        <v>745</v>
      </c>
      <c r="B283" s="234" t="s">
        <v>288</v>
      </c>
      <c r="C283" s="236">
        <f>'200m.'!C25</f>
        <v>0</v>
      </c>
      <c r="D283" s="238">
        <f>'200m.'!D25</f>
        <v>0</v>
      </c>
      <c r="E283" s="238">
        <f>'200m.'!E25</f>
        <v>0</v>
      </c>
      <c r="F283" s="239">
        <f>'200m.'!F25</f>
        <v>0</v>
      </c>
      <c r="G283" s="237">
        <f>'200m.'!A25</f>
        <v>0</v>
      </c>
      <c r="H283" s="148" t="s">
        <v>262</v>
      </c>
      <c r="I283" s="299"/>
      <c r="J283" s="142" t="str">
        <f>'YARIŞMA BİLGİLERİ'!$F$21</f>
        <v>Yıldız Erkekler</v>
      </c>
      <c r="K283" s="300" t="str">
        <f t="shared" ref="K283:K346" si="5">CONCATENATE(K$1,"-",A$1)</f>
        <v>İSTANBUL-3.Ulusal Bayrak Yarışmaları Festivali ve Olimpik Baraj Yarışmaları</v>
      </c>
      <c r="L283" s="146" t="str">
        <f>'200m.'!N$4</f>
        <v>14 Haziran 2015 - 16:50</v>
      </c>
      <c r="M283" s="146" t="s">
        <v>337</v>
      </c>
    </row>
    <row r="284" spans="1:13" ht="24.75" customHeight="1" x14ac:dyDescent="0.2">
      <c r="A284" s="140">
        <v>746</v>
      </c>
      <c r="B284" s="234" t="s">
        <v>288</v>
      </c>
      <c r="C284" s="236">
        <f>'200m.'!C26</f>
        <v>0</v>
      </c>
      <c r="D284" s="238">
        <f>'200m.'!D26</f>
        <v>0</v>
      </c>
      <c r="E284" s="238">
        <f>'200m.'!E26</f>
        <v>0</v>
      </c>
      <c r="F284" s="239">
        <f>'200m.'!F26</f>
        <v>0</v>
      </c>
      <c r="G284" s="237">
        <f>'200m.'!A26</f>
        <v>0</v>
      </c>
      <c r="H284" s="148" t="s">
        <v>262</v>
      </c>
      <c r="I284" s="299"/>
      <c r="J284" s="142" t="str">
        <f>'YARIŞMA BİLGİLERİ'!$F$21</f>
        <v>Yıldız Erkekler</v>
      </c>
      <c r="K284" s="300" t="str">
        <f t="shared" si="5"/>
        <v>İSTANBUL-3.Ulusal Bayrak Yarışmaları Festivali ve Olimpik Baraj Yarışmaları</v>
      </c>
      <c r="L284" s="146" t="str">
        <f>'200m.'!N$4</f>
        <v>14 Haziran 2015 - 16:50</v>
      </c>
      <c r="M284" s="146" t="s">
        <v>337</v>
      </c>
    </row>
    <row r="285" spans="1:13" ht="24.75" customHeight="1" x14ac:dyDescent="0.2">
      <c r="A285" s="140">
        <v>747</v>
      </c>
      <c r="B285" s="234" t="s">
        <v>288</v>
      </c>
      <c r="C285" s="236">
        <f>'200m.'!C27</f>
        <v>0</v>
      </c>
      <c r="D285" s="238">
        <f>'200m.'!D27</f>
        <v>0</v>
      </c>
      <c r="E285" s="238">
        <f>'200m.'!E27</f>
        <v>0</v>
      </c>
      <c r="F285" s="239">
        <f>'200m.'!F27</f>
        <v>0</v>
      </c>
      <c r="G285" s="237">
        <f>'200m.'!A27</f>
        <v>0</v>
      </c>
      <c r="H285" s="148" t="s">
        <v>262</v>
      </c>
      <c r="I285" s="299"/>
      <c r="J285" s="142" t="str">
        <f>'YARIŞMA BİLGİLERİ'!$F$21</f>
        <v>Yıldız Erkekler</v>
      </c>
      <c r="K285" s="300" t="str">
        <f t="shared" si="5"/>
        <v>İSTANBUL-3.Ulusal Bayrak Yarışmaları Festivali ve Olimpik Baraj Yarışmaları</v>
      </c>
      <c r="L285" s="146" t="str">
        <f>'200m.'!N$4</f>
        <v>14 Haziran 2015 - 16:50</v>
      </c>
      <c r="M285" s="146" t="s">
        <v>337</v>
      </c>
    </row>
    <row r="286" spans="1:13" ht="24.75" customHeight="1" x14ac:dyDescent="0.2">
      <c r="A286" s="140">
        <v>748</v>
      </c>
      <c r="B286" s="234" t="s">
        <v>288</v>
      </c>
      <c r="C286" s="236">
        <f>'200m.'!C28</f>
        <v>0</v>
      </c>
      <c r="D286" s="238">
        <f>'200m.'!D28</f>
        <v>0</v>
      </c>
      <c r="E286" s="238">
        <f>'200m.'!E28</f>
        <v>0</v>
      </c>
      <c r="F286" s="239">
        <f>'200m.'!F28</f>
        <v>0</v>
      </c>
      <c r="G286" s="237">
        <f>'200m.'!A28</f>
        <v>0</v>
      </c>
      <c r="H286" s="148" t="s">
        <v>262</v>
      </c>
      <c r="I286" s="299"/>
      <c r="J286" s="142" t="str">
        <f>'YARIŞMA BİLGİLERİ'!$F$21</f>
        <v>Yıldız Erkekler</v>
      </c>
      <c r="K286" s="300" t="str">
        <f t="shared" si="5"/>
        <v>İSTANBUL-3.Ulusal Bayrak Yarışmaları Festivali ve Olimpik Baraj Yarışmaları</v>
      </c>
      <c r="L286" s="146" t="str">
        <f>'200m.'!N$4</f>
        <v>14 Haziran 2015 - 16:50</v>
      </c>
      <c r="M286" s="146" t="s">
        <v>337</v>
      </c>
    </row>
    <row r="287" spans="1:13" ht="24.75" customHeight="1" x14ac:dyDescent="0.2">
      <c r="A287" s="140">
        <v>749</v>
      </c>
      <c r="B287" s="234" t="s">
        <v>288</v>
      </c>
      <c r="C287" s="236">
        <f>'200m.'!C29</f>
        <v>0</v>
      </c>
      <c r="D287" s="238">
        <f>'200m.'!D29</f>
        <v>0</v>
      </c>
      <c r="E287" s="238">
        <f>'200m.'!E29</f>
        <v>0</v>
      </c>
      <c r="F287" s="239">
        <f>'200m.'!F29</f>
        <v>0</v>
      </c>
      <c r="G287" s="237">
        <f>'200m.'!A29</f>
        <v>0</v>
      </c>
      <c r="H287" s="148" t="s">
        <v>262</v>
      </c>
      <c r="I287" s="299"/>
      <c r="J287" s="142" t="str">
        <f>'YARIŞMA BİLGİLERİ'!$F$21</f>
        <v>Yıldız Erkekler</v>
      </c>
      <c r="K287" s="300" t="str">
        <f t="shared" si="5"/>
        <v>İSTANBUL-3.Ulusal Bayrak Yarışmaları Festivali ve Olimpik Baraj Yarışmaları</v>
      </c>
      <c r="L287" s="146" t="str">
        <f>'200m.'!N$4</f>
        <v>14 Haziran 2015 - 16:50</v>
      </c>
      <c r="M287" s="146" t="s">
        <v>337</v>
      </c>
    </row>
    <row r="288" spans="1:13" ht="24.75" customHeight="1" x14ac:dyDescent="0.2">
      <c r="A288" s="140">
        <v>750</v>
      </c>
      <c r="B288" s="234" t="s">
        <v>288</v>
      </c>
      <c r="C288" s="236" t="e">
        <f>'200m.'!#REF!</f>
        <v>#REF!</v>
      </c>
      <c r="D288" s="238" t="e">
        <f>'200m.'!#REF!</f>
        <v>#REF!</v>
      </c>
      <c r="E288" s="238" t="e">
        <f>'200m.'!#REF!</f>
        <v>#REF!</v>
      </c>
      <c r="F288" s="239" t="e">
        <f>'200m.'!#REF!</f>
        <v>#REF!</v>
      </c>
      <c r="G288" s="237" t="e">
        <f>'200m.'!#REF!</f>
        <v>#REF!</v>
      </c>
      <c r="H288" s="148" t="s">
        <v>262</v>
      </c>
      <c r="I288" s="299"/>
      <c r="J288" s="142" t="str">
        <f>'YARIŞMA BİLGİLERİ'!$F$21</f>
        <v>Yıldız Erkekler</v>
      </c>
      <c r="K288" s="300" t="str">
        <f t="shared" si="5"/>
        <v>İSTANBUL-3.Ulusal Bayrak Yarışmaları Festivali ve Olimpik Baraj Yarışmaları</v>
      </c>
      <c r="L288" s="146" t="str">
        <f>'200m.'!N$4</f>
        <v>14 Haziran 2015 - 16:50</v>
      </c>
      <c r="M288" s="146" t="s">
        <v>337</v>
      </c>
    </row>
    <row r="289" spans="1:13" ht="24.75" customHeight="1" x14ac:dyDescent="0.2">
      <c r="A289" s="140">
        <v>751</v>
      </c>
      <c r="B289" s="234" t="s">
        <v>288</v>
      </c>
      <c r="C289" s="236" t="e">
        <f>'200m.'!#REF!</f>
        <v>#REF!</v>
      </c>
      <c r="D289" s="238" t="e">
        <f>'200m.'!#REF!</f>
        <v>#REF!</v>
      </c>
      <c r="E289" s="238" t="e">
        <f>'200m.'!#REF!</f>
        <v>#REF!</v>
      </c>
      <c r="F289" s="239" t="e">
        <f>'200m.'!#REF!</f>
        <v>#REF!</v>
      </c>
      <c r="G289" s="237" t="e">
        <f>'200m.'!#REF!</f>
        <v>#REF!</v>
      </c>
      <c r="H289" s="148" t="s">
        <v>262</v>
      </c>
      <c r="I289" s="299"/>
      <c r="J289" s="142" t="str">
        <f>'YARIŞMA BİLGİLERİ'!$F$21</f>
        <v>Yıldız Erkekler</v>
      </c>
      <c r="K289" s="300" t="str">
        <f t="shared" si="5"/>
        <v>İSTANBUL-3.Ulusal Bayrak Yarışmaları Festivali ve Olimpik Baraj Yarışmaları</v>
      </c>
      <c r="L289" s="146" t="str">
        <f>'200m.'!N$4</f>
        <v>14 Haziran 2015 - 16:50</v>
      </c>
      <c r="M289" s="146" t="s">
        <v>337</v>
      </c>
    </row>
    <row r="290" spans="1:13" ht="24.75" customHeight="1" x14ac:dyDescent="0.2">
      <c r="A290" s="140">
        <v>752</v>
      </c>
      <c r="B290" s="234" t="s">
        <v>459</v>
      </c>
      <c r="C290" s="236" t="e">
        <f>#REF!</f>
        <v>#REF!</v>
      </c>
      <c r="D290" s="238" t="e">
        <f>#REF!</f>
        <v>#REF!</v>
      </c>
      <c r="E290" s="238" t="e">
        <f>#REF!</f>
        <v>#REF!</v>
      </c>
      <c r="F290" s="239" t="e">
        <f>#REF!</f>
        <v>#REF!</v>
      </c>
      <c r="G290" s="237" t="e">
        <f>#REF!</f>
        <v>#REF!</v>
      </c>
      <c r="H290" s="148" t="s">
        <v>347</v>
      </c>
      <c r="I290" s="299"/>
      <c r="J290" s="142" t="str">
        <f>'YARIŞMA BİLGİLERİ'!$F$21</f>
        <v>Yıldız Erkekler</v>
      </c>
      <c r="K290" s="300" t="str">
        <f t="shared" si="5"/>
        <v>İSTANBUL-3.Ulusal Bayrak Yarışmaları Festivali ve Olimpik Baraj Yarışmaları</v>
      </c>
      <c r="L290" s="146" t="e">
        <f>#REF!</f>
        <v>#REF!</v>
      </c>
      <c r="M290" s="146" t="s">
        <v>337</v>
      </c>
    </row>
    <row r="291" spans="1:13" ht="24.75" customHeight="1" x14ac:dyDescent="0.2">
      <c r="A291" s="140">
        <v>753</v>
      </c>
      <c r="B291" s="234" t="s">
        <v>459</v>
      </c>
      <c r="C291" s="236" t="e">
        <f>#REF!</f>
        <v>#REF!</v>
      </c>
      <c r="D291" s="238" t="e">
        <f>#REF!</f>
        <v>#REF!</v>
      </c>
      <c r="E291" s="238" t="e">
        <f>#REF!</f>
        <v>#REF!</v>
      </c>
      <c r="F291" s="239" t="e">
        <f>#REF!</f>
        <v>#REF!</v>
      </c>
      <c r="G291" s="237" t="e">
        <f>#REF!</f>
        <v>#REF!</v>
      </c>
      <c r="H291" s="148" t="s">
        <v>347</v>
      </c>
      <c r="I291" s="299"/>
      <c r="J291" s="142" t="str">
        <f>'YARIŞMA BİLGİLERİ'!$F$21</f>
        <v>Yıldız Erkekler</v>
      </c>
      <c r="K291" s="300" t="str">
        <f t="shared" si="5"/>
        <v>İSTANBUL-3.Ulusal Bayrak Yarışmaları Festivali ve Olimpik Baraj Yarışmaları</v>
      </c>
      <c r="L291" s="146" t="e">
        <f>#REF!</f>
        <v>#REF!</v>
      </c>
      <c r="M291" s="146" t="s">
        <v>337</v>
      </c>
    </row>
    <row r="292" spans="1:13" ht="24.75" customHeight="1" x14ac:dyDescent="0.2">
      <c r="A292" s="140">
        <v>754</v>
      </c>
      <c r="B292" s="234" t="s">
        <v>459</v>
      </c>
      <c r="C292" s="236" t="e">
        <f>#REF!</f>
        <v>#REF!</v>
      </c>
      <c r="D292" s="238" t="e">
        <f>#REF!</f>
        <v>#REF!</v>
      </c>
      <c r="E292" s="238" t="e">
        <f>#REF!</f>
        <v>#REF!</v>
      </c>
      <c r="F292" s="239" t="e">
        <f>#REF!</f>
        <v>#REF!</v>
      </c>
      <c r="G292" s="237" t="e">
        <f>#REF!</f>
        <v>#REF!</v>
      </c>
      <c r="H292" s="148" t="s">
        <v>347</v>
      </c>
      <c r="I292" s="299"/>
      <c r="J292" s="142" t="str">
        <f>'YARIŞMA BİLGİLERİ'!$F$21</f>
        <v>Yıldız Erkekler</v>
      </c>
      <c r="K292" s="300" t="str">
        <f t="shared" si="5"/>
        <v>İSTANBUL-3.Ulusal Bayrak Yarışmaları Festivali ve Olimpik Baraj Yarışmaları</v>
      </c>
      <c r="L292" s="146" t="e">
        <f>#REF!</f>
        <v>#REF!</v>
      </c>
      <c r="M292" s="146" t="s">
        <v>337</v>
      </c>
    </row>
    <row r="293" spans="1:13" ht="24.75" customHeight="1" x14ac:dyDescent="0.2">
      <c r="A293" s="140">
        <v>755</v>
      </c>
      <c r="B293" s="234" t="s">
        <v>459</v>
      </c>
      <c r="C293" s="236" t="e">
        <f>#REF!</f>
        <v>#REF!</v>
      </c>
      <c r="D293" s="238" t="e">
        <f>#REF!</f>
        <v>#REF!</v>
      </c>
      <c r="E293" s="238" t="e">
        <f>#REF!</f>
        <v>#REF!</v>
      </c>
      <c r="F293" s="239" t="e">
        <f>#REF!</f>
        <v>#REF!</v>
      </c>
      <c r="G293" s="237" t="e">
        <f>#REF!</f>
        <v>#REF!</v>
      </c>
      <c r="H293" s="148" t="s">
        <v>347</v>
      </c>
      <c r="I293" s="299"/>
      <c r="J293" s="142" t="str">
        <f>'YARIŞMA BİLGİLERİ'!$F$21</f>
        <v>Yıldız Erkekler</v>
      </c>
      <c r="K293" s="300" t="str">
        <f t="shared" si="5"/>
        <v>İSTANBUL-3.Ulusal Bayrak Yarışmaları Festivali ve Olimpik Baraj Yarışmaları</v>
      </c>
      <c r="L293" s="146" t="e">
        <f>#REF!</f>
        <v>#REF!</v>
      </c>
      <c r="M293" s="146" t="s">
        <v>337</v>
      </c>
    </row>
    <row r="294" spans="1:13" ht="24.75" customHeight="1" x14ac:dyDescent="0.2">
      <c r="A294" s="140">
        <v>756</v>
      </c>
      <c r="B294" s="234" t="s">
        <v>459</v>
      </c>
      <c r="C294" s="236" t="e">
        <f>#REF!</f>
        <v>#REF!</v>
      </c>
      <c r="D294" s="238" t="e">
        <f>#REF!</f>
        <v>#REF!</v>
      </c>
      <c r="E294" s="238" t="e">
        <f>#REF!</f>
        <v>#REF!</v>
      </c>
      <c r="F294" s="239" t="e">
        <f>#REF!</f>
        <v>#REF!</v>
      </c>
      <c r="G294" s="237" t="e">
        <f>#REF!</f>
        <v>#REF!</v>
      </c>
      <c r="H294" s="148" t="s">
        <v>347</v>
      </c>
      <c r="I294" s="299"/>
      <c r="J294" s="142" t="str">
        <f>'YARIŞMA BİLGİLERİ'!$F$21</f>
        <v>Yıldız Erkekler</v>
      </c>
      <c r="K294" s="300" t="str">
        <f t="shared" si="5"/>
        <v>İSTANBUL-3.Ulusal Bayrak Yarışmaları Festivali ve Olimpik Baraj Yarışmaları</v>
      </c>
      <c r="L294" s="146" t="e">
        <f>#REF!</f>
        <v>#REF!</v>
      </c>
      <c r="M294" s="146" t="s">
        <v>337</v>
      </c>
    </row>
    <row r="295" spans="1:13" ht="24.75" customHeight="1" x14ac:dyDescent="0.2">
      <c r="A295" s="140">
        <v>757</v>
      </c>
      <c r="B295" s="234" t="s">
        <v>459</v>
      </c>
      <c r="C295" s="236" t="e">
        <f>#REF!</f>
        <v>#REF!</v>
      </c>
      <c r="D295" s="238" t="e">
        <f>#REF!</f>
        <v>#REF!</v>
      </c>
      <c r="E295" s="238" t="e">
        <f>#REF!</f>
        <v>#REF!</v>
      </c>
      <c r="F295" s="239" t="e">
        <f>#REF!</f>
        <v>#REF!</v>
      </c>
      <c r="G295" s="237" t="e">
        <f>#REF!</f>
        <v>#REF!</v>
      </c>
      <c r="H295" s="148" t="s">
        <v>347</v>
      </c>
      <c r="I295" s="299"/>
      <c r="J295" s="142" t="str">
        <f>'YARIŞMA BİLGİLERİ'!$F$21</f>
        <v>Yıldız Erkekler</v>
      </c>
      <c r="K295" s="300" t="str">
        <f t="shared" si="5"/>
        <v>İSTANBUL-3.Ulusal Bayrak Yarışmaları Festivali ve Olimpik Baraj Yarışmaları</v>
      </c>
      <c r="L295" s="146" t="e">
        <f>#REF!</f>
        <v>#REF!</v>
      </c>
      <c r="M295" s="146" t="s">
        <v>337</v>
      </c>
    </row>
    <row r="296" spans="1:13" ht="24.75" customHeight="1" x14ac:dyDescent="0.2">
      <c r="A296" s="140">
        <v>758</v>
      </c>
      <c r="B296" s="234" t="s">
        <v>459</v>
      </c>
      <c r="C296" s="236" t="e">
        <f>#REF!</f>
        <v>#REF!</v>
      </c>
      <c r="D296" s="238" t="e">
        <f>#REF!</f>
        <v>#REF!</v>
      </c>
      <c r="E296" s="238" t="e">
        <f>#REF!</f>
        <v>#REF!</v>
      </c>
      <c r="F296" s="239" t="e">
        <f>#REF!</f>
        <v>#REF!</v>
      </c>
      <c r="G296" s="237" t="e">
        <f>#REF!</f>
        <v>#REF!</v>
      </c>
      <c r="H296" s="148" t="s">
        <v>347</v>
      </c>
      <c r="I296" s="299"/>
      <c r="J296" s="142" t="str">
        <f>'YARIŞMA BİLGİLERİ'!$F$21</f>
        <v>Yıldız Erkekler</v>
      </c>
      <c r="K296" s="300" t="str">
        <f t="shared" si="5"/>
        <v>İSTANBUL-3.Ulusal Bayrak Yarışmaları Festivali ve Olimpik Baraj Yarışmaları</v>
      </c>
      <c r="L296" s="146" t="e">
        <f>#REF!</f>
        <v>#REF!</v>
      </c>
      <c r="M296" s="146" t="s">
        <v>337</v>
      </c>
    </row>
    <row r="297" spans="1:13" ht="24.75" customHeight="1" x14ac:dyDescent="0.2">
      <c r="A297" s="140">
        <v>759</v>
      </c>
      <c r="B297" s="234" t="s">
        <v>459</v>
      </c>
      <c r="C297" s="236" t="e">
        <f>#REF!</f>
        <v>#REF!</v>
      </c>
      <c r="D297" s="238" t="e">
        <f>#REF!</f>
        <v>#REF!</v>
      </c>
      <c r="E297" s="238" t="e">
        <f>#REF!</f>
        <v>#REF!</v>
      </c>
      <c r="F297" s="239" t="e">
        <f>#REF!</f>
        <v>#REF!</v>
      </c>
      <c r="G297" s="237" t="e">
        <f>#REF!</f>
        <v>#REF!</v>
      </c>
      <c r="H297" s="148" t="s">
        <v>347</v>
      </c>
      <c r="I297" s="299"/>
      <c r="J297" s="142" t="str">
        <f>'YARIŞMA BİLGİLERİ'!$F$21</f>
        <v>Yıldız Erkekler</v>
      </c>
      <c r="K297" s="300" t="str">
        <f t="shared" si="5"/>
        <v>İSTANBUL-3.Ulusal Bayrak Yarışmaları Festivali ve Olimpik Baraj Yarışmaları</v>
      </c>
      <c r="L297" s="146" t="e">
        <f>#REF!</f>
        <v>#REF!</v>
      </c>
      <c r="M297" s="146" t="s">
        <v>337</v>
      </c>
    </row>
    <row r="298" spans="1:13" ht="24.75" customHeight="1" x14ac:dyDescent="0.2">
      <c r="A298" s="140">
        <v>760</v>
      </c>
      <c r="B298" s="234" t="s">
        <v>459</v>
      </c>
      <c r="C298" s="236" t="e">
        <f>#REF!</f>
        <v>#REF!</v>
      </c>
      <c r="D298" s="238" t="e">
        <f>#REF!</f>
        <v>#REF!</v>
      </c>
      <c r="E298" s="238" t="e">
        <f>#REF!</f>
        <v>#REF!</v>
      </c>
      <c r="F298" s="239" t="e">
        <f>#REF!</f>
        <v>#REF!</v>
      </c>
      <c r="G298" s="237" t="e">
        <f>#REF!</f>
        <v>#REF!</v>
      </c>
      <c r="H298" s="148" t="s">
        <v>347</v>
      </c>
      <c r="I298" s="299"/>
      <c r="J298" s="142" t="str">
        <f>'YARIŞMA BİLGİLERİ'!$F$21</f>
        <v>Yıldız Erkekler</v>
      </c>
      <c r="K298" s="300" t="str">
        <f t="shared" si="5"/>
        <v>İSTANBUL-3.Ulusal Bayrak Yarışmaları Festivali ve Olimpik Baraj Yarışmaları</v>
      </c>
      <c r="L298" s="146" t="e">
        <f>#REF!</f>
        <v>#REF!</v>
      </c>
      <c r="M298" s="146" t="s">
        <v>337</v>
      </c>
    </row>
    <row r="299" spans="1:13" ht="24.75" customHeight="1" x14ac:dyDescent="0.2">
      <c r="A299" s="140">
        <v>761</v>
      </c>
      <c r="B299" s="234" t="s">
        <v>459</v>
      </c>
      <c r="C299" s="236" t="e">
        <f>#REF!</f>
        <v>#REF!</v>
      </c>
      <c r="D299" s="238" t="e">
        <f>#REF!</f>
        <v>#REF!</v>
      </c>
      <c r="E299" s="238" t="e">
        <f>#REF!</f>
        <v>#REF!</v>
      </c>
      <c r="F299" s="239" t="e">
        <f>#REF!</f>
        <v>#REF!</v>
      </c>
      <c r="G299" s="237" t="e">
        <f>#REF!</f>
        <v>#REF!</v>
      </c>
      <c r="H299" s="148" t="s">
        <v>347</v>
      </c>
      <c r="I299" s="299"/>
      <c r="J299" s="142" t="str">
        <f>'YARIŞMA BİLGİLERİ'!$F$21</f>
        <v>Yıldız Erkekler</v>
      </c>
      <c r="K299" s="300" t="str">
        <f t="shared" si="5"/>
        <v>İSTANBUL-3.Ulusal Bayrak Yarışmaları Festivali ve Olimpik Baraj Yarışmaları</v>
      </c>
      <c r="L299" s="146" t="e">
        <f>#REF!</f>
        <v>#REF!</v>
      </c>
      <c r="M299" s="146" t="s">
        <v>337</v>
      </c>
    </row>
    <row r="300" spans="1:13" ht="24.75" customHeight="1" x14ac:dyDescent="0.2">
      <c r="A300" s="140">
        <v>762</v>
      </c>
      <c r="B300" s="234" t="s">
        <v>459</v>
      </c>
      <c r="C300" s="236" t="e">
        <f>#REF!</f>
        <v>#REF!</v>
      </c>
      <c r="D300" s="238" t="e">
        <f>#REF!</f>
        <v>#REF!</v>
      </c>
      <c r="E300" s="238" t="e">
        <f>#REF!</f>
        <v>#REF!</v>
      </c>
      <c r="F300" s="239" t="e">
        <f>#REF!</f>
        <v>#REF!</v>
      </c>
      <c r="G300" s="237" t="e">
        <f>#REF!</f>
        <v>#REF!</v>
      </c>
      <c r="H300" s="148" t="s">
        <v>347</v>
      </c>
      <c r="I300" s="299"/>
      <c r="J300" s="142" t="str">
        <f>'YARIŞMA BİLGİLERİ'!$F$21</f>
        <v>Yıldız Erkekler</v>
      </c>
      <c r="K300" s="300" t="str">
        <f t="shared" si="5"/>
        <v>İSTANBUL-3.Ulusal Bayrak Yarışmaları Festivali ve Olimpik Baraj Yarışmaları</v>
      </c>
      <c r="L300" s="146" t="e">
        <f>#REF!</f>
        <v>#REF!</v>
      </c>
      <c r="M300" s="146" t="s">
        <v>337</v>
      </c>
    </row>
    <row r="301" spans="1:13" ht="24.75" customHeight="1" x14ac:dyDescent="0.2">
      <c r="A301" s="140">
        <v>763</v>
      </c>
      <c r="B301" s="234" t="s">
        <v>459</v>
      </c>
      <c r="C301" s="236" t="e">
        <f>#REF!</f>
        <v>#REF!</v>
      </c>
      <c r="D301" s="238" t="e">
        <f>#REF!</f>
        <v>#REF!</v>
      </c>
      <c r="E301" s="238" t="e">
        <f>#REF!</f>
        <v>#REF!</v>
      </c>
      <c r="F301" s="239" t="e">
        <f>#REF!</f>
        <v>#REF!</v>
      </c>
      <c r="G301" s="237" t="e">
        <f>#REF!</f>
        <v>#REF!</v>
      </c>
      <c r="H301" s="148" t="s">
        <v>347</v>
      </c>
      <c r="I301" s="299"/>
      <c r="J301" s="142" t="str">
        <f>'YARIŞMA BİLGİLERİ'!$F$21</f>
        <v>Yıldız Erkekler</v>
      </c>
      <c r="K301" s="300" t="str">
        <f t="shared" si="5"/>
        <v>İSTANBUL-3.Ulusal Bayrak Yarışmaları Festivali ve Olimpik Baraj Yarışmaları</v>
      </c>
      <c r="L301" s="146" t="e">
        <f>#REF!</f>
        <v>#REF!</v>
      </c>
      <c r="M301" s="146" t="s">
        <v>337</v>
      </c>
    </row>
    <row r="302" spans="1:13" ht="24.75" customHeight="1" x14ac:dyDescent="0.2">
      <c r="A302" s="140">
        <v>764</v>
      </c>
      <c r="B302" s="234" t="s">
        <v>459</v>
      </c>
      <c r="C302" s="236" t="e">
        <f>#REF!</f>
        <v>#REF!</v>
      </c>
      <c r="D302" s="238" t="e">
        <f>#REF!</f>
        <v>#REF!</v>
      </c>
      <c r="E302" s="238" t="e">
        <f>#REF!</f>
        <v>#REF!</v>
      </c>
      <c r="F302" s="239" t="e">
        <f>#REF!</f>
        <v>#REF!</v>
      </c>
      <c r="G302" s="237" t="e">
        <f>#REF!</f>
        <v>#REF!</v>
      </c>
      <c r="H302" s="148" t="s">
        <v>347</v>
      </c>
      <c r="I302" s="299"/>
      <c r="J302" s="142" t="str">
        <f>'YARIŞMA BİLGİLERİ'!$F$21</f>
        <v>Yıldız Erkekler</v>
      </c>
      <c r="K302" s="300" t="str">
        <f t="shared" si="5"/>
        <v>İSTANBUL-3.Ulusal Bayrak Yarışmaları Festivali ve Olimpik Baraj Yarışmaları</v>
      </c>
      <c r="L302" s="146" t="e">
        <f>#REF!</f>
        <v>#REF!</v>
      </c>
      <c r="M302" s="146" t="s">
        <v>337</v>
      </c>
    </row>
    <row r="303" spans="1:13" ht="24.75" customHeight="1" x14ac:dyDescent="0.2">
      <c r="A303" s="140">
        <v>771</v>
      </c>
      <c r="B303" s="234" t="s">
        <v>459</v>
      </c>
      <c r="C303" s="236" t="e">
        <f>#REF!</f>
        <v>#REF!</v>
      </c>
      <c r="D303" s="238" t="e">
        <f>#REF!</f>
        <v>#REF!</v>
      </c>
      <c r="E303" s="238" t="e">
        <f>#REF!</f>
        <v>#REF!</v>
      </c>
      <c r="F303" s="239" t="e">
        <f>#REF!</f>
        <v>#REF!</v>
      </c>
      <c r="G303" s="237" t="e">
        <f>#REF!</f>
        <v>#REF!</v>
      </c>
      <c r="H303" s="148" t="s">
        <v>347</v>
      </c>
      <c r="I303" s="299"/>
      <c r="J303" s="142" t="str">
        <f>'YARIŞMA BİLGİLERİ'!$F$21</f>
        <v>Yıldız Erkekler</v>
      </c>
      <c r="K303" s="300" t="str">
        <f t="shared" si="5"/>
        <v>İSTANBUL-3.Ulusal Bayrak Yarışmaları Festivali ve Olimpik Baraj Yarışmaları</v>
      </c>
      <c r="L303" s="146" t="e">
        <f>#REF!</f>
        <v>#REF!</v>
      </c>
      <c r="M303" s="146" t="s">
        <v>337</v>
      </c>
    </row>
    <row r="304" spans="1:13" ht="24.75" customHeight="1" x14ac:dyDescent="0.2">
      <c r="A304" s="140">
        <v>772</v>
      </c>
      <c r="B304" s="234" t="s">
        <v>459</v>
      </c>
      <c r="C304" s="236" t="e">
        <f>#REF!</f>
        <v>#REF!</v>
      </c>
      <c r="D304" s="238" t="e">
        <f>#REF!</f>
        <v>#REF!</v>
      </c>
      <c r="E304" s="238" t="e">
        <f>#REF!</f>
        <v>#REF!</v>
      </c>
      <c r="F304" s="239" t="e">
        <f>#REF!</f>
        <v>#REF!</v>
      </c>
      <c r="G304" s="237" t="e">
        <f>#REF!</f>
        <v>#REF!</v>
      </c>
      <c r="H304" s="148" t="s">
        <v>347</v>
      </c>
      <c r="I304" s="299"/>
      <c r="J304" s="142" t="str">
        <f>'YARIŞMA BİLGİLERİ'!$F$21</f>
        <v>Yıldız Erkekler</v>
      </c>
      <c r="K304" s="300" t="str">
        <f t="shared" si="5"/>
        <v>İSTANBUL-3.Ulusal Bayrak Yarışmaları Festivali ve Olimpik Baraj Yarışmaları</v>
      </c>
      <c r="L304" s="146" t="e">
        <f>#REF!</f>
        <v>#REF!</v>
      </c>
      <c r="M304" s="146" t="s">
        <v>337</v>
      </c>
    </row>
    <row r="305" spans="1:13" ht="24.75" customHeight="1" x14ac:dyDescent="0.2">
      <c r="A305" s="140">
        <v>773</v>
      </c>
      <c r="B305" s="234" t="s">
        <v>459</v>
      </c>
      <c r="C305" s="236" t="e">
        <f>#REF!</f>
        <v>#REF!</v>
      </c>
      <c r="D305" s="238" t="e">
        <f>#REF!</f>
        <v>#REF!</v>
      </c>
      <c r="E305" s="238" t="e">
        <f>#REF!</f>
        <v>#REF!</v>
      </c>
      <c r="F305" s="239" t="e">
        <f>#REF!</f>
        <v>#REF!</v>
      </c>
      <c r="G305" s="237" t="e">
        <f>#REF!</f>
        <v>#REF!</v>
      </c>
      <c r="H305" s="148" t="s">
        <v>347</v>
      </c>
      <c r="I305" s="299"/>
      <c r="J305" s="142" t="str">
        <f>'YARIŞMA BİLGİLERİ'!$F$21</f>
        <v>Yıldız Erkekler</v>
      </c>
      <c r="K305" s="300" t="str">
        <f t="shared" si="5"/>
        <v>İSTANBUL-3.Ulusal Bayrak Yarışmaları Festivali ve Olimpik Baraj Yarışmaları</v>
      </c>
      <c r="L305" s="146" t="e">
        <f>#REF!</f>
        <v>#REF!</v>
      </c>
      <c r="M305" s="146" t="s">
        <v>337</v>
      </c>
    </row>
    <row r="306" spans="1:13" ht="24.75" customHeight="1" x14ac:dyDescent="0.2">
      <c r="A306" s="140">
        <v>774</v>
      </c>
      <c r="B306" s="234" t="s">
        <v>459</v>
      </c>
      <c r="C306" s="236" t="e">
        <f>#REF!</f>
        <v>#REF!</v>
      </c>
      <c r="D306" s="238" t="e">
        <f>#REF!</f>
        <v>#REF!</v>
      </c>
      <c r="E306" s="238" t="e">
        <f>#REF!</f>
        <v>#REF!</v>
      </c>
      <c r="F306" s="239" t="e">
        <f>#REF!</f>
        <v>#REF!</v>
      </c>
      <c r="G306" s="237" t="e">
        <f>#REF!</f>
        <v>#REF!</v>
      </c>
      <c r="H306" s="148" t="s">
        <v>347</v>
      </c>
      <c r="I306" s="299"/>
      <c r="J306" s="142" t="str">
        <f>'YARIŞMA BİLGİLERİ'!$F$21</f>
        <v>Yıldız Erkekler</v>
      </c>
      <c r="K306" s="300" t="str">
        <f t="shared" si="5"/>
        <v>İSTANBUL-3.Ulusal Bayrak Yarışmaları Festivali ve Olimpik Baraj Yarışmaları</v>
      </c>
      <c r="L306" s="146" t="e">
        <f>#REF!</f>
        <v>#REF!</v>
      </c>
      <c r="M306" s="146" t="s">
        <v>337</v>
      </c>
    </row>
    <row r="307" spans="1:13" ht="24.75" customHeight="1" x14ac:dyDescent="0.2">
      <c r="A307" s="140">
        <v>775</v>
      </c>
      <c r="B307" s="234" t="s">
        <v>459</v>
      </c>
      <c r="C307" s="236" t="e">
        <f>#REF!</f>
        <v>#REF!</v>
      </c>
      <c r="D307" s="238" t="e">
        <f>#REF!</f>
        <v>#REF!</v>
      </c>
      <c r="E307" s="238" t="e">
        <f>#REF!</f>
        <v>#REF!</v>
      </c>
      <c r="F307" s="239" t="e">
        <f>#REF!</f>
        <v>#REF!</v>
      </c>
      <c r="G307" s="237" t="e">
        <f>#REF!</f>
        <v>#REF!</v>
      </c>
      <c r="H307" s="148" t="s">
        <v>347</v>
      </c>
      <c r="I307" s="299"/>
      <c r="J307" s="142" t="str">
        <f>'YARIŞMA BİLGİLERİ'!$F$21</f>
        <v>Yıldız Erkekler</v>
      </c>
      <c r="K307" s="300" t="str">
        <f t="shared" si="5"/>
        <v>İSTANBUL-3.Ulusal Bayrak Yarışmaları Festivali ve Olimpik Baraj Yarışmaları</v>
      </c>
      <c r="L307" s="146" t="e">
        <f>#REF!</f>
        <v>#REF!</v>
      </c>
      <c r="M307" s="146" t="s">
        <v>337</v>
      </c>
    </row>
    <row r="308" spans="1:13" ht="24.75" customHeight="1" x14ac:dyDescent="0.2">
      <c r="A308" s="140">
        <v>776</v>
      </c>
      <c r="B308" s="234" t="s">
        <v>459</v>
      </c>
      <c r="C308" s="236" t="e">
        <f>#REF!</f>
        <v>#REF!</v>
      </c>
      <c r="D308" s="238" t="e">
        <f>#REF!</f>
        <v>#REF!</v>
      </c>
      <c r="E308" s="238" t="e">
        <f>#REF!</f>
        <v>#REF!</v>
      </c>
      <c r="F308" s="239" t="e">
        <f>#REF!</f>
        <v>#REF!</v>
      </c>
      <c r="G308" s="237" t="e">
        <f>#REF!</f>
        <v>#REF!</v>
      </c>
      <c r="H308" s="148" t="s">
        <v>347</v>
      </c>
      <c r="I308" s="299"/>
      <c r="J308" s="142" t="str">
        <f>'YARIŞMA BİLGİLERİ'!$F$21</f>
        <v>Yıldız Erkekler</v>
      </c>
      <c r="K308" s="300" t="str">
        <f t="shared" si="5"/>
        <v>İSTANBUL-3.Ulusal Bayrak Yarışmaları Festivali ve Olimpik Baraj Yarışmaları</v>
      </c>
      <c r="L308" s="146" t="e">
        <f>#REF!</f>
        <v>#REF!</v>
      </c>
      <c r="M308" s="146" t="s">
        <v>337</v>
      </c>
    </row>
    <row r="309" spans="1:13" ht="24.75" customHeight="1" x14ac:dyDescent="0.2">
      <c r="A309" s="140">
        <v>777</v>
      </c>
      <c r="B309" s="234" t="s">
        <v>459</v>
      </c>
      <c r="C309" s="236" t="e">
        <f>#REF!</f>
        <v>#REF!</v>
      </c>
      <c r="D309" s="238" t="e">
        <f>#REF!</f>
        <v>#REF!</v>
      </c>
      <c r="E309" s="238" t="e">
        <f>#REF!</f>
        <v>#REF!</v>
      </c>
      <c r="F309" s="239" t="e">
        <f>#REF!</f>
        <v>#REF!</v>
      </c>
      <c r="G309" s="237" t="e">
        <f>#REF!</f>
        <v>#REF!</v>
      </c>
      <c r="H309" s="148" t="s">
        <v>347</v>
      </c>
      <c r="I309" s="299"/>
      <c r="J309" s="142" t="str">
        <f>'YARIŞMA BİLGİLERİ'!$F$21</f>
        <v>Yıldız Erkekler</v>
      </c>
      <c r="K309" s="300" t="str">
        <f t="shared" si="5"/>
        <v>İSTANBUL-3.Ulusal Bayrak Yarışmaları Festivali ve Olimpik Baraj Yarışmaları</v>
      </c>
      <c r="L309" s="146" t="e">
        <f>#REF!</f>
        <v>#REF!</v>
      </c>
      <c r="M309" s="146" t="s">
        <v>337</v>
      </c>
    </row>
    <row r="310" spans="1:13" ht="24.75" customHeight="1" x14ac:dyDescent="0.2">
      <c r="A310" s="140">
        <v>778</v>
      </c>
      <c r="B310" s="234" t="s">
        <v>459</v>
      </c>
      <c r="C310" s="236" t="e">
        <f>#REF!</f>
        <v>#REF!</v>
      </c>
      <c r="D310" s="238" t="e">
        <f>#REF!</f>
        <v>#REF!</v>
      </c>
      <c r="E310" s="238" t="e">
        <f>#REF!</f>
        <v>#REF!</v>
      </c>
      <c r="F310" s="239" t="e">
        <f>#REF!</f>
        <v>#REF!</v>
      </c>
      <c r="G310" s="237" t="e">
        <f>#REF!</f>
        <v>#REF!</v>
      </c>
      <c r="H310" s="148" t="s">
        <v>347</v>
      </c>
      <c r="I310" s="299"/>
      <c r="J310" s="142" t="str">
        <f>'YARIŞMA BİLGİLERİ'!$F$21</f>
        <v>Yıldız Erkekler</v>
      </c>
      <c r="K310" s="300" t="str">
        <f t="shared" si="5"/>
        <v>İSTANBUL-3.Ulusal Bayrak Yarışmaları Festivali ve Olimpik Baraj Yarışmaları</v>
      </c>
      <c r="L310" s="146" t="e">
        <f>#REF!</f>
        <v>#REF!</v>
      </c>
      <c r="M310" s="146" t="s">
        <v>337</v>
      </c>
    </row>
    <row r="311" spans="1:13" ht="24.75" customHeight="1" x14ac:dyDescent="0.2">
      <c r="A311" s="140">
        <v>779</v>
      </c>
      <c r="B311" s="234" t="s">
        <v>459</v>
      </c>
      <c r="C311" s="236" t="e">
        <f>#REF!</f>
        <v>#REF!</v>
      </c>
      <c r="D311" s="238" t="e">
        <f>#REF!</f>
        <v>#REF!</v>
      </c>
      <c r="E311" s="238" t="e">
        <f>#REF!</f>
        <v>#REF!</v>
      </c>
      <c r="F311" s="239" t="e">
        <f>#REF!</f>
        <v>#REF!</v>
      </c>
      <c r="G311" s="237" t="e">
        <f>#REF!</f>
        <v>#REF!</v>
      </c>
      <c r="H311" s="148" t="s">
        <v>347</v>
      </c>
      <c r="I311" s="299"/>
      <c r="J311" s="142" t="str">
        <f>'YARIŞMA BİLGİLERİ'!$F$21</f>
        <v>Yıldız Erkekler</v>
      </c>
      <c r="K311" s="300" t="str">
        <f t="shared" si="5"/>
        <v>İSTANBUL-3.Ulusal Bayrak Yarışmaları Festivali ve Olimpik Baraj Yarışmaları</v>
      </c>
      <c r="L311" s="146" t="e">
        <f>#REF!</f>
        <v>#REF!</v>
      </c>
      <c r="M311" s="146" t="s">
        <v>337</v>
      </c>
    </row>
    <row r="312" spans="1:13" ht="24.75" customHeight="1" x14ac:dyDescent="0.2">
      <c r="A312" s="140">
        <v>780</v>
      </c>
      <c r="B312" s="234" t="s">
        <v>459</v>
      </c>
      <c r="C312" s="236" t="e">
        <f>#REF!</f>
        <v>#REF!</v>
      </c>
      <c r="D312" s="238" t="e">
        <f>#REF!</f>
        <v>#REF!</v>
      </c>
      <c r="E312" s="238" t="e">
        <f>#REF!</f>
        <v>#REF!</v>
      </c>
      <c r="F312" s="239" t="e">
        <f>#REF!</f>
        <v>#REF!</v>
      </c>
      <c r="G312" s="237" t="e">
        <f>#REF!</f>
        <v>#REF!</v>
      </c>
      <c r="H312" s="148" t="s">
        <v>347</v>
      </c>
      <c r="I312" s="299"/>
      <c r="J312" s="142" t="str">
        <f>'YARIŞMA BİLGİLERİ'!$F$21</f>
        <v>Yıldız Erkekler</v>
      </c>
      <c r="K312" s="300" t="str">
        <f t="shared" si="5"/>
        <v>İSTANBUL-3.Ulusal Bayrak Yarışmaları Festivali ve Olimpik Baraj Yarışmaları</v>
      </c>
      <c r="L312" s="146" t="e">
        <f>#REF!</f>
        <v>#REF!</v>
      </c>
      <c r="M312" s="146" t="s">
        <v>337</v>
      </c>
    </row>
    <row r="313" spans="1:13" ht="24.75" customHeight="1" x14ac:dyDescent="0.2">
      <c r="A313" s="140">
        <v>781</v>
      </c>
      <c r="B313" s="234" t="s">
        <v>459</v>
      </c>
      <c r="C313" s="236" t="e">
        <f>#REF!</f>
        <v>#REF!</v>
      </c>
      <c r="D313" s="238" t="e">
        <f>#REF!</f>
        <v>#REF!</v>
      </c>
      <c r="E313" s="238" t="e">
        <f>#REF!</f>
        <v>#REF!</v>
      </c>
      <c r="F313" s="239" t="e">
        <f>#REF!</f>
        <v>#REF!</v>
      </c>
      <c r="G313" s="237" t="e">
        <f>#REF!</f>
        <v>#REF!</v>
      </c>
      <c r="H313" s="148" t="s">
        <v>347</v>
      </c>
      <c r="I313" s="299"/>
      <c r="J313" s="142" t="str">
        <f>'YARIŞMA BİLGİLERİ'!$F$21</f>
        <v>Yıldız Erkekler</v>
      </c>
      <c r="K313" s="300" t="str">
        <f t="shared" si="5"/>
        <v>İSTANBUL-3.Ulusal Bayrak Yarışmaları Festivali ve Olimpik Baraj Yarışmaları</v>
      </c>
      <c r="L313" s="146" t="e">
        <f>#REF!</f>
        <v>#REF!</v>
      </c>
      <c r="M313" s="146" t="s">
        <v>337</v>
      </c>
    </row>
    <row r="314" spans="1:13" ht="24.75" customHeight="1" x14ac:dyDescent="0.2">
      <c r="A314" s="140">
        <v>782</v>
      </c>
      <c r="B314" s="234" t="s">
        <v>459</v>
      </c>
      <c r="C314" s="236" t="e">
        <f>#REF!</f>
        <v>#REF!</v>
      </c>
      <c r="D314" s="238" t="e">
        <f>#REF!</f>
        <v>#REF!</v>
      </c>
      <c r="E314" s="238" t="e">
        <f>#REF!</f>
        <v>#REF!</v>
      </c>
      <c r="F314" s="239" t="e">
        <f>#REF!</f>
        <v>#REF!</v>
      </c>
      <c r="G314" s="237" t="e">
        <f>#REF!</f>
        <v>#REF!</v>
      </c>
      <c r="H314" s="148" t="s">
        <v>347</v>
      </c>
      <c r="I314" s="299"/>
      <c r="J314" s="142" t="str">
        <f>'YARIŞMA BİLGİLERİ'!$F$21</f>
        <v>Yıldız Erkekler</v>
      </c>
      <c r="K314" s="300" t="str">
        <f t="shared" si="5"/>
        <v>İSTANBUL-3.Ulusal Bayrak Yarışmaları Festivali ve Olimpik Baraj Yarışmaları</v>
      </c>
      <c r="L314" s="146" t="e">
        <f>#REF!</f>
        <v>#REF!</v>
      </c>
      <c r="M314" s="146" t="s">
        <v>337</v>
      </c>
    </row>
    <row r="315" spans="1:13" ht="24.75" customHeight="1" x14ac:dyDescent="0.2">
      <c r="A315" s="140">
        <v>783</v>
      </c>
      <c r="B315" s="234" t="s">
        <v>459</v>
      </c>
      <c r="C315" s="236" t="e">
        <f>#REF!</f>
        <v>#REF!</v>
      </c>
      <c r="D315" s="238" t="e">
        <f>#REF!</f>
        <v>#REF!</v>
      </c>
      <c r="E315" s="238" t="e">
        <f>#REF!</f>
        <v>#REF!</v>
      </c>
      <c r="F315" s="239" t="e">
        <f>#REF!</f>
        <v>#REF!</v>
      </c>
      <c r="G315" s="237" t="e">
        <f>#REF!</f>
        <v>#REF!</v>
      </c>
      <c r="H315" s="148" t="s">
        <v>347</v>
      </c>
      <c r="I315" s="299"/>
      <c r="J315" s="142" t="str">
        <f>'YARIŞMA BİLGİLERİ'!$F$21</f>
        <v>Yıldız Erkekler</v>
      </c>
      <c r="K315" s="300" t="str">
        <f t="shared" si="5"/>
        <v>İSTANBUL-3.Ulusal Bayrak Yarışmaları Festivali ve Olimpik Baraj Yarışmaları</v>
      </c>
      <c r="L315" s="146" t="e">
        <f>#REF!</f>
        <v>#REF!</v>
      </c>
      <c r="M315" s="146" t="s">
        <v>337</v>
      </c>
    </row>
    <row r="316" spans="1:13" ht="24.75" customHeight="1" x14ac:dyDescent="0.2">
      <c r="A316" s="140">
        <v>784</v>
      </c>
      <c r="B316" s="234" t="s">
        <v>459</v>
      </c>
      <c r="C316" s="236" t="e">
        <f>#REF!</f>
        <v>#REF!</v>
      </c>
      <c r="D316" s="238" t="e">
        <f>#REF!</f>
        <v>#REF!</v>
      </c>
      <c r="E316" s="238" t="e">
        <f>#REF!</f>
        <v>#REF!</v>
      </c>
      <c r="F316" s="239" t="e">
        <f>#REF!</f>
        <v>#REF!</v>
      </c>
      <c r="G316" s="237" t="e">
        <f>#REF!</f>
        <v>#REF!</v>
      </c>
      <c r="H316" s="148" t="s">
        <v>347</v>
      </c>
      <c r="I316" s="299"/>
      <c r="J316" s="142" t="str">
        <f>'YARIŞMA BİLGİLERİ'!$F$21</f>
        <v>Yıldız Erkekler</v>
      </c>
      <c r="K316" s="300" t="str">
        <f t="shared" si="5"/>
        <v>İSTANBUL-3.Ulusal Bayrak Yarışmaları Festivali ve Olimpik Baraj Yarışmaları</v>
      </c>
      <c r="L316" s="146" t="e">
        <f>#REF!</f>
        <v>#REF!</v>
      </c>
      <c r="M316" s="146" t="s">
        <v>337</v>
      </c>
    </row>
    <row r="317" spans="1:13" ht="24.75" customHeight="1" x14ac:dyDescent="0.2">
      <c r="A317" s="140">
        <v>785</v>
      </c>
      <c r="B317" s="234" t="s">
        <v>459</v>
      </c>
      <c r="C317" s="236" t="e">
        <f>#REF!</f>
        <v>#REF!</v>
      </c>
      <c r="D317" s="238" t="e">
        <f>#REF!</f>
        <v>#REF!</v>
      </c>
      <c r="E317" s="238" t="e">
        <f>#REF!</f>
        <v>#REF!</v>
      </c>
      <c r="F317" s="239" t="e">
        <f>#REF!</f>
        <v>#REF!</v>
      </c>
      <c r="G317" s="237" t="e">
        <f>#REF!</f>
        <v>#REF!</v>
      </c>
      <c r="H317" s="148" t="s">
        <v>347</v>
      </c>
      <c r="I317" s="299"/>
      <c r="J317" s="142" t="str">
        <f>'YARIŞMA BİLGİLERİ'!$F$21</f>
        <v>Yıldız Erkekler</v>
      </c>
      <c r="K317" s="300" t="str">
        <f t="shared" si="5"/>
        <v>İSTANBUL-3.Ulusal Bayrak Yarışmaları Festivali ve Olimpik Baraj Yarışmaları</v>
      </c>
      <c r="L317" s="146" t="e">
        <f>#REF!</f>
        <v>#REF!</v>
      </c>
      <c r="M317" s="146" t="s">
        <v>337</v>
      </c>
    </row>
    <row r="318" spans="1:13" ht="57.75" customHeight="1" x14ac:dyDescent="0.2">
      <c r="A318" s="140">
        <v>786</v>
      </c>
      <c r="B318" s="150" t="s">
        <v>458</v>
      </c>
      <c r="C318" s="141">
        <f>'4x400m.'!C8</f>
        <v>0</v>
      </c>
      <c r="D318" s="145">
        <f>'4x400m.'!D8</f>
        <v>0</v>
      </c>
      <c r="E318" s="145">
        <f>'4x400m.'!E8</f>
        <v>0</v>
      </c>
      <c r="F318" s="187">
        <f>'4x400m.'!F8</f>
        <v>0</v>
      </c>
      <c r="G318" s="148">
        <f>'4x400m.'!A8</f>
        <v>1</v>
      </c>
      <c r="H318" s="148" t="s">
        <v>458</v>
      </c>
      <c r="I318" s="148"/>
      <c r="J318" s="142" t="str">
        <f>'YARIŞMA BİLGİLERİ'!$F$21</f>
        <v>Yıldız Erkekler</v>
      </c>
      <c r="K318" s="145" t="str">
        <f t="shared" si="5"/>
        <v>İSTANBUL-3.Ulusal Bayrak Yarışmaları Festivali ve Olimpik Baraj Yarışmaları</v>
      </c>
      <c r="L318" s="146" t="str">
        <f>'4x400m.'!N$4</f>
        <v>14 Haziran 2015 - 20:30</v>
      </c>
      <c r="M318" s="146" t="s">
        <v>337</v>
      </c>
    </row>
    <row r="319" spans="1:13" ht="57.75" customHeight="1" x14ac:dyDescent="0.2">
      <c r="A319" s="140">
        <v>787</v>
      </c>
      <c r="B319" s="150" t="s">
        <v>458</v>
      </c>
      <c r="C319" s="141">
        <f>'4x400m.'!C9</f>
        <v>0</v>
      </c>
      <c r="D319" s="145">
        <f>'4x400m.'!D9</f>
        <v>0</v>
      </c>
      <c r="E319" s="145">
        <f>'4x400m.'!E9</f>
        <v>0</v>
      </c>
      <c r="F319" s="187">
        <f>'4x400m.'!F9</f>
        <v>0</v>
      </c>
      <c r="G319" s="148">
        <f>'4x400m.'!A9</f>
        <v>2</v>
      </c>
      <c r="H319" s="148" t="s">
        <v>458</v>
      </c>
      <c r="I319" s="148"/>
      <c r="J319" s="142" t="str">
        <f>'YARIŞMA BİLGİLERİ'!$F$21</f>
        <v>Yıldız Erkekler</v>
      </c>
      <c r="K319" s="145" t="str">
        <f t="shared" si="5"/>
        <v>İSTANBUL-3.Ulusal Bayrak Yarışmaları Festivali ve Olimpik Baraj Yarışmaları</v>
      </c>
      <c r="L319" s="146" t="str">
        <f>'4x400m.'!N$4</f>
        <v>14 Haziran 2015 - 20:30</v>
      </c>
      <c r="M319" s="146" t="s">
        <v>337</v>
      </c>
    </row>
    <row r="320" spans="1:13" ht="57.75" customHeight="1" x14ac:dyDescent="0.2">
      <c r="A320" s="140">
        <v>788</v>
      </c>
      <c r="B320" s="150" t="s">
        <v>458</v>
      </c>
      <c r="C320" s="141">
        <f>'4x400m.'!C10</f>
        <v>0</v>
      </c>
      <c r="D320" s="145">
        <f>'4x400m.'!D10</f>
        <v>0</v>
      </c>
      <c r="E320" s="145">
        <f>'4x400m.'!E10</f>
        <v>0</v>
      </c>
      <c r="F320" s="187">
        <f>'4x400m.'!F10</f>
        <v>0</v>
      </c>
      <c r="G320" s="148">
        <f>'4x400m.'!A10</f>
        <v>3</v>
      </c>
      <c r="H320" s="148" t="s">
        <v>458</v>
      </c>
      <c r="I320" s="148"/>
      <c r="J320" s="142" t="str">
        <f>'YARIŞMA BİLGİLERİ'!$F$21</f>
        <v>Yıldız Erkekler</v>
      </c>
      <c r="K320" s="145" t="str">
        <f t="shared" si="5"/>
        <v>İSTANBUL-3.Ulusal Bayrak Yarışmaları Festivali ve Olimpik Baraj Yarışmaları</v>
      </c>
      <c r="L320" s="146" t="str">
        <f>'4x400m.'!N$4</f>
        <v>14 Haziran 2015 - 20:30</v>
      </c>
      <c r="M320" s="146" t="s">
        <v>337</v>
      </c>
    </row>
    <row r="321" spans="1:13" ht="57.75" customHeight="1" x14ac:dyDescent="0.2">
      <c r="A321" s="140">
        <v>789</v>
      </c>
      <c r="B321" s="150" t="s">
        <v>458</v>
      </c>
      <c r="C321" s="141">
        <f>'4x400m.'!C11</f>
        <v>0</v>
      </c>
      <c r="D321" s="145">
        <f>'4x400m.'!D11</f>
        <v>0</v>
      </c>
      <c r="E321" s="145">
        <f>'4x400m.'!E11</f>
        <v>0</v>
      </c>
      <c r="F321" s="187">
        <f>'4x400m.'!F11</f>
        <v>0</v>
      </c>
      <c r="G321" s="148">
        <f>'4x400m.'!A11</f>
        <v>4</v>
      </c>
      <c r="H321" s="148" t="s">
        <v>458</v>
      </c>
      <c r="I321" s="148"/>
      <c r="J321" s="142" t="str">
        <f>'YARIŞMA BİLGİLERİ'!$F$21</f>
        <v>Yıldız Erkekler</v>
      </c>
      <c r="K321" s="145" t="str">
        <f t="shared" si="5"/>
        <v>İSTANBUL-3.Ulusal Bayrak Yarışmaları Festivali ve Olimpik Baraj Yarışmaları</v>
      </c>
      <c r="L321" s="146" t="str">
        <f>'4x400m.'!N$4</f>
        <v>14 Haziran 2015 - 20:30</v>
      </c>
      <c r="M321" s="146" t="s">
        <v>337</v>
      </c>
    </row>
    <row r="322" spans="1:13" ht="57.75" customHeight="1" x14ac:dyDescent="0.2">
      <c r="A322" s="140">
        <v>790</v>
      </c>
      <c r="B322" s="150" t="s">
        <v>458</v>
      </c>
      <c r="C322" s="141">
        <f>'4x400m.'!C12</f>
        <v>0</v>
      </c>
      <c r="D322" s="145">
        <f>'4x400m.'!D12</f>
        <v>0</v>
      </c>
      <c r="E322" s="145">
        <f>'4x400m.'!E12</f>
        <v>0</v>
      </c>
      <c r="F322" s="187">
        <f>'4x400m.'!F12</f>
        <v>0</v>
      </c>
      <c r="G322" s="148">
        <f>'4x400m.'!A12</f>
        <v>5</v>
      </c>
      <c r="H322" s="148" t="s">
        <v>458</v>
      </c>
      <c r="I322" s="148"/>
      <c r="J322" s="142" t="str">
        <f>'YARIŞMA BİLGİLERİ'!$F$21</f>
        <v>Yıldız Erkekler</v>
      </c>
      <c r="K322" s="145" t="str">
        <f t="shared" si="5"/>
        <v>İSTANBUL-3.Ulusal Bayrak Yarışmaları Festivali ve Olimpik Baraj Yarışmaları</v>
      </c>
      <c r="L322" s="146" t="str">
        <f>'4x400m.'!N$4</f>
        <v>14 Haziran 2015 - 20:30</v>
      </c>
      <c r="M322" s="146" t="s">
        <v>337</v>
      </c>
    </row>
    <row r="323" spans="1:13" ht="57.75" customHeight="1" x14ac:dyDescent="0.2">
      <c r="A323" s="140">
        <v>791</v>
      </c>
      <c r="B323" s="150" t="s">
        <v>458</v>
      </c>
      <c r="C323" s="141">
        <f>'4x400m.'!C13</f>
        <v>0</v>
      </c>
      <c r="D323" s="145">
        <f>'4x400m.'!D13</f>
        <v>0</v>
      </c>
      <c r="E323" s="145">
        <f>'4x400m.'!E13</f>
        <v>0</v>
      </c>
      <c r="F323" s="187">
        <f>'4x400m.'!F13</f>
        <v>0</v>
      </c>
      <c r="G323" s="148">
        <f>'4x400m.'!A13</f>
        <v>6</v>
      </c>
      <c r="H323" s="148" t="s">
        <v>458</v>
      </c>
      <c r="I323" s="148"/>
      <c r="J323" s="142" t="str">
        <f>'YARIŞMA BİLGİLERİ'!$F$21</f>
        <v>Yıldız Erkekler</v>
      </c>
      <c r="K323" s="145" t="str">
        <f t="shared" si="5"/>
        <v>İSTANBUL-3.Ulusal Bayrak Yarışmaları Festivali ve Olimpik Baraj Yarışmaları</v>
      </c>
      <c r="L323" s="146" t="str">
        <f>'4x400m.'!N$4</f>
        <v>14 Haziran 2015 - 20:30</v>
      </c>
      <c r="M323" s="146" t="s">
        <v>337</v>
      </c>
    </row>
    <row r="324" spans="1:13" ht="57.75" customHeight="1" x14ac:dyDescent="0.2">
      <c r="A324" s="140">
        <v>792</v>
      </c>
      <c r="B324" s="150" t="s">
        <v>458</v>
      </c>
      <c r="C324" s="141" t="e">
        <f>'4x400m.'!#REF!</f>
        <v>#REF!</v>
      </c>
      <c r="D324" s="145" t="e">
        <f>'4x400m.'!#REF!</f>
        <v>#REF!</v>
      </c>
      <c r="E324" s="145" t="e">
        <f>'4x400m.'!#REF!</f>
        <v>#REF!</v>
      </c>
      <c r="F324" s="187" t="e">
        <f>'4x400m.'!#REF!</f>
        <v>#REF!</v>
      </c>
      <c r="G324" s="148" t="e">
        <f>'4x400m.'!#REF!</f>
        <v>#REF!</v>
      </c>
      <c r="H324" s="148" t="s">
        <v>458</v>
      </c>
      <c r="I324" s="148"/>
      <c r="J324" s="142" t="str">
        <f>'YARIŞMA BİLGİLERİ'!$F$21</f>
        <v>Yıldız Erkekler</v>
      </c>
      <c r="K324" s="145" t="str">
        <f t="shared" si="5"/>
        <v>İSTANBUL-3.Ulusal Bayrak Yarışmaları Festivali ve Olimpik Baraj Yarışmaları</v>
      </c>
      <c r="L324" s="146" t="str">
        <f>'4x400m.'!N$4</f>
        <v>14 Haziran 2015 - 20:30</v>
      </c>
      <c r="M324" s="146" t="s">
        <v>337</v>
      </c>
    </row>
    <row r="325" spans="1:13" ht="57.75" customHeight="1" x14ac:dyDescent="0.2">
      <c r="A325" s="140">
        <v>793</v>
      </c>
      <c r="B325" s="150" t="s">
        <v>458</v>
      </c>
      <c r="C325" s="141" t="e">
        <f>'4x400m.'!#REF!</f>
        <v>#REF!</v>
      </c>
      <c r="D325" s="145" t="e">
        <f>'4x400m.'!#REF!</f>
        <v>#REF!</v>
      </c>
      <c r="E325" s="145" t="e">
        <f>'4x400m.'!#REF!</f>
        <v>#REF!</v>
      </c>
      <c r="F325" s="187" t="e">
        <f>'4x400m.'!#REF!</f>
        <v>#REF!</v>
      </c>
      <c r="G325" s="148" t="e">
        <f>'4x400m.'!#REF!</f>
        <v>#REF!</v>
      </c>
      <c r="H325" s="148" t="s">
        <v>458</v>
      </c>
      <c r="I325" s="148"/>
      <c r="J325" s="142" t="str">
        <f>'YARIŞMA BİLGİLERİ'!$F$21</f>
        <v>Yıldız Erkekler</v>
      </c>
      <c r="K325" s="145" t="str">
        <f t="shared" si="5"/>
        <v>İSTANBUL-3.Ulusal Bayrak Yarışmaları Festivali ve Olimpik Baraj Yarışmaları</v>
      </c>
      <c r="L325" s="146" t="str">
        <f>'4x400m.'!N$4</f>
        <v>14 Haziran 2015 - 20:30</v>
      </c>
      <c r="M325" s="146" t="s">
        <v>337</v>
      </c>
    </row>
    <row r="326" spans="1:13" ht="57.75" customHeight="1" x14ac:dyDescent="0.2">
      <c r="A326" s="140">
        <v>794</v>
      </c>
      <c r="B326" s="150" t="s">
        <v>458</v>
      </c>
      <c r="C326" s="141">
        <f>'4x400m.'!C14</f>
        <v>0</v>
      </c>
      <c r="D326" s="145">
        <f>'4x400m.'!D14</f>
        <v>0</v>
      </c>
      <c r="E326" s="145">
        <f>'4x400m.'!E14</f>
        <v>0</v>
      </c>
      <c r="F326" s="187">
        <f>'4x400m.'!F14</f>
        <v>0</v>
      </c>
      <c r="G326" s="148">
        <f>'4x400m.'!A14</f>
        <v>0</v>
      </c>
      <c r="H326" s="148" t="s">
        <v>458</v>
      </c>
      <c r="I326" s="148"/>
      <c r="J326" s="142" t="str">
        <f>'YARIŞMA BİLGİLERİ'!$F$21</f>
        <v>Yıldız Erkekler</v>
      </c>
      <c r="K326" s="145" t="str">
        <f t="shared" si="5"/>
        <v>İSTANBUL-3.Ulusal Bayrak Yarışmaları Festivali ve Olimpik Baraj Yarışmaları</v>
      </c>
      <c r="L326" s="146" t="str">
        <f>'4x400m.'!N$4</f>
        <v>14 Haziran 2015 - 20:30</v>
      </c>
      <c r="M326" s="146" t="s">
        <v>337</v>
      </c>
    </row>
    <row r="327" spans="1:13" ht="57.75" customHeight="1" x14ac:dyDescent="0.2">
      <c r="A327" s="140">
        <v>795</v>
      </c>
      <c r="B327" s="150" t="s">
        <v>458</v>
      </c>
      <c r="C327" s="141">
        <f>'4x400m.'!C15</f>
        <v>0</v>
      </c>
      <c r="D327" s="145">
        <f>'4x400m.'!D15</f>
        <v>0</v>
      </c>
      <c r="E327" s="145">
        <f>'4x400m.'!E15</f>
        <v>0</v>
      </c>
      <c r="F327" s="187">
        <f>'4x400m.'!F15</f>
        <v>0</v>
      </c>
      <c r="G327" s="148">
        <f>'4x400m.'!A15</f>
        <v>0</v>
      </c>
      <c r="H327" s="148" t="s">
        <v>458</v>
      </c>
      <c r="I327" s="148"/>
      <c r="J327" s="142" t="str">
        <f>'YARIŞMA BİLGİLERİ'!$F$21</f>
        <v>Yıldız Erkekler</v>
      </c>
      <c r="K327" s="145" t="str">
        <f t="shared" si="5"/>
        <v>İSTANBUL-3.Ulusal Bayrak Yarışmaları Festivali ve Olimpik Baraj Yarışmaları</v>
      </c>
      <c r="L327" s="146" t="str">
        <f>'4x400m.'!N$4</f>
        <v>14 Haziran 2015 - 20:30</v>
      </c>
      <c r="M327" s="146" t="s">
        <v>337</v>
      </c>
    </row>
    <row r="328" spans="1:13" ht="57.75" customHeight="1" x14ac:dyDescent="0.2">
      <c r="A328" s="140">
        <v>796</v>
      </c>
      <c r="B328" s="150" t="s">
        <v>458</v>
      </c>
      <c r="C328" s="141">
        <f>'4x400m.'!C16</f>
        <v>0</v>
      </c>
      <c r="D328" s="145">
        <f>'4x400m.'!D16</f>
        <v>0</v>
      </c>
      <c r="E328" s="145">
        <f>'4x400m.'!E16</f>
        <v>0</v>
      </c>
      <c r="F328" s="187">
        <f>'4x400m.'!F16</f>
        <v>0</v>
      </c>
      <c r="G328" s="148">
        <f>'4x400m.'!A16</f>
        <v>0</v>
      </c>
      <c r="H328" s="148" t="s">
        <v>458</v>
      </c>
      <c r="I328" s="148"/>
      <c r="J328" s="142" t="str">
        <f>'YARIŞMA BİLGİLERİ'!$F$21</f>
        <v>Yıldız Erkekler</v>
      </c>
      <c r="K328" s="145" t="str">
        <f t="shared" si="5"/>
        <v>İSTANBUL-3.Ulusal Bayrak Yarışmaları Festivali ve Olimpik Baraj Yarışmaları</v>
      </c>
      <c r="L328" s="146" t="str">
        <f>'4x400m.'!N$4</f>
        <v>14 Haziran 2015 - 20:30</v>
      </c>
      <c r="M328" s="146" t="s">
        <v>337</v>
      </c>
    </row>
    <row r="329" spans="1:13" ht="57.75" customHeight="1" x14ac:dyDescent="0.2">
      <c r="A329" s="140">
        <v>797</v>
      </c>
      <c r="B329" s="150" t="s">
        <v>458</v>
      </c>
      <c r="C329" s="141">
        <f>'4x400m.'!C17</f>
        <v>0</v>
      </c>
      <c r="D329" s="145">
        <f>'4x400m.'!D17</f>
        <v>0</v>
      </c>
      <c r="E329" s="145">
        <f>'4x400m.'!E17</f>
        <v>0</v>
      </c>
      <c r="F329" s="187">
        <f>'4x400m.'!F17</f>
        <v>0</v>
      </c>
      <c r="G329" s="148">
        <f>'4x400m.'!A17</f>
        <v>0</v>
      </c>
      <c r="H329" s="148" t="s">
        <v>458</v>
      </c>
      <c r="I329" s="148"/>
      <c r="J329" s="142" t="str">
        <f>'YARIŞMA BİLGİLERİ'!$F$21</f>
        <v>Yıldız Erkekler</v>
      </c>
      <c r="K329" s="145" t="str">
        <f t="shared" si="5"/>
        <v>İSTANBUL-3.Ulusal Bayrak Yarışmaları Festivali ve Olimpik Baraj Yarışmaları</v>
      </c>
      <c r="L329" s="146" t="str">
        <f>'4x400m.'!N$4</f>
        <v>14 Haziran 2015 - 20:30</v>
      </c>
      <c r="M329" s="146" t="s">
        <v>337</v>
      </c>
    </row>
    <row r="330" spans="1:13" ht="57.75" customHeight="1" x14ac:dyDescent="0.2">
      <c r="A330" s="140">
        <v>798</v>
      </c>
      <c r="B330" s="150" t="s">
        <v>458</v>
      </c>
      <c r="C330" s="141">
        <f>'4x400m.'!C18</f>
        <v>0</v>
      </c>
      <c r="D330" s="145">
        <f>'4x400m.'!D18</f>
        <v>0</v>
      </c>
      <c r="E330" s="145">
        <f>'4x400m.'!E18</f>
        <v>0</v>
      </c>
      <c r="F330" s="187">
        <f>'4x400m.'!F18</f>
        <v>0</v>
      </c>
      <c r="G330" s="148">
        <f>'4x400m.'!A18</f>
        <v>0</v>
      </c>
      <c r="H330" s="148" t="s">
        <v>458</v>
      </c>
      <c r="I330" s="148"/>
      <c r="J330" s="142" t="str">
        <f>'YARIŞMA BİLGİLERİ'!$F$21</f>
        <v>Yıldız Erkekler</v>
      </c>
      <c r="K330" s="145" t="str">
        <f t="shared" si="5"/>
        <v>İSTANBUL-3.Ulusal Bayrak Yarışmaları Festivali ve Olimpik Baraj Yarışmaları</v>
      </c>
      <c r="L330" s="146" t="str">
        <f>'4x400m.'!N$4</f>
        <v>14 Haziran 2015 - 20:30</v>
      </c>
      <c r="M330" s="146" t="s">
        <v>337</v>
      </c>
    </row>
    <row r="331" spans="1:13" ht="57.75" customHeight="1" x14ac:dyDescent="0.2">
      <c r="A331" s="140">
        <v>799</v>
      </c>
      <c r="B331" s="150" t="s">
        <v>458</v>
      </c>
      <c r="C331" s="141">
        <f>'4x400m.'!C19</f>
        <v>0</v>
      </c>
      <c r="D331" s="145">
        <f>'4x400m.'!D19</f>
        <v>0</v>
      </c>
      <c r="E331" s="145">
        <f>'4x400m.'!E19</f>
        <v>0</v>
      </c>
      <c r="F331" s="187">
        <f>'4x400m.'!F19</f>
        <v>0</v>
      </c>
      <c r="G331" s="148">
        <f>'4x400m.'!A19</f>
        <v>0</v>
      </c>
      <c r="H331" s="148" t="s">
        <v>458</v>
      </c>
      <c r="I331" s="148"/>
      <c r="J331" s="142" t="str">
        <f>'YARIŞMA BİLGİLERİ'!$F$21</f>
        <v>Yıldız Erkekler</v>
      </c>
      <c r="K331" s="145" t="str">
        <f t="shared" si="5"/>
        <v>İSTANBUL-3.Ulusal Bayrak Yarışmaları Festivali ve Olimpik Baraj Yarışmaları</v>
      </c>
      <c r="L331" s="146" t="str">
        <f>'4x400m.'!N$4</f>
        <v>14 Haziran 2015 - 20:30</v>
      </c>
      <c r="M331" s="146" t="s">
        <v>337</v>
      </c>
    </row>
    <row r="332" spans="1:13" ht="57.75" customHeight="1" x14ac:dyDescent="0.2">
      <c r="A332" s="140">
        <v>800</v>
      </c>
      <c r="B332" s="150" t="s">
        <v>458</v>
      </c>
      <c r="C332" s="141">
        <f>'4x400m.'!C20</f>
        <v>0</v>
      </c>
      <c r="D332" s="145">
        <f>'4x400m.'!D20</f>
        <v>0</v>
      </c>
      <c r="E332" s="145">
        <f>'4x400m.'!E20</f>
        <v>0</v>
      </c>
      <c r="F332" s="187">
        <f>'4x400m.'!F20</f>
        <v>0</v>
      </c>
      <c r="G332" s="148">
        <f>'4x400m.'!A20</f>
        <v>0</v>
      </c>
      <c r="H332" s="148" t="s">
        <v>458</v>
      </c>
      <c r="I332" s="148"/>
      <c r="J332" s="142" t="str">
        <f>'YARIŞMA BİLGİLERİ'!$F$21</f>
        <v>Yıldız Erkekler</v>
      </c>
      <c r="K332" s="145" t="str">
        <f t="shared" si="5"/>
        <v>İSTANBUL-3.Ulusal Bayrak Yarışmaları Festivali ve Olimpik Baraj Yarışmaları</v>
      </c>
      <c r="L332" s="146" t="str">
        <f>'4x400m.'!N$4</f>
        <v>14 Haziran 2015 - 20:30</v>
      </c>
      <c r="M332" s="146" t="s">
        <v>337</v>
      </c>
    </row>
    <row r="333" spans="1:13" ht="57.75" customHeight="1" x14ac:dyDescent="0.2">
      <c r="A333" s="140">
        <v>801</v>
      </c>
      <c r="B333" s="150" t="s">
        <v>458</v>
      </c>
      <c r="C333" s="141">
        <f>'4x400m.'!C21</f>
        <v>0</v>
      </c>
      <c r="D333" s="145">
        <f>'4x400m.'!D21</f>
        <v>0</v>
      </c>
      <c r="E333" s="145">
        <f>'4x400m.'!E21</f>
        <v>0</v>
      </c>
      <c r="F333" s="187">
        <f>'4x400m.'!F21</f>
        <v>0</v>
      </c>
      <c r="G333" s="148">
        <f>'4x400m.'!A21</f>
        <v>0</v>
      </c>
      <c r="H333" s="148" t="s">
        <v>458</v>
      </c>
      <c r="I333" s="148"/>
      <c r="J333" s="142" t="str">
        <f>'YARIŞMA BİLGİLERİ'!$F$21</f>
        <v>Yıldız Erkekler</v>
      </c>
      <c r="K333" s="145" t="str">
        <f t="shared" si="5"/>
        <v>İSTANBUL-3.Ulusal Bayrak Yarışmaları Festivali ve Olimpik Baraj Yarışmaları</v>
      </c>
      <c r="L333" s="146" t="str">
        <f>'4x400m.'!N$4</f>
        <v>14 Haziran 2015 - 20:30</v>
      </c>
      <c r="M333" s="146" t="s">
        <v>337</v>
      </c>
    </row>
    <row r="334" spans="1:13" ht="57.75" customHeight="1" x14ac:dyDescent="0.2">
      <c r="A334" s="140">
        <v>802</v>
      </c>
      <c r="B334" s="150" t="s">
        <v>458</v>
      </c>
      <c r="C334" s="141" t="e">
        <f>'4x400m.'!#REF!</f>
        <v>#REF!</v>
      </c>
      <c r="D334" s="145" t="e">
        <f>'4x400m.'!#REF!</f>
        <v>#REF!</v>
      </c>
      <c r="E334" s="145" t="e">
        <f>'4x400m.'!#REF!</f>
        <v>#REF!</v>
      </c>
      <c r="F334" s="187" t="e">
        <f>'4x400m.'!#REF!</f>
        <v>#REF!</v>
      </c>
      <c r="G334" s="148" t="e">
        <f>'4x400m.'!#REF!</f>
        <v>#REF!</v>
      </c>
      <c r="H334" s="148" t="s">
        <v>458</v>
      </c>
      <c r="I334" s="148"/>
      <c r="J334" s="142" t="str">
        <f>'YARIŞMA BİLGİLERİ'!$F$21</f>
        <v>Yıldız Erkekler</v>
      </c>
      <c r="K334" s="145" t="str">
        <f t="shared" si="5"/>
        <v>İSTANBUL-3.Ulusal Bayrak Yarışmaları Festivali ve Olimpik Baraj Yarışmaları</v>
      </c>
      <c r="L334" s="146" t="str">
        <f>'4x400m.'!N$4</f>
        <v>14 Haziran 2015 - 20:30</v>
      </c>
      <c r="M334" s="146" t="s">
        <v>337</v>
      </c>
    </row>
    <row r="335" spans="1:13" ht="57.75" customHeight="1" x14ac:dyDescent="0.2">
      <c r="A335" s="140">
        <v>803</v>
      </c>
      <c r="B335" s="150" t="s">
        <v>458</v>
      </c>
      <c r="C335" s="141" t="e">
        <f>'4x400m.'!#REF!</f>
        <v>#REF!</v>
      </c>
      <c r="D335" s="145" t="e">
        <f>'4x400m.'!#REF!</f>
        <v>#REF!</v>
      </c>
      <c r="E335" s="145" t="e">
        <f>'4x400m.'!#REF!</f>
        <v>#REF!</v>
      </c>
      <c r="F335" s="187" t="e">
        <f>'4x400m.'!#REF!</f>
        <v>#REF!</v>
      </c>
      <c r="G335" s="148" t="e">
        <f>'4x400m.'!#REF!</f>
        <v>#REF!</v>
      </c>
      <c r="H335" s="148" t="s">
        <v>458</v>
      </c>
      <c r="I335" s="148"/>
      <c r="J335" s="142" t="str">
        <f>'YARIŞMA BİLGİLERİ'!$F$21</f>
        <v>Yıldız Erkekler</v>
      </c>
      <c r="K335" s="145" t="str">
        <f t="shared" si="5"/>
        <v>İSTANBUL-3.Ulusal Bayrak Yarışmaları Festivali ve Olimpik Baraj Yarışmaları</v>
      </c>
      <c r="L335" s="146" t="str">
        <f>'4x400m.'!N$4</f>
        <v>14 Haziran 2015 - 20:30</v>
      </c>
      <c r="M335" s="146" t="s">
        <v>337</v>
      </c>
    </row>
    <row r="336" spans="1:13" ht="24" x14ac:dyDescent="0.2">
      <c r="A336" s="140">
        <v>804</v>
      </c>
      <c r="B336" s="150" t="s">
        <v>117</v>
      </c>
      <c r="C336" s="141">
        <f>'800m.'!C8</f>
        <v>36100</v>
      </c>
      <c r="D336" s="145" t="str">
        <f>'800m.'!D8</f>
        <v>CİHA YURTTAPAN</v>
      </c>
      <c r="E336" s="145" t="str">
        <f>'800m.'!E8</f>
        <v>İSTANBUL İBB</v>
      </c>
      <c r="F336" s="187">
        <f>'800m.'!F8</f>
        <v>20798</v>
      </c>
      <c r="G336" s="143">
        <f>'800m.'!A8</f>
        <v>1</v>
      </c>
      <c r="H336" s="142" t="s">
        <v>117</v>
      </c>
      <c r="I336" s="148"/>
      <c r="J336" s="142" t="str">
        <f>'YARIŞMA BİLGİLERİ'!$F$21</f>
        <v>Yıldız Erkekler</v>
      </c>
      <c r="K336" s="145" t="str">
        <f t="shared" si="5"/>
        <v>İSTANBUL-3.Ulusal Bayrak Yarışmaları Festivali ve Olimpik Baraj Yarışmaları</v>
      </c>
      <c r="L336" s="146" t="str">
        <f>'800m.'!N$4</f>
        <v>14 Haziran 2015 - 17:05</v>
      </c>
      <c r="M336" s="146" t="s">
        <v>337</v>
      </c>
    </row>
    <row r="337" spans="1:13" ht="24" x14ac:dyDescent="0.2">
      <c r="A337" s="140">
        <v>805</v>
      </c>
      <c r="B337" s="150" t="s">
        <v>117</v>
      </c>
      <c r="C337" s="141">
        <f>'800m.'!C9</f>
        <v>36232</v>
      </c>
      <c r="D337" s="145" t="str">
        <f>'800m.'!D9</f>
        <v>OGUZHAN KAŞIKÇI</v>
      </c>
      <c r="E337" s="145" t="str">
        <f>'800m.'!E9</f>
        <v>İSTANBUL/ANADOLU HİSARI İDMAN YURDU S.K</v>
      </c>
      <c r="F337" s="187">
        <f>'800m.'!F9</f>
        <v>21217</v>
      </c>
      <c r="G337" s="143">
        <f>'800m.'!A9</f>
        <v>2</v>
      </c>
      <c r="H337" s="142" t="s">
        <v>117</v>
      </c>
      <c r="I337" s="148"/>
      <c r="J337" s="142" t="str">
        <f>'YARIŞMA BİLGİLERİ'!$F$21</f>
        <v>Yıldız Erkekler</v>
      </c>
      <c r="K337" s="145" t="str">
        <f t="shared" si="5"/>
        <v>İSTANBUL-3.Ulusal Bayrak Yarışmaları Festivali ve Olimpik Baraj Yarışmaları</v>
      </c>
      <c r="L337" s="146" t="str">
        <f>'800m.'!N$4</f>
        <v>14 Haziran 2015 - 17:05</v>
      </c>
      <c r="M337" s="146" t="s">
        <v>337</v>
      </c>
    </row>
    <row r="338" spans="1:13" ht="24" x14ac:dyDescent="0.2">
      <c r="A338" s="140">
        <v>806</v>
      </c>
      <c r="B338" s="150" t="s">
        <v>117</v>
      </c>
      <c r="C338" s="141">
        <f>'800m.'!C10</f>
        <v>36390</v>
      </c>
      <c r="D338" s="145" t="str">
        <f>'800m.'!D10</f>
        <v>ÖZCAN ÖZBAĞ</v>
      </c>
      <c r="E338" s="145" t="str">
        <f>'800m.'!E10</f>
        <v>İSTANBUL İBB</v>
      </c>
      <c r="F338" s="187">
        <f>'800m.'!F10</f>
        <v>21359</v>
      </c>
      <c r="G338" s="143">
        <f>'800m.'!A10</f>
        <v>3</v>
      </c>
      <c r="H338" s="142" t="s">
        <v>117</v>
      </c>
      <c r="I338" s="148"/>
      <c r="J338" s="142" t="str">
        <f>'YARIŞMA BİLGİLERİ'!$F$21</f>
        <v>Yıldız Erkekler</v>
      </c>
      <c r="K338" s="145" t="str">
        <f t="shared" si="5"/>
        <v>İSTANBUL-3.Ulusal Bayrak Yarışmaları Festivali ve Olimpik Baraj Yarışmaları</v>
      </c>
      <c r="L338" s="146" t="str">
        <f>'800m.'!N$4</f>
        <v>14 Haziran 2015 - 17:05</v>
      </c>
      <c r="M338" s="146" t="s">
        <v>337</v>
      </c>
    </row>
    <row r="339" spans="1:13" ht="24" x14ac:dyDescent="0.2">
      <c r="A339" s="140">
        <v>807</v>
      </c>
      <c r="B339" s="150" t="s">
        <v>117</v>
      </c>
      <c r="C339" s="141">
        <f>'800m.'!C11</f>
        <v>36252</v>
      </c>
      <c r="D339" s="145" t="str">
        <f>'800m.'!D11</f>
        <v>HALİL YAŞIN</v>
      </c>
      <c r="E339" s="145" t="str">
        <f>'800m.'!E11</f>
        <v>İSTANBUL/ANADOLU HİSARI İDMAN YURDU S.K</v>
      </c>
      <c r="F339" s="187">
        <f>'800m.'!F11</f>
        <v>21568</v>
      </c>
      <c r="G339" s="143">
        <f>'800m.'!A11</f>
        <v>4</v>
      </c>
      <c r="H339" s="142" t="s">
        <v>117</v>
      </c>
      <c r="I339" s="148"/>
      <c r="J339" s="142" t="str">
        <f>'YARIŞMA BİLGİLERİ'!$F$21</f>
        <v>Yıldız Erkekler</v>
      </c>
      <c r="K339" s="145" t="str">
        <f t="shared" si="5"/>
        <v>İSTANBUL-3.Ulusal Bayrak Yarışmaları Festivali ve Olimpik Baraj Yarışmaları</v>
      </c>
      <c r="L339" s="146" t="str">
        <f>'800m.'!N$4</f>
        <v>14 Haziran 2015 - 17:05</v>
      </c>
      <c r="M339" s="146" t="s">
        <v>337</v>
      </c>
    </row>
    <row r="340" spans="1:13" ht="24" x14ac:dyDescent="0.2">
      <c r="A340" s="140">
        <v>808</v>
      </c>
      <c r="B340" s="150" t="s">
        <v>117</v>
      </c>
      <c r="C340" s="141">
        <f>'800m.'!C12</f>
        <v>36400</v>
      </c>
      <c r="D340" s="145" t="str">
        <f>'800m.'!D12</f>
        <v>ÖZGÜR KORAMAN</v>
      </c>
      <c r="E340" s="145" t="str">
        <f>'800m.'!E12</f>
        <v>İSTANBUL SANCAKTEPEBELEDİYE</v>
      </c>
      <c r="F340" s="187">
        <f>'800m.'!F12</f>
        <v>22783</v>
      </c>
      <c r="G340" s="143">
        <f>'800m.'!A12</f>
        <v>5</v>
      </c>
      <c r="H340" s="142" t="s">
        <v>117</v>
      </c>
      <c r="I340" s="148"/>
      <c r="J340" s="142" t="str">
        <f>'YARIŞMA BİLGİLERİ'!$F$21</f>
        <v>Yıldız Erkekler</v>
      </c>
      <c r="K340" s="145" t="str">
        <f t="shared" si="5"/>
        <v>İSTANBUL-3.Ulusal Bayrak Yarışmaları Festivali ve Olimpik Baraj Yarışmaları</v>
      </c>
      <c r="L340" s="146" t="str">
        <f>'800m.'!N$4</f>
        <v>14 Haziran 2015 - 17:05</v>
      </c>
      <c r="M340" s="146" t="s">
        <v>337</v>
      </c>
    </row>
    <row r="341" spans="1:13" ht="24" x14ac:dyDescent="0.2">
      <c r="A341" s="140">
        <v>809</v>
      </c>
      <c r="B341" s="150" t="s">
        <v>117</v>
      </c>
      <c r="C341" s="141" t="str">
        <f>'800m.'!C13</f>
        <v>09.20.2000</v>
      </c>
      <c r="D341" s="145" t="str">
        <f>'800m.'!D13</f>
        <v>DOĞAN TÜRK</v>
      </c>
      <c r="E341" s="145" t="str">
        <f>'800m.'!E13</f>
        <v>İSTANBUL İBB</v>
      </c>
      <c r="F341" s="187">
        <f>'800m.'!F13</f>
        <v>24115</v>
      </c>
      <c r="G341" s="143">
        <f>'800m.'!A13</f>
        <v>6</v>
      </c>
      <c r="H341" s="142" t="s">
        <v>117</v>
      </c>
      <c r="I341" s="148"/>
      <c r="J341" s="142" t="str">
        <f>'YARIŞMA BİLGİLERİ'!$F$21</f>
        <v>Yıldız Erkekler</v>
      </c>
      <c r="K341" s="145" t="str">
        <f t="shared" si="5"/>
        <v>İSTANBUL-3.Ulusal Bayrak Yarışmaları Festivali ve Olimpik Baraj Yarışmaları</v>
      </c>
      <c r="L341" s="146" t="str">
        <f>'800m.'!N$4</f>
        <v>14 Haziran 2015 - 17:05</v>
      </c>
      <c r="M341" s="146" t="s">
        <v>337</v>
      </c>
    </row>
    <row r="342" spans="1:13" ht="24" x14ac:dyDescent="0.2">
      <c r="A342" s="140">
        <v>810</v>
      </c>
      <c r="B342" s="150" t="s">
        <v>117</v>
      </c>
      <c r="C342" s="141" t="e">
        <f>'800m.'!#REF!</f>
        <v>#REF!</v>
      </c>
      <c r="D342" s="145" t="e">
        <f>'800m.'!#REF!</f>
        <v>#REF!</v>
      </c>
      <c r="E342" s="145" t="e">
        <f>'800m.'!#REF!</f>
        <v>#REF!</v>
      </c>
      <c r="F342" s="187" t="e">
        <f>'800m.'!#REF!</f>
        <v>#REF!</v>
      </c>
      <c r="G342" s="143" t="e">
        <f>'800m.'!#REF!</f>
        <v>#REF!</v>
      </c>
      <c r="H342" s="142" t="s">
        <v>117</v>
      </c>
      <c r="I342" s="148"/>
      <c r="J342" s="142" t="str">
        <f>'YARIŞMA BİLGİLERİ'!$F$21</f>
        <v>Yıldız Erkekler</v>
      </c>
      <c r="K342" s="145" t="str">
        <f t="shared" si="5"/>
        <v>İSTANBUL-3.Ulusal Bayrak Yarışmaları Festivali ve Olimpik Baraj Yarışmaları</v>
      </c>
      <c r="L342" s="146" t="str">
        <f>'800m.'!N$4</f>
        <v>14 Haziran 2015 - 17:05</v>
      </c>
      <c r="M342" s="146" t="s">
        <v>337</v>
      </c>
    </row>
    <row r="343" spans="1:13" ht="24" x14ac:dyDescent="0.2">
      <c r="A343" s="140">
        <v>811</v>
      </c>
      <c r="B343" s="150" t="s">
        <v>117</v>
      </c>
      <c r="C343" s="141" t="e">
        <f>'800m.'!#REF!</f>
        <v>#REF!</v>
      </c>
      <c r="D343" s="145" t="e">
        <f>'800m.'!#REF!</f>
        <v>#REF!</v>
      </c>
      <c r="E343" s="145" t="e">
        <f>'800m.'!#REF!</f>
        <v>#REF!</v>
      </c>
      <c r="F343" s="187" t="e">
        <f>'800m.'!#REF!</f>
        <v>#REF!</v>
      </c>
      <c r="G343" s="143" t="e">
        <f>'800m.'!#REF!</f>
        <v>#REF!</v>
      </c>
      <c r="H343" s="142" t="s">
        <v>117</v>
      </c>
      <c r="I343" s="148"/>
      <c r="J343" s="142" t="str">
        <f>'YARIŞMA BİLGİLERİ'!$F$21</f>
        <v>Yıldız Erkekler</v>
      </c>
      <c r="K343" s="145" t="str">
        <f t="shared" si="5"/>
        <v>İSTANBUL-3.Ulusal Bayrak Yarışmaları Festivali ve Olimpik Baraj Yarışmaları</v>
      </c>
      <c r="L343" s="146" t="str">
        <f>'800m.'!N$4</f>
        <v>14 Haziran 2015 - 17:05</v>
      </c>
      <c r="M343" s="146" t="s">
        <v>337</v>
      </c>
    </row>
    <row r="344" spans="1:13" ht="24" x14ac:dyDescent="0.2">
      <c r="A344" s="140">
        <v>812</v>
      </c>
      <c r="B344" s="150" t="s">
        <v>117</v>
      </c>
      <c r="C344" s="141">
        <f>'800m.'!C16</f>
        <v>0</v>
      </c>
      <c r="D344" s="145">
        <f>'800m.'!D16</f>
        <v>0</v>
      </c>
      <c r="E344" s="145">
        <f>'800m.'!E16</f>
        <v>0</v>
      </c>
      <c r="F344" s="187">
        <f>'800m.'!F16</f>
        <v>0</v>
      </c>
      <c r="G344" s="143">
        <f>'800m.'!A16</f>
        <v>0</v>
      </c>
      <c r="H344" s="142" t="s">
        <v>117</v>
      </c>
      <c r="I344" s="148"/>
      <c r="J344" s="142" t="str">
        <f>'YARIŞMA BİLGİLERİ'!$F$21</f>
        <v>Yıldız Erkekler</v>
      </c>
      <c r="K344" s="145" t="str">
        <f t="shared" si="5"/>
        <v>İSTANBUL-3.Ulusal Bayrak Yarışmaları Festivali ve Olimpik Baraj Yarışmaları</v>
      </c>
      <c r="L344" s="146" t="str">
        <f>'800m.'!N$4</f>
        <v>14 Haziran 2015 - 17:05</v>
      </c>
      <c r="M344" s="146" t="s">
        <v>337</v>
      </c>
    </row>
    <row r="345" spans="1:13" ht="24" x14ac:dyDescent="0.2">
      <c r="A345" s="140">
        <v>813</v>
      </c>
      <c r="B345" s="150" t="s">
        <v>117</v>
      </c>
      <c r="C345" s="141">
        <f>'800m.'!C17</f>
        <v>0</v>
      </c>
      <c r="D345" s="145">
        <f>'800m.'!D17</f>
        <v>0</v>
      </c>
      <c r="E345" s="145">
        <f>'800m.'!E17</f>
        <v>0</v>
      </c>
      <c r="F345" s="187">
        <f>'800m.'!F17</f>
        <v>0</v>
      </c>
      <c r="G345" s="143">
        <f>'800m.'!A17</f>
        <v>0</v>
      </c>
      <c r="H345" s="142" t="s">
        <v>117</v>
      </c>
      <c r="I345" s="148"/>
      <c r="J345" s="142" t="str">
        <f>'YARIŞMA BİLGİLERİ'!$F$21</f>
        <v>Yıldız Erkekler</v>
      </c>
      <c r="K345" s="145" t="str">
        <f t="shared" si="5"/>
        <v>İSTANBUL-3.Ulusal Bayrak Yarışmaları Festivali ve Olimpik Baraj Yarışmaları</v>
      </c>
      <c r="L345" s="146" t="str">
        <f>'800m.'!N$4</f>
        <v>14 Haziran 2015 - 17:05</v>
      </c>
      <c r="M345" s="146" t="s">
        <v>337</v>
      </c>
    </row>
    <row r="346" spans="1:13" ht="24" x14ac:dyDescent="0.2">
      <c r="A346" s="140">
        <v>814</v>
      </c>
      <c r="B346" s="150" t="s">
        <v>117</v>
      </c>
      <c r="C346" s="141">
        <f>'800m.'!C18</f>
        <v>0</v>
      </c>
      <c r="D346" s="145">
        <f>'800m.'!D18</f>
        <v>0</v>
      </c>
      <c r="E346" s="145">
        <f>'800m.'!E18</f>
        <v>0</v>
      </c>
      <c r="F346" s="187">
        <f>'800m.'!F18</f>
        <v>0</v>
      </c>
      <c r="G346" s="143">
        <f>'800m.'!A18</f>
        <v>0</v>
      </c>
      <c r="H346" s="142" t="s">
        <v>117</v>
      </c>
      <c r="I346" s="148"/>
      <c r="J346" s="142" t="str">
        <f>'YARIŞMA BİLGİLERİ'!$F$21</f>
        <v>Yıldız Erkekler</v>
      </c>
      <c r="K346" s="145" t="str">
        <f t="shared" si="5"/>
        <v>İSTANBUL-3.Ulusal Bayrak Yarışmaları Festivali ve Olimpik Baraj Yarışmaları</v>
      </c>
      <c r="L346" s="146" t="str">
        <f>'800m.'!N$4</f>
        <v>14 Haziran 2015 - 17:05</v>
      </c>
      <c r="M346" s="146" t="s">
        <v>337</v>
      </c>
    </row>
    <row r="347" spans="1:13" ht="24" x14ac:dyDescent="0.2">
      <c r="A347" s="140">
        <v>815</v>
      </c>
      <c r="B347" s="150" t="s">
        <v>117</v>
      </c>
      <c r="C347" s="141">
        <f>'800m.'!C19</f>
        <v>0</v>
      </c>
      <c r="D347" s="145">
        <f>'800m.'!D19</f>
        <v>0</v>
      </c>
      <c r="E347" s="145">
        <f>'800m.'!E19</f>
        <v>0</v>
      </c>
      <c r="F347" s="187">
        <f>'800m.'!F19</f>
        <v>0</v>
      </c>
      <c r="G347" s="143">
        <f>'800m.'!A19</f>
        <v>0</v>
      </c>
      <c r="H347" s="142" t="s">
        <v>117</v>
      </c>
      <c r="I347" s="148"/>
      <c r="J347" s="142" t="str">
        <f>'YARIŞMA BİLGİLERİ'!$F$21</f>
        <v>Yıldız Erkekler</v>
      </c>
      <c r="K347" s="145" t="str">
        <f t="shared" ref="K347:K371" si="6">CONCATENATE(K$1,"-",A$1)</f>
        <v>İSTANBUL-3.Ulusal Bayrak Yarışmaları Festivali ve Olimpik Baraj Yarışmaları</v>
      </c>
      <c r="L347" s="146" t="str">
        <f>'800m.'!N$4</f>
        <v>14 Haziran 2015 - 17:05</v>
      </c>
      <c r="M347" s="146" t="s">
        <v>337</v>
      </c>
    </row>
    <row r="348" spans="1:13" ht="24" x14ac:dyDescent="0.2">
      <c r="A348" s="140">
        <v>816</v>
      </c>
      <c r="B348" s="150" t="s">
        <v>117</v>
      </c>
      <c r="C348" s="141">
        <f>'800m.'!C20</f>
        <v>0</v>
      </c>
      <c r="D348" s="145">
        <f>'800m.'!D20</f>
        <v>0</v>
      </c>
      <c r="E348" s="145">
        <f>'800m.'!E20</f>
        <v>0</v>
      </c>
      <c r="F348" s="187">
        <f>'800m.'!F20</f>
        <v>0</v>
      </c>
      <c r="G348" s="143">
        <f>'800m.'!A20</f>
        <v>0</v>
      </c>
      <c r="H348" s="142" t="s">
        <v>117</v>
      </c>
      <c r="I348" s="148"/>
      <c r="J348" s="142" t="str">
        <f>'YARIŞMA BİLGİLERİ'!$F$21</f>
        <v>Yıldız Erkekler</v>
      </c>
      <c r="K348" s="145" t="str">
        <f t="shared" si="6"/>
        <v>İSTANBUL-3.Ulusal Bayrak Yarışmaları Festivali ve Olimpik Baraj Yarışmaları</v>
      </c>
      <c r="L348" s="146" t="str">
        <f>'800m.'!N$4</f>
        <v>14 Haziran 2015 - 17:05</v>
      </c>
      <c r="M348" s="146" t="s">
        <v>337</v>
      </c>
    </row>
    <row r="349" spans="1:13" ht="24" x14ac:dyDescent="0.2">
      <c r="A349" s="140">
        <v>817</v>
      </c>
      <c r="B349" s="150" t="s">
        <v>117</v>
      </c>
      <c r="C349" s="141">
        <f>'800m.'!C21</f>
        <v>0</v>
      </c>
      <c r="D349" s="145">
        <f>'800m.'!D21</f>
        <v>0</v>
      </c>
      <c r="E349" s="145">
        <f>'800m.'!E21</f>
        <v>0</v>
      </c>
      <c r="F349" s="187">
        <f>'800m.'!F21</f>
        <v>0</v>
      </c>
      <c r="G349" s="143">
        <f>'800m.'!A21</f>
        <v>0</v>
      </c>
      <c r="H349" s="142" t="s">
        <v>117</v>
      </c>
      <c r="I349" s="148"/>
      <c r="J349" s="142" t="str">
        <f>'YARIŞMA BİLGİLERİ'!$F$21</f>
        <v>Yıldız Erkekler</v>
      </c>
      <c r="K349" s="145" t="str">
        <f t="shared" si="6"/>
        <v>İSTANBUL-3.Ulusal Bayrak Yarışmaları Festivali ve Olimpik Baraj Yarışmaları</v>
      </c>
      <c r="L349" s="146" t="str">
        <f>'800m.'!N$4</f>
        <v>14 Haziran 2015 - 17:05</v>
      </c>
      <c r="M349" s="146" t="s">
        <v>337</v>
      </c>
    </row>
    <row r="350" spans="1:13" ht="24" x14ac:dyDescent="0.2">
      <c r="A350" s="140">
        <v>818</v>
      </c>
      <c r="B350" s="150" t="s">
        <v>117</v>
      </c>
      <c r="C350" s="141">
        <f>'800m.'!C22</f>
        <v>0</v>
      </c>
      <c r="D350" s="145">
        <f>'800m.'!D22</f>
        <v>0</v>
      </c>
      <c r="E350" s="145">
        <f>'800m.'!E22</f>
        <v>0</v>
      </c>
      <c r="F350" s="187">
        <f>'800m.'!F22</f>
        <v>0</v>
      </c>
      <c r="G350" s="143">
        <f>'800m.'!A22</f>
        <v>0</v>
      </c>
      <c r="H350" s="142" t="s">
        <v>117</v>
      </c>
      <c r="I350" s="148"/>
      <c r="J350" s="142" t="str">
        <f>'YARIŞMA BİLGİLERİ'!$F$21</f>
        <v>Yıldız Erkekler</v>
      </c>
      <c r="K350" s="145" t="str">
        <f t="shared" si="6"/>
        <v>İSTANBUL-3.Ulusal Bayrak Yarışmaları Festivali ve Olimpik Baraj Yarışmaları</v>
      </c>
      <c r="L350" s="146" t="str">
        <f>'800m.'!N$4</f>
        <v>14 Haziran 2015 - 17:05</v>
      </c>
      <c r="M350" s="146" t="s">
        <v>337</v>
      </c>
    </row>
    <row r="351" spans="1:13" ht="24" x14ac:dyDescent="0.2">
      <c r="A351" s="140">
        <v>819</v>
      </c>
      <c r="B351" s="150" t="s">
        <v>117</v>
      </c>
      <c r="C351" s="141">
        <f>'800m.'!C23</f>
        <v>0</v>
      </c>
      <c r="D351" s="145">
        <f>'800m.'!D23</f>
        <v>0</v>
      </c>
      <c r="E351" s="145">
        <f>'800m.'!E23</f>
        <v>0</v>
      </c>
      <c r="F351" s="187">
        <f>'800m.'!F23</f>
        <v>0</v>
      </c>
      <c r="G351" s="143">
        <f>'800m.'!A23</f>
        <v>0</v>
      </c>
      <c r="H351" s="142" t="s">
        <v>117</v>
      </c>
      <c r="I351" s="148"/>
      <c r="J351" s="142" t="str">
        <f>'YARIŞMA BİLGİLERİ'!$F$21</f>
        <v>Yıldız Erkekler</v>
      </c>
      <c r="K351" s="145" t="str">
        <f t="shared" si="6"/>
        <v>İSTANBUL-3.Ulusal Bayrak Yarışmaları Festivali ve Olimpik Baraj Yarışmaları</v>
      </c>
      <c r="L351" s="146" t="str">
        <f>'800m.'!N$4</f>
        <v>14 Haziran 2015 - 17:05</v>
      </c>
      <c r="M351" s="146" t="s">
        <v>337</v>
      </c>
    </row>
    <row r="352" spans="1:13" ht="24" x14ac:dyDescent="0.2">
      <c r="A352" s="140">
        <v>832</v>
      </c>
      <c r="B352" s="234" t="s">
        <v>196</v>
      </c>
      <c r="C352" s="236" t="e">
        <f>#REF!</f>
        <v>#REF!</v>
      </c>
      <c r="D352" s="238" t="e">
        <f>#REF!</f>
        <v>#REF!</v>
      </c>
      <c r="E352" s="238" t="e">
        <f>#REF!</f>
        <v>#REF!</v>
      </c>
      <c r="F352" s="239" t="e">
        <f>#REF!</f>
        <v>#REF!</v>
      </c>
      <c r="G352" s="237" t="e">
        <f>#REF!</f>
        <v>#REF!</v>
      </c>
      <c r="H352" s="148" t="s">
        <v>196</v>
      </c>
      <c r="I352" s="148" t="e">
        <f>#REF!</f>
        <v>#REF!</v>
      </c>
      <c r="J352" s="142" t="str">
        <f>'YARIŞMA BİLGİLERİ'!$F$21</f>
        <v>Yıldız Erkekler</v>
      </c>
      <c r="K352" s="300" t="str">
        <f t="shared" si="6"/>
        <v>İSTANBUL-3.Ulusal Bayrak Yarışmaları Festivali ve Olimpik Baraj Yarışmaları</v>
      </c>
      <c r="L352" s="146" t="e">
        <f>#REF!</f>
        <v>#REF!</v>
      </c>
      <c r="M352" s="146" t="s">
        <v>337</v>
      </c>
    </row>
    <row r="353" spans="1:13" ht="24" x14ac:dyDescent="0.2">
      <c r="A353" s="140">
        <v>833</v>
      </c>
      <c r="B353" s="234" t="s">
        <v>196</v>
      </c>
      <c r="C353" s="236" t="e">
        <f>#REF!</f>
        <v>#REF!</v>
      </c>
      <c r="D353" s="238" t="e">
        <f>#REF!</f>
        <v>#REF!</v>
      </c>
      <c r="E353" s="238" t="e">
        <f>#REF!</f>
        <v>#REF!</v>
      </c>
      <c r="F353" s="239" t="e">
        <f>#REF!</f>
        <v>#REF!</v>
      </c>
      <c r="G353" s="237" t="e">
        <f>#REF!</f>
        <v>#REF!</v>
      </c>
      <c r="H353" s="148" t="s">
        <v>196</v>
      </c>
      <c r="I353" s="148" t="e">
        <f>#REF!</f>
        <v>#REF!</v>
      </c>
      <c r="J353" s="142" t="str">
        <f>'YARIŞMA BİLGİLERİ'!$F$21</f>
        <v>Yıldız Erkekler</v>
      </c>
      <c r="K353" s="300" t="str">
        <f t="shared" si="6"/>
        <v>İSTANBUL-3.Ulusal Bayrak Yarışmaları Festivali ve Olimpik Baraj Yarışmaları</v>
      </c>
      <c r="L353" s="146" t="e">
        <f>#REF!</f>
        <v>#REF!</v>
      </c>
      <c r="M353" s="146" t="s">
        <v>337</v>
      </c>
    </row>
    <row r="354" spans="1:13" ht="24" x14ac:dyDescent="0.2">
      <c r="A354" s="140">
        <v>834</v>
      </c>
      <c r="B354" s="234" t="s">
        <v>196</v>
      </c>
      <c r="C354" s="236" t="e">
        <f>#REF!</f>
        <v>#REF!</v>
      </c>
      <c r="D354" s="238" t="e">
        <f>#REF!</f>
        <v>#REF!</v>
      </c>
      <c r="E354" s="238" t="e">
        <f>#REF!</f>
        <v>#REF!</v>
      </c>
      <c r="F354" s="239" t="e">
        <f>#REF!</f>
        <v>#REF!</v>
      </c>
      <c r="G354" s="237" t="e">
        <f>#REF!</f>
        <v>#REF!</v>
      </c>
      <c r="H354" s="148" t="s">
        <v>196</v>
      </c>
      <c r="I354" s="148" t="e">
        <f>#REF!</f>
        <v>#REF!</v>
      </c>
      <c r="J354" s="142" t="str">
        <f>'YARIŞMA BİLGİLERİ'!$F$21</f>
        <v>Yıldız Erkekler</v>
      </c>
      <c r="K354" s="300" t="str">
        <f t="shared" si="6"/>
        <v>İSTANBUL-3.Ulusal Bayrak Yarışmaları Festivali ve Olimpik Baraj Yarışmaları</v>
      </c>
      <c r="L354" s="146" t="e">
        <f>#REF!</f>
        <v>#REF!</v>
      </c>
      <c r="M354" s="146" t="s">
        <v>337</v>
      </c>
    </row>
    <row r="355" spans="1:13" ht="24" x14ac:dyDescent="0.2">
      <c r="A355" s="140">
        <v>835</v>
      </c>
      <c r="B355" s="234" t="s">
        <v>196</v>
      </c>
      <c r="C355" s="236" t="e">
        <f>#REF!</f>
        <v>#REF!</v>
      </c>
      <c r="D355" s="238" t="e">
        <f>#REF!</f>
        <v>#REF!</v>
      </c>
      <c r="E355" s="238" t="e">
        <f>#REF!</f>
        <v>#REF!</v>
      </c>
      <c r="F355" s="239" t="e">
        <f>#REF!</f>
        <v>#REF!</v>
      </c>
      <c r="G355" s="237" t="e">
        <f>#REF!</f>
        <v>#REF!</v>
      </c>
      <c r="H355" s="148" t="s">
        <v>196</v>
      </c>
      <c r="I355" s="148" t="e">
        <f>#REF!</f>
        <v>#REF!</v>
      </c>
      <c r="J355" s="142" t="str">
        <f>'YARIŞMA BİLGİLERİ'!$F$21</f>
        <v>Yıldız Erkekler</v>
      </c>
      <c r="K355" s="300" t="str">
        <f t="shared" si="6"/>
        <v>İSTANBUL-3.Ulusal Bayrak Yarışmaları Festivali ve Olimpik Baraj Yarışmaları</v>
      </c>
      <c r="L355" s="146" t="e">
        <f>#REF!</f>
        <v>#REF!</v>
      </c>
      <c r="M355" s="146" t="s">
        <v>337</v>
      </c>
    </row>
    <row r="356" spans="1:13" ht="24" x14ac:dyDescent="0.2">
      <c r="A356" s="140">
        <v>836</v>
      </c>
      <c r="B356" s="234" t="s">
        <v>196</v>
      </c>
      <c r="C356" s="236" t="e">
        <f>#REF!</f>
        <v>#REF!</v>
      </c>
      <c r="D356" s="238" t="e">
        <f>#REF!</f>
        <v>#REF!</v>
      </c>
      <c r="E356" s="238" t="e">
        <f>#REF!</f>
        <v>#REF!</v>
      </c>
      <c r="F356" s="239" t="e">
        <f>#REF!</f>
        <v>#REF!</v>
      </c>
      <c r="G356" s="237" t="e">
        <f>#REF!</f>
        <v>#REF!</v>
      </c>
      <c r="H356" s="148" t="s">
        <v>196</v>
      </c>
      <c r="I356" s="148" t="e">
        <f>#REF!</f>
        <v>#REF!</v>
      </c>
      <c r="J356" s="142" t="str">
        <f>'YARIŞMA BİLGİLERİ'!$F$21</f>
        <v>Yıldız Erkekler</v>
      </c>
      <c r="K356" s="300" t="str">
        <f t="shared" si="6"/>
        <v>İSTANBUL-3.Ulusal Bayrak Yarışmaları Festivali ve Olimpik Baraj Yarışmaları</v>
      </c>
      <c r="L356" s="146" t="e">
        <f>#REF!</f>
        <v>#REF!</v>
      </c>
      <c r="M356" s="146" t="s">
        <v>337</v>
      </c>
    </row>
    <row r="357" spans="1:13" ht="24" x14ac:dyDescent="0.2">
      <c r="A357" s="140">
        <v>837</v>
      </c>
      <c r="B357" s="234" t="s">
        <v>196</v>
      </c>
      <c r="C357" s="236" t="e">
        <f>#REF!</f>
        <v>#REF!</v>
      </c>
      <c r="D357" s="238" t="e">
        <f>#REF!</f>
        <v>#REF!</v>
      </c>
      <c r="E357" s="238" t="e">
        <f>#REF!</f>
        <v>#REF!</v>
      </c>
      <c r="F357" s="239" t="e">
        <f>#REF!</f>
        <v>#REF!</v>
      </c>
      <c r="G357" s="237" t="e">
        <f>#REF!</f>
        <v>#REF!</v>
      </c>
      <c r="H357" s="148" t="s">
        <v>196</v>
      </c>
      <c r="I357" s="148" t="e">
        <f>#REF!</f>
        <v>#REF!</v>
      </c>
      <c r="J357" s="142" t="str">
        <f>'YARIŞMA BİLGİLERİ'!$F$21</f>
        <v>Yıldız Erkekler</v>
      </c>
      <c r="K357" s="300" t="str">
        <f t="shared" si="6"/>
        <v>İSTANBUL-3.Ulusal Bayrak Yarışmaları Festivali ve Olimpik Baraj Yarışmaları</v>
      </c>
      <c r="L357" s="146" t="e">
        <f>#REF!</f>
        <v>#REF!</v>
      </c>
      <c r="M357" s="146" t="s">
        <v>337</v>
      </c>
    </row>
    <row r="358" spans="1:13" ht="24" x14ac:dyDescent="0.2">
      <c r="A358" s="140">
        <v>838</v>
      </c>
      <c r="B358" s="234" t="s">
        <v>196</v>
      </c>
      <c r="C358" s="236" t="e">
        <f>#REF!</f>
        <v>#REF!</v>
      </c>
      <c r="D358" s="238" t="e">
        <f>#REF!</f>
        <v>#REF!</v>
      </c>
      <c r="E358" s="238" t="e">
        <f>#REF!</f>
        <v>#REF!</v>
      </c>
      <c r="F358" s="239" t="e">
        <f>#REF!</f>
        <v>#REF!</v>
      </c>
      <c r="G358" s="237" t="e">
        <f>#REF!</f>
        <v>#REF!</v>
      </c>
      <c r="H358" s="148" t="s">
        <v>196</v>
      </c>
      <c r="I358" s="148" t="e">
        <f>#REF!</f>
        <v>#REF!</v>
      </c>
      <c r="J358" s="142" t="str">
        <f>'YARIŞMA BİLGİLERİ'!$F$21</f>
        <v>Yıldız Erkekler</v>
      </c>
      <c r="K358" s="300" t="str">
        <f t="shared" si="6"/>
        <v>İSTANBUL-3.Ulusal Bayrak Yarışmaları Festivali ve Olimpik Baraj Yarışmaları</v>
      </c>
      <c r="L358" s="146" t="e">
        <f>#REF!</f>
        <v>#REF!</v>
      </c>
      <c r="M358" s="146" t="s">
        <v>337</v>
      </c>
    </row>
    <row r="359" spans="1:13" ht="24" x14ac:dyDescent="0.2">
      <c r="A359" s="140">
        <v>839</v>
      </c>
      <c r="B359" s="234" t="s">
        <v>196</v>
      </c>
      <c r="C359" s="236" t="e">
        <f>#REF!</f>
        <v>#REF!</v>
      </c>
      <c r="D359" s="238" t="e">
        <f>#REF!</f>
        <v>#REF!</v>
      </c>
      <c r="E359" s="238" t="e">
        <f>#REF!</f>
        <v>#REF!</v>
      </c>
      <c r="F359" s="239" t="e">
        <f>#REF!</f>
        <v>#REF!</v>
      </c>
      <c r="G359" s="237" t="e">
        <f>#REF!</f>
        <v>#REF!</v>
      </c>
      <c r="H359" s="148" t="s">
        <v>196</v>
      </c>
      <c r="I359" s="148" t="e">
        <f>#REF!</f>
        <v>#REF!</v>
      </c>
      <c r="J359" s="142" t="str">
        <f>'YARIŞMA BİLGİLERİ'!$F$21</f>
        <v>Yıldız Erkekler</v>
      </c>
      <c r="K359" s="300" t="str">
        <f t="shared" si="6"/>
        <v>İSTANBUL-3.Ulusal Bayrak Yarışmaları Festivali ve Olimpik Baraj Yarışmaları</v>
      </c>
      <c r="L359" s="146" t="e">
        <f>#REF!</f>
        <v>#REF!</v>
      </c>
      <c r="M359" s="146" t="s">
        <v>337</v>
      </c>
    </row>
    <row r="360" spans="1:13" ht="24" x14ac:dyDescent="0.2">
      <c r="A360" s="140">
        <v>840</v>
      </c>
      <c r="B360" s="234" t="s">
        <v>196</v>
      </c>
      <c r="C360" s="236" t="e">
        <f>#REF!</f>
        <v>#REF!</v>
      </c>
      <c r="D360" s="238" t="e">
        <f>#REF!</f>
        <v>#REF!</v>
      </c>
      <c r="E360" s="238" t="e">
        <f>#REF!</f>
        <v>#REF!</v>
      </c>
      <c r="F360" s="239" t="e">
        <f>#REF!</f>
        <v>#REF!</v>
      </c>
      <c r="G360" s="237" t="e">
        <f>#REF!</f>
        <v>#REF!</v>
      </c>
      <c r="H360" s="148" t="s">
        <v>196</v>
      </c>
      <c r="I360" s="148" t="e">
        <f>#REF!</f>
        <v>#REF!</v>
      </c>
      <c r="J360" s="142" t="str">
        <f>'YARIŞMA BİLGİLERİ'!$F$21</f>
        <v>Yıldız Erkekler</v>
      </c>
      <c r="K360" s="300" t="str">
        <f t="shared" si="6"/>
        <v>İSTANBUL-3.Ulusal Bayrak Yarışmaları Festivali ve Olimpik Baraj Yarışmaları</v>
      </c>
      <c r="L360" s="146" t="e">
        <f>#REF!</f>
        <v>#REF!</v>
      </c>
      <c r="M360" s="146" t="s">
        <v>337</v>
      </c>
    </row>
    <row r="361" spans="1:13" ht="24" x14ac:dyDescent="0.2">
      <c r="A361" s="140">
        <v>841</v>
      </c>
      <c r="B361" s="234" t="s">
        <v>196</v>
      </c>
      <c r="C361" s="236" t="e">
        <f>#REF!</f>
        <v>#REF!</v>
      </c>
      <c r="D361" s="238" t="e">
        <f>#REF!</f>
        <v>#REF!</v>
      </c>
      <c r="E361" s="238" t="e">
        <f>#REF!</f>
        <v>#REF!</v>
      </c>
      <c r="F361" s="239" t="e">
        <f>#REF!</f>
        <v>#REF!</v>
      </c>
      <c r="G361" s="237" t="e">
        <f>#REF!</f>
        <v>#REF!</v>
      </c>
      <c r="H361" s="148" t="s">
        <v>196</v>
      </c>
      <c r="I361" s="148" t="e">
        <f>#REF!</f>
        <v>#REF!</v>
      </c>
      <c r="J361" s="142" t="str">
        <f>'YARIŞMA BİLGİLERİ'!$F$21</f>
        <v>Yıldız Erkekler</v>
      </c>
      <c r="K361" s="300" t="str">
        <f t="shared" si="6"/>
        <v>İSTANBUL-3.Ulusal Bayrak Yarışmaları Festivali ve Olimpik Baraj Yarışmaları</v>
      </c>
      <c r="L361" s="146" t="e">
        <f>#REF!</f>
        <v>#REF!</v>
      </c>
      <c r="M361" s="146" t="s">
        <v>337</v>
      </c>
    </row>
    <row r="362" spans="1:13" ht="24" x14ac:dyDescent="0.2">
      <c r="A362" s="140">
        <v>857</v>
      </c>
      <c r="B362" s="234" t="s">
        <v>195</v>
      </c>
      <c r="C362" s="236">
        <f>Disk!D8</f>
        <v>35969</v>
      </c>
      <c r="D362" s="238" t="str">
        <f>Disk!E8</f>
        <v>ADEM PATAK</v>
      </c>
      <c r="E362" s="238" t="str">
        <f>Disk!F8</f>
        <v>İSTANBUL/ANADOLU HİSARI İDMAN YURDU S.K</v>
      </c>
      <c r="F362" s="239" t="str">
        <f>Disk!N8</f>
        <v>DNS</v>
      </c>
      <c r="G362" s="237" t="str">
        <f>Disk!A8</f>
        <v>-</v>
      </c>
      <c r="H362" s="148" t="s">
        <v>195</v>
      </c>
      <c r="I362" s="148">
        <f>Disk!G$4</f>
        <v>0</v>
      </c>
      <c r="J362" s="142" t="str">
        <f>'YARIŞMA BİLGİLERİ'!$F$21</f>
        <v>Yıldız Erkekler</v>
      </c>
      <c r="K362" s="300" t="str">
        <f t="shared" si="6"/>
        <v>İSTANBUL-3.Ulusal Bayrak Yarışmaları Festivali ve Olimpik Baraj Yarışmaları</v>
      </c>
      <c r="L362" s="146" t="str">
        <f>Disk!M$4</f>
        <v>14 Haziran 2015 - 15:30</v>
      </c>
      <c r="M362" s="146" t="s">
        <v>337</v>
      </c>
    </row>
    <row r="363" spans="1:13" ht="24" x14ac:dyDescent="0.2">
      <c r="A363" s="140">
        <v>858</v>
      </c>
      <c r="B363" s="234" t="s">
        <v>195</v>
      </c>
      <c r="C363" s="236" t="str">
        <f>Disk!D9</f>
        <v/>
      </c>
      <c r="D363" s="238" t="str">
        <f>Disk!E9</f>
        <v/>
      </c>
      <c r="E363" s="238" t="str">
        <f>Disk!F9</f>
        <v/>
      </c>
      <c r="F363" s="239">
        <f>Disk!N9</f>
        <v>0</v>
      </c>
      <c r="G363" s="237">
        <f>Disk!A9</f>
        <v>0</v>
      </c>
      <c r="H363" s="148" t="s">
        <v>195</v>
      </c>
      <c r="I363" s="148">
        <f>Disk!G$4</f>
        <v>0</v>
      </c>
      <c r="J363" s="142" t="str">
        <f>'YARIŞMA BİLGİLERİ'!$F$21</f>
        <v>Yıldız Erkekler</v>
      </c>
      <c r="K363" s="300" t="str">
        <f t="shared" si="6"/>
        <v>İSTANBUL-3.Ulusal Bayrak Yarışmaları Festivali ve Olimpik Baraj Yarışmaları</v>
      </c>
      <c r="L363" s="146" t="str">
        <f>Disk!M$4</f>
        <v>14 Haziran 2015 - 15:30</v>
      </c>
      <c r="M363" s="146" t="s">
        <v>337</v>
      </c>
    </row>
    <row r="364" spans="1:13" ht="24" x14ac:dyDescent="0.2">
      <c r="A364" s="140">
        <v>859</v>
      </c>
      <c r="B364" s="234" t="s">
        <v>195</v>
      </c>
      <c r="C364" s="236" t="str">
        <f>Disk!D10</f>
        <v/>
      </c>
      <c r="D364" s="238" t="str">
        <f>Disk!E10</f>
        <v/>
      </c>
      <c r="E364" s="238" t="str">
        <f>Disk!F10</f>
        <v/>
      </c>
      <c r="F364" s="239">
        <f>Disk!N10</f>
        <v>0</v>
      </c>
      <c r="G364" s="237">
        <f>Disk!A10</f>
        <v>0</v>
      </c>
      <c r="H364" s="148" t="s">
        <v>195</v>
      </c>
      <c r="I364" s="148">
        <f>Disk!G$4</f>
        <v>0</v>
      </c>
      <c r="J364" s="142" t="str">
        <f>'YARIŞMA BİLGİLERİ'!$F$21</f>
        <v>Yıldız Erkekler</v>
      </c>
      <c r="K364" s="300" t="str">
        <f t="shared" si="6"/>
        <v>İSTANBUL-3.Ulusal Bayrak Yarışmaları Festivali ve Olimpik Baraj Yarışmaları</v>
      </c>
      <c r="L364" s="146" t="str">
        <f>Disk!M$4</f>
        <v>14 Haziran 2015 - 15:30</v>
      </c>
      <c r="M364" s="146" t="s">
        <v>337</v>
      </c>
    </row>
    <row r="365" spans="1:13" ht="24" x14ac:dyDescent="0.2">
      <c r="A365" s="140">
        <v>860</v>
      </c>
      <c r="B365" s="234" t="s">
        <v>195</v>
      </c>
      <c r="C365" s="236" t="str">
        <f>Disk!D11</f>
        <v/>
      </c>
      <c r="D365" s="238" t="str">
        <f>Disk!E11</f>
        <v/>
      </c>
      <c r="E365" s="238" t="str">
        <f>Disk!F11</f>
        <v/>
      </c>
      <c r="F365" s="239">
        <f>Disk!N11</f>
        <v>0</v>
      </c>
      <c r="G365" s="237">
        <f>Disk!A11</f>
        <v>0</v>
      </c>
      <c r="H365" s="148" t="s">
        <v>195</v>
      </c>
      <c r="I365" s="148">
        <f>Disk!G$4</f>
        <v>0</v>
      </c>
      <c r="J365" s="142" t="str">
        <f>'YARIŞMA BİLGİLERİ'!$F$21</f>
        <v>Yıldız Erkekler</v>
      </c>
      <c r="K365" s="300" t="str">
        <f t="shared" si="6"/>
        <v>İSTANBUL-3.Ulusal Bayrak Yarışmaları Festivali ve Olimpik Baraj Yarışmaları</v>
      </c>
      <c r="L365" s="146" t="str">
        <f>Disk!M$4</f>
        <v>14 Haziran 2015 - 15:30</v>
      </c>
      <c r="M365" s="146" t="s">
        <v>337</v>
      </c>
    </row>
    <row r="366" spans="1:13" ht="24" x14ac:dyDescent="0.2">
      <c r="A366" s="140">
        <v>861</v>
      </c>
      <c r="B366" s="234" t="s">
        <v>195</v>
      </c>
      <c r="C366" s="236" t="str">
        <f>Disk!D12</f>
        <v/>
      </c>
      <c r="D366" s="238" t="str">
        <f>Disk!E12</f>
        <v/>
      </c>
      <c r="E366" s="238" t="str">
        <f>Disk!F12</f>
        <v/>
      </c>
      <c r="F366" s="239">
        <f>Disk!N12</f>
        <v>0</v>
      </c>
      <c r="G366" s="237">
        <f>Disk!A12</f>
        <v>0</v>
      </c>
      <c r="H366" s="148" t="s">
        <v>195</v>
      </c>
      <c r="I366" s="148">
        <f>Disk!G$4</f>
        <v>0</v>
      </c>
      <c r="J366" s="142" t="str">
        <f>'YARIŞMA BİLGİLERİ'!$F$21</f>
        <v>Yıldız Erkekler</v>
      </c>
      <c r="K366" s="300" t="str">
        <f t="shared" si="6"/>
        <v>İSTANBUL-3.Ulusal Bayrak Yarışmaları Festivali ve Olimpik Baraj Yarışmaları</v>
      </c>
      <c r="L366" s="146" t="str">
        <f>Disk!M$4</f>
        <v>14 Haziran 2015 - 15:30</v>
      </c>
      <c r="M366" s="146" t="s">
        <v>337</v>
      </c>
    </row>
    <row r="367" spans="1:13" ht="24" x14ac:dyDescent="0.2">
      <c r="A367" s="140">
        <v>862</v>
      </c>
      <c r="B367" s="234" t="s">
        <v>195</v>
      </c>
      <c r="C367" s="236" t="str">
        <f>Disk!D13</f>
        <v/>
      </c>
      <c r="D367" s="238" t="str">
        <f>Disk!E13</f>
        <v/>
      </c>
      <c r="E367" s="238" t="str">
        <f>Disk!F13</f>
        <v/>
      </c>
      <c r="F367" s="239">
        <f>Disk!N13</f>
        <v>0</v>
      </c>
      <c r="G367" s="237">
        <f>Disk!A13</f>
        <v>0</v>
      </c>
      <c r="H367" s="148" t="s">
        <v>195</v>
      </c>
      <c r="I367" s="148">
        <f>Disk!G$4</f>
        <v>0</v>
      </c>
      <c r="J367" s="142" t="str">
        <f>'YARIŞMA BİLGİLERİ'!$F$21</f>
        <v>Yıldız Erkekler</v>
      </c>
      <c r="K367" s="300" t="str">
        <f t="shared" si="6"/>
        <v>İSTANBUL-3.Ulusal Bayrak Yarışmaları Festivali ve Olimpik Baraj Yarışmaları</v>
      </c>
      <c r="L367" s="146" t="str">
        <f>Disk!M$4</f>
        <v>14 Haziran 2015 - 15:30</v>
      </c>
      <c r="M367" s="146" t="s">
        <v>337</v>
      </c>
    </row>
    <row r="368" spans="1:13" ht="24" x14ac:dyDescent="0.2">
      <c r="A368" s="140">
        <v>863</v>
      </c>
      <c r="B368" s="234" t="s">
        <v>195</v>
      </c>
      <c r="C368" s="236" t="str">
        <f>Disk!D14</f>
        <v/>
      </c>
      <c r="D368" s="238" t="str">
        <f>Disk!E14</f>
        <v/>
      </c>
      <c r="E368" s="238" t="str">
        <f>Disk!F14</f>
        <v/>
      </c>
      <c r="F368" s="239">
        <f>Disk!N14</f>
        <v>0</v>
      </c>
      <c r="G368" s="237">
        <f>Disk!A14</f>
        <v>0</v>
      </c>
      <c r="H368" s="148" t="s">
        <v>195</v>
      </c>
      <c r="I368" s="148">
        <f>Disk!G$4</f>
        <v>0</v>
      </c>
      <c r="J368" s="142" t="str">
        <f>'YARIŞMA BİLGİLERİ'!$F$21</f>
        <v>Yıldız Erkekler</v>
      </c>
      <c r="K368" s="300" t="str">
        <f t="shared" si="6"/>
        <v>İSTANBUL-3.Ulusal Bayrak Yarışmaları Festivali ve Olimpik Baraj Yarışmaları</v>
      </c>
      <c r="L368" s="146" t="str">
        <f>Disk!M$4</f>
        <v>14 Haziran 2015 - 15:30</v>
      </c>
      <c r="M368" s="146" t="s">
        <v>337</v>
      </c>
    </row>
    <row r="369" spans="1:13" ht="24" x14ac:dyDescent="0.2">
      <c r="A369" s="140">
        <v>864</v>
      </c>
      <c r="B369" s="234" t="s">
        <v>195</v>
      </c>
      <c r="C369" s="236" t="str">
        <f>Disk!D15</f>
        <v/>
      </c>
      <c r="D369" s="238" t="str">
        <f>Disk!E15</f>
        <v/>
      </c>
      <c r="E369" s="238" t="str">
        <f>Disk!F15</f>
        <v/>
      </c>
      <c r="F369" s="239">
        <f>Disk!N15</f>
        <v>0</v>
      </c>
      <c r="G369" s="237">
        <f>Disk!A15</f>
        <v>0</v>
      </c>
      <c r="H369" s="148" t="s">
        <v>195</v>
      </c>
      <c r="I369" s="148">
        <f>Disk!G$4</f>
        <v>0</v>
      </c>
      <c r="J369" s="142" t="str">
        <f>'YARIŞMA BİLGİLERİ'!$F$21</f>
        <v>Yıldız Erkekler</v>
      </c>
      <c r="K369" s="300" t="str">
        <f t="shared" si="6"/>
        <v>İSTANBUL-3.Ulusal Bayrak Yarışmaları Festivali ve Olimpik Baraj Yarışmaları</v>
      </c>
      <c r="L369" s="146" t="str">
        <f>Disk!M$4</f>
        <v>14 Haziran 2015 - 15:30</v>
      </c>
      <c r="M369" s="146" t="s">
        <v>337</v>
      </c>
    </row>
    <row r="370" spans="1:13" ht="24" x14ac:dyDescent="0.2">
      <c r="A370" s="140">
        <v>865</v>
      </c>
      <c r="B370" s="234" t="s">
        <v>195</v>
      </c>
      <c r="C370" s="236" t="str">
        <f>Disk!D16</f>
        <v/>
      </c>
      <c r="D370" s="238" t="str">
        <f>Disk!E16</f>
        <v/>
      </c>
      <c r="E370" s="238" t="str">
        <f>Disk!F16</f>
        <v/>
      </c>
      <c r="F370" s="239">
        <f>Disk!N16</f>
        <v>0</v>
      </c>
      <c r="G370" s="237">
        <f>Disk!A16</f>
        <v>0</v>
      </c>
      <c r="H370" s="148" t="s">
        <v>195</v>
      </c>
      <c r="I370" s="148">
        <f>Disk!G$4</f>
        <v>0</v>
      </c>
      <c r="J370" s="142" t="str">
        <f>'YARIŞMA BİLGİLERİ'!$F$21</f>
        <v>Yıldız Erkekler</v>
      </c>
      <c r="K370" s="300" t="str">
        <f t="shared" si="6"/>
        <v>İSTANBUL-3.Ulusal Bayrak Yarışmaları Festivali ve Olimpik Baraj Yarışmaları</v>
      </c>
      <c r="L370" s="146" t="str">
        <f>Disk!M$4</f>
        <v>14 Haziran 2015 - 15:30</v>
      </c>
      <c r="M370" s="146" t="s">
        <v>337</v>
      </c>
    </row>
    <row r="371" spans="1:13" ht="24" x14ac:dyDescent="0.2">
      <c r="A371" s="140">
        <v>866</v>
      </c>
      <c r="B371" s="234" t="s">
        <v>195</v>
      </c>
      <c r="C371" s="236" t="str">
        <f>Disk!D17</f>
        <v/>
      </c>
      <c r="D371" s="238" t="str">
        <f>Disk!E17</f>
        <v/>
      </c>
      <c r="E371" s="238" t="str">
        <f>Disk!F17</f>
        <v/>
      </c>
      <c r="F371" s="239">
        <f>Disk!N17</f>
        <v>0</v>
      </c>
      <c r="G371" s="237">
        <f>Disk!A17</f>
        <v>0</v>
      </c>
      <c r="H371" s="148" t="s">
        <v>195</v>
      </c>
      <c r="I371" s="148">
        <f>Disk!G$4</f>
        <v>0</v>
      </c>
      <c r="J371" s="142" t="str">
        <f>'YARIŞMA BİLGİLERİ'!$F$21</f>
        <v>Yıldız Erkekler</v>
      </c>
      <c r="K371" s="300" t="str">
        <f t="shared" si="6"/>
        <v>İSTANBUL-3.Ulusal Bayrak Yarışmaları Festivali ve Olimpik Baraj Yarışmaları</v>
      </c>
      <c r="L371" s="146" t="str">
        <f>Disk!M$4</f>
        <v>14 Haziran 2015 - 15:30</v>
      </c>
      <c r="M371" s="146" t="s">
        <v>337</v>
      </c>
    </row>
    <row r="372" spans="1:13" ht="24" x14ac:dyDescent="0.2">
      <c r="A372" s="140">
        <v>882</v>
      </c>
      <c r="B372" s="150" t="s">
        <v>48</v>
      </c>
      <c r="C372" s="141" t="e">
        <f>#REF!</f>
        <v>#REF!</v>
      </c>
      <c r="D372" s="145" t="e">
        <f>#REF!</f>
        <v>#REF!</v>
      </c>
      <c r="E372" s="145" t="e">
        <f>#REF!</f>
        <v>#REF!</v>
      </c>
      <c r="F372" s="186" t="e">
        <f>#REF!</f>
        <v>#REF!</v>
      </c>
      <c r="G372" s="143" t="e">
        <f>#REF!</f>
        <v>#REF!</v>
      </c>
      <c r="H372" s="142" t="s">
        <v>48</v>
      </c>
      <c r="I372" s="148"/>
      <c r="J372" s="142" t="str">
        <f>'YARIŞMA BİLGİLERİ'!$F$21</f>
        <v>Yıldız Erkekler</v>
      </c>
      <c r="K372" s="145" t="str">
        <f t="shared" ref="K372:K391" si="7">CONCATENATE(K$1,"-",A$1)</f>
        <v>İSTANBUL-3.Ulusal Bayrak Yarışmaları Festivali ve Olimpik Baraj Yarışmaları</v>
      </c>
      <c r="L372" s="146" t="e">
        <f>#REF!</f>
        <v>#REF!</v>
      </c>
      <c r="M372" s="146" t="s">
        <v>337</v>
      </c>
    </row>
    <row r="373" spans="1:13" ht="24" x14ac:dyDescent="0.2">
      <c r="A373" s="140">
        <v>883</v>
      </c>
      <c r="B373" s="150" t="s">
        <v>48</v>
      </c>
      <c r="C373" s="141" t="e">
        <f>#REF!</f>
        <v>#REF!</v>
      </c>
      <c r="D373" s="145" t="e">
        <f>#REF!</f>
        <v>#REF!</v>
      </c>
      <c r="E373" s="145" t="e">
        <f>#REF!</f>
        <v>#REF!</v>
      </c>
      <c r="F373" s="186" t="e">
        <f>#REF!</f>
        <v>#REF!</v>
      </c>
      <c r="G373" s="143" t="e">
        <f>#REF!</f>
        <v>#REF!</v>
      </c>
      <c r="H373" s="142" t="s">
        <v>48</v>
      </c>
      <c r="I373" s="148"/>
      <c r="J373" s="142" t="str">
        <f>'YARIŞMA BİLGİLERİ'!$F$21</f>
        <v>Yıldız Erkekler</v>
      </c>
      <c r="K373" s="145" t="str">
        <f t="shared" si="7"/>
        <v>İSTANBUL-3.Ulusal Bayrak Yarışmaları Festivali ve Olimpik Baraj Yarışmaları</v>
      </c>
      <c r="L373" s="146" t="e">
        <f>#REF!</f>
        <v>#REF!</v>
      </c>
      <c r="M373" s="146" t="s">
        <v>337</v>
      </c>
    </row>
    <row r="374" spans="1:13" ht="24" x14ac:dyDescent="0.2">
      <c r="A374" s="140">
        <v>884</v>
      </c>
      <c r="B374" s="150" t="s">
        <v>48</v>
      </c>
      <c r="C374" s="141" t="e">
        <f>#REF!</f>
        <v>#REF!</v>
      </c>
      <c r="D374" s="145" t="e">
        <f>#REF!</f>
        <v>#REF!</v>
      </c>
      <c r="E374" s="145" t="e">
        <f>#REF!</f>
        <v>#REF!</v>
      </c>
      <c r="F374" s="186" t="e">
        <f>#REF!</f>
        <v>#REF!</v>
      </c>
      <c r="G374" s="143" t="e">
        <f>#REF!</f>
        <v>#REF!</v>
      </c>
      <c r="H374" s="142" t="s">
        <v>48</v>
      </c>
      <c r="I374" s="148"/>
      <c r="J374" s="142" t="str">
        <f>'YARIŞMA BİLGİLERİ'!$F$21</f>
        <v>Yıldız Erkekler</v>
      </c>
      <c r="K374" s="145" t="str">
        <f t="shared" si="7"/>
        <v>İSTANBUL-3.Ulusal Bayrak Yarışmaları Festivali ve Olimpik Baraj Yarışmaları</v>
      </c>
      <c r="L374" s="146" t="e">
        <f>#REF!</f>
        <v>#REF!</v>
      </c>
      <c r="M374" s="146" t="s">
        <v>337</v>
      </c>
    </row>
    <row r="375" spans="1:13" ht="24" x14ac:dyDescent="0.2">
      <c r="A375" s="140">
        <v>885</v>
      </c>
      <c r="B375" s="150" t="s">
        <v>48</v>
      </c>
      <c r="C375" s="141" t="e">
        <f>#REF!</f>
        <v>#REF!</v>
      </c>
      <c r="D375" s="145" t="e">
        <f>#REF!</f>
        <v>#REF!</v>
      </c>
      <c r="E375" s="145" t="e">
        <f>#REF!</f>
        <v>#REF!</v>
      </c>
      <c r="F375" s="186" t="e">
        <f>#REF!</f>
        <v>#REF!</v>
      </c>
      <c r="G375" s="143" t="e">
        <f>#REF!</f>
        <v>#REF!</v>
      </c>
      <c r="H375" s="142" t="s">
        <v>48</v>
      </c>
      <c r="I375" s="148"/>
      <c r="J375" s="142" t="str">
        <f>'YARIŞMA BİLGİLERİ'!$F$21</f>
        <v>Yıldız Erkekler</v>
      </c>
      <c r="K375" s="145" t="str">
        <f t="shared" si="7"/>
        <v>İSTANBUL-3.Ulusal Bayrak Yarışmaları Festivali ve Olimpik Baraj Yarışmaları</v>
      </c>
      <c r="L375" s="146" t="e">
        <f>#REF!</f>
        <v>#REF!</v>
      </c>
      <c r="M375" s="146" t="s">
        <v>337</v>
      </c>
    </row>
    <row r="376" spans="1:13" ht="24" x14ac:dyDescent="0.2">
      <c r="A376" s="140">
        <v>886</v>
      </c>
      <c r="B376" s="150" t="s">
        <v>48</v>
      </c>
      <c r="C376" s="141" t="e">
        <f>#REF!</f>
        <v>#REF!</v>
      </c>
      <c r="D376" s="145" t="e">
        <f>#REF!</f>
        <v>#REF!</v>
      </c>
      <c r="E376" s="145" t="e">
        <f>#REF!</f>
        <v>#REF!</v>
      </c>
      <c r="F376" s="186" t="e">
        <f>#REF!</f>
        <v>#REF!</v>
      </c>
      <c r="G376" s="143" t="e">
        <f>#REF!</f>
        <v>#REF!</v>
      </c>
      <c r="H376" s="142" t="s">
        <v>48</v>
      </c>
      <c r="I376" s="148"/>
      <c r="J376" s="142" t="str">
        <f>'YARIŞMA BİLGİLERİ'!$F$21</f>
        <v>Yıldız Erkekler</v>
      </c>
      <c r="K376" s="145" t="str">
        <f t="shared" si="7"/>
        <v>İSTANBUL-3.Ulusal Bayrak Yarışmaları Festivali ve Olimpik Baraj Yarışmaları</v>
      </c>
      <c r="L376" s="146" t="e">
        <f>#REF!</f>
        <v>#REF!</v>
      </c>
      <c r="M376" s="146" t="s">
        <v>337</v>
      </c>
    </row>
    <row r="377" spans="1:13" ht="24" x14ac:dyDescent="0.2">
      <c r="A377" s="140">
        <v>887</v>
      </c>
      <c r="B377" s="150" t="s">
        <v>48</v>
      </c>
      <c r="C377" s="141" t="e">
        <f>#REF!</f>
        <v>#REF!</v>
      </c>
      <c r="D377" s="145" t="e">
        <f>#REF!</f>
        <v>#REF!</v>
      </c>
      <c r="E377" s="145" t="e">
        <f>#REF!</f>
        <v>#REF!</v>
      </c>
      <c r="F377" s="186" t="e">
        <f>#REF!</f>
        <v>#REF!</v>
      </c>
      <c r="G377" s="143" t="e">
        <f>#REF!</f>
        <v>#REF!</v>
      </c>
      <c r="H377" s="142" t="s">
        <v>48</v>
      </c>
      <c r="I377" s="148"/>
      <c r="J377" s="142" t="str">
        <f>'YARIŞMA BİLGİLERİ'!$F$21</f>
        <v>Yıldız Erkekler</v>
      </c>
      <c r="K377" s="145" t="str">
        <f t="shared" si="7"/>
        <v>İSTANBUL-3.Ulusal Bayrak Yarışmaları Festivali ve Olimpik Baraj Yarışmaları</v>
      </c>
      <c r="L377" s="146" t="e">
        <f>#REF!</f>
        <v>#REF!</v>
      </c>
      <c r="M377" s="146" t="s">
        <v>337</v>
      </c>
    </row>
    <row r="378" spans="1:13" ht="24" x14ac:dyDescent="0.2">
      <c r="A378" s="140">
        <v>888</v>
      </c>
      <c r="B378" s="150" t="s">
        <v>48</v>
      </c>
      <c r="C378" s="141" t="e">
        <f>#REF!</f>
        <v>#REF!</v>
      </c>
      <c r="D378" s="145" t="e">
        <f>#REF!</f>
        <v>#REF!</v>
      </c>
      <c r="E378" s="145" t="e">
        <f>#REF!</f>
        <v>#REF!</v>
      </c>
      <c r="F378" s="186" t="e">
        <f>#REF!</f>
        <v>#REF!</v>
      </c>
      <c r="G378" s="143" t="e">
        <f>#REF!</f>
        <v>#REF!</v>
      </c>
      <c r="H378" s="142" t="s">
        <v>48</v>
      </c>
      <c r="I378" s="148"/>
      <c r="J378" s="142" t="str">
        <f>'YARIŞMA BİLGİLERİ'!$F$21</f>
        <v>Yıldız Erkekler</v>
      </c>
      <c r="K378" s="145" t="str">
        <f t="shared" si="7"/>
        <v>İSTANBUL-3.Ulusal Bayrak Yarışmaları Festivali ve Olimpik Baraj Yarışmaları</v>
      </c>
      <c r="L378" s="146" t="e">
        <f>#REF!</f>
        <v>#REF!</v>
      </c>
      <c r="M378" s="146" t="s">
        <v>337</v>
      </c>
    </row>
    <row r="379" spans="1:13" ht="24" x14ac:dyDescent="0.2">
      <c r="A379" s="140">
        <v>889</v>
      </c>
      <c r="B379" s="150" t="s">
        <v>48</v>
      </c>
      <c r="C379" s="141" t="e">
        <f>#REF!</f>
        <v>#REF!</v>
      </c>
      <c r="D379" s="145" t="e">
        <f>#REF!</f>
        <v>#REF!</v>
      </c>
      <c r="E379" s="145" t="e">
        <f>#REF!</f>
        <v>#REF!</v>
      </c>
      <c r="F379" s="186" t="e">
        <f>#REF!</f>
        <v>#REF!</v>
      </c>
      <c r="G379" s="143" t="e">
        <f>#REF!</f>
        <v>#REF!</v>
      </c>
      <c r="H379" s="142" t="s">
        <v>48</v>
      </c>
      <c r="I379" s="148"/>
      <c r="J379" s="142" t="str">
        <f>'YARIŞMA BİLGİLERİ'!$F$21</f>
        <v>Yıldız Erkekler</v>
      </c>
      <c r="K379" s="145" t="str">
        <f t="shared" si="7"/>
        <v>İSTANBUL-3.Ulusal Bayrak Yarışmaları Festivali ve Olimpik Baraj Yarışmaları</v>
      </c>
      <c r="L379" s="146" t="e">
        <f>#REF!</f>
        <v>#REF!</v>
      </c>
      <c r="M379" s="146" t="s">
        <v>337</v>
      </c>
    </row>
    <row r="380" spans="1:13" ht="24" x14ac:dyDescent="0.2">
      <c r="A380" s="140">
        <v>890</v>
      </c>
      <c r="B380" s="150" t="s">
        <v>48</v>
      </c>
      <c r="C380" s="141" t="e">
        <f>#REF!</f>
        <v>#REF!</v>
      </c>
      <c r="D380" s="145" t="e">
        <f>#REF!</f>
        <v>#REF!</v>
      </c>
      <c r="E380" s="145" t="e">
        <f>#REF!</f>
        <v>#REF!</v>
      </c>
      <c r="F380" s="186" t="e">
        <f>#REF!</f>
        <v>#REF!</v>
      </c>
      <c r="G380" s="143" t="e">
        <f>#REF!</f>
        <v>#REF!</v>
      </c>
      <c r="H380" s="142" t="s">
        <v>48</v>
      </c>
      <c r="I380" s="148"/>
      <c r="J380" s="142" t="str">
        <f>'YARIŞMA BİLGİLERİ'!$F$21</f>
        <v>Yıldız Erkekler</v>
      </c>
      <c r="K380" s="145" t="str">
        <f t="shared" si="7"/>
        <v>İSTANBUL-3.Ulusal Bayrak Yarışmaları Festivali ve Olimpik Baraj Yarışmaları</v>
      </c>
      <c r="L380" s="146" t="e">
        <f>#REF!</f>
        <v>#REF!</v>
      </c>
      <c r="M380" s="146" t="s">
        <v>337</v>
      </c>
    </row>
    <row r="381" spans="1:13" ht="24" x14ac:dyDescent="0.2">
      <c r="A381" s="140">
        <v>891</v>
      </c>
      <c r="B381" s="150" t="s">
        <v>48</v>
      </c>
      <c r="C381" s="141" t="e">
        <f>#REF!</f>
        <v>#REF!</v>
      </c>
      <c r="D381" s="145" t="e">
        <f>#REF!</f>
        <v>#REF!</v>
      </c>
      <c r="E381" s="145" t="e">
        <f>#REF!</f>
        <v>#REF!</v>
      </c>
      <c r="F381" s="186" t="e">
        <f>#REF!</f>
        <v>#REF!</v>
      </c>
      <c r="G381" s="143" t="e">
        <f>#REF!</f>
        <v>#REF!</v>
      </c>
      <c r="H381" s="142" t="s">
        <v>48</v>
      </c>
      <c r="I381" s="148"/>
      <c r="J381" s="142" t="str">
        <f>'YARIŞMA BİLGİLERİ'!$F$21</f>
        <v>Yıldız Erkekler</v>
      </c>
      <c r="K381" s="145" t="str">
        <f t="shared" si="7"/>
        <v>İSTANBUL-3.Ulusal Bayrak Yarışmaları Festivali ve Olimpik Baraj Yarışmaları</v>
      </c>
      <c r="L381" s="146" t="e">
        <f>#REF!</f>
        <v>#REF!</v>
      </c>
      <c r="M381" s="146" t="s">
        <v>337</v>
      </c>
    </row>
    <row r="382" spans="1:13" ht="24" x14ac:dyDescent="0.2">
      <c r="A382" s="140">
        <v>907</v>
      </c>
      <c r="B382" s="150" t="s">
        <v>49</v>
      </c>
      <c r="C382" s="141" t="str">
        <f>Yüksek!D8</f>
        <v/>
      </c>
      <c r="D382" s="145" t="str">
        <f>Yüksek!E8</f>
        <v/>
      </c>
      <c r="E382" s="145" t="str">
        <f>Yüksek!F8</f>
        <v/>
      </c>
      <c r="F382" s="186">
        <f>Yüksek!BO8</f>
        <v>0</v>
      </c>
      <c r="G382" s="143">
        <f>Yüksek!A8</f>
        <v>1</v>
      </c>
      <c r="H382" s="142" t="s">
        <v>49</v>
      </c>
      <c r="I382" s="148"/>
      <c r="J382" s="142" t="str">
        <f>'YARIŞMA BİLGİLERİ'!$F$21</f>
        <v>Yıldız Erkekler</v>
      </c>
      <c r="K382" s="145" t="str">
        <f t="shared" si="7"/>
        <v>İSTANBUL-3.Ulusal Bayrak Yarışmaları Festivali ve Olimpik Baraj Yarışmaları</v>
      </c>
      <c r="L382" s="146" t="str">
        <f>Yüksek!BC$4</f>
        <v>14 Haziran 2015 - 18:30</v>
      </c>
      <c r="M382" s="146" t="s">
        <v>337</v>
      </c>
    </row>
    <row r="383" spans="1:13" ht="24" x14ac:dyDescent="0.2">
      <c r="A383" s="140">
        <v>908</v>
      </c>
      <c r="B383" s="150" t="s">
        <v>49</v>
      </c>
      <c r="C383" s="141" t="str">
        <f>Yüksek!D9</f>
        <v/>
      </c>
      <c r="D383" s="145" t="str">
        <f>Yüksek!E9</f>
        <v/>
      </c>
      <c r="E383" s="145" t="str">
        <f>Yüksek!F9</f>
        <v/>
      </c>
      <c r="F383" s="186">
        <f>Yüksek!BO9</f>
        <v>0</v>
      </c>
      <c r="G383" s="143">
        <f>Yüksek!A9</f>
        <v>2</v>
      </c>
      <c r="H383" s="142" t="s">
        <v>49</v>
      </c>
      <c r="I383" s="148"/>
      <c r="J383" s="142" t="str">
        <f>'YARIŞMA BİLGİLERİ'!$F$21</f>
        <v>Yıldız Erkekler</v>
      </c>
      <c r="K383" s="145" t="str">
        <f t="shared" si="7"/>
        <v>İSTANBUL-3.Ulusal Bayrak Yarışmaları Festivali ve Olimpik Baraj Yarışmaları</v>
      </c>
      <c r="L383" s="146" t="str">
        <f>Yüksek!BC$4</f>
        <v>14 Haziran 2015 - 18:30</v>
      </c>
      <c r="M383" s="146" t="s">
        <v>337</v>
      </c>
    </row>
    <row r="384" spans="1:13" ht="24" x14ac:dyDescent="0.2">
      <c r="A384" s="140">
        <v>909</v>
      </c>
      <c r="B384" s="150" t="s">
        <v>49</v>
      </c>
      <c r="C384" s="141" t="str">
        <f>Yüksek!D10</f>
        <v/>
      </c>
      <c r="D384" s="145" t="str">
        <f>Yüksek!E10</f>
        <v/>
      </c>
      <c r="E384" s="145" t="str">
        <f>Yüksek!F10</f>
        <v/>
      </c>
      <c r="F384" s="186">
        <f>Yüksek!BO10</f>
        <v>0</v>
      </c>
      <c r="G384" s="143">
        <f>Yüksek!A10</f>
        <v>3</v>
      </c>
      <c r="H384" s="142" t="s">
        <v>49</v>
      </c>
      <c r="I384" s="148"/>
      <c r="J384" s="142" t="str">
        <f>'YARIŞMA BİLGİLERİ'!$F$21</f>
        <v>Yıldız Erkekler</v>
      </c>
      <c r="K384" s="145" t="str">
        <f t="shared" si="7"/>
        <v>İSTANBUL-3.Ulusal Bayrak Yarışmaları Festivali ve Olimpik Baraj Yarışmaları</v>
      </c>
      <c r="L384" s="146" t="str">
        <f>Yüksek!BC$4</f>
        <v>14 Haziran 2015 - 18:30</v>
      </c>
      <c r="M384" s="146" t="s">
        <v>337</v>
      </c>
    </row>
    <row r="385" spans="1:13" ht="24" x14ac:dyDescent="0.2">
      <c r="A385" s="140">
        <v>910</v>
      </c>
      <c r="B385" s="150" t="s">
        <v>49</v>
      </c>
      <c r="C385" s="141" t="str">
        <f>Yüksek!D11</f>
        <v/>
      </c>
      <c r="D385" s="145" t="str">
        <f>Yüksek!E11</f>
        <v/>
      </c>
      <c r="E385" s="145" t="str">
        <f>Yüksek!F11</f>
        <v/>
      </c>
      <c r="F385" s="186">
        <f>Yüksek!BO11</f>
        <v>0</v>
      </c>
      <c r="G385" s="143">
        <f>Yüksek!A11</f>
        <v>4</v>
      </c>
      <c r="H385" s="142" t="s">
        <v>49</v>
      </c>
      <c r="I385" s="148"/>
      <c r="J385" s="142" t="str">
        <f>'YARIŞMA BİLGİLERİ'!$F$21</f>
        <v>Yıldız Erkekler</v>
      </c>
      <c r="K385" s="145" t="str">
        <f t="shared" si="7"/>
        <v>İSTANBUL-3.Ulusal Bayrak Yarışmaları Festivali ve Olimpik Baraj Yarışmaları</v>
      </c>
      <c r="L385" s="146" t="str">
        <f>Yüksek!BC$4</f>
        <v>14 Haziran 2015 - 18:30</v>
      </c>
      <c r="M385" s="146" t="s">
        <v>337</v>
      </c>
    </row>
    <row r="386" spans="1:13" ht="24" x14ac:dyDescent="0.2">
      <c r="A386" s="140">
        <v>911</v>
      </c>
      <c r="B386" s="150" t="s">
        <v>49</v>
      </c>
      <c r="C386" s="141" t="str">
        <f>Yüksek!D12</f>
        <v/>
      </c>
      <c r="D386" s="145" t="str">
        <f>Yüksek!E12</f>
        <v/>
      </c>
      <c r="E386" s="145" t="str">
        <f>Yüksek!F12</f>
        <v/>
      </c>
      <c r="F386" s="186">
        <f>Yüksek!BO12</f>
        <v>0</v>
      </c>
      <c r="G386" s="143">
        <f>Yüksek!A12</f>
        <v>5</v>
      </c>
      <c r="H386" s="142" t="s">
        <v>49</v>
      </c>
      <c r="I386" s="148"/>
      <c r="J386" s="142" t="str">
        <f>'YARIŞMA BİLGİLERİ'!$F$21</f>
        <v>Yıldız Erkekler</v>
      </c>
      <c r="K386" s="145" t="str">
        <f t="shared" si="7"/>
        <v>İSTANBUL-3.Ulusal Bayrak Yarışmaları Festivali ve Olimpik Baraj Yarışmaları</v>
      </c>
      <c r="L386" s="146" t="str">
        <f>Yüksek!BC$4</f>
        <v>14 Haziran 2015 - 18:30</v>
      </c>
      <c r="M386" s="146" t="s">
        <v>337</v>
      </c>
    </row>
    <row r="387" spans="1:13" ht="24" x14ac:dyDescent="0.2">
      <c r="A387" s="140">
        <v>912</v>
      </c>
      <c r="B387" s="150" t="s">
        <v>49</v>
      </c>
      <c r="C387" s="141" t="str">
        <f>Yüksek!D13</f>
        <v/>
      </c>
      <c r="D387" s="145" t="str">
        <f>Yüksek!E13</f>
        <v/>
      </c>
      <c r="E387" s="145" t="str">
        <f>Yüksek!F13</f>
        <v/>
      </c>
      <c r="F387" s="186">
        <f>Yüksek!BO13</f>
        <v>0</v>
      </c>
      <c r="G387" s="143">
        <f>Yüksek!A13</f>
        <v>6</v>
      </c>
      <c r="H387" s="142" t="s">
        <v>49</v>
      </c>
      <c r="I387" s="148"/>
      <c r="J387" s="142" t="str">
        <f>'YARIŞMA BİLGİLERİ'!$F$21</f>
        <v>Yıldız Erkekler</v>
      </c>
      <c r="K387" s="145" t="str">
        <f t="shared" si="7"/>
        <v>İSTANBUL-3.Ulusal Bayrak Yarışmaları Festivali ve Olimpik Baraj Yarışmaları</v>
      </c>
      <c r="L387" s="146" t="str">
        <f>Yüksek!BC$4</f>
        <v>14 Haziran 2015 - 18:30</v>
      </c>
      <c r="M387" s="146" t="s">
        <v>337</v>
      </c>
    </row>
    <row r="388" spans="1:13" ht="24" x14ac:dyDescent="0.2">
      <c r="A388" s="140">
        <v>913</v>
      </c>
      <c r="B388" s="150" t="s">
        <v>49</v>
      </c>
      <c r="C388" s="141" t="str">
        <f>Yüksek!D14</f>
        <v/>
      </c>
      <c r="D388" s="145" t="str">
        <f>Yüksek!E14</f>
        <v/>
      </c>
      <c r="E388" s="145" t="str">
        <f>Yüksek!F14</f>
        <v/>
      </c>
      <c r="F388" s="186">
        <f>Yüksek!BO14</f>
        <v>0</v>
      </c>
      <c r="G388" s="143">
        <f>Yüksek!A14</f>
        <v>7</v>
      </c>
      <c r="H388" s="142" t="s">
        <v>49</v>
      </c>
      <c r="I388" s="148"/>
      <c r="J388" s="142" t="str">
        <f>'YARIŞMA BİLGİLERİ'!$F$21</f>
        <v>Yıldız Erkekler</v>
      </c>
      <c r="K388" s="145" t="str">
        <f t="shared" si="7"/>
        <v>İSTANBUL-3.Ulusal Bayrak Yarışmaları Festivali ve Olimpik Baraj Yarışmaları</v>
      </c>
      <c r="L388" s="146" t="str">
        <f>Yüksek!BC$4</f>
        <v>14 Haziran 2015 - 18:30</v>
      </c>
      <c r="M388" s="146" t="s">
        <v>337</v>
      </c>
    </row>
    <row r="389" spans="1:13" ht="24" x14ac:dyDescent="0.2">
      <c r="A389" s="140">
        <v>914</v>
      </c>
      <c r="B389" s="150" t="s">
        <v>49</v>
      </c>
      <c r="C389" s="141" t="str">
        <f>Yüksek!D15</f>
        <v/>
      </c>
      <c r="D389" s="145" t="str">
        <f>Yüksek!E15</f>
        <v/>
      </c>
      <c r="E389" s="145" t="str">
        <f>Yüksek!F15</f>
        <v/>
      </c>
      <c r="F389" s="186">
        <f>Yüksek!BO15</f>
        <v>0</v>
      </c>
      <c r="G389" s="143">
        <f>Yüksek!A15</f>
        <v>8</v>
      </c>
      <c r="H389" s="142" t="s">
        <v>49</v>
      </c>
      <c r="I389" s="148"/>
      <c r="J389" s="142" t="str">
        <f>'YARIŞMA BİLGİLERİ'!$F$21</f>
        <v>Yıldız Erkekler</v>
      </c>
      <c r="K389" s="145" t="str">
        <f t="shared" si="7"/>
        <v>İSTANBUL-3.Ulusal Bayrak Yarışmaları Festivali ve Olimpik Baraj Yarışmaları</v>
      </c>
      <c r="L389" s="146" t="str">
        <f>Yüksek!BC$4</f>
        <v>14 Haziran 2015 - 18:30</v>
      </c>
      <c r="M389" s="146" t="s">
        <v>337</v>
      </c>
    </row>
    <row r="390" spans="1:13" ht="24" x14ac:dyDescent="0.2">
      <c r="A390" s="140">
        <v>915</v>
      </c>
      <c r="B390" s="150" t="s">
        <v>49</v>
      </c>
      <c r="C390" s="141" t="str">
        <f>Yüksek!D16</f>
        <v/>
      </c>
      <c r="D390" s="145" t="str">
        <f>Yüksek!E16</f>
        <v/>
      </c>
      <c r="E390" s="145" t="str">
        <f>Yüksek!F16</f>
        <v/>
      </c>
      <c r="F390" s="186">
        <f>Yüksek!BO16</f>
        <v>0</v>
      </c>
      <c r="G390" s="143">
        <f>Yüksek!A16</f>
        <v>0</v>
      </c>
      <c r="H390" s="142" t="s">
        <v>49</v>
      </c>
      <c r="I390" s="148"/>
      <c r="J390" s="142" t="str">
        <f>'YARIŞMA BİLGİLERİ'!$F$21</f>
        <v>Yıldız Erkekler</v>
      </c>
      <c r="K390" s="145" t="str">
        <f t="shared" si="7"/>
        <v>İSTANBUL-3.Ulusal Bayrak Yarışmaları Festivali ve Olimpik Baraj Yarışmaları</v>
      </c>
      <c r="L390" s="146" t="str">
        <f>Yüksek!BC$4</f>
        <v>14 Haziran 2015 - 18:30</v>
      </c>
      <c r="M390" s="146" t="s">
        <v>337</v>
      </c>
    </row>
    <row r="391" spans="1:13" ht="24" x14ac:dyDescent="0.2">
      <c r="A391" s="140">
        <v>916</v>
      </c>
      <c r="B391" s="150" t="s">
        <v>49</v>
      </c>
      <c r="C391" s="141" t="str">
        <f>Yüksek!D17</f>
        <v/>
      </c>
      <c r="D391" s="145" t="str">
        <f>Yüksek!E17</f>
        <v/>
      </c>
      <c r="E391" s="145" t="str">
        <f>Yüksek!F17</f>
        <v/>
      </c>
      <c r="F391" s="186">
        <f>Yüksek!BO17</f>
        <v>0</v>
      </c>
      <c r="G391" s="143">
        <f>Yüksek!A17</f>
        <v>0</v>
      </c>
      <c r="H391" s="142" t="s">
        <v>49</v>
      </c>
      <c r="I391" s="148"/>
      <c r="J391" s="142" t="str">
        <f>'YARIŞMA BİLGİLERİ'!$F$21</f>
        <v>Yıldız Erkekler</v>
      </c>
      <c r="K391" s="145" t="str">
        <f t="shared" si="7"/>
        <v>İSTANBUL-3.Ulusal Bayrak Yarışmaları Festivali ve Olimpik Baraj Yarışmaları</v>
      </c>
      <c r="L391" s="146" t="str">
        <f>Yüksek!BC$4</f>
        <v>14 Haziran 2015 - 18:30</v>
      </c>
      <c r="M391" s="146" t="s">
        <v>337</v>
      </c>
    </row>
  </sheetData>
  <autoFilter ref="A2:M256"/>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80"/>
  <sheetViews>
    <sheetView view="pageBreakPreview" topLeftCell="A49" zoomScale="98" zoomScaleNormal="100" zoomScaleSheetLayoutView="98" workbookViewId="0">
      <selection activeCell="M18" sqref="M18"/>
    </sheetView>
  </sheetViews>
  <sheetFormatPr defaultColWidth="6.140625" defaultRowHeight="15.75" x14ac:dyDescent="0.25"/>
  <cols>
    <col min="1" max="1" width="6.140625" style="123" customWidth="1"/>
    <col min="2" max="2" width="16" style="194" customWidth="1"/>
    <col min="3" max="3" width="8.7109375" style="173" customWidth="1"/>
    <col min="4" max="4" width="16.85546875" style="125" hidden="1" customWidth="1"/>
    <col min="5" max="5" width="11.7109375" style="123" customWidth="1"/>
    <col min="6" max="6" width="28.85546875" style="120" customWidth="1"/>
    <col min="7" max="7" width="40.85546875" style="203" customWidth="1"/>
    <col min="8" max="8" width="12.42578125" style="172" customWidth="1"/>
    <col min="9" max="9" width="9.5703125" style="126" customWidth="1"/>
    <col min="10" max="11" width="8.5703125" style="127" customWidth="1"/>
    <col min="12" max="12" width="8.5703125" style="125" customWidth="1"/>
    <col min="13" max="16384" width="6.140625" style="120"/>
  </cols>
  <sheetData>
    <row r="1" spans="1:12" ht="44.25" customHeight="1" x14ac:dyDescent="0.25">
      <c r="A1" s="455" t="s">
        <v>520</v>
      </c>
      <c r="B1" s="455"/>
      <c r="C1" s="455"/>
      <c r="D1" s="455"/>
      <c r="E1" s="455"/>
      <c r="F1" s="456"/>
      <c r="G1" s="456"/>
      <c r="H1" s="456"/>
      <c r="I1" s="456"/>
      <c r="J1" s="455"/>
      <c r="K1" s="455"/>
      <c r="L1" s="455"/>
    </row>
    <row r="2" spans="1:12" ht="44.25" customHeight="1" x14ac:dyDescent="0.25">
      <c r="A2" s="457" t="s">
        <v>521</v>
      </c>
      <c r="B2" s="457"/>
      <c r="C2" s="457"/>
      <c r="D2" s="457"/>
      <c r="E2" s="457"/>
      <c r="F2" s="457"/>
      <c r="G2" s="192" t="s">
        <v>78</v>
      </c>
      <c r="H2" s="176"/>
      <c r="I2" s="458">
        <v>42169.760059953704</v>
      </c>
      <c r="J2" s="458"/>
      <c r="K2" s="458"/>
      <c r="L2" s="458"/>
    </row>
    <row r="3" spans="1:12" s="123" customFormat="1" ht="45" customHeight="1" x14ac:dyDescent="0.25">
      <c r="A3" s="121" t="s">
        <v>25</v>
      </c>
      <c r="B3" s="122" t="s">
        <v>29</v>
      </c>
      <c r="C3" s="122" t="s">
        <v>68</v>
      </c>
      <c r="D3" s="122" t="s">
        <v>101</v>
      </c>
      <c r="E3" s="121" t="s">
        <v>21</v>
      </c>
      <c r="F3" s="121" t="s">
        <v>7</v>
      </c>
      <c r="G3" s="121" t="s">
        <v>479</v>
      </c>
      <c r="H3" s="171" t="s">
        <v>121</v>
      </c>
      <c r="I3" s="168" t="s">
        <v>47</v>
      </c>
      <c r="J3" s="169" t="s">
        <v>118</v>
      </c>
      <c r="K3" s="169" t="s">
        <v>119</v>
      </c>
      <c r="L3" s="170" t="s">
        <v>120</v>
      </c>
    </row>
    <row r="4" spans="1:12" s="124" customFormat="1" ht="28.5" customHeight="1" x14ac:dyDescent="0.2">
      <c r="A4" s="78">
        <v>1</v>
      </c>
      <c r="B4" s="215" t="s">
        <v>595</v>
      </c>
      <c r="C4" s="195"/>
      <c r="D4" s="356"/>
      <c r="E4" s="196"/>
      <c r="F4" s="197"/>
      <c r="G4" s="202"/>
      <c r="H4" s="198" t="s">
        <v>143</v>
      </c>
      <c r="I4" s="199"/>
      <c r="J4" s="200"/>
      <c r="K4" s="200"/>
      <c r="L4" s="201"/>
    </row>
    <row r="5" spans="1:12" s="124" customFormat="1" ht="28.5" customHeight="1" x14ac:dyDescent="0.2">
      <c r="A5" s="78">
        <v>2</v>
      </c>
      <c r="B5" s="215" t="s">
        <v>595</v>
      </c>
      <c r="C5" s="195"/>
      <c r="D5" s="356"/>
      <c r="E5" s="196"/>
      <c r="F5" s="197"/>
      <c r="G5" s="202"/>
      <c r="H5" s="198" t="s">
        <v>143</v>
      </c>
      <c r="I5" s="199"/>
      <c r="J5" s="200"/>
      <c r="K5" s="200"/>
      <c r="L5" s="201"/>
    </row>
    <row r="6" spans="1:12" s="124" customFormat="1" ht="28.5" customHeight="1" x14ac:dyDescent="0.2">
      <c r="A6" s="78">
        <v>3</v>
      </c>
      <c r="B6" s="215" t="s">
        <v>595</v>
      </c>
      <c r="C6" s="195"/>
      <c r="D6" s="356"/>
      <c r="E6" s="196"/>
      <c r="F6" s="197"/>
      <c r="G6" s="202"/>
      <c r="H6" s="198" t="s">
        <v>143</v>
      </c>
      <c r="I6" s="199"/>
      <c r="J6" s="200"/>
      <c r="K6" s="200"/>
      <c r="L6" s="201"/>
    </row>
    <row r="7" spans="1:12" s="124" customFormat="1" ht="28.5" customHeight="1" x14ac:dyDescent="0.2">
      <c r="A7" s="78">
        <v>42</v>
      </c>
      <c r="B7" s="215" t="s">
        <v>124</v>
      </c>
      <c r="C7" s="122">
        <v>148</v>
      </c>
      <c r="D7" s="363">
        <v>17021247598</v>
      </c>
      <c r="E7" s="284">
        <v>35820</v>
      </c>
      <c r="F7" s="285" t="s">
        <v>540</v>
      </c>
      <c r="G7" s="286" t="s">
        <v>541</v>
      </c>
      <c r="H7" s="287" t="s">
        <v>262</v>
      </c>
      <c r="I7" s="168"/>
      <c r="J7" s="288" t="s">
        <v>565</v>
      </c>
      <c r="K7" s="288" t="s">
        <v>567</v>
      </c>
      <c r="L7" s="289"/>
    </row>
    <row r="8" spans="1:12" s="124" customFormat="1" ht="28.5" customHeight="1" x14ac:dyDescent="0.2">
      <c r="A8" s="78">
        <v>43</v>
      </c>
      <c r="B8" s="215" t="s">
        <v>125</v>
      </c>
      <c r="C8" s="122">
        <v>17</v>
      </c>
      <c r="D8" s="363"/>
      <c r="E8" s="284">
        <v>36040</v>
      </c>
      <c r="F8" s="285" t="s">
        <v>545</v>
      </c>
      <c r="G8" s="286" t="s">
        <v>546</v>
      </c>
      <c r="H8" s="287" t="s">
        <v>262</v>
      </c>
      <c r="I8" s="168"/>
      <c r="J8" s="288" t="s">
        <v>565</v>
      </c>
      <c r="K8" s="288" t="s">
        <v>566</v>
      </c>
      <c r="L8" s="289"/>
    </row>
    <row r="9" spans="1:12" s="124" customFormat="1" ht="28.5" customHeight="1" x14ac:dyDescent="0.2">
      <c r="A9" s="78">
        <v>44</v>
      </c>
      <c r="B9" s="215" t="s">
        <v>596</v>
      </c>
      <c r="C9" s="122"/>
      <c r="D9" s="363"/>
      <c r="E9" s="284"/>
      <c r="F9" s="285"/>
      <c r="G9" s="286"/>
      <c r="H9" s="287" t="s">
        <v>262</v>
      </c>
      <c r="I9" s="168"/>
      <c r="J9" s="288"/>
      <c r="K9" s="288"/>
      <c r="L9" s="289"/>
    </row>
    <row r="10" spans="1:12" s="124" customFormat="1" ht="28.5" customHeight="1" x14ac:dyDescent="0.2">
      <c r="A10" s="78">
        <v>82</v>
      </c>
      <c r="B10" s="215" t="s">
        <v>597</v>
      </c>
      <c r="C10" s="195"/>
      <c r="D10" s="356"/>
      <c r="E10" s="196"/>
      <c r="F10" s="197"/>
      <c r="G10" s="202"/>
      <c r="H10" s="198" t="s">
        <v>263</v>
      </c>
      <c r="I10" s="199"/>
      <c r="J10" s="200"/>
      <c r="K10" s="200"/>
      <c r="L10" s="201"/>
    </row>
    <row r="11" spans="1:12" s="124" customFormat="1" ht="28.5" customHeight="1" x14ac:dyDescent="0.2">
      <c r="A11" s="78">
        <v>83</v>
      </c>
      <c r="B11" s="215" t="s">
        <v>597</v>
      </c>
      <c r="C11" s="195"/>
      <c r="D11" s="356"/>
      <c r="E11" s="196"/>
      <c r="F11" s="197"/>
      <c r="G11" s="202"/>
      <c r="H11" s="198" t="s">
        <v>263</v>
      </c>
      <c r="I11" s="199"/>
      <c r="J11" s="200"/>
      <c r="K11" s="200"/>
      <c r="L11" s="201"/>
    </row>
    <row r="12" spans="1:12" s="124" customFormat="1" ht="28.5" customHeight="1" x14ac:dyDescent="0.2">
      <c r="A12" s="78">
        <v>84</v>
      </c>
      <c r="B12" s="215" t="s">
        <v>597</v>
      </c>
      <c r="C12" s="195"/>
      <c r="D12" s="356"/>
      <c r="E12" s="196"/>
      <c r="F12" s="197"/>
      <c r="G12" s="202"/>
      <c r="H12" s="198" t="s">
        <v>263</v>
      </c>
      <c r="I12" s="199"/>
      <c r="J12" s="200"/>
      <c r="K12" s="200"/>
      <c r="L12" s="201"/>
    </row>
    <row r="13" spans="1:12" s="124" customFormat="1" ht="28.5" customHeight="1" x14ac:dyDescent="0.2">
      <c r="A13" s="78">
        <v>121</v>
      </c>
      <c r="B13" s="215" t="s">
        <v>50</v>
      </c>
      <c r="C13" s="122">
        <v>143</v>
      </c>
      <c r="D13" s="363">
        <v>10910600344</v>
      </c>
      <c r="E13" s="284">
        <v>36100</v>
      </c>
      <c r="F13" s="285" t="s">
        <v>548</v>
      </c>
      <c r="G13" s="286" t="s">
        <v>544</v>
      </c>
      <c r="H13" s="287" t="s">
        <v>117</v>
      </c>
      <c r="I13" s="168"/>
      <c r="J13" s="288" t="s">
        <v>565</v>
      </c>
      <c r="K13" s="288" t="s">
        <v>565</v>
      </c>
      <c r="L13" s="289"/>
    </row>
    <row r="14" spans="1:12" s="124" customFormat="1" ht="28.5" customHeight="1" x14ac:dyDescent="0.2">
      <c r="A14" s="78">
        <v>122</v>
      </c>
      <c r="B14" s="215" t="s">
        <v>51</v>
      </c>
      <c r="C14" s="122">
        <v>144</v>
      </c>
      <c r="D14" s="363" t="s">
        <v>549</v>
      </c>
      <c r="E14" s="284" t="s">
        <v>550</v>
      </c>
      <c r="F14" s="285" t="s">
        <v>551</v>
      </c>
      <c r="G14" s="286" t="s">
        <v>544</v>
      </c>
      <c r="H14" s="287" t="s">
        <v>117</v>
      </c>
      <c r="I14" s="168"/>
      <c r="J14" s="288" t="s">
        <v>565</v>
      </c>
      <c r="K14" s="288" t="s">
        <v>567</v>
      </c>
      <c r="L14" s="289"/>
    </row>
    <row r="15" spans="1:12" s="124" customFormat="1" ht="28.5" customHeight="1" x14ac:dyDescent="0.2">
      <c r="A15" s="78">
        <v>123</v>
      </c>
      <c r="B15" s="215" t="s">
        <v>52</v>
      </c>
      <c r="C15" s="122">
        <v>151</v>
      </c>
      <c r="D15" s="363">
        <v>41833410802</v>
      </c>
      <c r="E15" s="284">
        <v>36252</v>
      </c>
      <c r="F15" s="285" t="s">
        <v>552</v>
      </c>
      <c r="G15" s="286" t="s">
        <v>541</v>
      </c>
      <c r="H15" s="287" t="s">
        <v>117</v>
      </c>
      <c r="I15" s="168"/>
      <c r="J15" s="288" t="s">
        <v>565</v>
      </c>
      <c r="K15" s="288" t="s">
        <v>566</v>
      </c>
      <c r="L15" s="289"/>
    </row>
    <row r="16" spans="1:12" s="124" customFormat="1" ht="28.5" customHeight="1" x14ac:dyDescent="0.2">
      <c r="A16" s="78">
        <v>124</v>
      </c>
      <c r="B16" s="215" t="s">
        <v>53</v>
      </c>
      <c r="C16" s="122">
        <v>152</v>
      </c>
      <c r="D16" s="363">
        <v>51697587862</v>
      </c>
      <c r="E16" s="284">
        <v>36232</v>
      </c>
      <c r="F16" s="285" t="s">
        <v>553</v>
      </c>
      <c r="G16" s="286" t="s">
        <v>541</v>
      </c>
      <c r="H16" s="287" t="s">
        <v>117</v>
      </c>
      <c r="I16" s="168"/>
      <c r="J16" s="288" t="s">
        <v>565</v>
      </c>
      <c r="K16" s="288" t="s">
        <v>569</v>
      </c>
      <c r="L16" s="289"/>
    </row>
    <row r="17" spans="1:12" s="124" customFormat="1" ht="28.5" customHeight="1" x14ac:dyDescent="0.2">
      <c r="A17" s="78">
        <v>125</v>
      </c>
      <c r="B17" s="215" t="s">
        <v>54</v>
      </c>
      <c r="C17" s="122">
        <v>154</v>
      </c>
      <c r="D17" s="363">
        <v>32083500078</v>
      </c>
      <c r="E17" s="284">
        <v>36216</v>
      </c>
      <c r="F17" s="285" t="s">
        <v>554</v>
      </c>
      <c r="G17" s="286" t="s">
        <v>541</v>
      </c>
      <c r="H17" s="287" t="s">
        <v>117</v>
      </c>
      <c r="I17" s="168"/>
      <c r="J17" s="288" t="s">
        <v>565</v>
      </c>
      <c r="K17" s="288" t="s">
        <v>568</v>
      </c>
      <c r="L17" s="289"/>
    </row>
    <row r="18" spans="1:12" s="124" customFormat="1" ht="28.5" customHeight="1" x14ac:dyDescent="0.2">
      <c r="A18" s="78">
        <v>126</v>
      </c>
      <c r="B18" s="215" t="s">
        <v>55</v>
      </c>
      <c r="C18" s="122">
        <v>145</v>
      </c>
      <c r="D18" s="363">
        <v>25616107738</v>
      </c>
      <c r="E18" s="284">
        <v>36390</v>
      </c>
      <c r="F18" s="285" t="s">
        <v>543</v>
      </c>
      <c r="G18" s="286" t="s">
        <v>544</v>
      </c>
      <c r="H18" s="287" t="s">
        <v>117</v>
      </c>
      <c r="I18" s="168"/>
      <c r="J18" s="288" t="s">
        <v>565</v>
      </c>
      <c r="K18" s="288" t="s">
        <v>570</v>
      </c>
      <c r="L18" s="289"/>
    </row>
    <row r="19" spans="1:12" s="124" customFormat="1" ht="28.5" customHeight="1" x14ac:dyDescent="0.2">
      <c r="A19" s="78">
        <v>127</v>
      </c>
      <c r="B19" s="215" t="s">
        <v>176</v>
      </c>
      <c r="C19" s="122">
        <v>182</v>
      </c>
      <c r="D19" s="363"/>
      <c r="E19" s="284">
        <v>36161</v>
      </c>
      <c r="F19" s="285" t="s">
        <v>547</v>
      </c>
      <c r="G19" s="286" t="s">
        <v>544</v>
      </c>
      <c r="H19" s="287" t="s">
        <v>117</v>
      </c>
      <c r="I19" s="168"/>
      <c r="J19" s="288" t="s">
        <v>565</v>
      </c>
      <c r="K19" s="288" t="s">
        <v>579</v>
      </c>
      <c r="L19" s="289"/>
    </row>
    <row r="20" spans="1:12" s="124" customFormat="1" ht="28.5" customHeight="1" x14ac:dyDescent="0.2">
      <c r="A20" s="78">
        <v>128</v>
      </c>
      <c r="B20" s="215" t="s">
        <v>177</v>
      </c>
      <c r="C20" s="122">
        <v>147</v>
      </c>
      <c r="D20" s="363">
        <v>43307014530</v>
      </c>
      <c r="E20" s="284">
        <v>36400</v>
      </c>
      <c r="F20" s="285" t="s">
        <v>582</v>
      </c>
      <c r="G20" s="286" t="s">
        <v>583</v>
      </c>
      <c r="H20" s="287" t="s">
        <v>117</v>
      </c>
      <c r="I20" s="168">
        <v>5800</v>
      </c>
      <c r="J20" s="288" t="s">
        <v>565</v>
      </c>
      <c r="K20" s="288" t="s">
        <v>571</v>
      </c>
      <c r="L20" s="289"/>
    </row>
    <row r="21" spans="1:12" s="124" customFormat="1" ht="28.5" customHeight="1" x14ac:dyDescent="0.2">
      <c r="A21" s="78">
        <v>159</v>
      </c>
      <c r="B21" s="215" t="s">
        <v>598</v>
      </c>
      <c r="C21" s="195"/>
      <c r="D21" s="356"/>
      <c r="E21" s="196"/>
      <c r="F21" s="197"/>
      <c r="G21" s="202"/>
      <c r="H21" s="198" t="s">
        <v>193</v>
      </c>
      <c r="I21" s="199"/>
      <c r="J21" s="200"/>
      <c r="K21" s="200"/>
      <c r="L21" s="201"/>
    </row>
    <row r="22" spans="1:12" s="124" customFormat="1" ht="28.5" customHeight="1" x14ac:dyDescent="0.2">
      <c r="A22" s="78">
        <v>160</v>
      </c>
      <c r="B22" s="215" t="s">
        <v>598</v>
      </c>
      <c r="C22" s="195"/>
      <c r="D22" s="356"/>
      <c r="E22" s="196"/>
      <c r="F22" s="197"/>
      <c r="G22" s="202"/>
      <c r="H22" s="198" t="s">
        <v>193</v>
      </c>
      <c r="I22" s="199"/>
      <c r="J22" s="200"/>
      <c r="K22" s="200"/>
      <c r="L22" s="201"/>
    </row>
    <row r="23" spans="1:12" s="124" customFormat="1" ht="28.5" customHeight="1" x14ac:dyDescent="0.2">
      <c r="A23" s="78">
        <v>161</v>
      </c>
      <c r="B23" s="215" t="s">
        <v>598</v>
      </c>
      <c r="C23" s="195"/>
      <c r="D23" s="356"/>
      <c r="E23" s="196"/>
      <c r="F23" s="197"/>
      <c r="G23" s="202"/>
      <c r="H23" s="198" t="s">
        <v>193</v>
      </c>
      <c r="I23" s="199"/>
      <c r="J23" s="200"/>
      <c r="K23" s="200"/>
      <c r="L23" s="201"/>
    </row>
    <row r="24" spans="1:12" s="124" customFormat="1" ht="28.5" customHeight="1" x14ac:dyDescent="0.2">
      <c r="A24" s="78">
        <v>162</v>
      </c>
      <c r="B24" s="215" t="s">
        <v>598</v>
      </c>
      <c r="C24" s="195"/>
      <c r="D24" s="356"/>
      <c r="E24" s="196"/>
      <c r="F24" s="197"/>
      <c r="G24" s="202"/>
      <c r="H24" s="198" t="s">
        <v>193</v>
      </c>
      <c r="I24" s="199"/>
      <c r="J24" s="200"/>
      <c r="K24" s="200"/>
      <c r="L24" s="201"/>
    </row>
    <row r="25" spans="1:12" s="124" customFormat="1" ht="28.5" customHeight="1" x14ac:dyDescent="0.2">
      <c r="A25" s="78">
        <v>195</v>
      </c>
      <c r="B25" s="215" t="s">
        <v>599</v>
      </c>
      <c r="C25" s="122"/>
      <c r="D25" s="363"/>
      <c r="E25" s="284"/>
      <c r="F25" s="285"/>
      <c r="G25" s="286"/>
      <c r="H25" s="287" t="s">
        <v>348</v>
      </c>
      <c r="I25" s="168"/>
      <c r="J25" s="288"/>
      <c r="K25" s="288"/>
      <c r="L25" s="289"/>
    </row>
    <row r="26" spans="1:12" s="124" customFormat="1" ht="28.5" customHeight="1" x14ac:dyDescent="0.2">
      <c r="A26" s="78">
        <v>196</v>
      </c>
      <c r="B26" s="215" t="s">
        <v>599</v>
      </c>
      <c r="C26" s="122"/>
      <c r="D26" s="363"/>
      <c r="E26" s="284"/>
      <c r="F26" s="285"/>
      <c r="G26" s="286"/>
      <c r="H26" s="287" t="s">
        <v>348</v>
      </c>
      <c r="I26" s="168"/>
      <c r="J26" s="288"/>
      <c r="K26" s="288"/>
      <c r="L26" s="289"/>
    </row>
    <row r="27" spans="1:12" s="124" customFormat="1" ht="28.5" customHeight="1" x14ac:dyDescent="0.2">
      <c r="A27" s="78">
        <v>197</v>
      </c>
      <c r="B27" s="215" t="s">
        <v>599</v>
      </c>
      <c r="C27" s="122"/>
      <c r="D27" s="363"/>
      <c r="E27" s="284"/>
      <c r="F27" s="285"/>
      <c r="G27" s="286"/>
      <c r="H27" s="287" t="s">
        <v>348</v>
      </c>
      <c r="I27" s="168"/>
      <c r="J27" s="288"/>
      <c r="K27" s="288"/>
      <c r="L27" s="289"/>
    </row>
    <row r="28" spans="1:12" s="124" customFormat="1" ht="28.5" customHeight="1" x14ac:dyDescent="0.2">
      <c r="A28" s="78">
        <v>231</v>
      </c>
      <c r="B28" s="215" t="s">
        <v>600</v>
      </c>
      <c r="C28" s="195"/>
      <c r="D28" s="356"/>
      <c r="E28" s="196"/>
      <c r="F28" s="197"/>
      <c r="G28" s="202"/>
      <c r="H28" s="198" t="s">
        <v>349</v>
      </c>
      <c r="I28" s="199"/>
      <c r="J28" s="200"/>
      <c r="K28" s="200"/>
      <c r="L28" s="201"/>
    </row>
    <row r="29" spans="1:12" s="124" customFormat="1" ht="28.5" customHeight="1" x14ac:dyDescent="0.2">
      <c r="A29" s="78">
        <v>232</v>
      </c>
      <c r="B29" s="215" t="s">
        <v>600</v>
      </c>
      <c r="C29" s="195"/>
      <c r="D29" s="356"/>
      <c r="E29" s="196"/>
      <c r="F29" s="197"/>
      <c r="G29" s="202"/>
      <c r="H29" s="198" t="s">
        <v>349</v>
      </c>
      <c r="I29" s="199"/>
      <c r="J29" s="200"/>
      <c r="K29" s="200"/>
      <c r="L29" s="201"/>
    </row>
    <row r="30" spans="1:12" s="124" customFormat="1" ht="28.5" customHeight="1" x14ac:dyDescent="0.2">
      <c r="A30" s="78">
        <v>233</v>
      </c>
      <c r="B30" s="215" t="s">
        <v>600</v>
      </c>
      <c r="C30" s="195"/>
      <c r="D30" s="356"/>
      <c r="E30" s="196"/>
      <c r="F30" s="197"/>
      <c r="G30" s="202"/>
      <c r="H30" s="198" t="s">
        <v>349</v>
      </c>
      <c r="I30" s="199"/>
      <c r="J30" s="200"/>
      <c r="K30" s="200"/>
      <c r="L30" s="201"/>
    </row>
    <row r="31" spans="1:12" s="124" customFormat="1" ht="28.5" customHeight="1" x14ac:dyDescent="0.2">
      <c r="A31" s="78">
        <v>266</v>
      </c>
      <c r="B31" s="215" t="s">
        <v>493</v>
      </c>
      <c r="C31" s="122">
        <v>148</v>
      </c>
      <c r="D31" s="363">
        <v>17021247598</v>
      </c>
      <c r="E31" s="284">
        <v>35820</v>
      </c>
      <c r="F31" s="285" t="s">
        <v>540</v>
      </c>
      <c r="G31" s="286" t="s">
        <v>541</v>
      </c>
      <c r="H31" s="287" t="s">
        <v>488</v>
      </c>
      <c r="I31" s="168"/>
      <c r="J31" s="288" t="s">
        <v>565</v>
      </c>
      <c r="K31" s="288" t="s">
        <v>569</v>
      </c>
      <c r="L31" s="289"/>
    </row>
    <row r="32" spans="1:12" s="124" customFormat="1" ht="28.5" customHeight="1" x14ac:dyDescent="0.2">
      <c r="A32" s="78">
        <v>267</v>
      </c>
      <c r="B32" s="215" t="s">
        <v>494</v>
      </c>
      <c r="C32" s="122">
        <v>153</v>
      </c>
      <c r="D32" s="363">
        <v>43693993242</v>
      </c>
      <c r="E32" s="284">
        <v>36132</v>
      </c>
      <c r="F32" s="285" t="s">
        <v>542</v>
      </c>
      <c r="G32" s="286" t="s">
        <v>541</v>
      </c>
      <c r="H32" s="287" t="s">
        <v>488</v>
      </c>
      <c r="I32" s="168"/>
      <c r="J32" s="288" t="s">
        <v>565</v>
      </c>
      <c r="K32" s="288" t="s">
        <v>568</v>
      </c>
      <c r="L32" s="289"/>
    </row>
    <row r="33" spans="1:12" s="124" customFormat="1" ht="28.5" customHeight="1" x14ac:dyDescent="0.2">
      <c r="A33" s="78">
        <v>268</v>
      </c>
      <c r="B33" s="215" t="s">
        <v>601</v>
      </c>
      <c r="C33" s="122"/>
      <c r="D33" s="363"/>
      <c r="E33" s="284"/>
      <c r="F33" s="285"/>
      <c r="G33" s="286"/>
      <c r="H33" s="287" t="s">
        <v>488</v>
      </c>
      <c r="I33" s="168"/>
      <c r="J33" s="288"/>
      <c r="K33" s="288"/>
      <c r="L33" s="289"/>
    </row>
    <row r="34" spans="1:12" s="124" customFormat="1" ht="28.5" customHeight="1" x14ac:dyDescent="0.2">
      <c r="A34" s="78">
        <v>269</v>
      </c>
      <c r="B34" s="215" t="s">
        <v>601</v>
      </c>
      <c r="C34" s="122"/>
      <c r="D34" s="363"/>
      <c r="E34" s="284"/>
      <c r="F34" s="285"/>
      <c r="G34" s="286"/>
      <c r="H34" s="287" t="s">
        <v>488</v>
      </c>
      <c r="I34" s="168"/>
      <c r="J34" s="288"/>
      <c r="K34" s="288"/>
      <c r="L34" s="289"/>
    </row>
    <row r="35" spans="1:12" s="124" customFormat="1" ht="28.5" customHeight="1" x14ac:dyDescent="0.2">
      <c r="A35" s="78">
        <v>300</v>
      </c>
      <c r="B35" s="215" t="s">
        <v>602</v>
      </c>
      <c r="C35" s="195"/>
      <c r="D35" s="356"/>
      <c r="E35" s="196"/>
      <c r="F35" s="197"/>
      <c r="G35" s="202"/>
      <c r="H35" s="198" t="s">
        <v>347</v>
      </c>
      <c r="I35" s="199"/>
      <c r="J35" s="200"/>
      <c r="K35" s="200"/>
      <c r="L35" s="201"/>
    </row>
    <row r="36" spans="1:12" s="124" customFormat="1" ht="28.5" customHeight="1" x14ac:dyDescent="0.2">
      <c r="A36" s="78">
        <v>301</v>
      </c>
      <c r="B36" s="215" t="s">
        <v>602</v>
      </c>
      <c r="C36" s="195"/>
      <c r="D36" s="356"/>
      <c r="E36" s="196"/>
      <c r="F36" s="197"/>
      <c r="G36" s="202"/>
      <c r="H36" s="198" t="s">
        <v>347</v>
      </c>
      <c r="I36" s="199"/>
      <c r="J36" s="200"/>
      <c r="K36" s="200"/>
      <c r="L36" s="201"/>
    </row>
    <row r="37" spans="1:12" s="124" customFormat="1" ht="28.5" customHeight="1" x14ac:dyDescent="0.2">
      <c r="A37" s="78">
        <v>302</v>
      </c>
      <c r="B37" s="215" t="s">
        <v>602</v>
      </c>
      <c r="C37" s="195"/>
      <c r="D37" s="356"/>
      <c r="E37" s="196"/>
      <c r="F37" s="197"/>
      <c r="G37" s="202"/>
      <c r="H37" s="198" t="s">
        <v>347</v>
      </c>
      <c r="I37" s="199"/>
      <c r="J37" s="200"/>
      <c r="K37" s="200"/>
      <c r="L37" s="201"/>
    </row>
    <row r="38" spans="1:12" s="124" customFormat="1" ht="28.5" customHeight="1" x14ac:dyDescent="0.2">
      <c r="A38" s="78">
        <v>333</v>
      </c>
      <c r="B38" s="215" t="s">
        <v>354</v>
      </c>
      <c r="C38" s="122">
        <v>153</v>
      </c>
      <c r="D38" s="363">
        <v>43693993242</v>
      </c>
      <c r="E38" s="284">
        <v>36132</v>
      </c>
      <c r="F38" s="285" t="s">
        <v>542</v>
      </c>
      <c r="G38" s="286" t="s">
        <v>541</v>
      </c>
      <c r="H38" s="287" t="s">
        <v>350</v>
      </c>
      <c r="I38" s="168"/>
      <c r="J38" s="288" t="s">
        <v>565</v>
      </c>
      <c r="K38" s="288" t="s">
        <v>565</v>
      </c>
      <c r="L38" s="289"/>
    </row>
    <row r="39" spans="1:12" s="124" customFormat="1" ht="28.5" customHeight="1" x14ac:dyDescent="0.2">
      <c r="A39" s="78">
        <v>334</v>
      </c>
      <c r="B39" s="215" t="s">
        <v>603</v>
      </c>
      <c r="C39" s="122"/>
      <c r="D39" s="363"/>
      <c r="E39" s="284"/>
      <c r="F39" s="285"/>
      <c r="G39" s="286"/>
      <c r="H39" s="287" t="s">
        <v>350</v>
      </c>
      <c r="I39" s="168"/>
      <c r="J39" s="288"/>
      <c r="K39" s="288"/>
      <c r="L39" s="289"/>
    </row>
    <row r="40" spans="1:12" s="124" customFormat="1" ht="28.5" customHeight="1" x14ac:dyDescent="0.2">
      <c r="A40" s="78">
        <v>335</v>
      </c>
      <c r="B40" s="215" t="s">
        <v>603</v>
      </c>
      <c r="C40" s="122"/>
      <c r="D40" s="363"/>
      <c r="E40" s="284"/>
      <c r="F40" s="285"/>
      <c r="G40" s="286"/>
      <c r="H40" s="287" t="s">
        <v>350</v>
      </c>
      <c r="I40" s="168"/>
      <c r="J40" s="288"/>
      <c r="K40" s="288"/>
      <c r="L40" s="289"/>
    </row>
    <row r="41" spans="1:12" s="124" customFormat="1" ht="28.5" customHeight="1" x14ac:dyDescent="0.2">
      <c r="A41" s="78">
        <v>365</v>
      </c>
      <c r="B41" s="215" t="s">
        <v>604</v>
      </c>
      <c r="C41" s="195"/>
      <c r="D41" s="356"/>
      <c r="E41" s="196"/>
      <c r="F41" s="197"/>
      <c r="G41" s="202"/>
      <c r="H41" s="198" t="s">
        <v>485</v>
      </c>
      <c r="I41" s="199"/>
      <c r="J41" s="200"/>
      <c r="K41" s="200"/>
      <c r="L41" s="201"/>
    </row>
    <row r="42" spans="1:12" s="124" customFormat="1" ht="28.5" customHeight="1" x14ac:dyDescent="0.2">
      <c r="A42" s="78">
        <v>366</v>
      </c>
      <c r="B42" s="215" t="s">
        <v>604</v>
      </c>
      <c r="C42" s="195"/>
      <c r="D42" s="356"/>
      <c r="E42" s="196"/>
      <c r="F42" s="197"/>
      <c r="G42" s="202"/>
      <c r="H42" s="198" t="s">
        <v>485</v>
      </c>
      <c r="I42" s="199"/>
      <c r="J42" s="200"/>
      <c r="K42" s="200"/>
      <c r="L42" s="201"/>
    </row>
    <row r="43" spans="1:12" s="124" customFormat="1" ht="28.5" customHeight="1" x14ac:dyDescent="0.2">
      <c r="A43" s="78">
        <v>367</v>
      </c>
      <c r="B43" s="215" t="s">
        <v>604</v>
      </c>
      <c r="C43" s="195"/>
      <c r="D43" s="356"/>
      <c r="E43" s="196"/>
      <c r="F43" s="197"/>
      <c r="G43" s="202"/>
      <c r="H43" s="198" t="s">
        <v>485</v>
      </c>
      <c r="I43" s="199"/>
      <c r="J43" s="200"/>
      <c r="K43" s="200"/>
      <c r="L43" s="201"/>
    </row>
    <row r="44" spans="1:12" s="124" customFormat="1" ht="28.5" customHeight="1" x14ac:dyDescent="0.2">
      <c r="A44" s="78"/>
      <c r="B44" s="215" t="s">
        <v>605</v>
      </c>
      <c r="C44" s="391"/>
      <c r="D44" s="392"/>
      <c r="E44" s="393"/>
      <c r="F44" s="394"/>
      <c r="G44" s="395"/>
      <c r="H44" s="396" t="s">
        <v>489</v>
      </c>
      <c r="I44" s="397"/>
      <c r="J44" s="398"/>
      <c r="K44" s="398"/>
      <c r="L44" s="399"/>
    </row>
    <row r="45" spans="1:12" s="124" customFormat="1" ht="28.5" customHeight="1" x14ac:dyDescent="0.2">
      <c r="A45" s="78"/>
      <c r="B45" s="215" t="s">
        <v>605</v>
      </c>
      <c r="C45" s="391"/>
      <c r="D45" s="392"/>
      <c r="E45" s="393"/>
      <c r="F45" s="394"/>
      <c r="G45" s="395"/>
      <c r="H45" s="396" t="s">
        <v>489</v>
      </c>
      <c r="I45" s="397"/>
      <c r="J45" s="398"/>
      <c r="K45" s="398"/>
      <c r="L45" s="399"/>
    </row>
    <row r="46" spans="1:12" s="124" customFormat="1" ht="28.5" customHeight="1" x14ac:dyDescent="0.2">
      <c r="A46" s="78"/>
      <c r="B46" s="215" t="s">
        <v>605</v>
      </c>
      <c r="C46" s="391"/>
      <c r="D46" s="392"/>
      <c r="E46" s="393"/>
      <c r="F46" s="394"/>
      <c r="G46" s="395"/>
      <c r="H46" s="396" t="s">
        <v>489</v>
      </c>
      <c r="I46" s="397"/>
      <c r="J46" s="398"/>
      <c r="K46" s="398"/>
      <c r="L46" s="399"/>
    </row>
    <row r="47" spans="1:12" s="124" customFormat="1" ht="28.5" customHeight="1" x14ac:dyDescent="0.2">
      <c r="A47" s="78">
        <v>396</v>
      </c>
      <c r="B47" s="215" t="s">
        <v>606</v>
      </c>
      <c r="C47" s="122"/>
      <c r="D47" s="363"/>
      <c r="E47" s="284"/>
      <c r="F47" s="285"/>
      <c r="G47" s="286"/>
      <c r="H47" s="287" t="s">
        <v>48</v>
      </c>
      <c r="I47" s="168"/>
      <c r="J47" s="288"/>
      <c r="K47" s="288"/>
      <c r="L47" s="289"/>
    </row>
    <row r="48" spans="1:12" s="124" customFormat="1" ht="28.5" customHeight="1" x14ac:dyDescent="0.2">
      <c r="A48" s="78">
        <v>397</v>
      </c>
      <c r="B48" s="215" t="s">
        <v>606</v>
      </c>
      <c r="C48" s="122"/>
      <c r="D48" s="363"/>
      <c r="E48" s="284"/>
      <c r="F48" s="285"/>
      <c r="G48" s="286"/>
      <c r="H48" s="287" t="s">
        <v>48</v>
      </c>
      <c r="I48" s="168"/>
      <c r="J48" s="288"/>
      <c r="K48" s="288"/>
      <c r="L48" s="289"/>
    </row>
    <row r="49" spans="1:12" s="124" customFormat="1" ht="28.5" customHeight="1" x14ac:dyDescent="0.2">
      <c r="A49" s="78">
        <v>398</v>
      </c>
      <c r="B49" s="215" t="s">
        <v>606</v>
      </c>
      <c r="C49" s="122"/>
      <c r="D49" s="363"/>
      <c r="E49" s="284"/>
      <c r="F49" s="285"/>
      <c r="G49" s="286"/>
      <c r="H49" s="287" t="s">
        <v>48</v>
      </c>
      <c r="I49" s="168"/>
      <c r="J49" s="288"/>
      <c r="K49" s="288"/>
      <c r="L49" s="289"/>
    </row>
    <row r="50" spans="1:12" s="124" customFormat="1" ht="28.5" customHeight="1" x14ac:dyDescent="0.2">
      <c r="A50" s="78">
        <v>399</v>
      </c>
      <c r="B50" s="215" t="s">
        <v>606</v>
      </c>
      <c r="C50" s="122"/>
      <c r="D50" s="363"/>
      <c r="E50" s="284"/>
      <c r="F50" s="285"/>
      <c r="G50" s="286"/>
      <c r="H50" s="287" t="s">
        <v>48</v>
      </c>
      <c r="I50" s="168"/>
      <c r="J50" s="288"/>
      <c r="K50" s="288"/>
      <c r="L50" s="289"/>
    </row>
    <row r="51" spans="1:12" s="124" customFormat="1" ht="28.5" customHeight="1" x14ac:dyDescent="0.2">
      <c r="A51" s="78">
        <v>426</v>
      </c>
      <c r="B51" s="215" t="s">
        <v>302</v>
      </c>
      <c r="C51" s="195">
        <v>136</v>
      </c>
      <c r="D51" s="356">
        <v>10488070020</v>
      </c>
      <c r="E51" s="196">
        <v>36350</v>
      </c>
      <c r="F51" s="197" t="s">
        <v>558</v>
      </c>
      <c r="G51" s="202" t="s">
        <v>546</v>
      </c>
      <c r="H51" s="198" t="s">
        <v>264</v>
      </c>
      <c r="I51" s="199"/>
      <c r="J51" s="200"/>
      <c r="K51" s="200"/>
      <c r="L51" s="201">
        <v>1</v>
      </c>
    </row>
    <row r="52" spans="1:12" s="124" customFormat="1" ht="28.5" customHeight="1" x14ac:dyDescent="0.2">
      <c r="A52" s="78">
        <v>427</v>
      </c>
      <c r="B52" s="215" t="s">
        <v>303</v>
      </c>
      <c r="C52" s="195">
        <v>150</v>
      </c>
      <c r="D52" s="356">
        <v>27721990052</v>
      </c>
      <c r="E52" s="196">
        <v>36207</v>
      </c>
      <c r="F52" s="197" t="s">
        <v>559</v>
      </c>
      <c r="G52" s="202" t="s">
        <v>541</v>
      </c>
      <c r="H52" s="198" t="s">
        <v>264</v>
      </c>
      <c r="I52" s="199"/>
      <c r="J52" s="200"/>
      <c r="K52" s="200"/>
      <c r="L52" s="201">
        <v>2</v>
      </c>
    </row>
    <row r="53" spans="1:12" s="124" customFormat="1" ht="28.5" customHeight="1" x14ac:dyDescent="0.2">
      <c r="A53" s="78">
        <v>428</v>
      </c>
      <c r="B53" s="215" t="s">
        <v>607</v>
      </c>
      <c r="C53" s="195"/>
      <c r="D53" s="356"/>
      <c r="E53" s="196"/>
      <c r="F53" s="197"/>
      <c r="G53" s="202"/>
      <c r="H53" s="198" t="s">
        <v>264</v>
      </c>
      <c r="I53" s="199"/>
      <c r="J53" s="200"/>
      <c r="K53" s="200"/>
      <c r="L53" s="201"/>
    </row>
    <row r="54" spans="1:12" s="124" customFormat="1" ht="28.5" customHeight="1" x14ac:dyDescent="0.2">
      <c r="A54" s="78">
        <v>429</v>
      </c>
      <c r="B54" s="215" t="s">
        <v>607</v>
      </c>
      <c r="C54" s="195"/>
      <c r="D54" s="356"/>
      <c r="E54" s="196"/>
      <c r="F54" s="197"/>
      <c r="G54" s="202"/>
      <c r="H54" s="198" t="s">
        <v>264</v>
      </c>
      <c r="I54" s="199"/>
      <c r="J54" s="200"/>
      <c r="K54" s="200"/>
      <c r="L54" s="201"/>
    </row>
    <row r="55" spans="1:12" s="124" customFormat="1" ht="28.5" customHeight="1" x14ac:dyDescent="0.2">
      <c r="A55" s="78">
        <v>430</v>
      </c>
      <c r="B55" s="215" t="s">
        <v>607</v>
      </c>
      <c r="C55" s="195"/>
      <c r="D55" s="356"/>
      <c r="E55" s="196"/>
      <c r="F55" s="197"/>
      <c r="G55" s="202"/>
      <c r="H55" s="198" t="s">
        <v>264</v>
      </c>
      <c r="I55" s="199"/>
      <c r="J55" s="200"/>
      <c r="K55" s="200"/>
      <c r="L55" s="201"/>
    </row>
    <row r="56" spans="1:12" s="124" customFormat="1" ht="28.5" customHeight="1" x14ac:dyDescent="0.2">
      <c r="A56" s="78">
        <v>455</v>
      </c>
      <c r="B56" s="215" t="s">
        <v>608</v>
      </c>
      <c r="C56" s="122"/>
      <c r="D56" s="363"/>
      <c r="E56" s="284"/>
      <c r="F56" s="285"/>
      <c r="G56" s="286"/>
      <c r="H56" s="287" t="s">
        <v>49</v>
      </c>
      <c r="I56" s="168"/>
      <c r="J56" s="288"/>
      <c r="K56" s="288"/>
      <c r="L56" s="289"/>
    </row>
    <row r="57" spans="1:12" s="124" customFormat="1" ht="28.5" customHeight="1" x14ac:dyDescent="0.2">
      <c r="A57" s="78">
        <v>456</v>
      </c>
      <c r="B57" s="215" t="s">
        <v>608</v>
      </c>
      <c r="C57" s="122"/>
      <c r="D57" s="363"/>
      <c r="E57" s="284"/>
      <c r="F57" s="285"/>
      <c r="G57" s="286"/>
      <c r="H57" s="287" t="s">
        <v>49</v>
      </c>
      <c r="I57" s="168"/>
      <c r="J57" s="288"/>
      <c r="K57" s="288"/>
      <c r="L57" s="289"/>
    </row>
    <row r="58" spans="1:12" s="124" customFormat="1" ht="28.5" customHeight="1" x14ac:dyDescent="0.2">
      <c r="A58" s="78">
        <v>457</v>
      </c>
      <c r="B58" s="215" t="s">
        <v>608</v>
      </c>
      <c r="C58" s="122"/>
      <c r="D58" s="363"/>
      <c r="E58" s="284"/>
      <c r="F58" s="285"/>
      <c r="G58" s="286"/>
      <c r="H58" s="287" t="s">
        <v>49</v>
      </c>
      <c r="I58" s="168"/>
      <c r="J58" s="288"/>
      <c r="K58" s="288"/>
      <c r="L58" s="289"/>
    </row>
    <row r="59" spans="1:12" s="124" customFormat="1" ht="28.5" customHeight="1" x14ac:dyDescent="0.2">
      <c r="A59" s="78">
        <v>483</v>
      </c>
      <c r="B59" s="215" t="s">
        <v>289</v>
      </c>
      <c r="C59" s="195">
        <v>174</v>
      </c>
      <c r="D59" s="356"/>
      <c r="E59" s="196">
        <v>36107</v>
      </c>
      <c r="F59" s="197" t="s">
        <v>556</v>
      </c>
      <c r="G59" s="202" t="s">
        <v>557</v>
      </c>
      <c r="H59" s="198" t="s">
        <v>265</v>
      </c>
      <c r="I59" s="199">
        <v>495</v>
      </c>
      <c r="J59" s="200"/>
      <c r="K59" s="200"/>
      <c r="L59" s="201">
        <v>1</v>
      </c>
    </row>
    <row r="60" spans="1:12" s="124" customFormat="1" ht="28.5" customHeight="1" x14ac:dyDescent="0.2">
      <c r="A60" s="78">
        <v>484</v>
      </c>
      <c r="B60" s="215" t="s">
        <v>609</v>
      </c>
      <c r="C60" s="195"/>
      <c r="D60" s="356"/>
      <c r="E60" s="196"/>
      <c r="F60" s="197"/>
      <c r="G60" s="202"/>
      <c r="H60" s="198" t="s">
        <v>265</v>
      </c>
      <c r="I60" s="199"/>
      <c r="J60" s="200"/>
      <c r="K60" s="200"/>
      <c r="L60" s="201"/>
    </row>
    <row r="61" spans="1:12" s="124" customFormat="1" ht="28.5" customHeight="1" x14ac:dyDescent="0.2">
      <c r="A61" s="78">
        <v>485</v>
      </c>
      <c r="B61" s="215" t="s">
        <v>609</v>
      </c>
      <c r="C61" s="195"/>
      <c r="D61" s="356"/>
      <c r="E61" s="196"/>
      <c r="F61" s="197"/>
      <c r="G61" s="202"/>
      <c r="H61" s="198" t="s">
        <v>265</v>
      </c>
      <c r="I61" s="199"/>
      <c r="J61" s="200"/>
      <c r="K61" s="200"/>
      <c r="L61" s="201"/>
    </row>
    <row r="62" spans="1:12" s="124" customFormat="1" ht="28.5" customHeight="1" x14ac:dyDescent="0.2">
      <c r="A62" s="78">
        <v>486</v>
      </c>
      <c r="B62" s="215" t="s">
        <v>609</v>
      </c>
      <c r="C62" s="195"/>
      <c r="D62" s="356"/>
      <c r="E62" s="196"/>
      <c r="F62" s="197"/>
      <c r="G62" s="202"/>
      <c r="H62" s="198" t="s">
        <v>265</v>
      </c>
      <c r="I62" s="199"/>
      <c r="J62" s="200"/>
      <c r="K62" s="200"/>
      <c r="L62" s="201"/>
    </row>
    <row r="63" spans="1:12" s="124" customFormat="1" ht="28.5" customHeight="1" x14ac:dyDescent="0.2">
      <c r="A63" s="78">
        <v>510</v>
      </c>
      <c r="B63" s="215" t="s">
        <v>197</v>
      </c>
      <c r="C63" s="122">
        <v>149</v>
      </c>
      <c r="D63" s="363">
        <v>39448657736</v>
      </c>
      <c r="E63" s="284">
        <v>35969</v>
      </c>
      <c r="F63" s="285" t="s">
        <v>555</v>
      </c>
      <c r="G63" s="286" t="s">
        <v>541</v>
      </c>
      <c r="H63" s="287" t="s">
        <v>195</v>
      </c>
      <c r="I63" s="168"/>
      <c r="J63" s="288"/>
      <c r="K63" s="288"/>
      <c r="L63" s="289">
        <v>1</v>
      </c>
    </row>
    <row r="64" spans="1:12" s="124" customFormat="1" ht="28.5" customHeight="1" x14ac:dyDescent="0.2">
      <c r="A64" s="78">
        <v>511</v>
      </c>
      <c r="B64" s="215" t="s">
        <v>610</v>
      </c>
      <c r="C64" s="122"/>
      <c r="D64" s="363"/>
      <c r="E64" s="284"/>
      <c r="F64" s="285"/>
      <c r="G64" s="286"/>
      <c r="H64" s="287" t="s">
        <v>195</v>
      </c>
      <c r="I64" s="168"/>
      <c r="J64" s="288"/>
      <c r="K64" s="288"/>
      <c r="L64" s="289"/>
    </row>
    <row r="65" spans="1:12" s="124" customFormat="1" ht="28.5" customHeight="1" x14ac:dyDescent="0.2">
      <c r="A65" s="78">
        <v>512</v>
      </c>
      <c r="B65" s="215" t="s">
        <v>610</v>
      </c>
      <c r="C65" s="122"/>
      <c r="D65" s="363"/>
      <c r="E65" s="284"/>
      <c r="F65" s="285"/>
      <c r="G65" s="286"/>
      <c r="H65" s="287" t="s">
        <v>195</v>
      </c>
      <c r="I65" s="168"/>
      <c r="J65" s="288"/>
      <c r="K65" s="288"/>
      <c r="L65" s="289"/>
    </row>
    <row r="66" spans="1:12" s="124" customFormat="1" ht="28.5" customHeight="1" x14ac:dyDescent="0.2">
      <c r="A66" s="78">
        <v>513</v>
      </c>
      <c r="B66" s="215" t="s">
        <v>610</v>
      </c>
      <c r="C66" s="122"/>
      <c r="D66" s="363"/>
      <c r="E66" s="284"/>
      <c r="F66" s="285"/>
      <c r="G66" s="286"/>
      <c r="H66" s="287" t="s">
        <v>195</v>
      </c>
      <c r="I66" s="168"/>
      <c r="J66" s="288"/>
      <c r="K66" s="288"/>
      <c r="L66" s="289"/>
    </row>
    <row r="67" spans="1:12" s="124" customFormat="1" ht="28.5" customHeight="1" x14ac:dyDescent="0.2">
      <c r="A67" s="78">
        <v>536</v>
      </c>
      <c r="B67" s="215" t="s">
        <v>611</v>
      </c>
      <c r="C67" s="195"/>
      <c r="D67" s="356"/>
      <c r="E67" s="196"/>
      <c r="F67" s="197"/>
      <c r="G67" s="202"/>
      <c r="H67" s="198" t="s">
        <v>196</v>
      </c>
      <c r="I67" s="199"/>
      <c r="J67" s="200"/>
      <c r="K67" s="200"/>
      <c r="L67" s="201"/>
    </row>
    <row r="68" spans="1:12" s="124" customFormat="1" ht="28.5" customHeight="1" x14ac:dyDescent="0.2">
      <c r="A68" s="78">
        <v>537</v>
      </c>
      <c r="B68" s="215" t="s">
        <v>611</v>
      </c>
      <c r="C68" s="195"/>
      <c r="D68" s="356"/>
      <c r="E68" s="196"/>
      <c r="F68" s="197"/>
      <c r="G68" s="202"/>
      <c r="H68" s="198" t="s">
        <v>196</v>
      </c>
      <c r="I68" s="199"/>
      <c r="J68" s="200"/>
      <c r="K68" s="200"/>
      <c r="L68" s="201"/>
    </row>
    <row r="69" spans="1:12" s="124" customFormat="1" ht="28.5" customHeight="1" x14ac:dyDescent="0.2">
      <c r="A69" s="78">
        <v>561</v>
      </c>
      <c r="B69" s="215" t="s">
        <v>235</v>
      </c>
      <c r="C69" s="122">
        <v>181</v>
      </c>
      <c r="D69" s="363"/>
      <c r="E69" s="284">
        <v>36161</v>
      </c>
      <c r="F69" s="285" t="s">
        <v>560</v>
      </c>
      <c r="G69" s="286" t="s">
        <v>561</v>
      </c>
      <c r="H69" s="287" t="s">
        <v>194</v>
      </c>
      <c r="I69" s="168"/>
      <c r="J69" s="288"/>
      <c r="K69" s="288"/>
      <c r="L69" s="289">
        <v>1</v>
      </c>
    </row>
    <row r="70" spans="1:12" s="124" customFormat="1" ht="28.5" customHeight="1" x14ac:dyDescent="0.2">
      <c r="A70" s="78">
        <v>562</v>
      </c>
      <c r="B70" s="215" t="s">
        <v>612</v>
      </c>
      <c r="C70" s="122"/>
      <c r="D70" s="363"/>
      <c r="E70" s="284"/>
      <c r="F70" s="285"/>
      <c r="G70" s="286"/>
      <c r="H70" s="287" t="s">
        <v>194</v>
      </c>
      <c r="I70" s="364"/>
      <c r="J70" s="365"/>
      <c r="K70" s="365"/>
      <c r="L70" s="366"/>
    </row>
    <row r="71" spans="1:12" s="124" customFormat="1" ht="28.5" customHeight="1" x14ac:dyDescent="0.2">
      <c r="A71" s="78">
        <v>563</v>
      </c>
      <c r="B71" s="215" t="s">
        <v>612</v>
      </c>
      <c r="C71" s="122"/>
      <c r="D71" s="363"/>
      <c r="E71" s="284"/>
      <c r="F71" s="285"/>
      <c r="G71" s="286"/>
      <c r="H71" s="287" t="s">
        <v>194</v>
      </c>
      <c r="I71" s="364"/>
      <c r="J71" s="365"/>
      <c r="K71" s="365"/>
      <c r="L71" s="366"/>
    </row>
    <row r="72" spans="1:12" s="124" customFormat="1" ht="28.5" customHeight="1" x14ac:dyDescent="0.2">
      <c r="A72" s="78">
        <v>585</v>
      </c>
      <c r="B72" s="283" t="s">
        <v>613</v>
      </c>
      <c r="C72" s="275"/>
      <c r="D72" s="357"/>
      <c r="E72" s="276"/>
      <c r="F72" s="277"/>
      <c r="G72" s="278"/>
      <c r="H72" s="279" t="s">
        <v>351</v>
      </c>
      <c r="I72" s="280"/>
      <c r="J72" s="281"/>
      <c r="K72" s="281"/>
      <c r="L72" s="282"/>
    </row>
    <row r="73" spans="1:12" s="124" customFormat="1" ht="28.5" customHeight="1" x14ac:dyDescent="0.2">
      <c r="A73" s="78">
        <v>586</v>
      </c>
      <c r="B73" s="283" t="s">
        <v>613</v>
      </c>
      <c r="C73" s="275"/>
      <c r="D73" s="357"/>
      <c r="E73" s="276"/>
      <c r="F73" s="277"/>
      <c r="G73" s="278"/>
      <c r="H73" s="279" t="s">
        <v>351</v>
      </c>
      <c r="I73" s="280"/>
      <c r="J73" s="281"/>
      <c r="K73" s="281"/>
      <c r="L73" s="282"/>
    </row>
    <row r="74" spans="1:12" s="124" customFormat="1" ht="66" customHeight="1" x14ac:dyDescent="0.2">
      <c r="A74" s="78">
        <v>597</v>
      </c>
      <c r="B74" s="283" t="s">
        <v>405</v>
      </c>
      <c r="C74" s="367" t="s">
        <v>562</v>
      </c>
      <c r="D74" s="368"/>
      <c r="E74" s="369" t="s">
        <v>563</v>
      </c>
      <c r="F74" s="370" t="s">
        <v>564</v>
      </c>
      <c r="G74" s="371" t="s">
        <v>541</v>
      </c>
      <c r="H74" s="372" t="s">
        <v>352</v>
      </c>
      <c r="I74" s="364"/>
      <c r="J74" s="365" t="s">
        <v>565</v>
      </c>
      <c r="K74" s="365" t="s">
        <v>566</v>
      </c>
      <c r="L74" s="366"/>
    </row>
    <row r="75" spans="1:12" s="124" customFormat="1" ht="66" customHeight="1" x14ac:dyDescent="0.2">
      <c r="A75" s="78">
        <v>598</v>
      </c>
      <c r="B75" s="283" t="s">
        <v>614</v>
      </c>
      <c r="C75" s="367"/>
      <c r="D75" s="368"/>
      <c r="E75" s="369"/>
      <c r="F75" s="370"/>
      <c r="G75" s="371"/>
      <c r="H75" s="372" t="s">
        <v>352</v>
      </c>
      <c r="I75" s="364"/>
      <c r="J75" s="365"/>
      <c r="K75" s="365"/>
      <c r="L75" s="366"/>
    </row>
    <row r="76" spans="1:12" s="124" customFormat="1" ht="66" customHeight="1" x14ac:dyDescent="0.2">
      <c r="A76" s="78">
        <v>599</v>
      </c>
      <c r="B76" s="283" t="s">
        <v>614</v>
      </c>
      <c r="C76" s="367"/>
      <c r="D76" s="368"/>
      <c r="E76" s="369"/>
      <c r="F76" s="370"/>
      <c r="G76" s="371"/>
      <c r="H76" s="372" t="s">
        <v>352</v>
      </c>
      <c r="I76" s="364"/>
      <c r="J76" s="365"/>
      <c r="K76" s="365"/>
      <c r="L76" s="366"/>
    </row>
    <row r="77" spans="1:12" s="124" customFormat="1" ht="66" customHeight="1" x14ac:dyDescent="0.2">
      <c r="A77" s="78">
        <v>600</v>
      </c>
      <c r="B77" s="283" t="s">
        <v>614</v>
      </c>
      <c r="C77" s="367"/>
      <c r="D77" s="368"/>
      <c r="E77" s="369"/>
      <c r="F77" s="370"/>
      <c r="G77" s="371"/>
      <c r="H77" s="372" t="s">
        <v>352</v>
      </c>
      <c r="I77" s="364"/>
      <c r="J77" s="365"/>
      <c r="K77" s="365"/>
      <c r="L77" s="366"/>
    </row>
    <row r="78" spans="1:12" s="124" customFormat="1" ht="66" customHeight="1" x14ac:dyDescent="0.2">
      <c r="A78" s="78">
        <v>601</v>
      </c>
      <c r="B78" s="283" t="s">
        <v>614</v>
      </c>
      <c r="C78" s="367"/>
      <c r="D78" s="368"/>
      <c r="E78" s="369"/>
      <c r="F78" s="370"/>
      <c r="G78" s="371"/>
      <c r="H78" s="372" t="s">
        <v>352</v>
      </c>
      <c r="I78" s="364"/>
      <c r="J78" s="365"/>
      <c r="K78" s="365"/>
      <c r="L78" s="366"/>
    </row>
    <row r="79" spans="1:12" s="124" customFormat="1" ht="66" customHeight="1" x14ac:dyDescent="0.2">
      <c r="A79" s="78">
        <v>602</v>
      </c>
      <c r="B79" s="283" t="s">
        <v>614</v>
      </c>
      <c r="C79" s="367"/>
      <c r="D79" s="368"/>
      <c r="E79" s="369"/>
      <c r="F79" s="370"/>
      <c r="G79" s="371"/>
      <c r="H79" s="372" t="s">
        <v>352</v>
      </c>
      <c r="I79" s="364"/>
      <c r="J79" s="365"/>
      <c r="K79" s="365"/>
      <c r="L79" s="366"/>
    </row>
    <row r="80" spans="1:12" s="124" customFormat="1" ht="66" customHeight="1" x14ac:dyDescent="0.2">
      <c r="A80" s="78">
        <v>603</v>
      </c>
      <c r="B80" s="283" t="s">
        <v>614</v>
      </c>
      <c r="C80" s="367"/>
      <c r="D80" s="368"/>
      <c r="E80" s="369"/>
      <c r="F80" s="370"/>
      <c r="G80" s="371"/>
      <c r="H80" s="372" t="s">
        <v>352</v>
      </c>
      <c r="I80" s="364"/>
      <c r="J80" s="365"/>
      <c r="K80" s="365"/>
      <c r="L80" s="366"/>
    </row>
    <row r="81" spans="1:12" s="124" customFormat="1" ht="66" customHeight="1" x14ac:dyDescent="0.2">
      <c r="A81" s="78">
        <v>604</v>
      </c>
      <c r="B81" s="283" t="s">
        <v>614</v>
      </c>
      <c r="C81" s="367"/>
      <c r="D81" s="368"/>
      <c r="E81" s="369"/>
      <c r="F81" s="370"/>
      <c r="G81" s="371"/>
      <c r="H81" s="372" t="s">
        <v>352</v>
      </c>
      <c r="I81" s="364"/>
      <c r="J81" s="365"/>
      <c r="K81" s="365"/>
      <c r="L81" s="366"/>
    </row>
    <row r="82" spans="1:12" s="124" customFormat="1" ht="71.25" customHeight="1" thickBot="1" x14ac:dyDescent="0.25">
      <c r="A82" s="78">
        <v>605</v>
      </c>
      <c r="B82" s="283" t="s">
        <v>615</v>
      </c>
      <c r="C82" s="275"/>
      <c r="D82" s="357"/>
      <c r="E82" s="276"/>
      <c r="F82" s="277"/>
      <c r="G82" s="278"/>
      <c r="H82" s="279" t="s">
        <v>353</v>
      </c>
      <c r="I82" s="221"/>
      <c r="J82" s="281"/>
      <c r="K82" s="281"/>
      <c r="L82" s="282"/>
    </row>
    <row r="83" spans="1:12" s="124" customFormat="1" ht="71.25" customHeight="1" x14ac:dyDescent="0.2">
      <c r="A83" s="78">
        <v>606</v>
      </c>
      <c r="B83" s="215" t="s">
        <v>615</v>
      </c>
      <c r="C83" s="195"/>
      <c r="D83" s="356"/>
      <c r="E83" s="196"/>
      <c r="F83" s="197"/>
      <c r="G83" s="202"/>
      <c r="H83" s="198" t="s">
        <v>353</v>
      </c>
      <c r="I83" s="362"/>
      <c r="J83" s="281"/>
      <c r="K83" s="281"/>
      <c r="L83" s="282"/>
    </row>
    <row r="84" spans="1:12" s="124" customFormat="1" ht="71.25" customHeight="1" x14ac:dyDescent="0.2">
      <c r="A84" s="78">
        <v>607</v>
      </c>
      <c r="B84" s="215" t="s">
        <v>615</v>
      </c>
      <c r="C84" s="195"/>
      <c r="D84" s="356"/>
      <c r="E84" s="196"/>
      <c r="F84" s="197"/>
      <c r="G84" s="202"/>
      <c r="H84" s="198" t="s">
        <v>353</v>
      </c>
      <c r="I84" s="362"/>
      <c r="J84" s="281"/>
      <c r="K84" s="281"/>
      <c r="L84" s="282"/>
    </row>
    <row r="85" spans="1:12" s="124" customFormat="1" ht="71.25" customHeight="1" x14ac:dyDescent="0.2">
      <c r="A85" s="78">
        <v>608</v>
      </c>
      <c r="B85" s="215" t="s">
        <v>615</v>
      </c>
      <c r="C85" s="195"/>
      <c r="D85" s="356"/>
      <c r="E85" s="196"/>
      <c r="F85" s="197"/>
      <c r="G85" s="202"/>
      <c r="H85" s="198" t="s">
        <v>353</v>
      </c>
      <c r="I85" s="362"/>
      <c r="J85" s="281"/>
      <c r="K85" s="281"/>
      <c r="L85" s="282"/>
    </row>
    <row r="86" spans="1:12" s="124" customFormat="1" ht="71.25" customHeight="1" x14ac:dyDescent="0.2">
      <c r="A86" s="78">
        <v>609</v>
      </c>
      <c r="B86" s="215" t="s">
        <v>615</v>
      </c>
      <c r="C86" s="195"/>
      <c r="D86" s="356"/>
      <c r="E86" s="196"/>
      <c r="F86" s="197"/>
      <c r="G86" s="202"/>
      <c r="H86" s="198" t="s">
        <v>353</v>
      </c>
      <c r="I86" s="362"/>
      <c r="J86" s="281"/>
      <c r="K86" s="281"/>
      <c r="L86" s="282"/>
    </row>
    <row r="87" spans="1:12" s="124" customFormat="1" ht="71.25" customHeight="1" x14ac:dyDescent="0.2">
      <c r="A87" s="78">
        <v>610</v>
      </c>
      <c r="B87" s="215" t="s">
        <v>615</v>
      </c>
      <c r="C87" s="195"/>
      <c r="D87" s="356"/>
      <c r="E87" s="196"/>
      <c r="F87" s="197"/>
      <c r="G87" s="202"/>
      <c r="H87" s="198" t="s">
        <v>353</v>
      </c>
      <c r="I87" s="362"/>
      <c r="J87" s="281"/>
      <c r="K87" s="281"/>
      <c r="L87" s="282"/>
    </row>
    <row r="88" spans="1:12" s="124" customFormat="1" ht="71.25" customHeight="1" x14ac:dyDescent="0.2">
      <c r="A88" s="78">
        <v>611</v>
      </c>
      <c r="B88" s="215" t="s">
        <v>615</v>
      </c>
      <c r="C88" s="195"/>
      <c r="D88" s="356"/>
      <c r="E88" s="196"/>
      <c r="F88" s="197"/>
      <c r="G88" s="202"/>
      <c r="H88" s="198" t="s">
        <v>353</v>
      </c>
      <c r="I88" s="362"/>
      <c r="J88" s="281"/>
      <c r="K88" s="281"/>
      <c r="L88" s="282"/>
    </row>
    <row r="89" spans="1:12" s="124" customFormat="1" ht="71.25" customHeight="1" x14ac:dyDescent="0.2">
      <c r="A89" s="78">
        <v>612</v>
      </c>
      <c r="B89" s="215" t="s">
        <v>615</v>
      </c>
      <c r="C89" s="195"/>
      <c r="D89" s="356"/>
      <c r="E89" s="196"/>
      <c r="F89" s="197"/>
      <c r="G89" s="202"/>
      <c r="H89" s="198" t="s">
        <v>353</v>
      </c>
      <c r="I89" s="362"/>
      <c r="J89" s="281"/>
      <c r="K89" s="281"/>
      <c r="L89" s="282"/>
    </row>
    <row r="90" spans="1:12" s="124" customFormat="1" ht="71.25" customHeight="1" x14ac:dyDescent="0.2">
      <c r="A90" s="78">
        <v>613</v>
      </c>
      <c r="B90" s="215" t="s">
        <v>615</v>
      </c>
      <c r="C90" s="195"/>
      <c r="D90" s="356"/>
      <c r="E90" s="196"/>
      <c r="F90" s="197"/>
      <c r="G90" s="202"/>
      <c r="H90" s="198" t="s">
        <v>353</v>
      </c>
      <c r="I90" s="362"/>
      <c r="J90" s="281"/>
      <c r="K90" s="281"/>
      <c r="L90" s="282"/>
    </row>
    <row r="91" spans="1:12" s="124" customFormat="1" ht="71.25" customHeight="1" x14ac:dyDescent="0.2">
      <c r="A91" s="78">
        <v>614</v>
      </c>
      <c r="B91" s="215" t="s">
        <v>615</v>
      </c>
      <c r="C91" s="195"/>
      <c r="D91" s="356"/>
      <c r="E91" s="196"/>
      <c r="F91" s="197"/>
      <c r="G91" s="202"/>
      <c r="H91" s="198" t="s">
        <v>353</v>
      </c>
      <c r="I91" s="362"/>
      <c r="J91" s="281"/>
      <c r="K91" s="281"/>
      <c r="L91" s="282"/>
    </row>
    <row r="92" spans="1:12" s="124" customFormat="1" ht="71.25" customHeight="1" x14ac:dyDescent="0.2">
      <c r="A92" s="78">
        <v>615</v>
      </c>
      <c r="B92" s="215" t="s">
        <v>615</v>
      </c>
      <c r="C92" s="195"/>
      <c r="D92" s="356"/>
      <c r="E92" s="196"/>
      <c r="F92" s="197"/>
      <c r="G92" s="202"/>
      <c r="H92" s="198" t="s">
        <v>353</v>
      </c>
      <c r="I92" s="362"/>
      <c r="J92" s="281"/>
      <c r="K92" s="281"/>
      <c r="L92" s="282"/>
    </row>
    <row r="93" spans="1:12" s="124" customFormat="1" ht="71.25" customHeight="1" x14ac:dyDescent="0.2">
      <c r="A93" s="78">
        <v>616</v>
      </c>
      <c r="B93" s="215" t="s">
        <v>615</v>
      </c>
      <c r="C93" s="195"/>
      <c r="D93" s="356"/>
      <c r="E93" s="196"/>
      <c r="F93" s="197"/>
      <c r="G93" s="202"/>
      <c r="H93" s="198" t="s">
        <v>353</v>
      </c>
      <c r="I93" s="362"/>
      <c r="J93" s="281"/>
      <c r="K93" s="281"/>
      <c r="L93" s="282"/>
    </row>
    <row r="94" spans="1:12" s="124" customFormat="1" ht="71.25" customHeight="1" x14ac:dyDescent="0.2">
      <c r="A94" s="78">
        <v>617</v>
      </c>
      <c r="B94" s="215" t="s">
        <v>615</v>
      </c>
      <c r="C94" s="195"/>
      <c r="D94" s="356"/>
      <c r="E94" s="196"/>
      <c r="F94" s="197"/>
      <c r="G94" s="202"/>
      <c r="H94" s="198" t="s">
        <v>353</v>
      </c>
      <c r="I94" s="362"/>
      <c r="J94" s="281"/>
      <c r="K94" s="281"/>
      <c r="L94" s="282"/>
    </row>
    <row r="95" spans="1:12" s="124" customFormat="1" ht="71.25" customHeight="1" x14ac:dyDescent="0.2">
      <c r="A95" s="78">
        <v>618</v>
      </c>
      <c r="B95" s="215" t="s">
        <v>615</v>
      </c>
      <c r="C95" s="195"/>
      <c r="D95" s="356"/>
      <c r="E95" s="196"/>
      <c r="F95" s="197"/>
      <c r="G95" s="202"/>
      <c r="H95" s="198" t="s">
        <v>353</v>
      </c>
      <c r="I95" s="362"/>
      <c r="J95" s="281"/>
      <c r="K95" s="281"/>
      <c r="L95" s="282"/>
    </row>
    <row r="96" spans="1:12" s="124" customFormat="1" ht="71.25" customHeight="1" x14ac:dyDescent="0.2">
      <c r="A96" s="78">
        <v>619</v>
      </c>
      <c r="B96" s="215" t="s">
        <v>615</v>
      </c>
      <c r="C96" s="195"/>
      <c r="D96" s="356"/>
      <c r="E96" s="196"/>
      <c r="F96" s="197"/>
      <c r="G96" s="202"/>
      <c r="H96" s="198" t="s">
        <v>353</v>
      </c>
      <c r="I96" s="362"/>
      <c r="J96" s="281"/>
      <c r="K96" s="281"/>
      <c r="L96" s="282"/>
    </row>
    <row r="97" spans="1:12" s="124" customFormat="1" ht="71.25" customHeight="1" x14ac:dyDescent="0.2">
      <c r="A97" s="78">
        <v>620</v>
      </c>
      <c r="B97" s="215" t="s">
        <v>615</v>
      </c>
      <c r="C97" s="195"/>
      <c r="D97" s="356"/>
      <c r="E97" s="196"/>
      <c r="F97" s="197"/>
      <c r="G97" s="202"/>
      <c r="H97" s="198" t="s">
        <v>353</v>
      </c>
      <c r="I97" s="362"/>
      <c r="J97" s="281"/>
      <c r="K97" s="281"/>
      <c r="L97" s="282"/>
    </row>
    <row r="98" spans="1:12" s="124" customFormat="1" ht="71.25" customHeight="1" x14ac:dyDescent="0.2">
      <c r="A98" s="78">
        <v>621</v>
      </c>
      <c r="B98" s="215" t="s">
        <v>615</v>
      </c>
      <c r="C98" s="195"/>
      <c r="D98" s="356"/>
      <c r="E98" s="196"/>
      <c r="F98" s="197"/>
      <c r="G98" s="202"/>
      <c r="H98" s="198" t="s">
        <v>353</v>
      </c>
      <c r="I98" s="362"/>
      <c r="J98" s="281"/>
      <c r="K98" s="281"/>
      <c r="L98" s="282"/>
    </row>
    <row r="99" spans="1:12" s="124" customFormat="1" ht="71.25" customHeight="1" x14ac:dyDescent="0.2">
      <c r="A99" s="78">
        <v>622</v>
      </c>
      <c r="B99" s="215" t="s">
        <v>615</v>
      </c>
      <c r="C99" s="195"/>
      <c r="D99" s="356"/>
      <c r="E99" s="196"/>
      <c r="F99" s="197"/>
      <c r="G99" s="202"/>
      <c r="H99" s="198" t="s">
        <v>353</v>
      </c>
      <c r="I99" s="362"/>
      <c r="J99" s="281"/>
      <c r="K99" s="281"/>
      <c r="L99" s="282"/>
    </row>
    <row r="100" spans="1:12" s="124" customFormat="1" ht="71.25" customHeight="1" x14ac:dyDescent="0.2">
      <c r="A100" s="78">
        <v>623</v>
      </c>
      <c r="B100" s="215" t="s">
        <v>615</v>
      </c>
      <c r="C100" s="195"/>
      <c r="D100" s="356"/>
      <c r="E100" s="196"/>
      <c r="F100" s="197"/>
      <c r="G100" s="202"/>
      <c r="H100" s="198" t="s">
        <v>353</v>
      </c>
      <c r="I100" s="362"/>
      <c r="J100" s="281"/>
      <c r="K100" s="281"/>
      <c r="L100" s="282"/>
    </row>
    <row r="101" spans="1:12" s="124" customFormat="1" ht="71.25" customHeight="1" thickBot="1" x14ac:dyDescent="0.25">
      <c r="A101" s="78">
        <v>624</v>
      </c>
      <c r="B101" s="222" t="s">
        <v>615</v>
      </c>
      <c r="C101" s="216"/>
      <c r="D101" s="358"/>
      <c r="E101" s="217"/>
      <c r="F101" s="218"/>
      <c r="G101" s="219"/>
      <c r="H101" s="220" t="s">
        <v>353</v>
      </c>
      <c r="I101" s="362"/>
      <c r="J101" s="281"/>
      <c r="K101" s="281"/>
      <c r="L101" s="282"/>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sheetData>
  <autoFilter ref="A3:L101"/>
  <mergeCells count="3">
    <mergeCell ref="A1:L1"/>
    <mergeCell ref="A2:F2"/>
    <mergeCell ref="I2:L2"/>
  </mergeCells>
  <phoneticPr fontId="0" type="noConversion"/>
  <conditionalFormatting sqref="E4:E101">
    <cfRule type="cellIs" dxfId="46"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56"/>
  <sheetViews>
    <sheetView view="pageBreakPreview" zoomScale="60" zoomScaleNormal="100" workbookViewId="0">
      <selection activeCell="M18" sqref="M18"/>
    </sheetView>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459" t="s">
        <v>484</v>
      </c>
      <c r="B1" s="459"/>
      <c r="C1" s="459"/>
      <c r="D1" s="459"/>
      <c r="E1" s="459"/>
      <c r="F1" s="459"/>
      <c r="G1" s="459"/>
      <c r="H1" s="459"/>
      <c r="I1" s="459"/>
      <c r="J1" s="459"/>
      <c r="K1" s="459"/>
      <c r="L1" s="459"/>
      <c r="M1" s="459"/>
      <c r="N1" s="459"/>
      <c r="O1" s="459"/>
      <c r="P1" s="459"/>
    </row>
    <row r="2" spans="1:16" ht="18" customHeight="1" x14ac:dyDescent="0.2">
      <c r="A2" s="460" t="s">
        <v>520</v>
      </c>
      <c r="B2" s="460"/>
      <c r="C2" s="460"/>
      <c r="D2" s="460"/>
      <c r="E2" s="460"/>
      <c r="F2" s="460"/>
      <c r="G2" s="460"/>
      <c r="H2" s="460"/>
      <c r="I2" s="460"/>
      <c r="J2" s="460"/>
      <c r="K2" s="460"/>
      <c r="L2" s="460"/>
      <c r="M2" s="460"/>
      <c r="N2" s="460"/>
      <c r="O2" s="460"/>
      <c r="P2" s="460"/>
    </row>
    <row r="3" spans="1:16" ht="23.25" customHeight="1" x14ac:dyDescent="0.2">
      <c r="A3" s="461" t="s">
        <v>585</v>
      </c>
      <c r="B3" s="461"/>
      <c r="C3" s="461"/>
      <c r="D3" s="461"/>
      <c r="E3" s="461"/>
      <c r="F3" s="461"/>
      <c r="G3" s="461"/>
      <c r="H3" s="461"/>
      <c r="I3" s="461"/>
      <c r="J3" s="461"/>
      <c r="K3" s="461"/>
      <c r="L3" s="461"/>
      <c r="M3" s="461"/>
      <c r="N3" s="461"/>
      <c r="O3" s="461"/>
      <c r="P3" s="461"/>
    </row>
    <row r="4" spans="1:16" ht="23.25" customHeight="1" x14ac:dyDescent="0.2">
      <c r="A4" s="463" t="s">
        <v>183</v>
      </c>
      <c r="B4" s="463"/>
      <c r="C4" s="463"/>
      <c r="D4" s="463"/>
      <c r="E4" s="463"/>
      <c r="F4" s="463"/>
      <c r="G4" s="463"/>
      <c r="H4" s="224"/>
      <c r="J4" s="463" t="s">
        <v>288</v>
      </c>
      <c r="K4" s="463"/>
      <c r="L4" s="463"/>
      <c r="M4" s="463"/>
      <c r="N4" s="463"/>
      <c r="O4" s="463"/>
      <c r="P4" s="463"/>
    </row>
    <row r="5" spans="1:16" ht="31.5" customHeight="1" x14ac:dyDescent="0.2">
      <c r="A5" s="204" t="s">
        <v>482</v>
      </c>
      <c r="B5" s="204" t="s">
        <v>70</v>
      </c>
      <c r="C5" s="204" t="s">
        <v>69</v>
      </c>
      <c r="D5" s="205" t="s">
        <v>13</v>
      </c>
      <c r="E5" s="206" t="s">
        <v>14</v>
      </c>
      <c r="F5" s="206" t="s">
        <v>477</v>
      </c>
      <c r="G5" s="204" t="s">
        <v>184</v>
      </c>
      <c r="H5" s="224"/>
      <c r="I5" s="318"/>
      <c r="J5" s="204" t="s">
        <v>482</v>
      </c>
      <c r="K5" s="204" t="s">
        <v>70</v>
      </c>
      <c r="L5" s="204" t="s">
        <v>69</v>
      </c>
      <c r="M5" s="205" t="s">
        <v>13</v>
      </c>
      <c r="N5" s="206" t="s">
        <v>14</v>
      </c>
      <c r="O5" s="206" t="s">
        <v>477</v>
      </c>
      <c r="P5" s="204" t="s">
        <v>184</v>
      </c>
    </row>
    <row r="6" spans="1:16" ht="36.75" customHeight="1" x14ac:dyDescent="0.2">
      <c r="A6" s="330">
        <v>1</v>
      </c>
      <c r="B6" s="331" t="s">
        <v>144</v>
      </c>
      <c r="C6" s="332" t="s">
        <v>594</v>
      </c>
      <c r="D6" s="333" t="s">
        <v>594</v>
      </c>
      <c r="E6" s="334" t="s">
        <v>594</v>
      </c>
      <c r="F6" s="334" t="s">
        <v>594</v>
      </c>
      <c r="G6" s="340"/>
      <c r="H6" s="225"/>
      <c r="I6" s="66">
        <v>1</v>
      </c>
      <c r="J6" s="330">
        <v>1</v>
      </c>
      <c r="K6" s="331" t="s">
        <v>123</v>
      </c>
      <c r="L6" s="332" t="s">
        <v>594</v>
      </c>
      <c r="M6" s="333" t="s">
        <v>594</v>
      </c>
      <c r="N6" s="334" t="s">
        <v>594</v>
      </c>
      <c r="O6" s="334" t="s">
        <v>594</v>
      </c>
      <c r="P6" s="340"/>
    </row>
    <row r="7" spans="1:16" ht="36.75" customHeight="1" x14ac:dyDescent="0.2">
      <c r="A7" s="330">
        <v>2</v>
      </c>
      <c r="B7" s="331" t="s">
        <v>145</v>
      </c>
      <c r="C7" s="332" t="s">
        <v>594</v>
      </c>
      <c r="D7" s="333" t="s">
        <v>594</v>
      </c>
      <c r="E7" s="334" t="s">
        <v>594</v>
      </c>
      <c r="F7" s="334" t="s">
        <v>594</v>
      </c>
      <c r="G7" s="340"/>
      <c r="H7" s="225"/>
      <c r="I7" s="66">
        <v>2</v>
      </c>
      <c r="J7" s="330">
        <v>2</v>
      </c>
      <c r="K7" s="331" t="s">
        <v>124</v>
      </c>
      <c r="L7" s="332">
        <v>148</v>
      </c>
      <c r="M7" s="333">
        <v>35820</v>
      </c>
      <c r="N7" s="334" t="s">
        <v>540</v>
      </c>
      <c r="O7" s="334" t="s">
        <v>541</v>
      </c>
      <c r="P7" s="340"/>
    </row>
    <row r="8" spans="1:16" ht="36.75" customHeight="1" x14ac:dyDescent="0.2">
      <c r="A8" s="330">
        <v>3</v>
      </c>
      <c r="B8" s="331" t="s">
        <v>146</v>
      </c>
      <c r="C8" s="332" t="s">
        <v>594</v>
      </c>
      <c r="D8" s="333" t="s">
        <v>594</v>
      </c>
      <c r="E8" s="334" t="s">
        <v>594</v>
      </c>
      <c r="F8" s="334" t="s">
        <v>594</v>
      </c>
      <c r="G8" s="340"/>
      <c r="H8" s="225"/>
      <c r="I8" s="66">
        <v>3</v>
      </c>
      <c r="J8" s="330">
        <v>3</v>
      </c>
      <c r="K8" s="331" t="s">
        <v>125</v>
      </c>
      <c r="L8" s="332">
        <v>17</v>
      </c>
      <c r="M8" s="333">
        <v>36040</v>
      </c>
      <c r="N8" s="334" t="s">
        <v>545</v>
      </c>
      <c r="O8" s="334" t="s">
        <v>546</v>
      </c>
      <c r="P8" s="340"/>
    </row>
    <row r="9" spans="1:16" ht="36.75" customHeight="1" x14ac:dyDescent="0.2">
      <c r="A9" s="330">
        <v>4</v>
      </c>
      <c r="B9" s="331" t="s">
        <v>147</v>
      </c>
      <c r="C9" s="332" t="s">
        <v>594</v>
      </c>
      <c r="D9" s="333" t="s">
        <v>594</v>
      </c>
      <c r="E9" s="334" t="s">
        <v>594</v>
      </c>
      <c r="F9" s="334" t="s">
        <v>594</v>
      </c>
      <c r="G9" s="340"/>
      <c r="H9" s="225"/>
      <c r="I9" s="66">
        <v>4</v>
      </c>
      <c r="J9" s="330">
        <v>4</v>
      </c>
      <c r="K9" s="331" t="s">
        <v>126</v>
      </c>
      <c r="L9" s="332" t="s">
        <v>594</v>
      </c>
      <c r="M9" s="333" t="s">
        <v>594</v>
      </c>
      <c r="N9" s="334" t="s">
        <v>594</v>
      </c>
      <c r="O9" s="334" t="s">
        <v>594</v>
      </c>
      <c r="P9" s="340"/>
    </row>
    <row r="10" spans="1:16" ht="36.75" customHeight="1" x14ac:dyDescent="0.2">
      <c r="A10" s="330">
        <v>5</v>
      </c>
      <c r="B10" s="331" t="s">
        <v>148</v>
      </c>
      <c r="C10" s="332" t="s">
        <v>594</v>
      </c>
      <c r="D10" s="333" t="s">
        <v>594</v>
      </c>
      <c r="E10" s="334" t="s">
        <v>594</v>
      </c>
      <c r="F10" s="334" t="s">
        <v>594</v>
      </c>
      <c r="G10" s="340"/>
      <c r="H10" s="225"/>
      <c r="I10" s="66">
        <v>5</v>
      </c>
      <c r="J10" s="330">
        <v>5</v>
      </c>
      <c r="K10" s="331" t="s">
        <v>127</v>
      </c>
      <c r="L10" s="332" t="s">
        <v>594</v>
      </c>
      <c r="M10" s="333" t="s">
        <v>594</v>
      </c>
      <c r="N10" s="334" t="s">
        <v>594</v>
      </c>
      <c r="O10" s="334" t="s">
        <v>594</v>
      </c>
      <c r="P10" s="340"/>
    </row>
    <row r="11" spans="1:16" ht="36.75" customHeight="1" x14ac:dyDescent="0.2">
      <c r="A11" s="330">
        <v>6</v>
      </c>
      <c r="B11" s="331" t="s">
        <v>149</v>
      </c>
      <c r="C11" s="332" t="s">
        <v>594</v>
      </c>
      <c r="D11" s="333" t="s">
        <v>594</v>
      </c>
      <c r="E11" s="334" t="s">
        <v>594</v>
      </c>
      <c r="F11" s="334" t="s">
        <v>594</v>
      </c>
      <c r="G11" s="340"/>
      <c r="H11" s="225"/>
      <c r="I11" s="66">
        <v>6</v>
      </c>
      <c r="J11" s="330">
        <v>6</v>
      </c>
      <c r="K11" s="331" t="s">
        <v>128</v>
      </c>
      <c r="L11" s="332" t="s">
        <v>594</v>
      </c>
      <c r="M11" s="333" t="s">
        <v>594</v>
      </c>
      <c r="N11" s="334" t="s">
        <v>594</v>
      </c>
      <c r="O11" s="334" t="s">
        <v>594</v>
      </c>
      <c r="P11" s="340"/>
    </row>
    <row r="12" spans="1:16" ht="36.75" customHeight="1" x14ac:dyDescent="0.2">
      <c r="A12" s="330">
        <v>7</v>
      </c>
      <c r="B12" s="331" t="s">
        <v>150</v>
      </c>
      <c r="C12" s="332" t="s">
        <v>594</v>
      </c>
      <c r="D12" s="333" t="s">
        <v>594</v>
      </c>
      <c r="E12" s="334" t="s">
        <v>594</v>
      </c>
      <c r="F12" s="334" t="s">
        <v>594</v>
      </c>
      <c r="G12" s="340"/>
      <c r="H12" s="225"/>
      <c r="I12" s="66">
        <v>7</v>
      </c>
      <c r="J12" s="330"/>
      <c r="K12" s="331" t="s">
        <v>335</v>
      </c>
      <c r="L12" s="332" t="s">
        <v>594</v>
      </c>
      <c r="M12" s="333" t="s">
        <v>594</v>
      </c>
      <c r="N12" s="334" t="s">
        <v>594</v>
      </c>
      <c r="O12" s="334" t="s">
        <v>594</v>
      </c>
      <c r="P12" s="340"/>
    </row>
    <row r="13" spans="1:16" ht="36.75" customHeight="1" x14ac:dyDescent="0.2">
      <c r="A13" s="330">
        <v>8</v>
      </c>
      <c r="B13" s="331" t="s">
        <v>151</v>
      </c>
      <c r="C13" s="332" t="s">
        <v>594</v>
      </c>
      <c r="D13" s="333" t="s">
        <v>594</v>
      </c>
      <c r="E13" s="334" t="s">
        <v>594</v>
      </c>
      <c r="F13" s="334" t="s">
        <v>594</v>
      </c>
      <c r="G13" s="340"/>
      <c r="H13" s="225"/>
      <c r="I13" s="66">
        <v>8</v>
      </c>
      <c r="J13" s="330"/>
      <c r="K13" s="331" t="s">
        <v>336</v>
      </c>
      <c r="L13" s="332" t="s">
        <v>594</v>
      </c>
      <c r="M13" s="333" t="s">
        <v>594</v>
      </c>
      <c r="N13" s="334" t="s">
        <v>594</v>
      </c>
      <c r="O13" s="334" t="s">
        <v>594</v>
      </c>
      <c r="P13" s="340"/>
    </row>
    <row r="14" spans="1:16" ht="36.75" customHeight="1" x14ac:dyDescent="0.3">
      <c r="A14" s="464" t="s">
        <v>584</v>
      </c>
      <c r="B14" s="464"/>
      <c r="C14" s="464"/>
      <c r="D14" s="464"/>
      <c r="E14" s="464"/>
      <c r="F14" s="464"/>
      <c r="G14" s="464"/>
      <c r="H14" s="224"/>
      <c r="I14" s="68">
        <v>9</v>
      </c>
      <c r="J14" s="462" t="s">
        <v>267</v>
      </c>
      <c r="K14" s="462"/>
      <c r="L14" s="462"/>
      <c r="M14" s="462"/>
      <c r="N14" s="462"/>
      <c r="O14" s="462"/>
      <c r="P14" s="462"/>
    </row>
    <row r="15" spans="1:16" ht="36.75" customHeight="1" x14ac:dyDescent="0.2">
      <c r="A15" s="204" t="s">
        <v>482</v>
      </c>
      <c r="B15" s="204" t="s">
        <v>70</v>
      </c>
      <c r="C15" s="204" t="s">
        <v>69</v>
      </c>
      <c r="D15" s="205" t="s">
        <v>13</v>
      </c>
      <c r="E15" s="206" t="s">
        <v>14</v>
      </c>
      <c r="F15" s="206" t="s">
        <v>477</v>
      </c>
      <c r="G15" s="204" t="s">
        <v>184</v>
      </c>
      <c r="H15" s="224"/>
      <c r="I15" s="68">
        <v>10</v>
      </c>
      <c r="J15" s="347" t="s">
        <v>6</v>
      </c>
      <c r="K15" s="348"/>
      <c r="L15" s="347" t="s">
        <v>68</v>
      </c>
      <c r="M15" s="347" t="s">
        <v>21</v>
      </c>
      <c r="N15" s="347" t="s">
        <v>7</v>
      </c>
      <c r="O15" s="347" t="s">
        <v>477</v>
      </c>
      <c r="P15" s="347" t="s">
        <v>184</v>
      </c>
    </row>
    <row r="16" spans="1:16" ht="36.75" customHeight="1" x14ac:dyDescent="0.2">
      <c r="A16" s="330">
        <v>1</v>
      </c>
      <c r="B16" s="331" t="s">
        <v>490</v>
      </c>
      <c r="C16" s="332" t="s">
        <v>594</v>
      </c>
      <c r="D16" s="333" t="s">
        <v>594</v>
      </c>
      <c r="E16" s="334" t="s">
        <v>594</v>
      </c>
      <c r="F16" s="334" t="s">
        <v>594</v>
      </c>
      <c r="G16" s="340"/>
      <c r="H16" s="224"/>
      <c r="I16" s="68">
        <v>11</v>
      </c>
      <c r="J16" s="330">
        <v>1</v>
      </c>
      <c r="K16" s="331" t="s">
        <v>268</v>
      </c>
      <c r="L16" s="349">
        <v>174</v>
      </c>
      <c r="M16" s="350">
        <v>36107</v>
      </c>
      <c r="N16" s="351" t="s">
        <v>556</v>
      </c>
      <c r="O16" s="351" t="s">
        <v>557</v>
      </c>
      <c r="P16" s="352"/>
    </row>
    <row r="17" spans="1:16" ht="36.75" customHeight="1" x14ac:dyDescent="0.2">
      <c r="A17" s="330">
        <v>2</v>
      </c>
      <c r="B17" s="331" t="s">
        <v>491</v>
      </c>
      <c r="C17" s="332" t="s">
        <v>594</v>
      </c>
      <c r="D17" s="333" t="s">
        <v>594</v>
      </c>
      <c r="E17" s="334" t="s">
        <v>594</v>
      </c>
      <c r="F17" s="334" t="s">
        <v>594</v>
      </c>
      <c r="G17" s="340"/>
      <c r="H17" s="224"/>
      <c r="I17" s="68">
        <v>12</v>
      </c>
      <c r="J17" s="330">
        <v>2</v>
      </c>
      <c r="K17" s="331" t="s">
        <v>269</v>
      </c>
      <c r="L17" s="349" t="s">
        <v>594</v>
      </c>
      <c r="M17" s="350" t="s">
        <v>594</v>
      </c>
      <c r="N17" s="351" t="s">
        <v>594</v>
      </c>
      <c r="O17" s="351" t="s">
        <v>594</v>
      </c>
      <c r="P17" s="352"/>
    </row>
    <row r="18" spans="1:16" ht="36.75" customHeight="1" x14ac:dyDescent="0.2">
      <c r="A18" s="330">
        <v>3</v>
      </c>
      <c r="B18" s="331" t="s">
        <v>492</v>
      </c>
      <c r="C18" s="332" t="s">
        <v>594</v>
      </c>
      <c r="D18" s="333" t="s">
        <v>594</v>
      </c>
      <c r="E18" s="334" t="s">
        <v>594</v>
      </c>
      <c r="F18" s="334" t="s">
        <v>594</v>
      </c>
      <c r="G18" s="340"/>
      <c r="H18" s="224"/>
      <c r="I18" s="68">
        <v>13</v>
      </c>
      <c r="J18" s="330">
        <v>3</v>
      </c>
      <c r="K18" s="331" t="s">
        <v>270</v>
      </c>
      <c r="L18" s="349" t="s">
        <v>594</v>
      </c>
      <c r="M18" s="350" t="s">
        <v>594</v>
      </c>
      <c r="N18" s="351" t="s">
        <v>594</v>
      </c>
      <c r="O18" s="351" t="s">
        <v>594</v>
      </c>
      <c r="P18" s="352"/>
    </row>
    <row r="19" spans="1:16" ht="36.75" customHeight="1" x14ac:dyDescent="0.2">
      <c r="A19" s="330">
        <v>4</v>
      </c>
      <c r="B19" s="331" t="s">
        <v>493</v>
      </c>
      <c r="C19" s="332">
        <v>148</v>
      </c>
      <c r="D19" s="333">
        <v>35820</v>
      </c>
      <c r="E19" s="334" t="s">
        <v>540</v>
      </c>
      <c r="F19" s="334" t="s">
        <v>541</v>
      </c>
      <c r="G19" s="340"/>
      <c r="H19" s="224"/>
      <c r="I19" s="68">
        <v>14</v>
      </c>
      <c r="J19" s="330">
        <v>4</v>
      </c>
      <c r="K19" s="331" t="s">
        <v>271</v>
      </c>
      <c r="L19" s="349" t="s">
        <v>594</v>
      </c>
      <c r="M19" s="350" t="s">
        <v>594</v>
      </c>
      <c r="N19" s="351" t="s">
        <v>594</v>
      </c>
      <c r="O19" s="351" t="s">
        <v>594</v>
      </c>
      <c r="P19" s="352"/>
    </row>
    <row r="20" spans="1:16" ht="36.75" customHeight="1" x14ac:dyDescent="0.2">
      <c r="A20" s="330">
        <v>5</v>
      </c>
      <c r="B20" s="331" t="s">
        <v>494</v>
      </c>
      <c r="C20" s="332">
        <v>153</v>
      </c>
      <c r="D20" s="333">
        <v>36132</v>
      </c>
      <c r="E20" s="334" t="s">
        <v>542</v>
      </c>
      <c r="F20" s="334" t="s">
        <v>541</v>
      </c>
      <c r="G20" s="340"/>
      <c r="H20" s="224"/>
      <c r="I20" s="68">
        <v>15</v>
      </c>
      <c r="J20" s="330">
        <v>5</v>
      </c>
      <c r="K20" s="331" t="s">
        <v>272</v>
      </c>
      <c r="L20" s="349" t="s">
        <v>594</v>
      </c>
      <c r="M20" s="350" t="s">
        <v>594</v>
      </c>
      <c r="N20" s="351" t="s">
        <v>594</v>
      </c>
      <c r="O20" s="351" t="s">
        <v>594</v>
      </c>
      <c r="P20" s="352"/>
    </row>
    <row r="21" spans="1:16" ht="36.75" customHeight="1" x14ac:dyDescent="0.2">
      <c r="A21" s="330">
        <v>6</v>
      </c>
      <c r="B21" s="331" t="s">
        <v>495</v>
      </c>
      <c r="C21" s="332" t="s">
        <v>594</v>
      </c>
      <c r="D21" s="333" t="s">
        <v>594</v>
      </c>
      <c r="E21" s="334" t="s">
        <v>594</v>
      </c>
      <c r="F21" s="334" t="s">
        <v>594</v>
      </c>
      <c r="G21" s="340"/>
      <c r="H21" s="224"/>
      <c r="I21" s="68">
        <v>16</v>
      </c>
      <c r="J21" s="330">
        <v>6</v>
      </c>
      <c r="K21" s="331" t="s">
        <v>273</v>
      </c>
      <c r="L21" s="349" t="s">
        <v>594</v>
      </c>
      <c r="M21" s="350" t="s">
        <v>594</v>
      </c>
      <c r="N21" s="351" t="s">
        <v>594</v>
      </c>
      <c r="O21" s="351" t="s">
        <v>594</v>
      </c>
      <c r="P21" s="352"/>
    </row>
    <row r="22" spans="1:16" ht="36.75" customHeight="1" x14ac:dyDescent="0.2">
      <c r="A22" s="330">
        <v>7</v>
      </c>
      <c r="B22" s="331" t="s">
        <v>496</v>
      </c>
      <c r="C22" s="332" t="s">
        <v>594</v>
      </c>
      <c r="D22" s="333" t="s">
        <v>594</v>
      </c>
      <c r="E22" s="334" t="s">
        <v>594</v>
      </c>
      <c r="F22" s="334" t="s">
        <v>594</v>
      </c>
      <c r="G22" s="340"/>
      <c r="H22" s="224"/>
      <c r="I22" s="68">
        <v>17</v>
      </c>
      <c r="J22" s="330">
        <v>7</v>
      </c>
      <c r="K22" s="331" t="s">
        <v>274</v>
      </c>
      <c r="L22" s="349" t="s">
        <v>594</v>
      </c>
      <c r="M22" s="350" t="s">
        <v>594</v>
      </c>
      <c r="N22" s="351" t="s">
        <v>594</v>
      </c>
      <c r="O22" s="351" t="s">
        <v>594</v>
      </c>
      <c r="P22" s="352"/>
    </row>
    <row r="23" spans="1:16" ht="36.75" customHeight="1" x14ac:dyDescent="0.2">
      <c r="A23" s="330">
        <v>8</v>
      </c>
      <c r="B23" s="331" t="s">
        <v>497</v>
      </c>
      <c r="C23" s="332" t="s">
        <v>594</v>
      </c>
      <c r="D23" s="333" t="s">
        <v>594</v>
      </c>
      <c r="E23" s="334" t="s">
        <v>594</v>
      </c>
      <c r="F23" s="334" t="s">
        <v>594</v>
      </c>
      <c r="G23" s="340"/>
      <c r="H23" s="224"/>
      <c r="I23" s="68">
        <v>18</v>
      </c>
      <c r="J23" s="330">
        <v>8</v>
      </c>
      <c r="K23" s="331" t="s">
        <v>275</v>
      </c>
      <c r="L23" s="349" t="s">
        <v>594</v>
      </c>
      <c r="M23" s="350" t="s">
        <v>594</v>
      </c>
      <c r="N23" s="351" t="s">
        <v>594</v>
      </c>
      <c r="O23" s="351" t="s">
        <v>594</v>
      </c>
      <c r="P23" s="352"/>
    </row>
    <row r="24" spans="1:16" ht="36.75" customHeight="1" x14ac:dyDescent="0.3">
      <c r="A24" s="464" t="s">
        <v>186</v>
      </c>
      <c r="B24" s="464"/>
      <c r="C24" s="464"/>
      <c r="D24" s="464"/>
      <c r="E24" s="464"/>
      <c r="F24" s="464"/>
      <c r="G24" s="464"/>
      <c r="H24" s="224"/>
      <c r="I24" s="68">
        <v>19</v>
      </c>
      <c r="J24" s="462" t="s">
        <v>234</v>
      </c>
      <c r="K24" s="462"/>
      <c r="L24" s="462"/>
      <c r="M24" s="462"/>
      <c r="N24" s="462"/>
      <c r="O24" s="462"/>
      <c r="P24" s="462"/>
    </row>
    <row r="25" spans="1:16" ht="36.75" customHeight="1" x14ac:dyDescent="0.2">
      <c r="A25" s="204" t="s">
        <v>482</v>
      </c>
      <c r="B25" s="204" t="s">
        <v>70</v>
      </c>
      <c r="C25" s="204" t="s">
        <v>69</v>
      </c>
      <c r="D25" s="205" t="s">
        <v>13</v>
      </c>
      <c r="E25" s="206" t="s">
        <v>14</v>
      </c>
      <c r="F25" s="206" t="s">
        <v>477</v>
      </c>
      <c r="G25" s="207" t="s">
        <v>184</v>
      </c>
      <c r="H25" s="224"/>
      <c r="I25" s="68">
        <v>20</v>
      </c>
      <c r="J25" s="347" t="s">
        <v>6</v>
      </c>
      <c r="K25" s="348"/>
      <c r="L25" s="347" t="s">
        <v>68</v>
      </c>
      <c r="M25" s="347" t="s">
        <v>21</v>
      </c>
      <c r="N25" s="347" t="s">
        <v>7</v>
      </c>
      <c r="O25" s="347" t="s">
        <v>477</v>
      </c>
      <c r="P25" s="347" t="s">
        <v>184</v>
      </c>
    </row>
    <row r="26" spans="1:16" ht="36.75" customHeight="1" x14ac:dyDescent="0.2">
      <c r="A26" s="330">
        <v>1</v>
      </c>
      <c r="B26" s="331" t="s">
        <v>50</v>
      </c>
      <c r="C26" s="353">
        <v>143</v>
      </c>
      <c r="D26" s="333">
        <v>36100</v>
      </c>
      <c r="E26" s="334" t="s">
        <v>548</v>
      </c>
      <c r="F26" s="334" t="s">
        <v>544</v>
      </c>
      <c r="G26" s="335"/>
      <c r="H26" s="224"/>
      <c r="I26" s="68">
        <v>21</v>
      </c>
      <c r="J26" s="342">
        <v>1</v>
      </c>
      <c r="K26" s="343" t="s">
        <v>235</v>
      </c>
      <c r="L26" s="344">
        <v>181</v>
      </c>
      <c r="M26" s="345">
        <v>36161</v>
      </c>
      <c r="N26" s="346" t="s">
        <v>560</v>
      </c>
      <c r="O26" s="346" t="s">
        <v>561</v>
      </c>
      <c r="P26" s="352"/>
    </row>
    <row r="27" spans="1:16" ht="36.75" customHeight="1" x14ac:dyDescent="0.2">
      <c r="A27" s="330">
        <v>1</v>
      </c>
      <c r="B27" s="331" t="s">
        <v>51</v>
      </c>
      <c r="C27" s="353">
        <v>144</v>
      </c>
      <c r="D27" s="333" t="s">
        <v>550</v>
      </c>
      <c r="E27" s="334" t="s">
        <v>551</v>
      </c>
      <c r="F27" s="334" t="s">
        <v>544</v>
      </c>
      <c r="G27" s="335"/>
      <c r="H27" s="224"/>
      <c r="I27" s="68">
        <v>22</v>
      </c>
      <c r="J27" s="342">
        <v>2</v>
      </c>
      <c r="K27" s="343" t="s">
        <v>236</v>
      </c>
      <c r="L27" s="344" t="s">
        <v>594</v>
      </c>
      <c r="M27" s="345" t="s">
        <v>594</v>
      </c>
      <c r="N27" s="346" t="s">
        <v>594</v>
      </c>
      <c r="O27" s="346" t="s">
        <v>594</v>
      </c>
      <c r="P27" s="352"/>
    </row>
    <row r="28" spans="1:16" ht="36.75" customHeight="1" x14ac:dyDescent="0.2">
      <c r="A28" s="330">
        <v>2</v>
      </c>
      <c r="B28" s="331" t="s">
        <v>52</v>
      </c>
      <c r="C28" s="353">
        <v>151</v>
      </c>
      <c r="D28" s="333">
        <v>36252</v>
      </c>
      <c r="E28" s="334" t="s">
        <v>552</v>
      </c>
      <c r="F28" s="334" t="s">
        <v>541</v>
      </c>
      <c r="G28" s="335"/>
      <c r="H28" s="224"/>
      <c r="I28" s="68">
        <v>23</v>
      </c>
      <c r="J28" s="342">
        <v>3</v>
      </c>
      <c r="K28" s="343" t="s">
        <v>237</v>
      </c>
      <c r="L28" s="344" t="s">
        <v>594</v>
      </c>
      <c r="M28" s="345" t="s">
        <v>594</v>
      </c>
      <c r="N28" s="346" t="s">
        <v>594</v>
      </c>
      <c r="O28" s="346" t="s">
        <v>594</v>
      </c>
      <c r="P28" s="352"/>
    </row>
    <row r="29" spans="1:16" ht="36.75" customHeight="1" x14ac:dyDescent="0.2">
      <c r="A29" s="330">
        <v>3</v>
      </c>
      <c r="B29" s="331" t="s">
        <v>53</v>
      </c>
      <c r="C29" s="353">
        <v>152</v>
      </c>
      <c r="D29" s="333">
        <v>36232</v>
      </c>
      <c r="E29" s="334" t="s">
        <v>553</v>
      </c>
      <c r="F29" s="334" t="s">
        <v>541</v>
      </c>
      <c r="G29" s="335"/>
      <c r="H29" s="224"/>
      <c r="I29" s="68">
        <v>24</v>
      </c>
      <c r="J29" s="342">
        <v>4</v>
      </c>
      <c r="K29" s="343" t="s">
        <v>238</v>
      </c>
      <c r="L29" s="344" t="s">
        <v>594</v>
      </c>
      <c r="M29" s="345" t="s">
        <v>594</v>
      </c>
      <c r="N29" s="346" t="s">
        <v>594</v>
      </c>
      <c r="O29" s="346" t="s">
        <v>594</v>
      </c>
      <c r="P29" s="352"/>
    </row>
    <row r="30" spans="1:16" ht="36.75" customHeight="1" x14ac:dyDescent="0.2">
      <c r="A30" s="330">
        <v>4</v>
      </c>
      <c r="B30" s="331" t="s">
        <v>54</v>
      </c>
      <c r="C30" s="353">
        <v>154</v>
      </c>
      <c r="D30" s="333">
        <v>36216</v>
      </c>
      <c r="E30" s="334" t="s">
        <v>554</v>
      </c>
      <c r="F30" s="334" t="s">
        <v>541</v>
      </c>
      <c r="G30" s="335"/>
      <c r="H30" s="224"/>
      <c r="I30" s="68">
        <v>25</v>
      </c>
      <c r="J30" s="342">
        <v>5</v>
      </c>
      <c r="K30" s="343" t="s">
        <v>239</v>
      </c>
      <c r="L30" s="344" t="s">
        <v>594</v>
      </c>
      <c r="M30" s="345" t="s">
        <v>594</v>
      </c>
      <c r="N30" s="346" t="s">
        <v>594</v>
      </c>
      <c r="O30" s="346" t="s">
        <v>594</v>
      </c>
      <c r="P30" s="352"/>
    </row>
    <row r="31" spans="1:16" ht="36.75" customHeight="1" x14ac:dyDescent="0.2">
      <c r="A31" s="330">
        <v>5</v>
      </c>
      <c r="B31" s="331" t="s">
        <v>55</v>
      </c>
      <c r="C31" s="353">
        <v>145</v>
      </c>
      <c r="D31" s="333">
        <v>36390</v>
      </c>
      <c r="E31" s="334" t="s">
        <v>543</v>
      </c>
      <c r="F31" s="334" t="s">
        <v>544</v>
      </c>
      <c r="G31" s="335"/>
      <c r="H31" s="224"/>
      <c r="J31" s="342">
        <v>6</v>
      </c>
      <c r="K31" s="343" t="s">
        <v>240</v>
      </c>
      <c r="L31" s="344" t="s">
        <v>594</v>
      </c>
      <c r="M31" s="345" t="s">
        <v>594</v>
      </c>
      <c r="N31" s="346" t="s">
        <v>594</v>
      </c>
      <c r="O31" s="346" t="s">
        <v>594</v>
      </c>
      <c r="P31" s="352"/>
    </row>
    <row r="32" spans="1:16" ht="36.75" customHeight="1" x14ac:dyDescent="0.2">
      <c r="A32" s="330">
        <v>5</v>
      </c>
      <c r="B32" s="331" t="s">
        <v>176</v>
      </c>
      <c r="C32" s="353">
        <v>182</v>
      </c>
      <c r="D32" s="333">
        <v>36161</v>
      </c>
      <c r="E32" s="334" t="s">
        <v>547</v>
      </c>
      <c r="F32" s="334" t="s">
        <v>544</v>
      </c>
      <c r="G32" s="335"/>
      <c r="H32" s="224"/>
      <c r="J32" s="342">
        <v>7</v>
      </c>
      <c r="K32" s="343" t="s">
        <v>241</v>
      </c>
      <c r="L32" s="344" t="s">
        <v>594</v>
      </c>
      <c r="M32" s="345" t="s">
        <v>594</v>
      </c>
      <c r="N32" s="346" t="s">
        <v>594</v>
      </c>
      <c r="O32" s="346" t="s">
        <v>594</v>
      </c>
      <c r="P32" s="352"/>
    </row>
    <row r="33" spans="1:16" ht="36.75" customHeight="1" x14ac:dyDescent="0.2">
      <c r="A33" s="330">
        <v>6</v>
      </c>
      <c r="B33" s="331" t="s">
        <v>177</v>
      </c>
      <c r="C33" s="353">
        <v>147</v>
      </c>
      <c r="D33" s="333">
        <v>36400</v>
      </c>
      <c r="E33" s="334" t="s">
        <v>582</v>
      </c>
      <c r="F33" s="334" t="s">
        <v>583</v>
      </c>
      <c r="G33" s="335"/>
      <c r="H33" s="224"/>
      <c r="J33" s="342">
        <v>8</v>
      </c>
      <c r="K33" s="343" t="s">
        <v>242</v>
      </c>
      <c r="L33" s="344" t="s">
        <v>594</v>
      </c>
      <c r="M33" s="345" t="s">
        <v>594</v>
      </c>
      <c r="N33" s="346" t="s">
        <v>594</v>
      </c>
      <c r="O33" s="346" t="s">
        <v>594</v>
      </c>
      <c r="P33" s="352"/>
    </row>
    <row r="34" spans="1:16" ht="36.75" customHeight="1" x14ac:dyDescent="0.3">
      <c r="A34" s="464" t="s">
        <v>476</v>
      </c>
      <c r="B34" s="464"/>
      <c r="C34" s="464"/>
      <c r="D34" s="464"/>
      <c r="E34" s="464"/>
      <c r="F34" s="464"/>
      <c r="G34" s="464"/>
      <c r="H34" s="226"/>
      <c r="J34" s="462" t="s">
        <v>276</v>
      </c>
      <c r="K34" s="462"/>
      <c r="L34" s="462"/>
      <c r="M34" s="462"/>
      <c r="N34" s="462"/>
      <c r="O34" s="462"/>
      <c r="P34" s="462"/>
    </row>
    <row r="35" spans="1:16" ht="36.75" customHeight="1" x14ac:dyDescent="0.2">
      <c r="A35" s="204" t="s">
        <v>482</v>
      </c>
      <c r="B35" s="204" t="s">
        <v>70</v>
      </c>
      <c r="C35" s="204" t="s">
        <v>69</v>
      </c>
      <c r="D35" s="205" t="s">
        <v>13</v>
      </c>
      <c r="E35" s="206" t="s">
        <v>14</v>
      </c>
      <c r="F35" s="206" t="s">
        <v>477</v>
      </c>
      <c r="G35" s="207" t="s">
        <v>184</v>
      </c>
      <c r="H35" s="227"/>
      <c r="J35" s="347" t="s">
        <v>6</v>
      </c>
      <c r="K35" s="348"/>
      <c r="L35" s="347" t="s">
        <v>68</v>
      </c>
      <c r="M35" s="347" t="s">
        <v>21</v>
      </c>
      <c r="N35" s="347" t="s">
        <v>7</v>
      </c>
      <c r="O35" s="347" t="s">
        <v>477</v>
      </c>
      <c r="P35" s="347" t="s">
        <v>184</v>
      </c>
    </row>
    <row r="36" spans="1:16" ht="36.75" customHeight="1" x14ac:dyDescent="0.2">
      <c r="A36" s="330">
        <v>1</v>
      </c>
      <c r="B36" s="331" t="s">
        <v>354</v>
      </c>
      <c r="C36" s="353">
        <v>153</v>
      </c>
      <c r="D36" s="333">
        <v>36132</v>
      </c>
      <c r="E36" s="334" t="s">
        <v>542</v>
      </c>
      <c r="F36" s="334" t="s">
        <v>541</v>
      </c>
      <c r="G36" s="335"/>
      <c r="H36" s="228"/>
      <c r="J36" s="330">
        <v>1</v>
      </c>
      <c r="K36" s="331" t="s">
        <v>277</v>
      </c>
      <c r="L36" s="349">
        <v>136</v>
      </c>
      <c r="M36" s="350">
        <v>36350</v>
      </c>
      <c r="N36" s="339" t="s">
        <v>558</v>
      </c>
      <c r="O36" s="351" t="s">
        <v>546</v>
      </c>
      <c r="P36" s="352"/>
    </row>
    <row r="37" spans="1:16" ht="36.75" customHeight="1" x14ac:dyDescent="0.2">
      <c r="A37" s="330">
        <v>2</v>
      </c>
      <c r="B37" s="331" t="s">
        <v>355</v>
      </c>
      <c r="C37" s="353" t="s">
        <v>594</v>
      </c>
      <c r="D37" s="333" t="s">
        <v>594</v>
      </c>
      <c r="E37" s="334" t="s">
        <v>594</v>
      </c>
      <c r="F37" s="334" t="s">
        <v>594</v>
      </c>
      <c r="G37" s="335"/>
      <c r="H37" s="229"/>
      <c r="J37" s="330">
        <v>2</v>
      </c>
      <c r="K37" s="331" t="s">
        <v>278</v>
      </c>
      <c r="L37" s="349">
        <v>150</v>
      </c>
      <c r="M37" s="350">
        <v>36207</v>
      </c>
      <c r="N37" s="339" t="s">
        <v>559</v>
      </c>
      <c r="O37" s="351" t="s">
        <v>541</v>
      </c>
      <c r="P37" s="352"/>
    </row>
    <row r="38" spans="1:16" ht="36.75" customHeight="1" x14ac:dyDescent="0.2">
      <c r="A38" s="330">
        <v>3</v>
      </c>
      <c r="B38" s="331" t="s">
        <v>356</v>
      </c>
      <c r="C38" s="353" t="s">
        <v>594</v>
      </c>
      <c r="D38" s="333" t="s">
        <v>594</v>
      </c>
      <c r="E38" s="334" t="s">
        <v>594</v>
      </c>
      <c r="F38" s="334" t="s">
        <v>594</v>
      </c>
      <c r="G38" s="335"/>
      <c r="H38" s="229"/>
      <c r="J38" s="330">
        <v>3</v>
      </c>
      <c r="K38" s="331" t="s">
        <v>279</v>
      </c>
      <c r="L38" s="349" t="s">
        <v>594</v>
      </c>
      <c r="M38" s="350" t="s">
        <v>594</v>
      </c>
      <c r="N38" s="339" t="s">
        <v>594</v>
      </c>
      <c r="O38" s="351" t="s">
        <v>594</v>
      </c>
      <c r="P38" s="352"/>
    </row>
    <row r="39" spans="1:16" ht="36.75" customHeight="1" x14ac:dyDescent="0.2">
      <c r="A39" s="330">
        <v>4</v>
      </c>
      <c r="B39" s="331" t="s">
        <v>357</v>
      </c>
      <c r="C39" s="353" t="s">
        <v>594</v>
      </c>
      <c r="D39" s="333" t="s">
        <v>594</v>
      </c>
      <c r="E39" s="334" t="s">
        <v>594</v>
      </c>
      <c r="F39" s="334" t="s">
        <v>594</v>
      </c>
      <c r="G39" s="335"/>
      <c r="H39" s="229"/>
      <c r="J39" s="330">
        <v>4</v>
      </c>
      <c r="K39" s="331" t="s">
        <v>280</v>
      </c>
      <c r="L39" s="349" t="s">
        <v>594</v>
      </c>
      <c r="M39" s="350" t="s">
        <v>594</v>
      </c>
      <c r="N39" s="339" t="s">
        <v>594</v>
      </c>
      <c r="O39" s="351" t="s">
        <v>594</v>
      </c>
      <c r="P39" s="352"/>
    </row>
    <row r="40" spans="1:16" ht="36.75" customHeight="1" x14ac:dyDescent="0.2">
      <c r="A40" s="330">
        <v>5</v>
      </c>
      <c r="B40" s="331" t="s">
        <v>358</v>
      </c>
      <c r="C40" s="353" t="s">
        <v>594</v>
      </c>
      <c r="D40" s="333" t="s">
        <v>594</v>
      </c>
      <c r="E40" s="334" t="s">
        <v>594</v>
      </c>
      <c r="F40" s="334" t="s">
        <v>594</v>
      </c>
      <c r="G40" s="335"/>
      <c r="H40" s="229"/>
      <c r="J40" s="330">
        <v>5</v>
      </c>
      <c r="K40" s="331" t="s">
        <v>281</v>
      </c>
      <c r="L40" s="349" t="s">
        <v>594</v>
      </c>
      <c r="M40" s="350" t="s">
        <v>594</v>
      </c>
      <c r="N40" s="339" t="s">
        <v>594</v>
      </c>
      <c r="O40" s="351" t="s">
        <v>594</v>
      </c>
      <c r="P40" s="352"/>
    </row>
    <row r="41" spans="1:16" ht="36.75" customHeight="1" x14ac:dyDescent="0.2">
      <c r="A41" s="330">
        <v>6</v>
      </c>
      <c r="B41" s="331" t="s">
        <v>359</v>
      </c>
      <c r="C41" s="353" t="s">
        <v>594</v>
      </c>
      <c r="D41" s="333" t="s">
        <v>594</v>
      </c>
      <c r="E41" s="334" t="s">
        <v>594</v>
      </c>
      <c r="F41" s="334" t="s">
        <v>594</v>
      </c>
      <c r="G41" s="335"/>
      <c r="H41" s="229"/>
      <c r="J41" s="330">
        <v>6</v>
      </c>
      <c r="K41" s="331" t="s">
        <v>282</v>
      </c>
      <c r="L41" s="349" t="s">
        <v>594</v>
      </c>
      <c r="M41" s="350" t="s">
        <v>594</v>
      </c>
      <c r="N41" s="339" t="s">
        <v>594</v>
      </c>
      <c r="O41" s="351" t="s">
        <v>594</v>
      </c>
      <c r="P41" s="352"/>
    </row>
    <row r="42" spans="1:16" ht="36.75" customHeight="1" x14ac:dyDescent="0.2">
      <c r="A42" s="330">
        <v>7</v>
      </c>
      <c r="B42" s="331" t="s">
        <v>360</v>
      </c>
      <c r="C42" s="353" t="s">
        <v>594</v>
      </c>
      <c r="D42" s="333" t="s">
        <v>594</v>
      </c>
      <c r="E42" s="334" t="s">
        <v>594</v>
      </c>
      <c r="F42" s="334" t="s">
        <v>594</v>
      </c>
      <c r="G42" s="335"/>
      <c r="H42" s="229"/>
      <c r="J42" s="330">
        <v>7</v>
      </c>
      <c r="K42" s="331" t="s">
        <v>283</v>
      </c>
      <c r="L42" s="349" t="s">
        <v>594</v>
      </c>
      <c r="M42" s="350" t="s">
        <v>594</v>
      </c>
      <c r="N42" s="339" t="s">
        <v>594</v>
      </c>
      <c r="O42" s="351" t="s">
        <v>594</v>
      </c>
      <c r="P42" s="352"/>
    </row>
    <row r="43" spans="1:16" ht="36.75" customHeight="1" x14ac:dyDescent="0.2">
      <c r="A43" s="330">
        <v>8</v>
      </c>
      <c r="B43" s="331" t="s">
        <v>361</v>
      </c>
      <c r="C43" s="353" t="s">
        <v>594</v>
      </c>
      <c r="D43" s="333" t="s">
        <v>594</v>
      </c>
      <c r="E43" s="334" t="s">
        <v>594</v>
      </c>
      <c r="F43" s="334" t="s">
        <v>594</v>
      </c>
      <c r="G43" s="335"/>
      <c r="H43" s="229"/>
      <c r="J43" s="330">
        <v>8</v>
      </c>
      <c r="K43" s="331" t="s">
        <v>284</v>
      </c>
      <c r="L43" s="349" t="s">
        <v>594</v>
      </c>
      <c r="M43" s="350" t="s">
        <v>594</v>
      </c>
      <c r="N43" s="339" t="s">
        <v>594</v>
      </c>
      <c r="O43" s="351" t="s">
        <v>594</v>
      </c>
      <c r="P43" s="352"/>
    </row>
    <row r="44" spans="1:16" ht="36.75" customHeight="1" x14ac:dyDescent="0.3">
      <c r="A44" s="463" t="s">
        <v>457</v>
      </c>
      <c r="B44" s="463"/>
      <c r="C44" s="463"/>
      <c r="D44" s="463"/>
      <c r="E44" s="463"/>
      <c r="F44" s="463"/>
      <c r="G44" s="463"/>
      <c r="H44" s="229"/>
      <c r="J44" s="462" t="s">
        <v>260</v>
      </c>
      <c r="K44" s="462"/>
      <c r="L44" s="462"/>
      <c r="M44" s="462"/>
      <c r="N44" s="462"/>
      <c r="O44" s="462"/>
      <c r="P44" s="462"/>
    </row>
    <row r="45" spans="1:16" ht="36.75" customHeight="1" x14ac:dyDescent="0.2">
      <c r="A45" s="204" t="s">
        <v>482</v>
      </c>
      <c r="B45" s="204" t="s">
        <v>70</v>
      </c>
      <c r="C45" s="204" t="s">
        <v>69</v>
      </c>
      <c r="D45" s="205" t="s">
        <v>13</v>
      </c>
      <c r="E45" s="206" t="s">
        <v>14</v>
      </c>
      <c r="F45" s="206" t="s">
        <v>477</v>
      </c>
      <c r="G45" s="204" t="s">
        <v>184</v>
      </c>
      <c r="H45" s="227"/>
      <c r="J45" s="347" t="s">
        <v>6</v>
      </c>
      <c r="K45" s="348"/>
      <c r="L45" s="347" t="s">
        <v>68</v>
      </c>
      <c r="M45" s="347" t="s">
        <v>21</v>
      </c>
      <c r="N45" s="347" t="s">
        <v>7</v>
      </c>
      <c r="O45" s="347" t="s">
        <v>477</v>
      </c>
      <c r="P45" s="347" t="s">
        <v>184</v>
      </c>
    </row>
    <row r="46" spans="1:16" ht="36.75" customHeight="1" x14ac:dyDescent="0.2">
      <c r="A46" s="330">
        <v>1</v>
      </c>
      <c r="B46" s="331" t="s">
        <v>403</v>
      </c>
      <c r="C46" s="314" t="s">
        <v>594</v>
      </c>
      <c r="D46" s="354" t="s">
        <v>594</v>
      </c>
      <c r="E46" s="355" t="s">
        <v>594</v>
      </c>
      <c r="F46" s="334" t="s">
        <v>594</v>
      </c>
      <c r="G46" s="340"/>
      <c r="H46" s="228"/>
      <c r="J46" s="342">
        <v>1</v>
      </c>
      <c r="K46" s="343" t="s">
        <v>197</v>
      </c>
      <c r="L46" s="344">
        <v>149</v>
      </c>
      <c r="M46" s="345">
        <v>35969</v>
      </c>
      <c r="N46" s="346" t="s">
        <v>555</v>
      </c>
      <c r="O46" s="346" t="s">
        <v>541</v>
      </c>
      <c r="P46" s="352"/>
    </row>
    <row r="47" spans="1:16" ht="36.75" customHeight="1" x14ac:dyDescent="0.2">
      <c r="A47" s="330">
        <v>2</v>
      </c>
      <c r="B47" s="331" t="s">
        <v>404</v>
      </c>
      <c r="C47" s="314" t="s">
        <v>594</v>
      </c>
      <c r="D47" s="354" t="s">
        <v>594</v>
      </c>
      <c r="E47" s="355" t="s">
        <v>594</v>
      </c>
      <c r="F47" s="334" t="s">
        <v>594</v>
      </c>
      <c r="G47" s="340"/>
      <c r="H47" s="229"/>
      <c r="J47" s="342">
        <v>2</v>
      </c>
      <c r="K47" s="343" t="s">
        <v>198</v>
      </c>
      <c r="L47" s="344" t="s">
        <v>594</v>
      </c>
      <c r="M47" s="345" t="s">
        <v>594</v>
      </c>
      <c r="N47" s="346" t="s">
        <v>594</v>
      </c>
      <c r="O47" s="346" t="s">
        <v>594</v>
      </c>
      <c r="P47" s="352"/>
    </row>
    <row r="48" spans="1:16" ht="83.25" customHeight="1" x14ac:dyDescent="0.2">
      <c r="A48" s="330">
        <v>3</v>
      </c>
      <c r="B48" s="331" t="s">
        <v>405</v>
      </c>
      <c r="C48" s="314" t="s">
        <v>562</v>
      </c>
      <c r="D48" s="354" t="s">
        <v>563</v>
      </c>
      <c r="E48" s="355" t="s">
        <v>564</v>
      </c>
      <c r="F48" s="334" t="s">
        <v>541</v>
      </c>
      <c r="G48" s="340"/>
      <c r="H48" s="229"/>
      <c r="J48" s="342">
        <v>3</v>
      </c>
      <c r="K48" s="343" t="s">
        <v>199</v>
      </c>
      <c r="L48" s="344" t="s">
        <v>594</v>
      </c>
      <c r="M48" s="345" t="s">
        <v>594</v>
      </c>
      <c r="N48" s="346" t="s">
        <v>594</v>
      </c>
      <c r="O48" s="346" t="s">
        <v>594</v>
      </c>
      <c r="P48" s="352"/>
    </row>
    <row r="49" spans="1:16" ht="36.75" customHeight="1" x14ac:dyDescent="0.2">
      <c r="A49" s="330">
        <v>4</v>
      </c>
      <c r="B49" s="331" t="s">
        <v>406</v>
      </c>
      <c r="C49" s="314" t="s">
        <v>594</v>
      </c>
      <c r="D49" s="354" t="s">
        <v>594</v>
      </c>
      <c r="E49" s="355" t="s">
        <v>594</v>
      </c>
      <c r="F49" s="334" t="s">
        <v>594</v>
      </c>
      <c r="G49" s="340"/>
      <c r="H49" s="229"/>
      <c r="J49" s="342">
        <v>4</v>
      </c>
      <c r="K49" s="343" t="s">
        <v>200</v>
      </c>
      <c r="L49" s="344" t="s">
        <v>594</v>
      </c>
      <c r="M49" s="345" t="s">
        <v>594</v>
      </c>
      <c r="N49" s="346" t="s">
        <v>594</v>
      </c>
      <c r="O49" s="346" t="s">
        <v>594</v>
      </c>
      <c r="P49" s="352"/>
    </row>
    <row r="50" spans="1:16" ht="36.75" customHeight="1" x14ac:dyDescent="0.2">
      <c r="A50" s="330">
        <v>5</v>
      </c>
      <c r="B50" s="331" t="s">
        <v>407</v>
      </c>
      <c r="C50" s="314" t="s">
        <v>594</v>
      </c>
      <c r="D50" s="354" t="s">
        <v>594</v>
      </c>
      <c r="E50" s="355" t="s">
        <v>594</v>
      </c>
      <c r="F50" s="334" t="s">
        <v>594</v>
      </c>
      <c r="G50" s="340"/>
      <c r="H50" s="229"/>
      <c r="J50" s="342">
        <v>5</v>
      </c>
      <c r="K50" s="343" t="s">
        <v>201</v>
      </c>
      <c r="L50" s="344" t="s">
        <v>594</v>
      </c>
      <c r="M50" s="345" t="s">
        <v>594</v>
      </c>
      <c r="N50" s="346" t="s">
        <v>594</v>
      </c>
      <c r="O50" s="346" t="s">
        <v>594</v>
      </c>
      <c r="P50" s="352"/>
    </row>
    <row r="51" spans="1:16" ht="36.75" customHeight="1" x14ac:dyDescent="0.2">
      <c r="A51" s="330">
        <v>6</v>
      </c>
      <c r="B51" s="331" t="s">
        <v>408</v>
      </c>
      <c r="C51" s="314" t="s">
        <v>594</v>
      </c>
      <c r="D51" s="354" t="s">
        <v>594</v>
      </c>
      <c r="E51" s="355" t="s">
        <v>594</v>
      </c>
      <c r="F51" s="334" t="s">
        <v>594</v>
      </c>
      <c r="G51" s="340"/>
      <c r="H51" s="229"/>
      <c r="J51" s="342">
        <v>6</v>
      </c>
      <c r="K51" s="343" t="s">
        <v>202</v>
      </c>
      <c r="L51" s="344" t="s">
        <v>594</v>
      </c>
      <c r="M51" s="345" t="s">
        <v>594</v>
      </c>
      <c r="N51" s="346" t="s">
        <v>594</v>
      </c>
      <c r="O51" s="346" t="s">
        <v>594</v>
      </c>
      <c r="P51" s="352"/>
    </row>
    <row r="52" spans="1:16" ht="36.75" customHeight="1" x14ac:dyDescent="0.2">
      <c r="A52" s="330">
        <v>7</v>
      </c>
      <c r="B52" s="331" t="s">
        <v>409</v>
      </c>
      <c r="C52" s="314" t="s">
        <v>594</v>
      </c>
      <c r="D52" s="354" t="s">
        <v>594</v>
      </c>
      <c r="E52" s="355" t="s">
        <v>594</v>
      </c>
      <c r="F52" s="334" t="s">
        <v>594</v>
      </c>
      <c r="G52" s="340"/>
      <c r="H52" s="229"/>
      <c r="J52" s="342">
        <v>7</v>
      </c>
      <c r="K52" s="343" t="s">
        <v>203</v>
      </c>
      <c r="L52" s="344" t="s">
        <v>594</v>
      </c>
      <c r="M52" s="345" t="s">
        <v>594</v>
      </c>
      <c r="N52" s="346" t="s">
        <v>594</v>
      </c>
      <c r="O52" s="346" t="s">
        <v>594</v>
      </c>
      <c r="P52" s="352"/>
    </row>
    <row r="53" spans="1:16" ht="36.75" customHeight="1" x14ac:dyDescent="0.2">
      <c r="A53" s="330">
        <v>8</v>
      </c>
      <c r="B53" s="331" t="s">
        <v>410</v>
      </c>
      <c r="C53" s="314" t="s">
        <v>594</v>
      </c>
      <c r="D53" s="354" t="s">
        <v>594</v>
      </c>
      <c r="E53" s="355" t="s">
        <v>594</v>
      </c>
      <c r="F53" s="334" t="s">
        <v>594</v>
      </c>
      <c r="G53" s="340"/>
      <c r="H53" s="229"/>
      <c r="J53" s="342">
        <v>8</v>
      </c>
      <c r="K53" s="343" t="s">
        <v>204</v>
      </c>
      <c r="L53" s="344" t="s">
        <v>594</v>
      </c>
      <c r="M53" s="345" t="s">
        <v>594</v>
      </c>
      <c r="N53" s="346" t="s">
        <v>594</v>
      </c>
      <c r="O53" s="346" t="s">
        <v>594</v>
      </c>
      <c r="P53" s="352"/>
    </row>
    <row r="54" spans="1:16" ht="36.75" customHeight="1" x14ac:dyDescent="0.2"/>
    <row r="55" spans="1:16" ht="36.75" customHeight="1" x14ac:dyDescent="0.2"/>
    <row r="56" spans="1:16" ht="36.75" customHeight="1" x14ac:dyDescent="0.2"/>
  </sheetData>
  <mergeCells count="13">
    <mergeCell ref="A44:G44"/>
    <mergeCell ref="A34:G34"/>
    <mergeCell ref="J44:P44"/>
    <mergeCell ref="J34:P34"/>
    <mergeCell ref="A4:G4"/>
    <mergeCell ref="A14:G14"/>
    <mergeCell ref="A24:G24"/>
    <mergeCell ref="J24:P24"/>
    <mergeCell ref="A1:P1"/>
    <mergeCell ref="A2:P2"/>
    <mergeCell ref="A3:P3"/>
    <mergeCell ref="J14:P14"/>
    <mergeCell ref="J4:P4"/>
  </mergeCells>
  <pageMargins left="0.7" right="0.7" top="0.75" bottom="0.75" header="0.3" footer="0.3"/>
  <pageSetup paperSize="9" scale="3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0"/>
  <sheetViews>
    <sheetView view="pageBreakPreview" zoomScale="80" zoomScaleNormal="100" zoomScaleSheetLayoutView="80" workbookViewId="0">
      <selection activeCell="E11" sqref="E1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6.85546875" style="52" customWidth="1"/>
    <col min="15" max="15" width="14.42578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59" t="str">
        <f>('YARIŞMA BİLGİLERİ'!A2)</f>
        <v>Türkiye Atletizm Federasyonu
İstanbul Atletizm İl Temsilciliği</v>
      </c>
      <c r="B1" s="459"/>
      <c r="C1" s="459"/>
      <c r="D1" s="459"/>
      <c r="E1" s="459"/>
      <c r="F1" s="459"/>
      <c r="G1" s="459"/>
      <c r="H1" s="459"/>
      <c r="I1" s="459"/>
      <c r="J1" s="459"/>
      <c r="K1" s="459"/>
      <c r="L1" s="459"/>
      <c r="M1" s="459"/>
      <c r="N1" s="459"/>
      <c r="O1" s="459"/>
      <c r="P1" s="459"/>
      <c r="T1" s="246">
        <v>1160</v>
      </c>
      <c r="U1" s="245">
        <v>100</v>
      </c>
    </row>
    <row r="2" spans="1:21" s="10" customFormat="1" ht="24.75" customHeight="1" x14ac:dyDescent="0.2">
      <c r="A2" s="479" t="str">
        <f>'YARIŞMA BİLGİLERİ'!F19</f>
        <v>3.Ulusal Bayrak Yarışmaları Festivali ve Olimpik Baraj Yarışmaları</v>
      </c>
      <c r="B2" s="479"/>
      <c r="C2" s="479"/>
      <c r="D2" s="479"/>
      <c r="E2" s="479"/>
      <c r="F2" s="479"/>
      <c r="G2" s="479"/>
      <c r="H2" s="479"/>
      <c r="I2" s="479"/>
      <c r="J2" s="479"/>
      <c r="K2" s="479"/>
      <c r="L2" s="479"/>
      <c r="M2" s="479"/>
      <c r="N2" s="479"/>
      <c r="O2" s="479"/>
      <c r="P2" s="479"/>
      <c r="T2" s="246">
        <v>1162</v>
      </c>
      <c r="U2" s="245">
        <v>99</v>
      </c>
    </row>
    <row r="3" spans="1:21" s="12" customFormat="1" ht="21.75" customHeight="1" x14ac:dyDescent="0.2">
      <c r="A3" s="480" t="s">
        <v>83</v>
      </c>
      <c r="B3" s="480"/>
      <c r="C3" s="480"/>
      <c r="D3" s="481" t="str">
        <f>'YARIŞMA PROGRAMI'!C7</f>
        <v>100 Metre</v>
      </c>
      <c r="E3" s="481"/>
      <c r="F3" s="482" t="s">
        <v>486</v>
      </c>
      <c r="G3" s="482"/>
      <c r="H3" s="11"/>
      <c r="I3" s="468" t="str">
        <f>'YARIŞMA PROGRAMI'!D7</f>
        <v xml:space="preserve"> </v>
      </c>
      <c r="J3" s="469"/>
      <c r="K3" s="469"/>
      <c r="L3" s="469"/>
      <c r="M3" s="75" t="s">
        <v>346</v>
      </c>
      <c r="N3" s="466" t="str">
        <f>'YARIŞMA PROGRAMI'!E7</f>
        <v>Aykut AY  10.48</v>
      </c>
      <c r="O3" s="466"/>
      <c r="P3" s="466"/>
      <c r="T3" s="246">
        <v>1164</v>
      </c>
      <c r="U3" s="245">
        <v>98</v>
      </c>
    </row>
    <row r="4" spans="1:21" s="12" customFormat="1" ht="17.25" customHeight="1" x14ac:dyDescent="0.2">
      <c r="A4" s="473" t="s">
        <v>74</v>
      </c>
      <c r="B4" s="473"/>
      <c r="C4" s="473"/>
      <c r="D4" s="474" t="str">
        <f>'YARIŞMA BİLGİLERİ'!F21</f>
        <v>Yıldız Erkekler</v>
      </c>
      <c r="E4" s="474"/>
      <c r="F4" s="29"/>
      <c r="G4" s="29"/>
      <c r="H4" s="29"/>
      <c r="I4" s="29"/>
      <c r="J4" s="29"/>
      <c r="K4" s="29"/>
      <c r="L4" s="30"/>
      <c r="M4" s="76" t="s">
        <v>81</v>
      </c>
      <c r="N4" s="467" t="str">
        <f>'YARIŞMA PROGRAMI'!B7</f>
        <v>14 Haziran 2015 - 15:45</v>
      </c>
      <c r="O4" s="467"/>
      <c r="P4" s="467"/>
      <c r="T4" s="246">
        <v>1166</v>
      </c>
      <c r="U4" s="245">
        <v>97</v>
      </c>
    </row>
    <row r="5" spans="1:21" s="10" customFormat="1" ht="19.5" customHeight="1" x14ac:dyDescent="0.2">
      <c r="A5" s="13"/>
      <c r="B5" s="13"/>
      <c r="C5" s="14"/>
      <c r="D5" s="15"/>
      <c r="E5" s="16"/>
      <c r="F5" s="16"/>
      <c r="G5" s="16"/>
      <c r="H5" s="16"/>
      <c r="I5" s="13"/>
      <c r="J5" s="13"/>
      <c r="K5" s="13"/>
      <c r="L5" s="17"/>
      <c r="M5" s="18"/>
      <c r="N5" s="465">
        <f ca="1">NOW()</f>
        <v>42170.439917361109</v>
      </c>
      <c r="O5" s="465"/>
      <c r="P5" s="465"/>
      <c r="T5" s="246">
        <v>1168</v>
      </c>
      <c r="U5" s="245">
        <v>96</v>
      </c>
    </row>
    <row r="6" spans="1:21" s="19" customFormat="1" ht="24.95" customHeight="1" x14ac:dyDescent="0.2">
      <c r="A6" s="475" t="s">
        <v>12</v>
      </c>
      <c r="B6" s="476" t="s">
        <v>69</v>
      </c>
      <c r="C6" s="478" t="s">
        <v>80</v>
      </c>
      <c r="D6" s="470" t="s">
        <v>14</v>
      </c>
      <c r="E6" s="470" t="s">
        <v>477</v>
      </c>
      <c r="F6" s="470" t="s">
        <v>15</v>
      </c>
      <c r="G6" s="471" t="s">
        <v>188</v>
      </c>
      <c r="I6" s="260" t="s">
        <v>16</v>
      </c>
      <c r="J6" s="261"/>
      <c r="K6" s="261"/>
      <c r="L6" s="261"/>
      <c r="M6" s="264" t="s">
        <v>339</v>
      </c>
      <c r="N6" s="265"/>
      <c r="O6" s="261"/>
      <c r="P6" s="262"/>
      <c r="T6" s="247">
        <v>1170</v>
      </c>
      <c r="U6" s="248">
        <v>95</v>
      </c>
    </row>
    <row r="7" spans="1:21" ht="26.25" customHeight="1" x14ac:dyDescent="0.2">
      <c r="A7" s="475"/>
      <c r="B7" s="477"/>
      <c r="C7" s="478"/>
      <c r="D7" s="470"/>
      <c r="E7" s="470"/>
      <c r="F7" s="470"/>
      <c r="G7" s="472"/>
      <c r="H7" s="20"/>
      <c r="I7" s="46" t="s">
        <v>482</v>
      </c>
      <c r="J7" s="43" t="s">
        <v>70</v>
      </c>
      <c r="K7" s="43" t="s">
        <v>69</v>
      </c>
      <c r="L7" s="44" t="s">
        <v>13</v>
      </c>
      <c r="M7" s="45" t="s">
        <v>14</v>
      </c>
      <c r="N7" s="45" t="s">
        <v>477</v>
      </c>
      <c r="O7" s="43" t="s">
        <v>15</v>
      </c>
      <c r="P7" s="43" t="s">
        <v>28</v>
      </c>
      <c r="T7" s="247">
        <v>1172</v>
      </c>
      <c r="U7" s="248">
        <v>94</v>
      </c>
    </row>
    <row r="8" spans="1:21" s="19" customFormat="1" ht="39.75" customHeight="1" x14ac:dyDescent="0.2">
      <c r="A8" s="330">
        <v>1</v>
      </c>
      <c r="B8" s="337"/>
      <c r="C8" s="333"/>
      <c r="D8" s="338"/>
      <c r="E8" s="339"/>
      <c r="F8" s="340"/>
      <c r="G8" s="359"/>
      <c r="H8" s="22"/>
      <c r="I8" s="330">
        <v>1</v>
      </c>
      <c r="J8" s="331" t="s">
        <v>144</v>
      </c>
      <c r="K8" s="332" t="str">
        <f>IF(ISERROR(VLOOKUP(J8,'KAYIT LİSTESİ'!$B$4:$H$667,2,0)),"",(VLOOKUP(J8,'KAYIT LİSTESİ'!$B$4:$H$667,2,0)))</f>
        <v/>
      </c>
      <c r="L8" s="333" t="str">
        <f>IF(ISERROR(VLOOKUP(J8,'KAYIT LİSTESİ'!$B$4:$H$667,4,0)),"",(VLOOKUP(J8,'KAYIT LİSTESİ'!$B$4:$H$667,4,0)))</f>
        <v/>
      </c>
      <c r="M8" s="334" t="str">
        <f>IF(ISERROR(VLOOKUP(J8,'KAYIT LİSTESİ'!$B$4:$H$667,5,0)),"",(VLOOKUP(J8,'KAYIT LİSTESİ'!$B$4:$H$667,5,0)))</f>
        <v/>
      </c>
      <c r="N8" s="334" t="str">
        <f>IF(ISERROR(VLOOKUP(J8,'KAYIT LİSTESİ'!$B$4:$H$667,6,0)),"",(VLOOKUP(J8,'KAYIT LİSTESİ'!$B$4:$H$667,6,0)))</f>
        <v/>
      </c>
      <c r="O8" s="340"/>
      <c r="P8" s="336"/>
      <c r="T8" s="247">
        <v>1174</v>
      </c>
      <c r="U8" s="248">
        <v>93</v>
      </c>
    </row>
    <row r="9" spans="1:21" s="19" customFormat="1" ht="39.75" customHeight="1" x14ac:dyDescent="0.2">
      <c r="A9" s="330">
        <v>2</v>
      </c>
      <c r="B9" s="337"/>
      <c r="C9" s="333"/>
      <c r="D9" s="338"/>
      <c r="E9" s="339"/>
      <c r="F9" s="340"/>
      <c r="G9" s="359"/>
      <c r="H9" s="22"/>
      <c r="I9" s="330">
        <v>2</v>
      </c>
      <c r="J9" s="331" t="s">
        <v>145</v>
      </c>
      <c r="K9" s="332" t="str">
        <f>IF(ISERROR(VLOOKUP(J9,'KAYIT LİSTESİ'!$B$4:$H$667,2,0)),"",(VLOOKUP(J9,'KAYIT LİSTESİ'!$B$4:$H$667,2,0)))</f>
        <v/>
      </c>
      <c r="L9" s="333" t="str">
        <f>IF(ISERROR(VLOOKUP(J9,'KAYIT LİSTESİ'!$B$4:$H$667,4,0)),"",(VLOOKUP(J9,'KAYIT LİSTESİ'!$B$4:$H$667,4,0)))</f>
        <v/>
      </c>
      <c r="M9" s="334" t="str">
        <f>IF(ISERROR(VLOOKUP(J9,'KAYIT LİSTESİ'!$B$4:$H$667,5,0)),"",(VLOOKUP(J9,'KAYIT LİSTESİ'!$B$4:$H$667,5,0)))</f>
        <v/>
      </c>
      <c r="N9" s="334" t="str">
        <f>IF(ISERROR(VLOOKUP(J9,'KAYIT LİSTESİ'!$B$4:$H$667,6,0)),"",(VLOOKUP(J9,'KAYIT LİSTESİ'!$B$4:$H$667,6,0)))</f>
        <v/>
      </c>
      <c r="O9" s="340"/>
      <c r="P9" s="336"/>
      <c r="T9" s="247">
        <v>1176</v>
      </c>
      <c r="U9" s="248">
        <v>92</v>
      </c>
    </row>
    <row r="10" spans="1:21" s="19" customFormat="1" ht="39.75" customHeight="1" x14ac:dyDescent="0.2">
      <c r="A10" s="330">
        <v>3</v>
      </c>
      <c r="B10" s="337"/>
      <c r="C10" s="333"/>
      <c r="D10" s="338"/>
      <c r="E10" s="339"/>
      <c r="F10" s="340"/>
      <c r="G10" s="359"/>
      <c r="H10" s="22"/>
      <c r="I10" s="330">
        <v>3</v>
      </c>
      <c r="J10" s="331" t="s">
        <v>146</v>
      </c>
      <c r="K10" s="332" t="str">
        <f>IF(ISERROR(VLOOKUP(J10,'KAYIT LİSTESİ'!$B$4:$H$667,2,0)),"",(VLOOKUP(J10,'KAYIT LİSTESİ'!$B$4:$H$667,2,0)))</f>
        <v/>
      </c>
      <c r="L10" s="333" t="str">
        <f>IF(ISERROR(VLOOKUP(J10,'KAYIT LİSTESİ'!$B$4:$H$667,4,0)),"",(VLOOKUP(J10,'KAYIT LİSTESİ'!$B$4:$H$667,4,0)))</f>
        <v/>
      </c>
      <c r="M10" s="334" t="str">
        <f>IF(ISERROR(VLOOKUP(J10,'KAYIT LİSTESİ'!$B$4:$H$667,5,0)),"",(VLOOKUP(J10,'KAYIT LİSTESİ'!$B$4:$H$667,5,0)))</f>
        <v/>
      </c>
      <c r="N10" s="334" t="str">
        <f>IF(ISERROR(VLOOKUP(J10,'KAYIT LİSTESİ'!$B$4:$H$667,6,0)),"",(VLOOKUP(J10,'KAYIT LİSTESİ'!$B$4:$H$667,6,0)))</f>
        <v/>
      </c>
      <c r="O10" s="340"/>
      <c r="P10" s="336"/>
      <c r="T10" s="247">
        <v>1178</v>
      </c>
      <c r="U10" s="248">
        <v>91</v>
      </c>
    </row>
    <row r="11" spans="1:21" s="19" customFormat="1" ht="39.75" customHeight="1" x14ac:dyDescent="0.2">
      <c r="A11" s="330">
        <v>4</v>
      </c>
      <c r="B11" s="337"/>
      <c r="C11" s="333"/>
      <c r="D11" s="338"/>
      <c r="E11" s="339"/>
      <c r="F11" s="340"/>
      <c r="G11" s="359"/>
      <c r="H11" s="22"/>
      <c r="I11" s="330">
        <v>4</v>
      </c>
      <c r="J11" s="331" t="s">
        <v>147</v>
      </c>
      <c r="K11" s="332" t="str">
        <f>IF(ISERROR(VLOOKUP(J11,'KAYIT LİSTESİ'!$B$4:$H$667,2,0)),"",(VLOOKUP(J11,'KAYIT LİSTESİ'!$B$4:$H$667,2,0)))</f>
        <v/>
      </c>
      <c r="L11" s="333" t="str">
        <f>IF(ISERROR(VLOOKUP(J11,'KAYIT LİSTESİ'!$B$4:$H$667,4,0)),"",(VLOOKUP(J11,'KAYIT LİSTESİ'!$B$4:$H$667,4,0)))</f>
        <v/>
      </c>
      <c r="M11" s="334" t="str">
        <f>IF(ISERROR(VLOOKUP(J11,'KAYIT LİSTESİ'!$B$4:$H$667,5,0)),"",(VLOOKUP(J11,'KAYIT LİSTESİ'!$B$4:$H$667,5,0)))</f>
        <v/>
      </c>
      <c r="N11" s="334" t="str">
        <f>IF(ISERROR(VLOOKUP(J11,'KAYIT LİSTESİ'!$B$4:$H$667,6,0)),"",(VLOOKUP(J11,'KAYIT LİSTESİ'!$B$4:$H$667,6,0)))</f>
        <v/>
      </c>
      <c r="O11" s="340"/>
      <c r="P11" s="336"/>
      <c r="T11" s="247">
        <v>1180</v>
      </c>
      <c r="U11" s="248">
        <v>90</v>
      </c>
    </row>
    <row r="12" spans="1:21" s="19" customFormat="1" ht="39.75" customHeight="1" x14ac:dyDescent="0.2">
      <c r="A12" s="330">
        <v>5</v>
      </c>
      <c r="B12" s="337"/>
      <c r="C12" s="333"/>
      <c r="D12" s="338"/>
      <c r="E12" s="339"/>
      <c r="F12" s="340"/>
      <c r="G12" s="359"/>
      <c r="H12" s="22"/>
      <c r="I12" s="330">
        <v>5</v>
      </c>
      <c r="J12" s="331" t="s">
        <v>148</v>
      </c>
      <c r="K12" s="332" t="str">
        <f>IF(ISERROR(VLOOKUP(J12,'KAYIT LİSTESİ'!$B$4:$H$667,2,0)),"",(VLOOKUP(J12,'KAYIT LİSTESİ'!$B$4:$H$667,2,0)))</f>
        <v/>
      </c>
      <c r="L12" s="333" t="str">
        <f>IF(ISERROR(VLOOKUP(J12,'KAYIT LİSTESİ'!$B$4:$H$667,4,0)),"",(VLOOKUP(J12,'KAYIT LİSTESİ'!$B$4:$H$667,4,0)))</f>
        <v/>
      </c>
      <c r="M12" s="334" t="str">
        <f>IF(ISERROR(VLOOKUP(J12,'KAYIT LİSTESİ'!$B$4:$H$667,5,0)),"",(VLOOKUP(J12,'KAYIT LİSTESİ'!$B$4:$H$667,5,0)))</f>
        <v/>
      </c>
      <c r="N12" s="334" t="str">
        <f>IF(ISERROR(VLOOKUP(J12,'KAYIT LİSTESİ'!$B$4:$H$667,6,0)),"",(VLOOKUP(J12,'KAYIT LİSTESİ'!$B$4:$H$667,6,0)))</f>
        <v/>
      </c>
      <c r="O12" s="340"/>
      <c r="P12" s="336"/>
      <c r="T12" s="247">
        <v>1182</v>
      </c>
      <c r="U12" s="248">
        <v>89</v>
      </c>
    </row>
    <row r="13" spans="1:21" s="19" customFormat="1" ht="39.75" customHeight="1" x14ac:dyDescent="0.2">
      <c r="A13" s="330">
        <v>6</v>
      </c>
      <c r="B13" s="337"/>
      <c r="C13" s="333"/>
      <c r="D13" s="338"/>
      <c r="E13" s="339"/>
      <c r="F13" s="340"/>
      <c r="G13" s="359"/>
      <c r="H13" s="22"/>
      <c r="I13" s="330">
        <v>6</v>
      </c>
      <c r="J13" s="331" t="s">
        <v>149</v>
      </c>
      <c r="K13" s="332" t="str">
        <f>IF(ISERROR(VLOOKUP(J13,'KAYIT LİSTESİ'!$B$4:$H$667,2,0)),"",(VLOOKUP(J13,'KAYIT LİSTESİ'!$B$4:$H$667,2,0)))</f>
        <v/>
      </c>
      <c r="L13" s="333" t="str">
        <f>IF(ISERROR(VLOOKUP(J13,'KAYIT LİSTESİ'!$B$4:$H$667,4,0)),"",(VLOOKUP(J13,'KAYIT LİSTESİ'!$B$4:$H$667,4,0)))</f>
        <v/>
      </c>
      <c r="M13" s="334" t="str">
        <f>IF(ISERROR(VLOOKUP(J13,'KAYIT LİSTESİ'!$B$4:$H$667,5,0)),"",(VLOOKUP(J13,'KAYIT LİSTESİ'!$B$4:$H$667,5,0)))</f>
        <v/>
      </c>
      <c r="N13" s="334" t="str">
        <f>IF(ISERROR(VLOOKUP(J13,'KAYIT LİSTESİ'!$B$4:$H$667,6,0)),"",(VLOOKUP(J13,'KAYIT LİSTESİ'!$B$4:$H$667,6,0)))</f>
        <v/>
      </c>
      <c r="O13" s="340"/>
      <c r="P13" s="336"/>
      <c r="T13" s="247">
        <v>1184</v>
      </c>
      <c r="U13" s="248">
        <v>88</v>
      </c>
    </row>
    <row r="14" spans="1:21" s="19" customFormat="1" ht="39.75" customHeight="1" x14ac:dyDescent="0.2">
      <c r="A14" s="330">
        <v>7</v>
      </c>
      <c r="B14" s="337"/>
      <c r="C14" s="333"/>
      <c r="D14" s="338"/>
      <c r="E14" s="339"/>
      <c r="F14" s="340"/>
      <c r="G14" s="359"/>
      <c r="H14" s="22"/>
      <c r="I14" s="330">
        <v>7</v>
      </c>
      <c r="J14" s="331" t="s">
        <v>150</v>
      </c>
      <c r="K14" s="332" t="str">
        <f>IF(ISERROR(VLOOKUP(J14,'KAYIT LİSTESİ'!$B$4:$H$667,2,0)),"",(VLOOKUP(J14,'KAYIT LİSTESİ'!$B$4:$H$667,2,0)))</f>
        <v/>
      </c>
      <c r="L14" s="333" t="str">
        <f>IF(ISERROR(VLOOKUP(J14,'KAYIT LİSTESİ'!$B$4:$H$667,4,0)),"",(VLOOKUP(J14,'KAYIT LİSTESİ'!$B$4:$H$667,4,0)))</f>
        <v/>
      </c>
      <c r="M14" s="334" t="str">
        <f>IF(ISERROR(VLOOKUP(J14,'KAYIT LİSTESİ'!$B$4:$H$667,5,0)),"",(VLOOKUP(J14,'KAYIT LİSTESİ'!$B$4:$H$667,5,0)))</f>
        <v/>
      </c>
      <c r="N14" s="334" t="str">
        <f>IF(ISERROR(VLOOKUP(J14,'KAYIT LİSTESİ'!$B$4:$H$667,6,0)),"",(VLOOKUP(J14,'KAYIT LİSTESİ'!$B$4:$H$667,6,0)))</f>
        <v/>
      </c>
      <c r="O14" s="340"/>
      <c r="P14" s="336"/>
      <c r="T14" s="247">
        <v>1186</v>
      </c>
      <c r="U14" s="248">
        <v>87</v>
      </c>
    </row>
    <row r="15" spans="1:21" s="19" customFormat="1" ht="39.75" customHeight="1" x14ac:dyDescent="0.2">
      <c r="A15" s="330">
        <v>8</v>
      </c>
      <c r="B15" s="337"/>
      <c r="C15" s="333"/>
      <c r="D15" s="338"/>
      <c r="E15" s="339"/>
      <c r="F15" s="340"/>
      <c r="G15" s="359"/>
      <c r="H15" s="22"/>
      <c r="I15" s="330">
        <v>8</v>
      </c>
      <c r="J15" s="331" t="s">
        <v>151</v>
      </c>
      <c r="K15" s="332" t="str">
        <f>IF(ISERROR(VLOOKUP(J15,'KAYIT LİSTESİ'!$B$4:$H$667,2,0)),"",(VLOOKUP(J15,'KAYIT LİSTESİ'!$B$4:$H$667,2,0)))</f>
        <v/>
      </c>
      <c r="L15" s="333" t="str">
        <f>IF(ISERROR(VLOOKUP(J15,'KAYIT LİSTESİ'!$B$4:$H$667,4,0)),"",(VLOOKUP(J15,'KAYIT LİSTESİ'!$B$4:$H$667,4,0)))</f>
        <v/>
      </c>
      <c r="M15" s="334" t="str">
        <f>IF(ISERROR(VLOOKUP(J15,'KAYIT LİSTESİ'!$B$4:$H$667,5,0)),"",(VLOOKUP(J15,'KAYIT LİSTESİ'!$B$4:$H$667,5,0)))</f>
        <v/>
      </c>
      <c r="N15" s="334" t="str">
        <f>IF(ISERROR(VLOOKUP(J15,'KAYIT LİSTESİ'!$B$4:$H$667,6,0)),"",(VLOOKUP(J15,'KAYIT LİSTESİ'!$B$4:$H$667,6,0)))</f>
        <v/>
      </c>
      <c r="O15" s="340"/>
      <c r="P15" s="336"/>
      <c r="T15" s="247">
        <v>1188</v>
      </c>
      <c r="U15" s="248">
        <v>86</v>
      </c>
    </row>
    <row r="16" spans="1:21" s="19" customFormat="1" ht="39.75" customHeight="1" x14ac:dyDescent="0.2">
      <c r="A16" s="66"/>
      <c r="B16" s="310"/>
      <c r="C16" s="116"/>
      <c r="D16" s="311"/>
      <c r="E16" s="175"/>
      <c r="F16" s="117"/>
      <c r="G16" s="359"/>
      <c r="H16" s="22"/>
      <c r="I16" s="260" t="s">
        <v>17</v>
      </c>
      <c r="J16" s="261"/>
      <c r="K16" s="261"/>
      <c r="L16" s="261"/>
      <c r="M16" s="264" t="s">
        <v>339</v>
      </c>
      <c r="N16" s="265"/>
      <c r="O16" s="261"/>
      <c r="P16" s="262"/>
      <c r="T16" s="247">
        <v>1190</v>
      </c>
      <c r="U16" s="248">
        <v>85</v>
      </c>
    </row>
    <row r="17" spans="1:21" s="19" customFormat="1" ht="39.75" customHeight="1" x14ac:dyDescent="0.2">
      <c r="A17" s="66"/>
      <c r="B17" s="310"/>
      <c r="C17" s="116"/>
      <c r="D17" s="311"/>
      <c r="E17" s="175"/>
      <c r="F17" s="117"/>
      <c r="G17" s="359"/>
      <c r="H17" s="22"/>
      <c r="I17" s="46" t="s">
        <v>482</v>
      </c>
      <c r="J17" s="43" t="s">
        <v>70</v>
      </c>
      <c r="K17" s="43" t="s">
        <v>69</v>
      </c>
      <c r="L17" s="44" t="s">
        <v>13</v>
      </c>
      <c r="M17" s="45" t="s">
        <v>14</v>
      </c>
      <c r="N17" s="45" t="s">
        <v>477</v>
      </c>
      <c r="O17" s="43" t="s">
        <v>15</v>
      </c>
      <c r="P17" s="43" t="s">
        <v>28</v>
      </c>
      <c r="T17" s="247">
        <v>1192</v>
      </c>
      <c r="U17" s="248">
        <v>84</v>
      </c>
    </row>
    <row r="18" spans="1:21" s="19" customFormat="1" ht="39.75" customHeight="1" x14ac:dyDescent="0.2">
      <c r="A18" s="66"/>
      <c r="B18" s="310"/>
      <c r="C18" s="116"/>
      <c r="D18" s="311"/>
      <c r="E18" s="175"/>
      <c r="F18" s="117"/>
      <c r="G18" s="359"/>
      <c r="H18" s="22"/>
      <c r="I18" s="66">
        <v>1</v>
      </c>
      <c r="J18" s="209" t="s">
        <v>152</v>
      </c>
      <c r="K18" s="268" t="str">
        <f>IF(ISERROR(VLOOKUP(J18,'KAYIT LİSTESİ'!$B$4:$H$667,2,0)),"",(VLOOKUP(J18,'KAYIT LİSTESİ'!$B$4:$H$667,2,0)))</f>
        <v/>
      </c>
      <c r="L18" s="116" t="str">
        <f>IF(ISERROR(VLOOKUP(J18,'KAYIT LİSTESİ'!$B$4:$H$667,4,0)),"",(VLOOKUP(J18,'KAYIT LİSTESİ'!$B$4:$H$667,4,0)))</f>
        <v/>
      </c>
      <c r="M18" s="210" t="str">
        <f>IF(ISERROR(VLOOKUP(J18,'KAYIT LİSTESİ'!$B$4:$H$667,5,0)),"",(VLOOKUP(J18,'KAYIT LİSTESİ'!$B$4:$H$667,5,0)))</f>
        <v/>
      </c>
      <c r="N18" s="210" t="str">
        <f>IF(ISERROR(VLOOKUP(J18,'KAYIT LİSTESİ'!$B$4:$H$667,6,0)),"",(VLOOKUP(J18,'KAYIT LİSTESİ'!$B$4:$H$667,6,0)))</f>
        <v/>
      </c>
      <c r="O18" s="117"/>
      <c r="P18" s="309"/>
      <c r="T18" s="247">
        <v>1194</v>
      </c>
      <c r="U18" s="248">
        <v>83</v>
      </c>
    </row>
    <row r="19" spans="1:21" s="19" customFormat="1" ht="39.75" customHeight="1" x14ac:dyDescent="0.2">
      <c r="A19" s="66"/>
      <c r="B19" s="310"/>
      <c r="C19" s="116"/>
      <c r="D19" s="311"/>
      <c r="E19" s="175"/>
      <c r="F19" s="117"/>
      <c r="G19" s="359"/>
      <c r="H19" s="22"/>
      <c r="I19" s="66">
        <v>2</v>
      </c>
      <c r="J19" s="209" t="s">
        <v>153</v>
      </c>
      <c r="K19" s="268" t="str">
        <f>IF(ISERROR(VLOOKUP(J19,'KAYIT LİSTESİ'!$B$4:$H$667,2,0)),"",(VLOOKUP(J19,'KAYIT LİSTESİ'!$B$4:$H$667,2,0)))</f>
        <v/>
      </c>
      <c r="L19" s="116" t="str">
        <f>IF(ISERROR(VLOOKUP(J19,'KAYIT LİSTESİ'!$B$4:$H$667,4,0)),"",(VLOOKUP(J19,'KAYIT LİSTESİ'!$B$4:$H$667,4,0)))</f>
        <v/>
      </c>
      <c r="M19" s="210" t="str">
        <f>IF(ISERROR(VLOOKUP(J19,'KAYIT LİSTESİ'!$B$4:$H$667,5,0)),"",(VLOOKUP(J19,'KAYIT LİSTESİ'!$B$4:$H$667,5,0)))</f>
        <v/>
      </c>
      <c r="N19" s="210" t="str">
        <f>IF(ISERROR(VLOOKUP(J19,'KAYIT LİSTESİ'!$B$4:$H$667,6,0)),"",(VLOOKUP(J19,'KAYIT LİSTESİ'!$B$4:$H$667,6,0)))</f>
        <v/>
      </c>
      <c r="O19" s="117"/>
      <c r="P19" s="309"/>
      <c r="T19" s="247">
        <v>1196</v>
      </c>
      <c r="U19" s="248">
        <v>82</v>
      </c>
    </row>
    <row r="20" spans="1:21" s="19" customFormat="1" ht="39.75" customHeight="1" x14ac:dyDescent="0.2">
      <c r="A20" s="66"/>
      <c r="B20" s="310"/>
      <c r="C20" s="116"/>
      <c r="D20" s="311"/>
      <c r="E20" s="175"/>
      <c r="F20" s="117"/>
      <c r="G20" s="359"/>
      <c r="H20" s="22"/>
      <c r="I20" s="66">
        <v>3</v>
      </c>
      <c r="J20" s="209" t="s">
        <v>154</v>
      </c>
      <c r="K20" s="268" t="str">
        <f>IF(ISERROR(VLOOKUP(J20,'KAYIT LİSTESİ'!$B$4:$H$667,2,0)),"",(VLOOKUP(J20,'KAYIT LİSTESİ'!$B$4:$H$667,2,0)))</f>
        <v/>
      </c>
      <c r="L20" s="116" t="str">
        <f>IF(ISERROR(VLOOKUP(J20,'KAYIT LİSTESİ'!$B$4:$H$667,4,0)),"",(VLOOKUP(J20,'KAYIT LİSTESİ'!$B$4:$H$667,4,0)))</f>
        <v/>
      </c>
      <c r="M20" s="210" t="str">
        <f>IF(ISERROR(VLOOKUP(J20,'KAYIT LİSTESİ'!$B$4:$H$667,5,0)),"",(VLOOKUP(J20,'KAYIT LİSTESİ'!$B$4:$H$667,5,0)))</f>
        <v/>
      </c>
      <c r="N20" s="210" t="str">
        <f>IF(ISERROR(VLOOKUP(J20,'KAYIT LİSTESİ'!$B$4:$H$667,6,0)),"",(VLOOKUP(J20,'KAYIT LİSTESİ'!$B$4:$H$667,6,0)))</f>
        <v/>
      </c>
      <c r="O20" s="117"/>
      <c r="P20" s="309"/>
      <c r="T20" s="247">
        <v>1198</v>
      </c>
      <c r="U20" s="248">
        <v>81</v>
      </c>
    </row>
    <row r="21" spans="1:21" s="19" customFormat="1" ht="39.75" customHeight="1" x14ac:dyDescent="0.2">
      <c r="A21" s="66"/>
      <c r="B21" s="310"/>
      <c r="C21" s="116"/>
      <c r="D21" s="311"/>
      <c r="E21" s="175"/>
      <c r="F21" s="117"/>
      <c r="G21" s="359"/>
      <c r="H21" s="22"/>
      <c r="I21" s="66">
        <v>4</v>
      </c>
      <c r="J21" s="209" t="s">
        <v>155</v>
      </c>
      <c r="K21" s="268" t="str">
        <f>IF(ISERROR(VLOOKUP(J21,'KAYIT LİSTESİ'!$B$4:$H$667,2,0)),"",(VLOOKUP(J21,'KAYIT LİSTESİ'!$B$4:$H$667,2,0)))</f>
        <v/>
      </c>
      <c r="L21" s="116" t="str">
        <f>IF(ISERROR(VLOOKUP(J21,'KAYIT LİSTESİ'!$B$4:$H$667,4,0)),"",(VLOOKUP(J21,'KAYIT LİSTESİ'!$B$4:$H$667,4,0)))</f>
        <v/>
      </c>
      <c r="M21" s="210" t="str">
        <f>IF(ISERROR(VLOOKUP(J21,'KAYIT LİSTESİ'!$B$4:$H$667,5,0)),"",(VLOOKUP(J21,'KAYIT LİSTESİ'!$B$4:$H$667,5,0)))</f>
        <v/>
      </c>
      <c r="N21" s="210" t="str">
        <f>IF(ISERROR(VLOOKUP(J21,'KAYIT LİSTESİ'!$B$4:$H$667,6,0)),"",(VLOOKUP(J21,'KAYIT LİSTESİ'!$B$4:$H$667,6,0)))</f>
        <v/>
      </c>
      <c r="O21" s="117"/>
      <c r="P21" s="309"/>
      <c r="T21" s="247">
        <v>1200</v>
      </c>
      <c r="U21" s="248">
        <v>80</v>
      </c>
    </row>
    <row r="22" spans="1:21" s="19" customFormat="1" ht="39.75" customHeight="1" x14ac:dyDescent="0.2">
      <c r="A22" s="66"/>
      <c r="B22" s="310"/>
      <c r="C22" s="116"/>
      <c r="D22" s="311"/>
      <c r="E22" s="175"/>
      <c r="F22" s="117"/>
      <c r="G22" s="359"/>
      <c r="H22" s="22"/>
      <c r="I22" s="66">
        <v>5</v>
      </c>
      <c r="J22" s="209" t="s">
        <v>156</v>
      </c>
      <c r="K22" s="268" t="str">
        <f>IF(ISERROR(VLOOKUP(J22,'KAYIT LİSTESİ'!$B$4:$H$667,2,0)),"",(VLOOKUP(J22,'KAYIT LİSTESİ'!$B$4:$H$667,2,0)))</f>
        <v/>
      </c>
      <c r="L22" s="116" t="str">
        <f>IF(ISERROR(VLOOKUP(J22,'KAYIT LİSTESİ'!$B$4:$H$667,4,0)),"",(VLOOKUP(J22,'KAYIT LİSTESİ'!$B$4:$H$667,4,0)))</f>
        <v/>
      </c>
      <c r="M22" s="210" t="str">
        <f>IF(ISERROR(VLOOKUP(J22,'KAYIT LİSTESİ'!$B$4:$H$667,5,0)),"",(VLOOKUP(J22,'KAYIT LİSTESİ'!$B$4:$H$667,5,0)))</f>
        <v/>
      </c>
      <c r="N22" s="210" t="str">
        <f>IF(ISERROR(VLOOKUP(J22,'KAYIT LİSTESİ'!$B$4:$H$667,6,0)),"",(VLOOKUP(J22,'KAYIT LİSTESİ'!$B$4:$H$667,6,0)))</f>
        <v/>
      </c>
      <c r="O22" s="117"/>
      <c r="P22" s="309"/>
      <c r="T22" s="247">
        <v>1202</v>
      </c>
      <c r="U22" s="248">
        <v>79</v>
      </c>
    </row>
    <row r="23" spans="1:21" s="19" customFormat="1" ht="39.75" customHeight="1" x14ac:dyDescent="0.2">
      <c r="A23" s="66"/>
      <c r="B23" s="310"/>
      <c r="C23" s="116"/>
      <c r="D23" s="311"/>
      <c r="E23" s="175"/>
      <c r="F23" s="117"/>
      <c r="G23" s="359"/>
      <c r="H23" s="22"/>
      <c r="I23" s="66">
        <v>6</v>
      </c>
      <c r="J23" s="209" t="s">
        <v>157</v>
      </c>
      <c r="K23" s="268" t="str">
        <f>IF(ISERROR(VLOOKUP(J23,'KAYIT LİSTESİ'!$B$4:$H$667,2,0)),"",(VLOOKUP(J23,'KAYIT LİSTESİ'!$B$4:$H$667,2,0)))</f>
        <v/>
      </c>
      <c r="L23" s="116" t="str">
        <f>IF(ISERROR(VLOOKUP(J23,'KAYIT LİSTESİ'!$B$4:$H$667,4,0)),"",(VLOOKUP(J23,'KAYIT LİSTESİ'!$B$4:$H$667,4,0)))</f>
        <v/>
      </c>
      <c r="M23" s="210" t="str">
        <f>IF(ISERROR(VLOOKUP(J23,'KAYIT LİSTESİ'!$B$4:$H$667,5,0)),"",(VLOOKUP(J23,'KAYIT LİSTESİ'!$B$4:$H$667,5,0)))</f>
        <v/>
      </c>
      <c r="N23" s="210" t="str">
        <f>IF(ISERROR(VLOOKUP(J23,'KAYIT LİSTESİ'!$B$4:$H$667,6,0)),"",(VLOOKUP(J23,'KAYIT LİSTESİ'!$B$4:$H$667,6,0)))</f>
        <v/>
      </c>
      <c r="O23" s="117"/>
      <c r="P23" s="309"/>
      <c r="T23" s="247">
        <v>1204</v>
      </c>
      <c r="U23" s="248">
        <v>78</v>
      </c>
    </row>
    <row r="24" spans="1:21" s="19" customFormat="1" ht="39.75" customHeight="1" x14ac:dyDescent="0.2">
      <c r="A24" s="66"/>
      <c r="B24" s="310"/>
      <c r="C24" s="116"/>
      <c r="D24" s="311"/>
      <c r="E24" s="175"/>
      <c r="F24" s="117"/>
      <c r="G24" s="359"/>
      <c r="H24" s="22"/>
      <c r="I24" s="66">
        <v>7</v>
      </c>
      <c r="J24" s="209" t="s">
        <v>158</v>
      </c>
      <c r="K24" s="268" t="str">
        <f>IF(ISERROR(VLOOKUP(J24,'KAYIT LİSTESİ'!$B$4:$H$667,2,0)),"",(VLOOKUP(J24,'KAYIT LİSTESİ'!$B$4:$H$667,2,0)))</f>
        <v/>
      </c>
      <c r="L24" s="116" t="str">
        <f>IF(ISERROR(VLOOKUP(J24,'KAYIT LİSTESİ'!$B$4:$H$667,4,0)),"",(VLOOKUP(J24,'KAYIT LİSTESİ'!$B$4:$H$667,4,0)))</f>
        <v/>
      </c>
      <c r="M24" s="210" t="str">
        <f>IF(ISERROR(VLOOKUP(J24,'KAYIT LİSTESİ'!$B$4:$H$667,5,0)),"",(VLOOKUP(J24,'KAYIT LİSTESİ'!$B$4:$H$667,5,0)))</f>
        <v/>
      </c>
      <c r="N24" s="210" t="str">
        <f>IF(ISERROR(VLOOKUP(J24,'KAYIT LİSTESİ'!$B$4:$H$667,6,0)),"",(VLOOKUP(J24,'KAYIT LİSTESİ'!$B$4:$H$667,6,0)))</f>
        <v/>
      </c>
      <c r="O24" s="117"/>
      <c r="P24" s="309"/>
      <c r="T24" s="247">
        <v>1206</v>
      </c>
      <c r="U24" s="248">
        <v>77</v>
      </c>
    </row>
    <row r="25" spans="1:21" s="19" customFormat="1" ht="39.75" customHeight="1" x14ac:dyDescent="0.2">
      <c r="A25" s="66"/>
      <c r="B25" s="310"/>
      <c r="C25" s="116"/>
      <c r="D25" s="311"/>
      <c r="E25" s="175"/>
      <c r="F25" s="117"/>
      <c r="G25" s="359"/>
      <c r="H25" s="22"/>
      <c r="I25" s="66">
        <v>8</v>
      </c>
      <c r="J25" s="209" t="s">
        <v>159</v>
      </c>
      <c r="K25" s="268" t="str">
        <f>IF(ISERROR(VLOOKUP(J25,'KAYIT LİSTESİ'!$B$4:$H$667,2,0)),"",(VLOOKUP(J25,'KAYIT LİSTESİ'!$B$4:$H$667,2,0)))</f>
        <v/>
      </c>
      <c r="L25" s="116" t="str">
        <f>IF(ISERROR(VLOOKUP(J25,'KAYIT LİSTESİ'!$B$4:$H$667,4,0)),"",(VLOOKUP(J25,'KAYIT LİSTESİ'!$B$4:$H$667,4,0)))</f>
        <v/>
      </c>
      <c r="M25" s="210" t="str">
        <f>IF(ISERROR(VLOOKUP(J25,'KAYIT LİSTESİ'!$B$4:$H$667,5,0)),"",(VLOOKUP(J25,'KAYIT LİSTESİ'!$B$4:$H$667,5,0)))</f>
        <v/>
      </c>
      <c r="N25" s="210" t="str">
        <f>IF(ISERROR(VLOOKUP(J25,'KAYIT LİSTESİ'!$B$4:$H$667,6,0)),"",(VLOOKUP(J25,'KAYIT LİSTESİ'!$B$4:$H$667,6,0)))</f>
        <v/>
      </c>
      <c r="O25" s="117"/>
      <c r="P25" s="309"/>
      <c r="T25" s="247">
        <v>1208</v>
      </c>
      <c r="U25" s="248">
        <v>76</v>
      </c>
    </row>
    <row r="26" spans="1:21" s="19" customFormat="1" ht="39.75" customHeight="1" x14ac:dyDescent="0.2">
      <c r="A26" s="66"/>
      <c r="B26" s="310"/>
      <c r="C26" s="116"/>
      <c r="D26" s="311"/>
      <c r="E26" s="175"/>
      <c r="F26" s="117"/>
      <c r="G26" s="359"/>
      <c r="H26" s="22"/>
      <c r="I26" s="260" t="s">
        <v>18</v>
      </c>
      <c r="J26" s="261"/>
      <c r="K26" s="261"/>
      <c r="L26" s="261"/>
      <c r="M26" s="264" t="s">
        <v>339</v>
      </c>
      <c r="N26" s="265"/>
      <c r="O26" s="261"/>
      <c r="P26" s="262"/>
      <c r="T26" s="247">
        <v>1210</v>
      </c>
      <c r="U26" s="248">
        <v>75</v>
      </c>
    </row>
    <row r="27" spans="1:21" s="19" customFormat="1" ht="39.75" customHeight="1" x14ac:dyDescent="0.2">
      <c r="A27" s="66"/>
      <c r="B27" s="310"/>
      <c r="C27" s="116"/>
      <c r="D27" s="311"/>
      <c r="E27" s="175"/>
      <c r="F27" s="117"/>
      <c r="G27" s="359"/>
      <c r="H27" s="22"/>
      <c r="I27" s="46" t="s">
        <v>482</v>
      </c>
      <c r="J27" s="43" t="s">
        <v>70</v>
      </c>
      <c r="K27" s="43" t="s">
        <v>69</v>
      </c>
      <c r="L27" s="44" t="s">
        <v>13</v>
      </c>
      <c r="M27" s="45" t="s">
        <v>14</v>
      </c>
      <c r="N27" s="45" t="s">
        <v>477</v>
      </c>
      <c r="O27" s="43" t="s">
        <v>15</v>
      </c>
      <c r="P27" s="43" t="s">
        <v>28</v>
      </c>
      <c r="T27" s="247">
        <v>1213</v>
      </c>
      <c r="U27" s="248">
        <v>74</v>
      </c>
    </row>
    <row r="28" spans="1:21" s="19" customFormat="1" ht="39.75" customHeight="1" x14ac:dyDescent="0.2">
      <c r="A28" s="66"/>
      <c r="B28" s="310"/>
      <c r="C28" s="116"/>
      <c r="D28" s="311"/>
      <c r="E28" s="175"/>
      <c r="F28" s="117"/>
      <c r="G28" s="359"/>
      <c r="H28" s="22"/>
      <c r="I28" s="66">
        <v>1</v>
      </c>
      <c r="J28" s="209" t="s">
        <v>160</v>
      </c>
      <c r="K28" s="268" t="str">
        <f>IF(ISERROR(VLOOKUP(J28,'KAYIT LİSTESİ'!$B$4:$H$667,2,0)),"",(VLOOKUP(J28,'KAYIT LİSTESİ'!$B$4:$H$667,2,0)))</f>
        <v/>
      </c>
      <c r="L28" s="116" t="str">
        <f>IF(ISERROR(VLOOKUP(J28,'KAYIT LİSTESİ'!$B$4:$H$667,4,0)),"",(VLOOKUP(J28,'KAYIT LİSTESİ'!$B$4:$H$667,4,0)))</f>
        <v/>
      </c>
      <c r="M28" s="210" t="str">
        <f>IF(ISERROR(VLOOKUP(J28,'KAYIT LİSTESİ'!$B$4:$H$667,5,0)),"",(VLOOKUP(J28,'KAYIT LİSTESİ'!$B$4:$H$667,5,0)))</f>
        <v/>
      </c>
      <c r="N28" s="210" t="str">
        <f>IF(ISERROR(VLOOKUP(J28,'KAYIT LİSTESİ'!$B$4:$H$667,6,0)),"",(VLOOKUP(J28,'KAYIT LİSTESİ'!$B$4:$H$667,6,0)))</f>
        <v/>
      </c>
      <c r="O28" s="117"/>
      <c r="P28" s="309"/>
      <c r="T28" s="247">
        <v>1216</v>
      </c>
      <c r="U28" s="248">
        <v>73</v>
      </c>
    </row>
    <row r="29" spans="1:21" s="19" customFormat="1" ht="39.75" customHeight="1" x14ac:dyDescent="0.2">
      <c r="A29" s="66"/>
      <c r="B29" s="310"/>
      <c r="C29" s="116"/>
      <c r="D29" s="311"/>
      <c r="E29" s="175"/>
      <c r="F29" s="117"/>
      <c r="G29" s="359"/>
      <c r="H29" s="22"/>
      <c r="I29" s="66">
        <v>2</v>
      </c>
      <c r="J29" s="209" t="s">
        <v>161</v>
      </c>
      <c r="K29" s="268" t="str">
        <f>IF(ISERROR(VLOOKUP(J29,'KAYIT LİSTESİ'!$B$4:$H$667,2,0)),"",(VLOOKUP(J29,'KAYIT LİSTESİ'!$B$4:$H$667,2,0)))</f>
        <v/>
      </c>
      <c r="L29" s="116" t="str">
        <f>IF(ISERROR(VLOOKUP(J29,'KAYIT LİSTESİ'!$B$4:$H$667,4,0)),"",(VLOOKUP(J29,'KAYIT LİSTESİ'!$B$4:$H$667,4,0)))</f>
        <v/>
      </c>
      <c r="M29" s="210" t="str">
        <f>IF(ISERROR(VLOOKUP(J29,'KAYIT LİSTESİ'!$B$4:$H$667,5,0)),"",(VLOOKUP(J29,'KAYIT LİSTESİ'!$B$4:$H$667,5,0)))</f>
        <v/>
      </c>
      <c r="N29" s="210" t="str">
        <f>IF(ISERROR(VLOOKUP(J29,'KAYIT LİSTESİ'!$B$4:$H$667,6,0)),"",(VLOOKUP(J29,'KAYIT LİSTESİ'!$B$4:$H$667,6,0)))</f>
        <v/>
      </c>
      <c r="O29" s="117"/>
      <c r="P29" s="309"/>
      <c r="T29" s="247">
        <v>1219</v>
      </c>
      <c r="U29" s="248">
        <v>72</v>
      </c>
    </row>
    <row r="30" spans="1:21" s="19" customFormat="1" ht="39.75" customHeight="1" x14ac:dyDescent="0.2">
      <c r="A30" s="66"/>
      <c r="B30" s="310"/>
      <c r="C30" s="116"/>
      <c r="D30" s="311"/>
      <c r="E30" s="175"/>
      <c r="F30" s="117"/>
      <c r="G30" s="359"/>
      <c r="H30" s="22"/>
      <c r="I30" s="66">
        <v>3</v>
      </c>
      <c r="J30" s="209" t="s">
        <v>162</v>
      </c>
      <c r="K30" s="268" t="str">
        <f>IF(ISERROR(VLOOKUP(J30,'KAYIT LİSTESİ'!$B$4:$H$667,2,0)),"",(VLOOKUP(J30,'KAYIT LİSTESİ'!$B$4:$H$667,2,0)))</f>
        <v/>
      </c>
      <c r="L30" s="116" t="str">
        <f>IF(ISERROR(VLOOKUP(J30,'KAYIT LİSTESİ'!$B$4:$H$667,4,0)),"",(VLOOKUP(J30,'KAYIT LİSTESİ'!$B$4:$H$667,4,0)))</f>
        <v/>
      </c>
      <c r="M30" s="210" t="str">
        <f>IF(ISERROR(VLOOKUP(J30,'KAYIT LİSTESİ'!$B$4:$H$667,5,0)),"",(VLOOKUP(J30,'KAYIT LİSTESİ'!$B$4:$H$667,5,0)))</f>
        <v/>
      </c>
      <c r="N30" s="210" t="str">
        <f>IF(ISERROR(VLOOKUP(J30,'KAYIT LİSTESİ'!$B$4:$H$667,6,0)),"",(VLOOKUP(J30,'KAYIT LİSTESİ'!$B$4:$H$667,6,0)))</f>
        <v/>
      </c>
      <c r="O30" s="117"/>
      <c r="P30" s="309"/>
      <c r="T30" s="247">
        <v>1222</v>
      </c>
      <c r="U30" s="248">
        <v>71</v>
      </c>
    </row>
    <row r="31" spans="1:21" s="19" customFormat="1" ht="39.75" customHeight="1" x14ac:dyDescent="0.2">
      <c r="A31" s="66"/>
      <c r="B31" s="310"/>
      <c r="C31" s="116"/>
      <c r="D31" s="311"/>
      <c r="E31" s="175"/>
      <c r="F31" s="117"/>
      <c r="G31" s="359"/>
      <c r="H31" s="22"/>
      <c r="I31" s="66">
        <v>4</v>
      </c>
      <c r="J31" s="209" t="s">
        <v>163</v>
      </c>
      <c r="K31" s="268" t="str">
        <f>IF(ISERROR(VLOOKUP(J31,'KAYIT LİSTESİ'!$B$4:$H$667,2,0)),"",(VLOOKUP(J31,'KAYIT LİSTESİ'!$B$4:$H$667,2,0)))</f>
        <v/>
      </c>
      <c r="L31" s="116" t="str">
        <f>IF(ISERROR(VLOOKUP(J31,'KAYIT LİSTESİ'!$B$4:$H$667,4,0)),"",(VLOOKUP(J31,'KAYIT LİSTESİ'!$B$4:$H$667,4,0)))</f>
        <v/>
      </c>
      <c r="M31" s="210" t="str">
        <f>IF(ISERROR(VLOOKUP(J31,'KAYIT LİSTESİ'!$B$4:$H$667,5,0)),"",(VLOOKUP(J31,'KAYIT LİSTESİ'!$B$4:$H$667,5,0)))</f>
        <v/>
      </c>
      <c r="N31" s="210" t="str">
        <f>IF(ISERROR(VLOOKUP(J31,'KAYIT LİSTESİ'!$B$4:$H$667,6,0)),"",(VLOOKUP(J31,'KAYIT LİSTESİ'!$B$4:$H$667,6,0)))</f>
        <v/>
      </c>
      <c r="O31" s="117"/>
      <c r="P31" s="309"/>
      <c r="T31" s="247">
        <v>1225</v>
      </c>
      <c r="U31" s="248">
        <v>70</v>
      </c>
    </row>
    <row r="32" spans="1:21" s="19" customFormat="1" ht="39.75" customHeight="1" x14ac:dyDescent="0.2">
      <c r="A32" s="66"/>
      <c r="B32" s="310"/>
      <c r="C32" s="116"/>
      <c r="D32" s="311"/>
      <c r="E32" s="175"/>
      <c r="F32" s="117"/>
      <c r="G32" s="359"/>
      <c r="H32" s="22"/>
      <c r="I32" s="66">
        <v>5</v>
      </c>
      <c r="J32" s="209" t="s">
        <v>164</v>
      </c>
      <c r="K32" s="268" t="str">
        <f>IF(ISERROR(VLOOKUP(J32,'KAYIT LİSTESİ'!$B$4:$H$667,2,0)),"",(VLOOKUP(J32,'KAYIT LİSTESİ'!$B$4:$H$667,2,0)))</f>
        <v/>
      </c>
      <c r="L32" s="116" t="str">
        <f>IF(ISERROR(VLOOKUP(J32,'KAYIT LİSTESİ'!$B$4:$H$667,4,0)),"",(VLOOKUP(J32,'KAYIT LİSTESİ'!$B$4:$H$667,4,0)))</f>
        <v/>
      </c>
      <c r="M32" s="210" t="str">
        <f>IF(ISERROR(VLOOKUP(J32,'KAYIT LİSTESİ'!$B$4:$H$667,5,0)),"",(VLOOKUP(J32,'KAYIT LİSTESİ'!$B$4:$H$667,5,0)))</f>
        <v/>
      </c>
      <c r="N32" s="210" t="str">
        <f>IF(ISERROR(VLOOKUP(J32,'KAYIT LİSTESİ'!$B$4:$H$667,6,0)),"",(VLOOKUP(J32,'KAYIT LİSTESİ'!$B$4:$H$667,6,0)))</f>
        <v/>
      </c>
      <c r="O32" s="117"/>
      <c r="P32" s="309"/>
      <c r="T32" s="247">
        <v>1228</v>
      </c>
      <c r="U32" s="248">
        <v>69</v>
      </c>
    </row>
    <row r="33" spans="1:21" s="19" customFormat="1" ht="39.75" customHeight="1" x14ac:dyDescent="0.2">
      <c r="A33" s="66"/>
      <c r="B33" s="310"/>
      <c r="C33" s="116"/>
      <c r="D33" s="311"/>
      <c r="E33" s="175"/>
      <c r="F33" s="117"/>
      <c r="G33" s="359"/>
      <c r="H33" s="22"/>
      <c r="I33" s="66">
        <v>6</v>
      </c>
      <c r="J33" s="209" t="s">
        <v>165</v>
      </c>
      <c r="K33" s="268" t="str">
        <f>IF(ISERROR(VLOOKUP(J33,'KAYIT LİSTESİ'!$B$4:$H$667,2,0)),"",(VLOOKUP(J33,'KAYIT LİSTESİ'!$B$4:$H$667,2,0)))</f>
        <v/>
      </c>
      <c r="L33" s="116" t="str">
        <f>IF(ISERROR(VLOOKUP(J33,'KAYIT LİSTESİ'!$B$4:$H$667,4,0)),"",(VLOOKUP(J33,'KAYIT LİSTESİ'!$B$4:$H$667,4,0)))</f>
        <v/>
      </c>
      <c r="M33" s="210" t="str">
        <f>IF(ISERROR(VLOOKUP(J33,'KAYIT LİSTESİ'!$B$4:$H$667,5,0)),"",(VLOOKUP(J33,'KAYIT LİSTESİ'!$B$4:$H$667,5,0)))</f>
        <v/>
      </c>
      <c r="N33" s="210" t="str">
        <f>IF(ISERROR(VLOOKUP(J33,'KAYIT LİSTESİ'!$B$4:$H$667,6,0)),"",(VLOOKUP(J33,'KAYIT LİSTESİ'!$B$4:$H$667,6,0)))</f>
        <v/>
      </c>
      <c r="O33" s="117"/>
      <c r="P33" s="309"/>
      <c r="T33" s="247">
        <v>1231</v>
      </c>
      <c r="U33" s="248">
        <v>68</v>
      </c>
    </row>
    <row r="34" spans="1:21" s="19" customFormat="1" ht="39.75" customHeight="1" x14ac:dyDescent="0.2">
      <c r="A34" s="66"/>
      <c r="B34" s="310"/>
      <c r="C34" s="116"/>
      <c r="D34" s="311"/>
      <c r="E34" s="175"/>
      <c r="F34" s="117"/>
      <c r="G34" s="359"/>
      <c r="H34" s="22"/>
      <c r="I34" s="66">
        <v>7</v>
      </c>
      <c r="J34" s="209" t="s">
        <v>166</v>
      </c>
      <c r="K34" s="268" t="str">
        <f>IF(ISERROR(VLOOKUP(J34,'KAYIT LİSTESİ'!$B$4:$H$667,2,0)),"",(VLOOKUP(J34,'KAYIT LİSTESİ'!$B$4:$H$667,2,0)))</f>
        <v/>
      </c>
      <c r="L34" s="116" t="str">
        <f>IF(ISERROR(VLOOKUP(J34,'KAYIT LİSTESİ'!$B$4:$H$667,4,0)),"",(VLOOKUP(J34,'KAYIT LİSTESİ'!$B$4:$H$667,4,0)))</f>
        <v/>
      </c>
      <c r="M34" s="210" t="str">
        <f>IF(ISERROR(VLOOKUP(J34,'KAYIT LİSTESİ'!$B$4:$H$667,5,0)),"",(VLOOKUP(J34,'KAYIT LİSTESİ'!$B$4:$H$667,5,0)))</f>
        <v/>
      </c>
      <c r="N34" s="210" t="str">
        <f>IF(ISERROR(VLOOKUP(J34,'KAYIT LİSTESİ'!$B$4:$H$667,6,0)),"",(VLOOKUP(J34,'KAYIT LİSTESİ'!$B$4:$H$667,6,0)))</f>
        <v/>
      </c>
      <c r="O34" s="117"/>
      <c r="P34" s="309"/>
      <c r="T34" s="247">
        <v>1234</v>
      </c>
      <c r="U34" s="248">
        <v>67</v>
      </c>
    </row>
    <row r="35" spans="1:21" s="19" customFormat="1" ht="39.75" customHeight="1" x14ac:dyDescent="0.2">
      <c r="A35" s="66"/>
      <c r="B35" s="310"/>
      <c r="C35" s="116"/>
      <c r="D35" s="311"/>
      <c r="E35" s="175"/>
      <c r="F35" s="117"/>
      <c r="G35" s="359"/>
      <c r="H35" s="22"/>
      <c r="I35" s="66">
        <v>8</v>
      </c>
      <c r="J35" s="209" t="s">
        <v>167</v>
      </c>
      <c r="K35" s="268" t="str">
        <f>IF(ISERROR(VLOOKUP(J35,'KAYIT LİSTESİ'!$B$4:$H$667,2,0)),"",(VLOOKUP(J35,'KAYIT LİSTESİ'!$B$4:$H$667,2,0)))</f>
        <v/>
      </c>
      <c r="L35" s="116" t="str">
        <f>IF(ISERROR(VLOOKUP(J35,'KAYIT LİSTESİ'!$B$4:$H$667,4,0)),"",(VLOOKUP(J35,'KAYIT LİSTESİ'!$B$4:$H$667,4,0)))</f>
        <v/>
      </c>
      <c r="M35" s="210" t="str">
        <f>IF(ISERROR(VLOOKUP(J35,'KAYIT LİSTESİ'!$B$4:$H$667,5,0)),"",(VLOOKUP(J35,'KAYIT LİSTESİ'!$B$4:$H$667,5,0)))</f>
        <v/>
      </c>
      <c r="N35" s="210" t="str">
        <f>IF(ISERROR(VLOOKUP(J35,'KAYIT LİSTESİ'!$B$4:$H$667,6,0)),"",(VLOOKUP(J35,'KAYIT LİSTESİ'!$B$4:$H$667,6,0)))</f>
        <v/>
      </c>
      <c r="O35" s="117"/>
      <c r="P35" s="309"/>
      <c r="T35" s="247">
        <v>1237</v>
      </c>
      <c r="U35" s="248">
        <v>66</v>
      </c>
    </row>
    <row r="36" spans="1:21" ht="13.5" customHeight="1" x14ac:dyDescent="0.2">
      <c r="A36" s="32"/>
      <c r="B36" s="32"/>
      <c r="C36" s="33"/>
      <c r="D36" s="53"/>
      <c r="E36" s="34"/>
      <c r="F36" s="35"/>
      <c r="G36" s="36"/>
      <c r="I36" s="37"/>
      <c r="J36" s="38"/>
      <c r="K36" s="39"/>
      <c r="L36" s="40"/>
      <c r="M36" s="49"/>
      <c r="N36" s="49"/>
      <c r="O36" s="41"/>
      <c r="P36" s="39"/>
      <c r="T36" s="247">
        <v>1275</v>
      </c>
      <c r="U36" s="248">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7">
        <v>1280</v>
      </c>
      <c r="U37" s="248">
        <v>54</v>
      </c>
    </row>
    <row r="38" spans="1:21" x14ac:dyDescent="0.2">
      <c r="T38" s="247">
        <v>1285</v>
      </c>
      <c r="U38" s="248">
        <v>53</v>
      </c>
    </row>
    <row r="39" spans="1:21" x14ac:dyDescent="0.2">
      <c r="T39" s="247">
        <v>1290</v>
      </c>
      <c r="U39" s="248">
        <v>52</v>
      </c>
    </row>
    <row r="40" spans="1:21" x14ac:dyDescent="0.2">
      <c r="T40" s="247">
        <v>1295</v>
      </c>
      <c r="U40" s="248">
        <v>51</v>
      </c>
    </row>
    <row r="41" spans="1:21" x14ac:dyDescent="0.2">
      <c r="T41" s="247">
        <v>1300</v>
      </c>
      <c r="U41" s="248">
        <v>50</v>
      </c>
    </row>
    <row r="42" spans="1:21" x14ac:dyDescent="0.2">
      <c r="T42" s="247">
        <v>1305</v>
      </c>
      <c r="U42" s="248">
        <v>49</v>
      </c>
    </row>
    <row r="43" spans="1:21" x14ac:dyDescent="0.2">
      <c r="T43" s="247">
        <v>1310</v>
      </c>
      <c r="U43" s="248">
        <v>48</v>
      </c>
    </row>
    <row r="44" spans="1:21" x14ac:dyDescent="0.2">
      <c r="T44" s="247">
        <v>1315</v>
      </c>
      <c r="U44" s="248">
        <v>47</v>
      </c>
    </row>
    <row r="45" spans="1:21" x14ac:dyDescent="0.2">
      <c r="T45" s="247">
        <v>1320</v>
      </c>
      <c r="U45" s="248">
        <v>46</v>
      </c>
    </row>
    <row r="46" spans="1:21" x14ac:dyDescent="0.2">
      <c r="T46" s="247">
        <v>1325</v>
      </c>
      <c r="U46" s="248">
        <v>45</v>
      </c>
    </row>
    <row r="47" spans="1:21" x14ac:dyDescent="0.2">
      <c r="T47" s="247">
        <v>1330</v>
      </c>
      <c r="U47" s="248">
        <v>44</v>
      </c>
    </row>
    <row r="48" spans="1:21" x14ac:dyDescent="0.2">
      <c r="T48" s="247">
        <v>1335</v>
      </c>
      <c r="U48" s="248">
        <v>43</v>
      </c>
    </row>
    <row r="49" spans="20:21" x14ac:dyDescent="0.2">
      <c r="T49" s="247">
        <v>1340</v>
      </c>
      <c r="U49" s="248">
        <v>42</v>
      </c>
    </row>
    <row r="50" spans="20:21" x14ac:dyDescent="0.2">
      <c r="T50" s="247">
        <v>1345</v>
      </c>
      <c r="U50" s="248">
        <v>41</v>
      </c>
    </row>
    <row r="51" spans="20:21" x14ac:dyDescent="0.2">
      <c r="T51" s="247">
        <v>1350</v>
      </c>
      <c r="U51" s="248">
        <v>40</v>
      </c>
    </row>
    <row r="52" spans="20:21" x14ac:dyDescent="0.2">
      <c r="T52" s="247">
        <v>1355</v>
      </c>
      <c r="U52" s="248">
        <v>39</v>
      </c>
    </row>
    <row r="53" spans="20:21" x14ac:dyDescent="0.2">
      <c r="T53" s="247">
        <v>1365</v>
      </c>
      <c r="U53" s="248">
        <v>38</v>
      </c>
    </row>
    <row r="54" spans="20:21" x14ac:dyDescent="0.2">
      <c r="T54" s="247">
        <v>1375</v>
      </c>
      <c r="U54" s="248">
        <v>37</v>
      </c>
    </row>
    <row r="55" spans="20:21" x14ac:dyDescent="0.2">
      <c r="T55" s="247">
        <v>1385</v>
      </c>
      <c r="U55" s="248">
        <v>36</v>
      </c>
    </row>
    <row r="56" spans="20:21" x14ac:dyDescent="0.2">
      <c r="T56" s="247">
        <v>1395</v>
      </c>
      <c r="U56" s="248">
        <v>35</v>
      </c>
    </row>
    <row r="57" spans="20:21" x14ac:dyDescent="0.2">
      <c r="T57" s="247">
        <v>1405</v>
      </c>
      <c r="U57" s="248">
        <v>34</v>
      </c>
    </row>
    <row r="58" spans="20:21" x14ac:dyDescent="0.2">
      <c r="T58" s="247">
        <v>1415</v>
      </c>
      <c r="U58" s="248">
        <v>33</v>
      </c>
    </row>
    <row r="59" spans="20:21" x14ac:dyDescent="0.2">
      <c r="T59" s="247">
        <v>1425</v>
      </c>
      <c r="U59" s="248">
        <v>32</v>
      </c>
    </row>
    <row r="60" spans="20:21" x14ac:dyDescent="0.2">
      <c r="T60" s="247">
        <v>1435</v>
      </c>
      <c r="U60" s="248">
        <v>31</v>
      </c>
    </row>
    <row r="61" spans="20:21" x14ac:dyDescent="0.2">
      <c r="T61" s="247">
        <v>1445</v>
      </c>
      <c r="U61" s="248">
        <v>30</v>
      </c>
    </row>
    <row r="62" spans="20:21" x14ac:dyDescent="0.2">
      <c r="T62" s="247">
        <v>1455</v>
      </c>
      <c r="U62" s="248">
        <v>29</v>
      </c>
    </row>
    <row r="63" spans="20:21" x14ac:dyDescent="0.2">
      <c r="T63" s="247">
        <v>1465</v>
      </c>
      <c r="U63" s="248">
        <v>28</v>
      </c>
    </row>
    <row r="64" spans="20:21" x14ac:dyDescent="0.2">
      <c r="T64" s="247">
        <v>1475</v>
      </c>
      <c r="U64" s="248">
        <v>27</v>
      </c>
    </row>
    <row r="65" spans="20:21" x14ac:dyDescent="0.2">
      <c r="T65" s="247">
        <v>1485</v>
      </c>
      <c r="U65" s="248">
        <v>26</v>
      </c>
    </row>
    <row r="66" spans="20:21" x14ac:dyDescent="0.2">
      <c r="T66" s="247">
        <v>1495</v>
      </c>
      <c r="U66" s="248">
        <v>25</v>
      </c>
    </row>
    <row r="67" spans="20:21" x14ac:dyDescent="0.2">
      <c r="T67" s="247">
        <v>1505</v>
      </c>
      <c r="U67" s="248">
        <v>24</v>
      </c>
    </row>
    <row r="68" spans="20:21" x14ac:dyDescent="0.2">
      <c r="T68" s="247">
        <v>1515</v>
      </c>
      <c r="U68" s="248">
        <v>23</v>
      </c>
    </row>
    <row r="69" spans="20:21" x14ac:dyDescent="0.2">
      <c r="T69" s="247">
        <v>1525</v>
      </c>
      <c r="U69" s="248">
        <v>22</v>
      </c>
    </row>
    <row r="70" spans="20:21" x14ac:dyDescent="0.2">
      <c r="T70" s="247">
        <v>1535</v>
      </c>
      <c r="U70" s="248">
        <v>21</v>
      </c>
    </row>
    <row r="71" spans="20:21" x14ac:dyDescent="0.2">
      <c r="T71" s="247">
        <v>1545</v>
      </c>
      <c r="U71" s="248">
        <v>20</v>
      </c>
    </row>
    <row r="72" spans="20:21" x14ac:dyDescent="0.2">
      <c r="T72" s="247">
        <v>1555</v>
      </c>
      <c r="U72" s="248">
        <v>19</v>
      </c>
    </row>
    <row r="73" spans="20:21" x14ac:dyDescent="0.2">
      <c r="T73" s="247">
        <v>1565</v>
      </c>
      <c r="U73" s="248">
        <v>18</v>
      </c>
    </row>
    <row r="74" spans="20:21" x14ac:dyDescent="0.2">
      <c r="T74" s="247">
        <v>1575</v>
      </c>
      <c r="U74" s="248">
        <v>17</v>
      </c>
    </row>
    <row r="75" spans="20:21" x14ac:dyDescent="0.2">
      <c r="T75" s="247">
        <v>1585</v>
      </c>
      <c r="U75" s="248">
        <v>16</v>
      </c>
    </row>
    <row r="76" spans="20:21" x14ac:dyDescent="0.2">
      <c r="T76" s="247">
        <v>1595</v>
      </c>
      <c r="U76" s="248">
        <v>15</v>
      </c>
    </row>
    <row r="77" spans="20:21" x14ac:dyDescent="0.2">
      <c r="T77" s="247">
        <v>1605</v>
      </c>
      <c r="U77" s="248">
        <v>14</v>
      </c>
    </row>
    <row r="78" spans="20:21" x14ac:dyDescent="0.2">
      <c r="T78" s="247">
        <v>1615</v>
      </c>
      <c r="U78" s="248">
        <v>13</v>
      </c>
    </row>
    <row r="79" spans="20:21" x14ac:dyDescent="0.2">
      <c r="T79" s="247">
        <v>1625</v>
      </c>
      <c r="U79" s="248">
        <v>12</v>
      </c>
    </row>
    <row r="80" spans="20:21" x14ac:dyDescent="0.2">
      <c r="T80" s="247">
        <v>1645</v>
      </c>
      <c r="U80" s="248">
        <v>11</v>
      </c>
    </row>
    <row r="81" spans="20:21" x14ac:dyDescent="0.2">
      <c r="T81" s="247">
        <v>1665</v>
      </c>
      <c r="U81" s="248">
        <v>10</v>
      </c>
    </row>
    <row r="82" spans="20:21" x14ac:dyDescent="0.2">
      <c r="T82" s="247">
        <v>1685</v>
      </c>
      <c r="U82" s="248">
        <v>9</v>
      </c>
    </row>
    <row r="83" spans="20:21" x14ac:dyDescent="0.2">
      <c r="T83" s="247">
        <v>1705</v>
      </c>
      <c r="U83" s="248">
        <v>8</v>
      </c>
    </row>
    <row r="84" spans="20:21" x14ac:dyDescent="0.2">
      <c r="T84" s="247">
        <v>1725</v>
      </c>
      <c r="U84" s="248">
        <v>7</v>
      </c>
    </row>
    <row r="85" spans="20:21" x14ac:dyDescent="0.2">
      <c r="T85" s="247">
        <v>1745</v>
      </c>
      <c r="U85" s="248">
        <v>6</v>
      </c>
    </row>
    <row r="86" spans="20:21" x14ac:dyDescent="0.2">
      <c r="T86" s="247">
        <v>1765</v>
      </c>
      <c r="U86" s="248">
        <v>5</v>
      </c>
    </row>
    <row r="87" spans="20:21" x14ac:dyDescent="0.2">
      <c r="T87" s="247">
        <v>1785</v>
      </c>
      <c r="U87" s="248">
        <v>4</v>
      </c>
    </row>
    <row r="88" spans="20:21" x14ac:dyDescent="0.2">
      <c r="T88" s="247">
        <v>1805</v>
      </c>
      <c r="U88" s="248">
        <v>3</v>
      </c>
    </row>
    <row r="89" spans="20:21" x14ac:dyDescent="0.2">
      <c r="T89" s="247">
        <v>1825</v>
      </c>
      <c r="U89" s="248">
        <v>2</v>
      </c>
    </row>
    <row r="90" spans="20:21" x14ac:dyDescent="0.2">
      <c r="T90" s="247">
        <v>1845</v>
      </c>
      <c r="U90" s="248">
        <v>1</v>
      </c>
    </row>
  </sheetData>
  <mergeCells count="18">
    <mergeCell ref="A1:P1"/>
    <mergeCell ref="A2:P2"/>
    <mergeCell ref="A3:C3"/>
    <mergeCell ref="D3:E3"/>
    <mergeCell ref="F3:G3"/>
    <mergeCell ref="A4:C4"/>
    <mergeCell ref="D4:E4"/>
    <mergeCell ref="A6:A7"/>
    <mergeCell ref="E6:E7"/>
    <mergeCell ref="B6:B7"/>
    <mergeCell ref="C6:C7"/>
    <mergeCell ref="D6:D7"/>
    <mergeCell ref="N5:P5"/>
    <mergeCell ref="N3:P3"/>
    <mergeCell ref="N4:P4"/>
    <mergeCell ref="I3:L3"/>
    <mergeCell ref="F6:F7"/>
    <mergeCell ref="G6:G7"/>
  </mergeCells>
  <conditionalFormatting sqref="G8:G35">
    <cfRule type="containsText" dxfId="45" priority="1" stopIfTrue="1" operator="containsText" text="1395">
      <formula>NOT(ISERROR(SEARCH("1395",G8)))</formula>
    </cfRule>
    <cfRule type="containsText" dxfId="44" priority="2" stopIfTrue="1" operator="containsText" text="1399">
      <formula>NOT(ISERROR(SEARCH("1399",G8)))</formula>
    </cfRule>
    <cfRule type="containsText" dxfId="43" priority="3" stopIfTrue="1" operator="containsText" text="1399">
      <formula>NOT(ISERROR(SEARCH("1399",G8)))</formula>
    </cfRule>
    <cfRule type="containsText" dxfId="42"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ignoredErrors>
    <ignoredError sqref="D4 N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0"/>
  <sheetViews>
    <sheetView view="pageBreakPreview" zoomScale="80" zoomScaleNormal="100" zoomScaleSheetLayoutView="80" workbookViewId="0">
      <selection activeCell="M10" sqref="M10"/>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3.28515625" style="21" customWidth="1"/>
    <col min="7" max="7" width="7.5703125" style="24" customWidth="1"/>
    <col min="8" max="8" width="2.140625" style="21" customWidth="1"/>
    <col min="9" max="9" width="7.28515625" style="23" customWidth="1"/>
    <col min="10" max="10" width="19.140625" style="23" hidden="1" customWidth="1"/>
    <col min="11" max="11" width="8" style="23" bestFit="1" customWidth="1"/>
    <col min="12" max="12" width="15.140625" style="25" bestFit="1" customWidth="1"/>
    <col min="13" max="13" width="24.7109375" style="52" customWidth="1"/>
    <col min="14" max="14" width="35.7109375" style="52" bestFit="1" customWidth="1"/>
    <col min="15" max="15" width="14.5703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59" t="s">
        <v>484</v>
      </c>
      <c r="B1" s="459"/>
      <c r="C1" s="459"/>
      <c r="D1" s="459"/>
      <c r="E1" s="459"/>
      <c r="F1" s="459"/>
      <c r="G1" s="459"/>
      <c r="H1" s="459"/>
      <c r="I1" s="459"/>
      <c r="J1" s="459"/>
      <c r="K1" s="459"/>
      <c r="L1" s="459"/>
      <c r="M1" s="459"/>
      <c r="N1" s="459"/>
      <c r="O1" s="459"/>
      <c r="P1" s="459"/>
      <c r="T1" s="246">
        <v>1370</v>
      </c>
      <c r="U1" s="245">
        <v>100</v>
      </c>
    </row>
    <row r="2" spans="1:21" s="10" customFormat="1" ht="24.75" customHeight="1" x14ac:dyDescent="0.2">
      <c r="A2" s="479" t="s">
        <v>520</v>
      </c>
      <c r="B2" s="479"/>
      <c r="C2" s="479"/>
      <c r="D2" s="479"/>
      <c r="E2" s="479"/>
      <c r="F2" s="479"/>
      <c r="G2" s="479"/>
      <c r="H2" s="479"/>
      <c r="I2" s="479"/>
      <c r="J2" s="479"/>
      <c r="K2" s="479"/>
      <c r="L2" s="479"/>
      <c r="M2" s="479"/>
      <c r="N2" s="479"/>
      <c r="O2" s="479"/>
      <c r="P2" s="479"/>
      <c r="T2" s="246">
        <v>1374</v>
      </c>
      <c r="U2" s="245">
        <v>99</v>
      </c>
    </row>
    <row r="3" spans="1:21" s="12" customFormat="1" ht="21.75" customHeight="1" x14ac:dyDescent="0.2">
      <c r="A3" s="480" t="s">
        <v>83</v>
      </c>
      <c r="B3" s="480"/>
      <c r="C3" s="480"/>
      <c r="D3" s="481" t="s">
        <v>581</v>
      </c>
      <c r="E3" s="481"/>
      <c r="F3" s="482" t="s">
        <v>486</v>
      </c>
      <c r="G3" s="482"/>
      <c r="H3" s="11"/>
      <c r="I3" s="468" t="s">
        <v>481</v>
      </c>
      <c r="J3" s="469"/>
      <c r="K3" s="469"/>
      <c r="L3" s="469"/>
      <c r="M3" s="241" t="s">
        <v>346</v>
      </c>
      <c r="N3" s="466" t="s">
        <v>524</v>
      </c>
      <c r="O3" s="466"/>
      <c r="P3" s="466"/>
      <c r="T3" s="246">
        <v>1378</v>
      </c>
      <c r="U3" s="245">
        <v>98</v>
      </c>
    </row>
    <row r="4" spans="1:21" s="12" customFormat="1" ht="17.25" customHeight="1" x14ac:dyDescent="0.2">
      <c r="A4" s="473" t="s">
        <v>74</v>
      </c>
      <c r="B4" s="473"/>
      <c r="C4" s="473"/>
      <c r="D4" s="474" t="s">
        <v>521</v>
      </c>
      <c r="E4" s="474"/>
      <c r="F4" s="29"/>
      <c r="G4" s="29"/>
      <c r="H4" s="29"/>
      <c r="I4" s="29"/>
      <c r="J4" s="29"/>
      <c r="K4" s="29"/>
      <c r="L4" s="30"/>
      <c r="M4" s="76" t="s">
        <v>81</v>
      </c>
      <c r="N4" s="467" t="s">
        <v>574</v>
      </c>
      <c r="O4" s="467"/>
      <c r="P4" s="467"/>
      <c r="T4" s="246">
        <v>1382</v>
      </c>
      <c r="U4" s="245">
        <v>97</v>
      </c>
    </row>
    <row r="5" spans="1:21" s="10" customFormat="1" ht="19.5" customHeight="1" x14ac:dyDescent="0.2">
      <c r="A5" s="13"/>
      <c r="B5" s="13"/>
      <c r="C5" s="14"/>
      <c r="D5" s="15"/>
      <c r="E5" s="16"/>
      <c r="F5" s="16"/>
      <c r="G5" s="16"/>
      <c r="H5" s="16"/>
      <c r="I5" s="13"/>
      <c r="J5" s="13"/>
      <c r="K5" s="13"/>
      <c r="L5" s="17"/>
      <c r="M5" s="18"/>
      <c r="N5" s="465">
        <v>42169.760059953704</v>
      </c>
      <c r="O5" s="465"/>
      <c r="P5" s="465"/>
      <c r="T5" s="246">
        <v>1386</v>
      </c>
      <c r="U5" s="245">
        <v>96</v>
      </c>
    </row>
    <row r="6" spans="1:21" s="19" customFormat="1" ht="24.95" customHeight="1" x14ac:dyDescent="0.2">
      <c r="A6" s="475" t="s">
        <v>12</v>
      </c>
      <c r="B6" s="476" t="s">
        <v>69</v>
      </c>
      <c r="C6" s="478" t="s">
        <v>80</v>
      </c>
      <c r="D6" s="470" t="s">
        <v>14</v>
      </c>
      <c r="E6" s="470" t="s">
        <v>477</v>
      </c>
      <c r="F6" s="470" t="s">
        <v>15</v>
      </c>
      <c r="G6" s="471" t="s">
        <v>188</v>
      </c>
      <c r="I6" s="260" t="s">
        <v>16</v>
      </c>
      <c r="J6" s="261"/>
      <c r="K6" s="261"/>
      <c r="L6" s="261"/>
      <c r="M6" s="264" t="s">
        <v>339</v>
      </c>
      <c r="N6" s="265" t="s">
        <v>588</v>
      </c>
      <c r="O6" s="261"/>
      <c r="P6" s="262"/>
      <c r="T6" s="247">
        <v>1390</v>
      </c>
      <c r="U6" s="248">
        <v>95</v>
      </c>
    </row>
    <row r="7" spans="1:21" ht="26.25" customHeight="1" x14ac:dyDescent="0.2">
      <c r="A7" s="475"/>
      <c r="B7" s="477"/>
      <c r="C7" s="478"/>
      <c r="D7" s="470"/>
      <c r="E7" s="470"/>
      <c r="F7" s="470"/>
      <c r="G7" s="472"/>
      <c r="H7" s="20"/>
      <c r="I7" s="46" t="s">
        <v>482</v>
      </c>
      <c r="J7" s="43" t="s">
        <v>70</v>
      </c>
      <c r="K7" s="43" t="s">
        <v>69</v>
      </c>
      <c r="L7" s="44" t="s">
        <v>13</v>
      </c>
      <c r="M7" s="45" t="s">
        <v>14</v>
      </c>
      <c r="N7" s="45" t="s">
        <v>477</v>
      </c>
      <c r="O7" s="43" t="s">
        <v>15</v>
      </c>
      <c r="P7" s="43" t="s">
        <v>28</v>
      </c>
      <c r="T7" s="247">
        <v>1394</v>
      </c>
      <c r="U7" s="248">
        <v>94</v>
      </c>
    </row>
    <row r="8" spans="1:21" s="19" customFormat="1" ht="42.75" customHeight="1" x14ac:dyDescent="0.2">
      <c r="A8" s="330">
        <v>1</v>
      </c>
      <c r="B8" s="337">
        <v>148</v>
      </c>
      <c r="C8" s="333">
        <v>35820</v>
      </c>
      <c r="D8" s="338" t="s">
        <v>540</v>
      </c>
      <c r="E8" s="339" t="s">
        <v>541</v>
      </c>
      <c r="F8" s="340">
        <v>1915</v>
      </c>
      <c r="G8" s="359"/>
      <c r="H8" s="22"/>
      <c r="I8" s="330">
        <v>1</v>
      </c>
      <c r="J8" s="331" t="s">
        <v>490</v>
      </c>
      <c r="K8" s="332" t="s">
        <v>594</v>
      </c>
      <c r="L8" s="333" t="s">
        <v>594</v>
      </c>
      <c r="M8" s="334" t="s">
        <v>594</v>
      </c>
      <c r="N8" s="334" t="s">
        <v>594</v>
      </c>
      <c r="O8" s="340"/>
      <c r="P8" s="336"/>
      <c r="T8" s="247">
        <v>1398</v>
      </c>
      <c r="U8" s="248">
        <v>93</v>
      </c>
    </row>
    <row r="9" spans="1:21" s="19" customFormat="1" ht="42.75" customHeight="1" x14ac:dyDescent="0.2">
      <c r="A9" s="330"/>
      <c r="B9" s="337">
        <v>153</v>
      </c>
      <c r="C9" s="333">
        <v>36132</v>
      </c>
      <c r="D9" s="338" t="s">
        <v>542</v>
      </c>
      <c r="E9" s="339" t="s">
        <v>541</v>
      </c>
      <c r="F9" s="340" t="s">
        <v>586</v>
      </c>
      <c r="G9" s="359"/>
      <c r="H9" s="22"/>
      <c r="I9" s="330">
        <v>2</v>
      </c>
      <c r="J9" s="331" t="s">
        <v>491</v>
      </c>
      <c r="K9" s="332" t="s">
        <v>594</v>
      </c>
      <c r="L9" s="333" t="s">
        <v>594</v>
      </c>
      <c r="M9" s="334" t="s">
        <v>594</v>
      </c>
      <c r="N9" s="334" t="s">
        <v>594</v>
      </c>
      <c r="O9" s="340"/>
      <c r="P9" s="336"/>
      <c r="T9" s="247">
        <v>1402</v>
      </c>
      <c r="U9" s="248">
        <v>92</v>
      </c>
    </row>
    <row r="10" spans="1:21" s="19" customFormat="1" ht="42.75" customHeight="1" x14ac:dyDescent="0.2">
      <c r="A10" s="330"/>
      <c r="B10" s="337"/>
      <c r="C10" s="333"/>
      <c r="D10" s="338"/>
      <c r="E10" s="339"/>
      <c r="F10" s="340"/>
      <c r="G10" s="359"/>
      <c r="H10" s="22"/>
      <c r="I10" s="330">
        <v>3</v>
      </c>
      <c r="J10" s="331" t="s">
        <v>492</v>
      </c>
      <c r="K10" s="332" t="s">
        <v>594</v>
      </c>
      <c r="L10" s="333" t="s">
        <v>594</v>
      </c>
      <c r="M10" s="334" t="s">
        <v>594</v>
      </c>
      <c r="N10" s="334" t="s">
        <v>594</v>
      </c>
      <c r="O10" s="340"/>
      <c r="P10" s="336"/>
      <c r="T10" s="247">
        <v>1406</v>
      </c>
      <c r="U10" s="248">
        <v>91</v>
      </c>
    </row>
    <row r="11" spans="1:21" s="19" customFormat="1" ht="42.75" customHeight="1" x14ac:dyDescent="0.2">
      <c r="A11" s="330"/>
      <c r="B11" s="337"/>
      <c r="C11" s="333"/>
      <c r="D11" s="338"/>
      <c r="E11" s="339"/>
      <c r="F11" s="340"/>
      <c r="G11" s="359"/>
      <c r="H11" s="22"/>
      <c r="I11" s="330">
        <v>4</v>
      </c>
      <c r="J11" s="331" t="s">
        <v>493</v>
      </c>
      <c r="K11" s="332">
        <v>148</v>
      </c>
      <c r="L11" s="333">
        <v>35820</v>
      </c>
      <c r="M11" s="334" t="s">
        <v>540</v>
      </c>
      <c r="N11" s="334" t="s">
        <v>541</v>
      </c>
      <c r="O11" s="340">
        <v>1915</v>
      </c>
      <c r="P11" s="336">
        <v>1</v>
      </c>
      <c r="T11" s="247">
        <v>1410</v>
      </c>
      <c r="U11" s="248">
        <v>90</v>
      </c>
    </row>
    <row r="12" spans="1:21" s="19" customFormat="1" ht="42.75" customHeight="1" x14ac:dyDescent="0.2">
      <c r="A12" s="330"/>
      <c r="B12" s="337"/>
      <c r="C12" s="333"/>
      <c r="D12" s="338"/>
      <c r="E12" s="339"/>
      <c r="F12" s="340"/>
      <c r="G12" s="359"/>
      <c r="H12" s="22"/>
      <c r="I12" s="330">
        <v>5</v>
      </c>
      <c r="J12" s="331" t="s">
        <v>494</v>
      </c>
      <c r="K12" s="332">
        <v>153</v>
      </c>
      <c r="L12" s="333">
        <v>36132</v>
      </c>
      <c r="M12" s="334" t="s">
        <v>542</v>
      </c>
      <c r="N12" s="334" t="s">
        <v>541</v>
      </c>
      <c r="O12" s="340" t="s">
        <v>586</v>
      </c>
      <c r="P12" s="336" t="s">
        <v>537</v>
      </c>
      <c r="T12" s="247">
        <v>1414</v>
      </c>
      <c r="U12" s="248">
        <v>89</v>
      </c>
    </row>
    <row r="13" spans="1:21" s="19" customFormat="1" ht="42.75" customHeight="1" x14ac:dyDescent="0.2">
      <c r="A13" s="330"/>
      <c r="B13" s="337"/>
      <c r="C13" s="333"/>
      <c r="D13" s="338"/>
      <c r="E13" s="339"/>
      <c r="F13" s="340"/>
      <c r="G13" s="359"/>
      <c r="H13" s="22"/>
      <c r="I13" s="330">
        <v>6</v>
      </c>
      <c r="J13" s="331" t="s">
        <v>495</v>
      </c>
      <c r="K13" s="332" t="s">
        <v>594</v>
      </c>
      <c r="L13" s="333" t="s">
        <v>594</v>
      </c>
      <c r="M13" s="334" t="s">
        <v>594</v>
      </c>
      <c r="N13" s="334" t="s">
        <v>594</v>
      </c>
      <c r="O13" s="340"/>
      <c r="P13" s="336"/>
      <c r="T13" s="247">
        <v>1418</v>
      </c>
      <c r="U13" s="248">
        <v>88</v>
      </c>
    </row>
    <row r="14" spans="1:21" s="19" customFormat="1" ht="42.75" customHeight="1" x14ac:dyDescent="0.2">
      <c r="A14" s="330"/>
      <c r="B14" s="337"/>
      <c r="C14" s="333"/>
      <c r="D14" s="338"/>
      <c r="E14" s="339"/>
      <c r="F14" s="340"/>
      <c r="G14" s="359"/>
      <c r="H14" s="22"/>
      <c r="I14" s="330">
        <v>7</v>
      </c>
      <c r="J14" s="331" t="s">
        <v>496</v>
      </c>
      <c r="K14" s="332" t="s">
        <v>594</v>
      </c>
      <c r="L14" s="333" t="s">
        <v>594</v>
      </c>
      <c r="M14" s="334" t="s">
        <v>594</v>
      </c>
      <c r="N14" s="334" t="s">
        <v>594</v>
      </c>
      <c r="O14" s="340"/>
      <c r="P14" s="336"/>
      <c r="T14" s="247">
        <v>1422</v>
      </c>
      <c r="U14" s="248">
        <v>87</v>
      </c>
    </row>
    <row r="15" spans="1:21" s="19" customFormat="1" ht="42.75" customHeight="1" x14ac:dyDescent="0.2">
      <c r="A15" s="330"/>
      <c r="B15" s="337"/>
      <c r="C15" s="333"/>
      <c r="D15" s="338"/>
      <c r="E15" s="339"/>
      <c r="F15" s="340"/>
      <c r="G15" s="359"/>
      <c r="H15" s="22"/>
      <c r="I15" s="330">
        <v>8</v>
      </c>
      <c r="J15" s="331" t="s">
        <v>497</v>
      </c>
      <c r="K15" s="332" t="s">
        <v>594</v>
      </c>
      <c r="L15" s="333" t="s">
        <v>594</v>
      </c>
      <c r="M15" s="334" t="s">
        <v>594</v>
      </c>
      <c r="N15" s="334" t="s">
        <v>594</v>
      </c>
      <c r="O15" s="340"/>
      <c r="P15" s="336"/>
      <c r="T15" s="247">
        <v>1426</v>
      </c>
      <c r="U15" s="248">
        <v>86</v>
      </c>
    </row>
    <row r="16" spans="1:21" s="19" customFormat="1" ht="42.75" customHeight="1" x14ac:dyDescent="0.2">
      <c r="A16" s="66"/>
      <c r="B16" s="310"/>
      <c r="C16" s="116"/>
      <c r="D16" s="311"/>
      <c r="E16" s="175"/>
      <c r="F16" s="117"/>
      <c r="G16" s="359"/>
      <c r="H16" s="22"/>
      <c r="I16" s="260" t="s">
        <v>17</v>
      </c>
      <c r="J16" s="261"/>
      <c r="K16" s="261"/>
      <c r="L16" s="261"/>
      <c r="M16" s="264" t="s">
        <v>339</v>
      </c>
      <c r="N16" s="265"/>
      <c r="O16" s="261"/>
      <c r="P16" s="262"/>
      <c r="T16" s="247">
        <v>1430</v>
      </c>
      <c r="U16" s="248">
        <v>85</v>
      </c>
    </row>
    <row r="17" spans="1:21" s="19" customFormat="1" ht="42.75" customHeight="1" x14ac:dyDescent="0.2">
      <c r="A17" s="66"/>
      <c r="B17" s="310"/>
      <c r="C17" s="116"/>
      <c r="D17" s="311"/>
      <c r="E17" s="175"/>
      <c r="F17" s="117"/>
      <c r="G17" s="359"/>
      <c r="H17" s="22"/>
      <c r="I17" s="46" t="s">
        <v>482</v>
      </c>
      <c r="J17" s="43" t="s">
        <v>70</v>
      </c>
      <c r="K17" s="43" t="s">
        <v>69</v>
      </c>
      <c r="L17" s="44" t="s">
        <v>13</v>
      </c>
      <c r="M17" s="45" t="s">
        <v>14</v>
      </c>
      <c r="N17" s="45" t="s">
        <v>477</v>
      </c>
      <c r="O17" s="43" t="s">
        <v>15</v>
      </c>
      <c r="P17" s="43" t="s">
        <v>28</v>
      </c>
      <c r="T17" s="247">
        <v>1435</v>
      </c>
      <c r="U17" s="248">
        <v>84</v>
      </c>
    </row>
    <row r="18" spans="1:21" s="19" customFormat="1" ht="42.75" customHeight="1" x14ac:dyDescent="0.2">
      <c r="A18" s="66"/>
      <c r="B18" s="310"/>
      <c r="C18" s="116"/>
      <c r="D18" s="311"/>
      <c r="E18" s="175"/>
      <c r="F18" s="117"/>
      <c r="G18" s="359"/>
      <c r="H18" s="22"/>
      <c r="I18" s="66">
        <v>1</v>
      </c>
      <c r="J18" s="209" t="s">
        <v>498</v>
      </c>
      <c r="K18" s="268" t="s">
        <v>594</v>
      </c>
      <c r="L18" s="116" t="s">
        <v>594</v>
      </c>
      <c r="M18" s="210" t="s">
        <v>594</v>
      </c>
      <c r="N18" s="210" t="s">
        <v>594</v>
      </c>
      <c r="O18" s="117"/>
      <c r="P18" s="309"/>
      <c r="T18" s="247">
        <v>1440</v>
      </c>
      <c r="U18" s="248">
        <v>83</v>
      </c>
    </row>
    <row r="19" spans="1:21" s="19" customFormat="1" ht="42.75" customHeight="1" x14ac:dyDescent="0.2">
      <c r="A19" s="66"/>
      <c r="B19" s="310"/>
      <c r="C19" s="116"/>
      <c r="D19" s="311"/>
      <c r="E19" s="175"/>
      <c r="F19" s="117"/>
      <c r="G19" s="359"/>
      <c r="H19" s="22"/>
      <c r="I19" s="66">
        <v>2</v>
      </c>
      <c r="J19" s="209" t="s">
        <v>499</v>
      </c>
      <c r="K19" s="268" t="s">
        <v>594</v>
      </c>
      <c r="L19" s="116" t="s">
        <v>594</v>
      </c>
      <c r="M19" s="210" t="s">
        <v>594</v>
      </c>
      <c r="N19" s="210" t="s">
        <v>594</v>
      </c>
      <c r="O19" s="117"/>
      <c r="P19" s="309"/>
      <c r="T19" s="247">
        <v>1445</v>
      </c>
      <c r="U19" s="248">
        <v>82</v>
      </c>
    </row>
    <row r="20" spans="1:21" s="19" customFormat="1" ht="42.75" customHeight="1" x14ac:dyDescent="0.2">
      <c r="A20" s="66"/>
      <c r="B20" s="310"/>
      <c r="C20" s="116"/>
      <c r="D20" s="311"/>
      <c r="E20" s="175"/>
      <c r="F20" s="117"/>
      <c r="G20" s="359"/>
      <c r="H20" s="22"/>
      <c r="I20" s="66">
        <v>3</v>
      </c>
      <c r="J20" s="209" t="s">
        <v>500</v>
      </c>
      <c r="K20" s="268" t="s">
        <v>594</v>
      </c>
      <c r="L20" s="116" t="s">
        <v>594</v>
      </c>
      <c r="M20" s="210" t="s">
        <v>594</v>
      </c>
      <c r="N20" s="210" t="s">
        <v>594</v>
      </c>
      <c r="O20" s="117"/>
      <c r="P20" s="309"/>
      <c r="T20" s="247">
        <v>1450</v>
      </c>
      <c r="U20" s="248">
        <v>81</v>
      </c>
    </row>
    <row r="21" spans="1:21" s="19" customFormat="1" ht="42.75" customHeight="1" x14ac:dyDescent="0.2">
      <c r="A21" s="66"/>
      <c r="B21" s="310"/>
      <c r="C21" s="116"/>
      <c r="D21" s="311"/>
      <c r="E21" s="175"/>
      <c r="F21" s="117"/>
      <c r="G21" s="359"/>
      <c r="H21" s="22"/>
      <c r="I21" s="66">
        <v>4</v>
      </c>
      <c r="J21" s="209" t="s">
        <v>501</v>
      </c>
      <c r="K21" s="268" t="s">
        <v>594</v>
      </c>
      <c r="L21" s="116" t="s">
        <v>594</v>
      </c>
      <c r="M21" s="210" t="s">
        <v>594</v>
      </c>
      <c r="N21" s="210" t="s">
        <v>594</v>
      </c>
      <c r="O21" s="117"/>
      <c r="P21" s="309"/>
      <c r="T21" s="247">
        <v>1455</v>
      </c>
      <c r="U21" s="248">
        <v>80</v>
      </c>
    </row>
    <row r="22" spans="1:21" s="19" customFormat="1" ht="42.75" customHeight="1" x14ac:dyDescent="0.2">
      <c r="A22" s="66"/>
      <c r="B22" s="310"/>
      <c r="C22" s="116"/>
      <c r="D22" s="311"/>
      <c r="E22" s="175"/>
      <c r="F22" s="117"/>
      <c r="G22" s="359"/>
      <c r="H22" s="22"/>
      <c r="I22" s="66">
        <v>5</v>
      </c>
      <c r="J22" s="209" t="s">
        <v>502</v>
      </c>
      <c r="K22" s="268" t="s">
        <v>594</v>
      </c>
      <c r="L22" s="116" t="s">
        <v>594</v>
      </c>
      <c r="M22" s="210" t="s">
        <v>594</v>
      </c>
      <c r="N22" s="210" t="s">
        <v>594</v>
      </c>
      <c r="O22" s="117"/>
      <c r="P22" s="309"/>
      <c r="T22" s="247">
        <v>1460</v>
      </c>
      <c r="U22" s="248">
        <v>79</v>
      </c>
    </row>
    <row r="23" spans="1:21" s="19" customFormat="1" ht="42.75" customHeight="1" x14ac:dyDescent="0.2">
      <c r="A23" s="66"/>
      <c r="B23" s="310"/>
      <c r="C23" s="116"/>
      <c r="D23" s="311"/>
      <c r="E23" s="175"/>
      <c r="F23" s="117"/>
      <c r="G23" s="359"/>
      <c r="H23" s="22"/>
      <c r="I23" s="66">
        <v>6</v>
      </c>
      <c r="J23" s="209" t="s">
        <v>503</v>
      </c>
      <c r="K23" s="268" t="s">
        <v>594</v>
      </c>
      <c r="L23" s="116" t="s">
        <v>594</v>
      </c>
      <c r="M23" s="210" t="s">
        <v>594</v>
      </c>
      <c r="N23" s="210" t="s">
        <v>594</v>
      </c>
      <c r="O23" s="117"/>
      <c r="P23" s="309"/>
      <c r="T23" s="247">
        <v>1465</v>
      </c>
      <c r="U23" s="248">
        <v>78</v>
      </c>
    </row>
    <row r="24" spans="1:21" s="19" customFormat="1" ht="42.75" customHeight="1" x14ac:dyDescent="0.2">
      <c r="A24" s="66"/>
      <c r="B24" s="310"/>
      <c r="C24" s="116"/>
      <c r="D24" s="311"/>
      <c r="E24" s="175"/>
      <c r="F24" s="117"/>
      <c r="G24" s="359"/>
      <c r="H24" s="22"/>
      <c r="I24" s="66">
        <v>7</v>
      </c>
      <c r="J24" s="209" t="s">
        <v>504</v>
      </c>
      <c r="K24" s="268" t="s">
        <v>594</v>
      </c>
      <c r="L24" s="116" t="s">
        <v>594</v>
      </c>
      <c r="M24" s="210" t="s">
        <v>594</v>
      </c>
      <c r="N24" s="210" t="s">
        <v>594</v>
      </c>
      <c r="O24" s="117"/>
      <c r="P24" s="309"/>
      <c r="T24" s="247">
        <v>1470</v>
      </c>
      <c r="U24" s="248">
        <v>77</v>
      </c>
    </row>
    <row r="25" spans="1:21" s="19" customFormat="1" ht="42.75" customHeight="1" x14ac:dyDescent="0.2">
      <c r="A25" s="66"/>
      <c r="B25" s="310"/>
      <c r="C25" s="116"/>
      <c r="D25" s="311"/>
      <c r="E25" s="175"/>
      <c r="F25" s="117"/>
      <c r="G25" s="359"/>
      <c r="H25" s="22"/>
      <c r="I25" s="66">
        <v>8</v>
      </c>
      <c r="J25" s="209" t="s">
        <v>505</v>
      </c>
      <c r="K25" s="268" t="s">
        <v>594</v>
      </c>
      <c r="L25" s="116" t="s">
        <v>594</v>
      </c>
      <c r="M25" s="210" t="s">
        <v>594</v>
      </c>
      <c r="N25" s="210" t="s">
        <v>594</v>
      </c>
      <c r="O25" s="117"/>
      <c r="P25" s="309"/>
      <c r="T25" s="247">
        <v>1475</v>
      </c>
      <c r="U25" s="248">
        <v>76</v>
      </c>
    </row>
    <row r="26" spans="1:21" s="19" customFormat="1" ht="42.75" customHeight="1" x14ac:dyDescent="0.2">
      <c r="A26" s="66"/>
      <c r="B26" s="310"/>
      <c r="C26" s="116"/>
      <c r="D26" s="311"/>
      <c r="E26" s="175"/>
      <c r="F26" s="117"/>
      <c r="G26" s="359"/>
      <c r="H26" s="22"/>
      <c r="I26" s="260" t="s">
        <v>18</v>
      </c>
      <c r="J26" s="261"/>
      <c r="K26" s="261"/>
      <c r="L26" s="261"/>
      <c r="M26" s="264" t="s">
        <v>339</v>
      </c>
      <c r="N26" s="265"/>
      <c r="O26" s="261"/>
      <c r="P26" s="262"/>
      <c r="T26" s="247">
        <v>1480</v>
      </c>
      <c r="U26" s="248">
        <v>75</v>
      </c>
    </row>
    <row r="27" spans="1:21" s="19" customFormat="1" ht="42.75" customHeight="1" x14ac:dyDescent="0.2">
      <c r="A27" s="66"/>
      <c r="B27" s="310"/>
      <c r="C27" s="116"/>
      <c r="D27" s="311"/>
      <c r="E27" s="175"/>
      <c r="F27" s="117"/>
      <c r="G27" s="359"/>
      <c r="H27" s="22"/>
      <c r="I27" s="46" t="s">
        <v>482</v>
      </c>
      <c r="J27" s="43" t="s">
        <v>70</v>
      </c>
      <c r="K27" s="43" t="s">
        <v>69</v>
      </c>
      <c r="L27" s="44" t="s">
        <v>13</v>
      </c>
      <c r="M27" s="45" t="s">
        <v>14</v>
      </c>
      <c r="N27" s="45" t="s">
        <v>477</v>
      </c>
      <c r="O27" s="43" t="s">
        <v>15</v>
      </c>
      <c r="P27" s="43" t="s">
        <v>28</v>
      </c>
      <c r="T27" s="247">
        <v>1485</v>
      </c>
      <c r="U27" s="248">
        <v>74</v>
      </c>
    </row>
    <row r="28" spans="1:21" s="19" customFormat="1" ht="42.75" customHeight="1" x14ac:dyDescent="0.2">
      <c r="A28" s="66"/>
      <c r="B28" s="310"/>
      <c r="C28" s="116"/>
      <c r="D28" s="311"/>
      <c r="E28" s="175"/>
      <c r="F28" s="117"/>
      <c r="G28" s="359"/>
      <c r="H28" s="22"/>
      <c r="I28" s="66">
        <v>1</v>
      </c>
      <c r="J28" s="209" t="s">
        <v>506</v>
      </c>
      <c r="K28" s="268" t="s">
        <v>594</v>
      </c>
      <c r="L28" s="116" t="s">
        <v>594</v>
      </c>
      <c r="M28" s="210" t="s">
        <v>594</v>
      </c>
      <c r="N28" s="210" t="s">
        <v>594</v>
      </c>
      <c r="O28" s="117"/>
      <c r="P28" s="309"/>
      <c r="T28" s="247">
        <v>1490</v>
      </c>
      <c r="U28" s="248">
        <v>73</v>
      </c>
    </row>
    <row r="29" spans="1:21" s="19" customFormat="1" ht="42.75" customHeight="1" x14ac:dyDescent="0.2">
      <c r="A29" s="66"/>
      <c r="B29" s="310"/>
      <c r="C29" s="116"/>
      <c r="D29" s="311"/>
      <c r="E29" s="175"/>
      <c r="F29" s="117"/>
      <c r="G29" s="359"/>
      <c r="H29" s="22"/>
      <c r="I29" s="66">
        <v>2</v>
      </c>
      <c r="J29" s="209" t="s">
        <v>507</v>
      </c>
      <c r="K29" s="268" t="s">
        <v>594</v>
      </c>
      <c r="L29" s="116" t="s">
        <v>594</v>
      </c>
      <c r="M29" s="210" t="s">
        <v>594</v>
      </c>
      <c r="N29" s="210" t="s">
        <v>594</v>
      </c>
      <c r="O29" s="117"/>
      <c r="P29" s="309"/>
      <c r="T29" s="247">
        <v>1495</v>
      </c>
      <c r="U29" s="248">
        <v>72</v>
      </c>
    </row>
    <row r="30" spans="1:21" s="19" customFormat="1" ht="42.75" customHeight="1" x14ac:dyDescent="0.2">
      <c r="A30" s="66"/>
      <c r="B30" s="310"/>
      <c r="C30" s="116"/>
      <c r="D30" s="311"/>
      <c r="E30" s="175"/>
      <c r="F30" s="117"/>
      <c r="G30" s="359"/>
      <c r="H30" s="22"/>
      <c r="I30" s="66">
        <v>3</v>
      </c>
      <c r="J30" s="209" t="s">
        <v>508</v>
      </c>
      <c r="K30" s="268" t="s">
        <v>594</v>
      </c>
      <c r="L30" s="116" t="s">
        <v>594</v>
      </c>
      <c r="M30" s="210" t="s">
        <v>594</v>
      </c>
      <c r="N30" s="210" t="s">
        <v>594</v>
      </c>
      <c r="O30" s="117"/>
      <c r="P30" s="309"/>
      <c r="T30" s="247">
        <v>1500</v>
      </c>
      <c r="U30" s="248">
        <v>71</v>
      </c>
    </row>
    <row r="31" spans="1:21" s="19" customFormat="1" ht="42.75" customHeight="1" x14ac:dyDescent="0.2">
      <c r="A31" s="66"/>
      <c r="B31" s="310"/>
      <c r="C31" s="116"/>
      <c r="D31" s="311"/>
      <c r="E31" s="175"/>
      <c r="F31" s="117"/>
      <c r="G31" s="359"/>
      <c r="H31" s="22"/>
      <c r="I31" s="66">
        <v>4</v>
      </c>
      <c r="J31" s="209" t="s">
        <v>509</v>
      </c>
      <c r="K31" s="268" t="s">
        <v>594</v>
      </c>
      <c r="L31" s="116" t="s">
        <v>594</v>
      </c>
      <c r="M31" s="210" t="s">
        <v>594</v>
      </c>
      <c r="N31" s="210" t="s">
        <v>594</v>
      </c>
      <c r="O31" s="117"/>
      <c r="P31" s="309"/>
      <c r="T31" s="247">
        <v>1505</v>
      </c>
      <c r="U31" s="248">
        <v>70</v>
      </c>
    </row>
    <row r="32" spans="1:21" s="19" customFormat="1" ht="42.75" customHeight="1" x14ac:dyDescent="0.2">
      <c r="A32" s="66"/>
      <c r="B32" s="310"/>
      <c r="C32" s="116"/>
      <c r="D32" s="311"/>
      <c r="E32" s="175"/>
      <c r="F32" s="117"/>
      <c r="G32" s="359"/>
      <c r="H32" s="22"/>
      <c r="I32" s="66">
        <v>5</v>
      </c>
      <c r="J32" s="209" t="s">
        <v>510</v>
      </c>
      <c r="K32" s="268" t="s">
        <v>594</v>
      </c>
      <c r="L32" s="116" t="s">
        <v>594</v>
      </c>
      <c r="M32" s="210" t="s">
        <v>594</v>
      </c>
      <c r="N32" s="210" t="s">
        <v>594</v>
      </c>
      <c r="O32" s="117"/>
      <c r="P32" s="309"/>
      <c r="T32" s="247">
        <v>1510</v>
      </c>
      <c r="U32" s="248">
        <v>69</v>
      </c>
    </row>
    <row r="33" spans="1:21" s="19" customFormat="1" ht="42.75" customHeight="1" x14ac:dyDescent="0.2">
      <c r="A33" s="66"/>
      <c r="B33" s="310"/>
      <c r="C33" s="116"/>
      <c r="D33" s="311"/>
      <c r="E33" s="175"/>
      <c r="F33" s="117"/>
      <c r="G33" s="359"/>
      <c r="H33" s="22"/>
      <c r="I33" s="66">
        <v>6</v>
      </c>
      <c r="J33" s="209" t="s">
        <v>511</v>
      </c>
      <c r="K33" s="268" t="s">
        <v>594</v>
      </c>
      <c r="L33" s="116" t="s">
        <v>594</v>
      </c>
      <c r="M33" s="210" t="s">
        <v>594</v>
      </c>
      <c r="N33" s="210" t="s">
        <v>594</v>
      </c>
      <c r="O33" s="117"/>
      <c r="P33" s="309"/>
      <c r="T33" s="247">
        <v>1515</v>
      </c>
      <c r="U33" s="248">
        <v>68</v>
      </c>
    </row>
    <row r="34" spans="1:21" s="19" customFormat="1" ht="42.75" customHeight="1" x14ac:dyDescent="0.2">
      <c r="A34" s="66"/>
      <c r="B34" s="310"/>
      <c r="C34" s="116"/>
      <c r="D34" s="311"/>
      <c r="E34" s="175"/>
      <c r="F34" s="117"/>
      <c r="G34" s="359"/>
      <c r="H34" s="22"/>
      <c r="I34" s="66">
        <v>7</v>
      </c>
      <c r="J34" s="209" t="s">
        <v>512</v>
      </c>
      <c r="K34" s="268" t="s">
        <v>594</v>
      </c>
      <c r="L34" s="116" t="s">
        <v>594</v>
      </c>
      <c r="M34" s="210" t="s">
        <v>594</v>
      </c>
      <c r="N34" s="210" t="s">
        <v>594</v>
      </c>
      <c r="O34" s="117"/>
      <c r="P34" s="309"/>
      <c r="T34" s="247">
        <v>1520</v>
      </c>
      <c r="U34" s="248">
        <v>67</v>
      </c>
    </row>
    <row r="35" spans="1:21" s="19" customFormat="1" ht="42.75" customHeight="1" x14ac:dyDescent="0.2">
      <c r="A35" s="66"/>
      <c r="B35" s="310"/>
      <c r="C35" s="116"/>
      <c r="D35" s="311"/>
      <c r="E35" s="175"/>
      <c r="F35" s="117"/>
      <c r="G35" s="359"/>
      <c r="H35" s="22"/>
      <c r="I35" s="66">
        <v>8</v>
      </c>
      <c r="J35" s="209" t="s">
        <v>513</v>
      </c>
      <c r="K35" s="268" t="s">
        <v>594</v>
      </c>
      <c r="L35" s="116" t="s">
        <v>594</v>
      </c>
      <c r="M35" s="210" t="s">
        <v>594</v>
      </c>
      <c r="N35" s="210" t="s">
        <v>594</v>
      </c>
      <c r="O35" s="117"/>
      <c r="P35" s="309"/>
      <c r="T35" s="247">
        <v>1525</v>
      </c>
      <c r="U35" s="248">
        <v>66</v>
      </c>
    </row>
    <row r="36" spans="1:21" ht="13.5" customHeight="1" x14ac:dyDescent="0.2">
      <c r="A36" s="32"/>
      <c r="B36" s="32"/>
      <c r="C36" s="33"/>
      <c r="D36" s="53"/>
      <c r="E36" s="34"/>
      <c r="F36" s="35"/>
      <c r="G36" s="36"/>
      <c r="I36" s="37"/>
      <c r="J36" s="38"/>
      <c r="K36" s="39"/>
      <c r="L36" s="40"/>
      <c r="M36" s="49"/>
      <c r="N36" s="49"/>
      <c r="O36" s="41"/>
      <c r="P36" s="39"/>
      <c r="T36" s="247">
        <v>1620</v>
      </c>
      <c r="U36" s="248">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7">
        <v>1630</v>
      </c>
      <c r="U37" s="248">
        <v>54</v>
      </c>
    </row>
    <row r="38" spans="1:21" x14ac:dyDescent="0.2">
      <c r="T38" s="247">
        <v>1640</v>
      </c>
      <c r="U38" s="248">
        <v>53</v>
      </c>
    </row>
    <row r="39" spans="1:21" x14ac:dyDescent="0.2">
      <c r="T39" s="247">
        <v>1650</v>
      </c>
      <c r="U39" s="248">
        <v>52</v>
      </c>
    </row>
    <row r="40" spans="1:21" x14ac:dyDescent="0.2">
      <c r="T40" s="247">
        <v>1660</v>
      </c>
      <c r="U40" s="248">
        <v>51</v>
      </c>
    </row>
    <row r="41" spans="1:21" x14ac:dyDescent="0.2">
      <c r="T41" s="247">
        <v>1670</v>
      </c>
      <c r="U41" s="248">
        <v>50</v>
      </c>
    </row>
    <row r="42" spans="1:21" x14ac:dyDescent="0.2">
      <c r="T42" s="247">
        <v>1680</v>
      </c>
      <c r="U42" s="248">
        <v>49</v>
      </c>
    </row>
    <row r="43" spans="1:21" x14ac:dyDescent="0.2">
      <c r="T43" s="247">
        <v>1690</v>
      </c>
      <c r="U43" s="248">
        <v>48</v>
      </c>
    </row>
    <row r="44" spans="1:21" x14ac:dyDescent="0.2">
      <c r="T44" s="247">
        <v>1700</v>
      </c>
      <c r="U44" s="248">
        <v>47</v>
      </c>
    </row>
    <row r="45" spans="1:21" x14ac:dyDescent="0.2">
      <c r="T45" s="247">
        <v>1710</v>
      </c>
      <c r="U45" s="248">
        <v>46</v>
      </c>
    </row>
    <row r="46" spans="1:21" x14ac:dyDescent="0.2">
      <c r="T46" s="247">
        <v>1720</v>
      </c>
      <c r="U46" s="248">
        <v>45</v>
      </c>
    </row>
    <row r="47" spans="1:21" x14ac:dyDescent="0.2">
      <c r="T47" s="247">
        <v>1730</v>
      </c>
      <c r="U47" s="248">
        <v>44</v>
      </c>
    </row>
    <row r="48" spans="1:21" x14ac:dyDescent="0.2">
      <c r="T48" s="247">
        <v>1740</v>
      </c>
      <c r="U48" s="248">
        <v>43</v>
      </c>
    </row>
    <row r="49" spans="20:21" x14ac:dyDescent="0.2">
      <c r="T49" s="247">
        <v>1750</v>
      </c>
      <c r="U49" s="248">
        <v>42</v>
      </c>
    </row>
    <row r="50" spans="20:21" x14ac:dyDescent="0.2">
      <c r="T50" s="247">
        <v>1760</v>
      </c>
      <c r="U50" s="248">
        <v>41</v>
      </c>
    </row>
    <row r="51" spans="20:21" x14ac:dyDescent="0.2">
      <c r="T51" s="247">
        <v>1770</v>
      </c>
      <c r="U51" s="248">
        <v>40</v>
      </c>
    </row>
    <row r="52" spans="20:21" x14ac:dyDescent="0.2">
      <c r="T52" s="247">
        <v>1780</v>
      </c>
      <c r="U52" s="248">
        <v>39</v>
      </c>
    </row>
    <row r="53" spans="20:21" x14ac:dyDescent="0.2">
      <c r="T53" s="247">
        <v>1790</v>
      </c>
      <c r="U53" s="248">
        <v>38</v>
      </c>
    </row>
    <row r="54" spans="20:21" x14ac:dyDescent="0.2">
      <c r="T54" s="247">
        <v>1800</v>
      </c>
      <c r="U54" s="248">
        <v>37</v>
      </c>
    </row>
    <row r="55" spans="20:21" x14ac:dyDescent="0.2">
      <c r="T55" s="247">
        <v>1810</v>
      </c>
      <c r="U55" s="248">
        <v>36</v>
      </c>
    </row>
    <row r="56" spans="20:21" x14ac:dyDescent="0.2">
      <c r="T56" s="247">
        <v>1830</v>
      </c>
      <c r="U56" s="248">
        <v>35</v>
      </c>
    </row>
    <row r="57" spans="20:21" x14ac:dyDescent="0.2">
      <c r="T57" s="247">
        <v>1850</v>
      </c>
      <c r="U57" s="248">
        <v>34</v>
      </c>
    </row>
    <row r="58" spans="20:21" x14ac:dyDescent="0.2">
      <c r="T58" s="247">
        <v>1870</v>
      </c>
      <c r="U58" s="248">
        <v>33</v>
      </c>
    </row>
    <row r="59" spans="20:21" x14ac:dyDescent="0.2">
      <c r="T59" s="247">
        <v>1890</v>
      </c>
      <c r="U59" s="248">
        <v>32</v>
      </c>
    </row>
    <row r="60" spans="20:21" x14ac:dyDescent="0.2">
      <c r="T60" s="247">
        <v>1910</v>
      </c>
      <c r="U60" s="248">
        <v>31</v>
      </c>
    </row>
    <row r="61" spans="20:21" x14ac:dyDescent="0.2">
      <c r="T61" s="247">
        <v>1930</v>
      </c>
      <c r="U61" s="248">
        <v>30</v>
      </c>
    </row>
    <row r="62" spans="20:21" x14ac:dyDescent="0.2">
      <c r="T62" s="247">
        <v>1950</v>
      </c>
      <c r="U62" s="248">
        <v>29</v>
      </c>
    </row>
    <row r="63" spans="20:21" x14ac:dyDescent="0.2">
      <c r="T63" s="247">
        <v>1970</v>
      </c>
      <c r="U63" s="248">
        <v>28</v>
      </c>
    </row>
    <row r="64" spans="20:21" x14ac:dyDescent="0.2">
      <c r="T64" s="247">
        <v>1990</v>
      </c>
      <c r="U64" s="248">
        <v>27</v>
      </c>
    </row>
    <row r="65" spans="20:21" x14ac:dyDescent="0.2">
      <c r="T65" s="247">
        <v>2010</v>
      </c>
      <c r="U65" s="248">
        <v>26</v>
      </c>
    </row>
    <row r="66" spans="20:21" x14ac:dyDescent="0.2">
      <c r="T66" s="247">
        <v>2030</v>
      </c>
      <c r="U66" s="248">
        <v>25</v>
      </c>
    </row>
    <row r="67" spans="20:21" x14ac:dyDescent="0.2">
      <c r="T67" s="247">
        <v>2050</v>
      </c>
      <c r="U67" s="248">
        <v>24</v>
      </c>
    </row>
    <row r="68" spans="20:21" x14ac:dyDescent="0.2">
      <c r="T68" s="247">
        <v>2070</v>
      </c>
      <c r="U68" s="248">
        <v>23</v>
      </c>
    </row>
    <row r="69" spans="20:21" x14ac:dyDescent="0.2">
      <c r="T69" s="247">
        <v>2090</v>
      </c>
      <c r="U69" s="248">
        <v>22</v>
      </c>
    </row>
    <row r="70" spans="20:21" x14ac:dyDescent="0.2">
      <c r="T70" s="247">
        <v>2110</v>
      </c>
      <c r="U70" s="248">
        <v>21</v>
      </c>
    </row>
    <row r="71" spans="20:21" x14ac:dyDescent="0.2">
      <c r="T71" s="247">
        <v>2130</v>
      </c>
      <c r="U71" s="248">
        <v>20</v>
      </c>
    </row>
    <row r="72" spans="20:21" x14ac:dyDescent="0.2">
      <c r="T72" s="247">
        <v>2150</v>
      </c>
      <c r="U72" s="248">
        <v>19</v>
      </c>
    </row>
    <row r="73" spans="20:21" x14ac:dyDescent="0.2">
      <c r="T73" s="247">
        <v>2170</v>
      </c>
      <c r="U73" s="248">
        <v>18</v>
      </c>
    </row>
    <row r="74" spans="20:21" x14ac:dyDescent="0.2">
      <c r="T74" s="247">
        <v>2190</v>
      </c>
      <c r="U74" s="248">
        <v>17</v>
      </c>
    </row>
    <row r="75" spans="20:21" x14ac:dyDescent="0.2">
      <c r="T75" s="247">
        <v>2210</v>
      </c>
      <c r="U75" s="248">
        <v>16</v>
      </c>
    </row>
    <row r="76" spans="20:21" x14ac:dyDescent="0.2">
      <c r="T76" s="247">
        <v>2240</v>
      </c>
      <c r="U76" s="248">
        <v>15</v>
      </c>
    </row>
    <row r="77" spans="20:21" x14ac:dyDescent="0.2">
      <c r="T77" s="247">
        <v>2260</v>
      </c>
      <c r="U77" s="248">
        <v>14</v>
      </c>
    </row>
    <row r="78" spans="20:21" x14ac:dyDescent="0.2">
      <c r="T78" s="247">
        <v>2280</v>
      </c>
      <c r="U78" s="248">
        <v>13</v>
      </c>
    </row>
    <row r="79" spans="20:21" x14ac:dyDescent="0.2">
      <c r="T79" s="247">
        <v>2300</v>
      </c>
      <c r="U79" s="248">
        <v>12</v>
      </c>
    </row>
    <row r="80" spans="20:21" x14ac:dyDescent="0.2">
      <c r="T80" s="247">
        <v>2320</v>
      </c>
      <c r="U80" s="248">
        <v>11</v>
      </c>
    </row>
    <row r="81" spans="20:21" x14ac:dyDescent="0.2">
      <c r="T81" s="247">
        <v>2350</v>
      </c>
      <c r="U81" s="248">
        <v>10</v>
      </c>
    </row>
    <row r="82" spans="20:21" x14ac:dyDescent="0.2">
      <c r="T82" s="247">
        <v>2380</v>
      </c>
      <c r="U82" s="248">
        <v>9</v>
      </c>
    </row>
    <row r="83" spans="20:21" x14ac:dyDescent="0.2">
      <c r="T83" s="247">
        <v>2410</v>
      </c>
      <c r="U83" s="248">
        <v>8</v>
      </c>
    </row>
    <row r="84" spans="20:21" x14ac:dyDescent="0.2">
      <c r="T84" s="247">
        <v>2440</v>
      </c>
      <c r="U84" s="248">
        <v>7</v>
      </c>
    </row>
    <row r="85" spans="20:21" x14ac:dyDescent="0.2">
      <c r="T85" s="247">
        <v>2470</v>
      </c>
      <c r="U85" s="248">
        <v>6</v>
      </c>
    </row>
    <row r="86" spans="20:21" x14ac:dyDescent="0.2">
      <c r="T86" s="247">
        <v>2500</v>
      </c>
      <c r="U86" s="248">
        <v>5</v>
      </c>
    </row>
    <row r="87" spans="20:21" x14ac:dyDescent="0.2">
      <c r="T87" s="247">
        <v>2540</v>
      </c>
      <c r="U87" s="248">
        <v>4</v>
      </c>
    </row>
    <row r="88" spans="20:21" x14ac:dyDescent="0.2">
      <c r="T88" s="247">
        <v>2580</v>
      </c>
      <c r="U88" s="248">
        <v>3</v>
      </c>
    </row>
    <row r="89" spans="20:21" x14ac:dyDescent="0.2">
      <c r="T89" s="247">
        <v>2620</v>
      </c>
      <c r="U89" s="248">
        <v>2</v>
      </c>
    </row>
    <row r="90" spans="20:21" x14ac:dyDescent="0.2">
      <c r="T90" s="247">
        <v>2660</v>
      </c>
      <c r="U90" s="248">
        <v>1</v>
      </c>
    </row>
  </sheetData>
  <mergeCells count="18">
    <mergeCell ref="A1:P1"/>
    <mergeCell ref="A2:P2"/>
    <mergeCell ref="A3:C3"/>
    <mergeCell ref="D3:E3"/>
    <mergeCell ref="F3:G3"/>
    <mergeCell ref="N5:P5"/>
    <mergeCell ref="G6:G7"/>
    <mergeCell ref="A4:C4"/>
    <mergeCell ref="D4:E4"/>
    <mergeCell ref="N3:P3"/>
    <mergeCell ref="I3:L3"/>
    <mergeCell ref="N4:P4"/>
    <mergeCell ref="F6:F7"/>
    <mergeCell ref="C6:C7"/>
    <mergeCell ref="D6:D7"/>
    <mergeCell ref="E6:E7"/>
    <mergeCell ref="A6:A7"/>
    <mergeCell ref="B6:B7"/>
  </mergeCells>
  <conditionalFormatting sqref="G8:G35">
    <cfRule type="containsText" dxfId="41" priority="1" stopIfTrue="1" operator="containsText" text="1395">
      <formula>NOT(ISERROR(SEARCH("1395",G8)))</formula>
    </cfRule>
    <cfRule type="containsText" dxfId="40" priority="2" stopIfTrue="1" operator="containsText" text="1399">
      <formula>NOT(ISERROR(SEARCH("1399",G8)))</formula>
    </cfRule>
    <cfRule type="containsText" dxfId="39" priority="3" stopIfTrue="1" operator="containsText" text="1399">
      <formula>NOT(ISERROR(SEARCH("1399",G8)))</formula>
    </cfRule>
    <cfRule type="containsText" dxfId="3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5"/>
  <sheetViews>
    <sheetView view="pageBreakPreview" zoomScale="70" zoomScaleNormal="100" zoomScaleSheetLayoutView="70" workbookViewId="0">
      <selection activeCell="M18" sqref="M18"/>
    </sheetView>
  </sheetViews>
  <sheetFormatPr defaultRowHeight="12.75" x14ac:dyDescent="0.2"/>
  <cols>
    <col min="1" max="1" width="6" style="85" customWidth="1"/>
    <col min="2" max="2" width="16.7109375" style="85" hidden="1" customWidth="1"/>
    <col min="3" max="3" width="10.140625" style="85" bestFit="1" customWidth="1"/>
    <col min="4" max="4" width="13.5703125" style="86" customWidth="1"/>
    <col min="5" max="5" width="17.140625" style="85" bestFit="1" customWidth="1"/>
    <col min="6" max="6" width="43.5703125" style="3" bestFit="1" customWidth="1"/>
    <col min="7" max="9" width="10.85546875" style="3" customWidth="1"/>
    <col min="10" max="10" width="12.5703125" style="3" bestFit="1" customWidth="1"/>
    <col min="11" max="12" width="10.85546875" style="3" customWidth="1"/>
    <col min="13" max="13" width="10.7109375" style="3" customWidth="1"/>
    <col min="14" max="14" width="13" style="87" customWidth="1"/>
    <col min="15" max="15" width="10.28515625" style="85" customWidth="1"/>
    <col min="16" max="16" width="10" style="85" customWidth="1"/>
    <col min="17" max="17" width="9.140625" style="256" hidden="1" customWidth="1"/>
    <col min="18" max="18" width="9.140625" style="255" hidden="1" customWidth="1"/>
    <col min="19" max="16384" width="9.140625" style="3"/>
  </cols>
  <sheetData>
    <row r="1" spans="1:18" ht="48.75" customHeight="1" x14ac:dyDescent="0.2">
      <c r="A1" s="484" t="s">
        <v>484</v>
      </c>
      <c r="B1" s="484"/>
      <c r="C1" s="484"/>
      <c r="D1" s="484"/>
      <c r="E1" s="484"/>
      <c r="F1" s="484"/>
      <c r="G1" s="484"/>
      <c r="H1" s="484"/>
      <c r="I1" s="484"/>
      <c r="J1" s="484"/>
      <c r="K1" s="484"/>
      <c r="L1" s="484"/>
      <c r="M1" s="484"/>
      <c r="N1" s="484"/>
      <c r="O1" s="484"/>
      <c r="P1" s="258"/>
      <c r="Q1" s="256">
        <v>330</v>
      </c>
      <c r="R1" s="255">
        <v>1</v>
      </c>
    </row>
    <row r="2" spans="1:18" ht="25.5" customHeight="1" x14ac:dyDescent="0.2">
      <c r="A2" s="487" t="s">
        <v>520</v>
      </c>
      <c r="B2" s="487"/>
      <c r="C2" s="487"/>
      <c r="D2" s="487"/>
      <c r="E2" s="487"/>
      <c r="F2" s="487"/>
      <c r="G2" s="487"/>
      <c r="H2" s="487"/>
      <c r="I2" s="487"/>
      <c r="J2" s="487"/>
      <c r="K2" s="487"/>
      <c r="L2" s="487"/>
      <c r="M2" s="487"/>
      <c r="N2" s="487"/>
      <c r="O2" s="487"/>
      <c r="P2" s="487"/>
      <c r="Q2" s="256">
        <v>347</v>
      </c>
      <c r="R2" s="255">
        <v>2</v>
      </c>
    </row>
    <row r="3" spans="1:18" s="4" customFormat="1" ht="27" customHeight="1" x14ac:dyDescent="0.2">
      <c r="A3" s="485" t="s">
        <v>83</v>
      </c>
      <c r="B3" s="485"/>
      <c r="C3" s="485"/>
      <c r="D3" s="486" t="s">
        <v>528</v>
      </c>
      <c r="E3" s="486"/>
      <c r="F3" s="241" t="s">
        <v>486</v>
      </c>
      <c r="G3" s="483" t="s">
        <v>481</v>
      </c>
      <c r="H3" s="483"/>
      <c r="I3" s="189"/>
      <c r="J3" s="189"/>
      <c r="K3" s="189"/>
      <c r="L3" s="241" t="s">
        <v>346</v>
      </c>
      <c r="M3" s="488" t="s">
        <v>527</v>
      </c>
      <c r="N3" s="488"/>
      <c r="O3" s="488"/>
      <c r="P3" s="488"/>
      <c r="Q3" s="256">
        <v>364</v>
      </c>
      <c r="R3" s="255">
        <v>3</v>
      </c>
    </row>
    <row r="4" spans="1:18" s="4" customFormat="1" ht="17.25" customHeight="1" x14ac:dyDescent="0.2">
      <c r="A4" s="498" t="s">
        <v>84</v>
      </c>
      <c r="B4" s="498"/>
      <c r="C4" s="498"/>
      <c r="D4" s="489" t="s">
        <v>521</v>
      </c>
      <c r="E4" s="489"/>
      <c r="F4" s="223" t="s">
        <v>230</v>
      </c>
      <c r="G4" s="193"/>
      <c r="H4" s="193"/>
      <c r="I4" s="191"/>
      <c r="J4" s="191"/>
      <c r="K4" s="499" t="s">
        <v>82</v>
      </c>
      <c r="L4" s="499"/>
      <c r="M4" s="490" t="s">
        <v>518</v>
      </c>
      <c r="N4" s="490"/>
      <c r="O4" s="490"/>
      <c r="P4" s="259"/>
      <c r="Q4" s="256">
        <v>381</v>
      </c>
      <c r="R4" s="255">
        <v>4</v>
      </c>
    </row>
    <row r="5" spans="1:18" ht="15" customHeight="1" x14ac:dyDescent="0.2">
      <c r="A5" s="5"/>
      <c r="B5" s="5"/>
      <c r="C5" s="5"/>
      <c r="D5" s="9"/>
      <c r="E5" s="6"/>
      <c r="F5" s="7"/>
      <c r="G5" s="8"/>
      <c r="H5" s="8"/>
      <c r="I5" s="8"/>
      <c r="J5" s="8"/>
      <c r="K5" s="8"/>
      <c r="L5" s="8"/>
      <c r="M5" s="8"/>
      <c r="N5" s="493">
        <v>42169.760059953704</v>
      </c>
      <c r="O5" s="493"/>
      <c r="P5" s="263"/>
      <c r="Q5" s="256">
        <v>398</v>
      </c>
      <c r="R5" s="255">
        <v>5</v>
      </c>
    </row>
    <row r="6" spans="1:18" ht="15.75" x14ac:dyDescent="0.2">
      <c r="A6" s="496" t="s">
        <v>6</v>
      </c>
      <c r="B6" s="496"/>
      <c r="C6" s="497" t="s">
        <v>68</v>
      </c>
      <c r="D6" s="497" t="s">
        <v>86</v>
      </c>
      <c r="E6" s="496" t="s">
        <v>7</v>
      </c>
      <c r="F6" s="496" t="s">
        <v>477</v>
      </c>
      <c r="G6" s="494" t="s">
        <v>341</v>
      </c>
      <c r="H6" s="494"/>
      <c r="I6" s="494"/>
      <c r="J6" s="494"/>
      <c r="K6" s="494"/>
      <c r="L6" s="494"/>
      <c r="M6" s="494"/>
      <c r="N6" s="495" t="s">
        <v>8</v>
      </c>
      <c r="O6" s="495" t="s">
        <v>122</v>
      </c>
      <c r="P6" s="495" t="s">
        <v>9</v>
      </c>
      <c r="Q6" s="256">
        <v>415</v>
      </c>
      <c r="R6" s="255">
        <v>6</v>
      </c>
    </row>
    <row r="7" spans="1:18" ht="30" customHeight="1" x14ac:dyDescent="0.2">
      <c r="A7" s="496"/>
      <c r="B7" s="496"/>
      <c r="C7" s="497"/>
      <c r="D7" s="497"/>
      <c r="E7" s="496"/>
      <c r="F7" s="496"/>
      <c r="G7" s="188">
        <v>1</v>
      </c>
      <c r="H7" s="188">
        <v>2</v>
      </c>
      <c r="I7" s="188">
        <v>3</v>
      </c>
      <c r="J7" s="244" t="s">
        <v>338</v>
      </c>
      <c r="K7" s="243">
        <v>4</v>
      </c>
      <c r="L7" s="243">
        <v>5</v>
      </c>
      <c r="M7" s="243">
        <v>6</v>
      </c>
      <c r="N7" s="495"/>
      <c r="O7" s="495"/>
      <c r="P7" s="495"/>
      <c r="Q7" s="256">
        <v>432</v>
      </c>
      <c r="R7" s="255">
        <v>7</v>
      </c>
    </row>
    <row r="8" spans="1:18" s="79" customFormat="1" ht="49.5" customHeight="1" x14ac:dyDescent="0.2">
      <c r="A8" s="342">
        <v>1</v>
      </c>
      <c r="B8" s="343" t="s">
        <v>235</v>
      </c>
      <c r="C8" s="344">
        <v>181</v>
      </c>
      <c r="D8" s="345">
        <v>36161</v>
      </c>
      <c r="E8" s="346" t="s">
        <v>560</v>
      </c>
      <c r="F8" s="346" t="s">
        <v>561</v>
      </c>
      <c r="G8" s="373" t="s">
        <v>587</v>
      </c>
      <c r="H8" s="373">
        <v>999</v>
      </c>
      <c r="I8" s="373">
        <v>1127</v>
      </c>
      <c r="J8" s="320">
        <v>1127</v>
      </c>
      <c r="K8" s="374">
        <v>1106</v>
      </c>
      <c r="L8" s="374">
        <v>1101</v>
      </c>
      <c r="M8" s="374">
        <v>1080</v>
      </c>
      <c r="N8" s="322">
        <v>1127</v>
      </c>
      <c r="O8" s="361"/>
      <c r="P8" s="266"/>
      <c r="Q8" s="256">
        <v>448</v>
      </c>
      <c r="R8" s="255">
        <v>8</v>
      </c>
    </row>
    <row r="9" spans="1:18" s="79" customFormat="1" ht="49.5" customHeight="1" x14ac:dyDescent="0.2">
      <c r="A9" s="342"/>
      <c r="B9" s="343" t="s">
        <v>236</v>
      </c>
      <c r="C9" s="344" t="s">
        <v>594</v>
      </c>
      <c r="D9" s="345" t="s">
        <v>594</v>
      </c>
      <c r="E9" s="346" t="s">
        <v>594</v>
      </c>
      <c r="F9" s="346" t="s">
        <v>594</v>
      </c>
      <c r="G9" s="373"/>
      <c r="H9" s="373"/>
      <c r="I9" s="373"/>
      <c r="J9" s="321">
        <v>0</v>
      </c>
      <c r="K9" s="375"/>
      <c r="L9" s="375"/>
      <c r="M9" s="375"/>
      <c r="N9" s="322">
        <v>0</v>
      </c>
      <c r="O9" s="361"/>
      <c r="P9" s="266"/>
      <c r="Q9" s="256">
        <v>464</v>
      </c>
      <c r="R9" s="255">
        <v>9</v>
      </c>
    </row>
    <row r="10" spans="1:18" s="79" customFormat="1" ht="49.5" customHeight="1" x14ac:dyDescent="0.2">
      <c r="A10" s="342"/>
      <c r="B10" s="343" t="s">
        <v>237</v>
      </c>
      <c r="C10" s="344" t="s">
        <v>594</v>
      </c>
      <c r="D10" s="345" t="s">
        <v>594</v>
      </c>
      <c r="E10" s="346" t="s">
        <v>594</v>
      </c>
      <c r="F10" s="346" t="s">
        <v>594</v>
      </c>
      <c r="G10" s="373"/>
      <c r="H10" s="373"/>
      <c r="I10" s="373"/>
      <c r="J10" s="321">
        <v>0</v>
      </c>
      <c r="K10" s="375"/>
      <c r="L10" s="375"/>
      <c r="M10" s="375"/>
      <c r="N10" s="322">
        <v>0</v>
      </c>
      <c r="O10" s="361"/>
      <c r="P10" s="266"/>
      <c r="Q10" s="256">
        <v>480</v>
      </c>
      <c r="R10" s="255">
        <v>10</v>
      </c>
    </row>
    <row r="11" spans="1:18" s="79" customFormat="1" ht="49.5" customHeight="1" x14ac:dyDescent="0.2">
      <c r="A11" s="342"/>
      <c r="B11" s="343" t="s">
        <v>238</v>
      </c>
      <c r="C11" s="344" t="s">
        <v>594</v>
      </c>
      <c r="D11" s="345" t="s">
        <v>594</v>
      </c>
      <c r="E11" s="346" t="s">
        <v>594</v>
      </c>
      <c r="F11" s="346" t="s">
        <v>594</v>
      </c>
      <c r="G11" s="373"/>
      <c r="H11" s="373"/>
      <c r="I11" s="373"/>
      <c r="J11" s="321">
        <v>0</v>
      </c>
      <c r="K11" s="375"/>
      <c r="L11" s="375"/>
      <c r="M11" s="375"/>
      <c r="N11" s="322">
        <v>0</v>
      </c>
      <c r="O11" s="361"/>
      <c r="P11" s="266"/>
      <c r="Q11" s="256">
        <v>496</v>
      </c>
      <c r="R11" s="255">
        <v>11</v>
      </c>
    </row>
    <row r="12" spans="1:18" s="79" customFormat="1" ht="49.5" customHeight="1" x14ac:dyDescent="0.2">
      <c r="A12" s="342"/>
      <c r="B12" s="343" t="s">
        <v>239</v>
      </c>
      <c r="C12" s="344" t="s">
        <v>594</v>
      </c>
      <c r="D12" s="345" t="s">
        <v>594</v>
      </c>
      <c r="E12" s="346" t="s">
        <v>594</v>
      </c>
      <c r="F12" s="346" t="s">
        <v>594</v>
      </c>
      <c r="G12" s="373"/>
      <c r="H12" s="373"/>
      <c r="I12" s="373"/>
      <c r="J12" s="321">
        <v>0</v>
      </c>
      <c r="K12" s="375"/>
      <c r="L12" s="375"/>
      <c r="M12" s="375"/>
      <c r="N12" s="322">
        <v>0</v>
      </c>
      <c r="O12" s="361"/>
      <c r="P12" s="266"/>
      <c r="Q12" s="256">
        <v>512</v>
      </c>
      <c r="R12" s="255">
        <v>12</v>
      </c>
    </row>
    <row r="13" spans="1:18" s="79" customFormat="1" ht="49.5" customHeight="1" x14ac:dyDescent="0.2">
      <c r="A13" s="342"/>
      <c r="B13" s="343" t="s">
        <v>240</v>
      </c>
      <c r="C13" s="344" t="s">
        <v>594</v>
      </c>
      <c r="D13" s="345" t="s">
        <v>594</v>
      </c>
      <c r="E13" s="346" t="s">
        <v>594</v>
      </c>
      <c r="F13" s="346" t="s">
        <v>594</v>
      </c>
      <c r="G13" s="373"/>
      <c r="H13" s="373"/>
      <c r="I13" s="373"/>
      <c r="J13" s="321">
        <v>0</v>
      </c>
      <c r="K13" s="375"/>
      <c r="L13" s="375"/>
      <c r="M13" s="375"/>
      <c r="N13" s="322">
        <v>0</v>
      </c>
      <c r="O13" s="361"/>
      <c r="P13" s="266"/>
      <c r="Q13" s="256">
        <v>528</v>
      </c>
      <c r="R13" s="255">
        <v>13</v>
      </c>
    </row>
    <row r="14" spans="1:18" s="79" customFormat="1" ht="49.5" customHeight="1" x14ac:dyDescent="0.2">
      <c r="A14" s="342"/>
      <c r="B14" s="343" t="s">
        <v>241</v>
      </c>
      <c r="C14" s="344" t="s">
        <v>594</v>
      </c>
      <c r="D14" s="345" t="s">
        <v>594</v>
      </c>
      <c r="E14" s="346" t="s">
        <v>594</v>
      </c>
      <c r="F14" s="346" t="s">
        <v>594</v>
      </c>
      <c r="G14" s="373"/>
      <c r="H14" s="373"/>
      <c r="I14" s="373"/>
      <c r="J14" s="321">
        <v>0</v>
      </c>
      <c r="K14" s="375"/>
      <c r="L14" s="375"/>
      <c r="M14" s="375"/>
      <c r="N14" s="322">
        <v>0</v>
      </c>
      <c r="O14" s="361"/>
      <c r="P14" s="266"/>
      <c r="Q14" s="256">
        <v>544</v>
      </c>
      <c r="R14" s="255">
        <v>14</v>
      </c>
    </row>
    <row r="15" spans="1:18" s="79" customFormat="1" ht="49.5" customHeight="1" x14ac:dyDescent="0.2">
      <c r="A15" s="342"/>
      <c r="B15" s="343" t="s">
        <v>242</v>
      </c>
      <c r="C15" s="344" t="s">
        <v>594</v>
      </c>
      <c r="D15" s="345" t="s">
        <v>594</v>
      </c>
      <c r="E15" s="346" t="s">
        <v>594</v>
      </c>
      <c r="F15" s="346" t="s">
        <v>594</v>
      </c>
      <c r="G15" s="373"/>
      <c r="H15" s="373"/>
      <c r="I15" s="373"/>
      <c r="J15" s="321">
        <v>0</v>
      </c>
      <c r="K15" s="375"/>
      <c r="L15" s="375"/>
      <c r="M15" s="375"/>
      <c r="N15" s="322">
        <v>0</v>
      </c>
      <c r="O15" s="361"/>
      <c r="P15" s="266"/>
      <c r="Q15" s="256">
        <v>560</v>
      </c>
      <c r="R15" s="255">
        <v>15</v>
      </c>
    </row>
    <row r="16" spans="1:18" s="79" customFormat="1" ht="49.5" customHeight="1" x14ac:dyDescent="0.2">
      <c r="A16" s="342"/>
      <c r="B16" s="343" t="s">
        <v>243</v>
      </c>
      <c r="C16" s="344" t="s">
        <v>594</v>
      </c>
      <c r="D16" s="345" t="s">
        <v>594</v>
      </c>
      <c r="E16" s="346" t="s">
        <v>594</v>
      </c>
      <c r="F16" s="346" t="s">
        <v>594</v>
      </c>
      <c r="G16" s="373"/>
      <c r="H16" s="373"/>
      <c r="I16" s="373"/>
      <c r="J16" s="321">
        <v>0</v>
      </c>
      <c r="K16" s="375"/>
      <c r="L16" s="375"/>
      <c r="M16" s="375"/>
      <c r="N16" s="322">
        <v>0</v>
      </c>
      <c r="O16" s="361"/>
      <c r="P16" s="266"/>
      <c r="Q16" s="256">
        <v>576</v>
      </c>
      <c r="R16" s="255">
        <v>16</v>
      </c>
    </row>
    <row r="17" spans="1:18" s="79" customFormat="1" ht="49.5" customHeight="1" x14ac:dyDescent="0.2">
      <c r="A17" s="342"/>
      <c r="B17" s="343" t="s">
        <v>244</v>
      </c>
      <c r="C17" s="344" t="s">
        <v>594</v>
      </c>
      <c r="D17" s="345" t="s">
        <v>594</v>
      </c>
      <c r="E17" s="346" t="s">
        <v>594</v>
      </c>
      <c r="F17" s="346" t="s">
        <v>594</v>
      </c>
      <c r="G17" s="373"/>
      <c r="H17" s="373"/>
      <c r="I17" s="373"/>
      <c r="J17" s="321">
        <v>0</v>
      </c>
      <c r="K17" s="375"/>
      <c r="L17" s="375"/>
      <c r="M17" s="375"/>
      <c r="N17" s="322">
        <v>0</v>
      </c>
      <c r="O17" s="361"/>
      <c r="P17" s="266"/>
      <c r="Q17" s="256">
        <v>592</v>
      </c>
      <c r="R17" s="255">
        <v>17</v>
      </c>
    </row>
    <row r="18" spans="1:18" s="79" customFormat="1" ht="49.5" customHeight="1" x14ac:dyDescent="0.2">
      <c r="A18" s="342"/>
      <c r="B18" s="343" t="s">
        <v>245</v>
      </c>
      <c r="C18" s="344" t="s">
        <v>594</v>
      </c>
      <c r="D18" s="345" t="s">
        <v>594</v>
      </c>
      <c r="E18" s="346" t="s">
        <v>594</v>
      </c>
      <c r="F18" s="346" t="s">
        <v>594</v>
      </c>
      <c r="G18" s="373"/>
      <c r="H18" s="373"/>
      <c r="I18" s="373"/>
      <c r="J18" s="321">
        <v>0</v>
      </c>
      <c r="K18" s="375"/>
      <c r="L18" s="375"/>
      <c r="M18" s="375"/>
      <c r="N18" s="322">
        <v>0</v>
      </c>
      <c r="O18" s="361"/>
      <c r="P18" s="266"/>
      <c r="Q18" s="256">
        <v>608</v>
      </c>
      <c r="R18" s="255">
        <v>18</v>
      </c>
    </row>
    <row r="19" spans="1:18" s="79" customFormat="1" ht="49.5" customHeight="1" x14ac:dyDescent="0.2">
      <c r="A19" s="342"/>
      <c r="B19" s="343" t="s">
        <v>246</v>
      </c>
      <c r="C19" s="344" t="s">
        <v>594</v>
      </c>
      <c r="D19" s="345" t="s">
        <v>594</v>
      </c>
      <c r="E19" s="346" t="s">
        <v>594</v>
      </c>
      <c r="F19" s="346" t="s">
        <v>594</v>
      </c>
      <c r="G19" s="373"/>
      <c r="H19" s="373"/>
      <c r="I19" s="373"/>
      <c r="J19" s="321">
        <v>0</v>
      </c>
      <c r="K19" s="375"/>
      <c r="L19" s="375"/>
      <c r="M19" s="375"/>
      <c r="N19" s="322">
        <v>0</v>
      </c>
      <c r="O19" s="361"/>
      <c r="P19" s="266"/>
      <c r="Q19" s="256">
        <v>624</v>
      </c>
      <c r="R19" s="255">
        <v>19</v>
      </c>
    </row>
    <row r="20" spans="1:18" s="79" customFormat="1" ht="49.5" customHeight="1" x14ac:dyDescent="0.2">
      <c r="A20" s="342"/>
      <c r="B20" s="343" t="s">
        <v>247</v>
      </c>
      <c r="C20" s="344" t="s">
        <v>594</v>
      </c>
      <c r="D20" s="345" t="s">
        <v>594</v>
      </c>
      <c r="E20" s="346" t="s">
        <v>594</v>
      </c>
      <c r="F20" s="346" t="s">
        <v>594</v>
      </c>
      <c r="G20" s="373"/>
      <c r="H20" s="373"/>
      <c r="I20" s="373"/>
      <c r="J20" s="321">
        <v>0</v>
      </c>
      <c r="K20" s="375"/>
      <c r="L20" s="375"/>
      <c r="M20" s="375"/>
      <c r="N20" s="322">
        <v>0</v>
      </c>
      <c r="O20" s="361"/>
      <c r="P20" s="266"/>
      <c r="Q20" s="256">
        <v>640</v>
      </c>
      <c r="R20" s="255">
        <v>20</v>
      </c>
    </row>
    <row r="21" spans="1:18" s="79" customFormat="1" ht="49.5" customHeight="1" x14ac:dyDescent="0.2">
      <c r="A21" s="342"/>
      <c r="B21" s="343" t="s">
        <v>248</v>
      </c>
      <c r="C21" s="344" t="s">
        <v>594</v>
      </c>
      <c r="D21" s="345" t="s">
        <v>594</v>
      </c>
      <c r="E21" s="346" t="s">
        <v>594</v>
      </c>
      <c r="F21" s="346" t="s">
        <v>594</v>
      </c>
      <c r="G21" s="373"/>
      <c r="H21" s="373"/>
      <c r="I21" s="373"/>
      <c r="J21" s="321">
        <v>0</v>
      </c>
      <c r="K21" s="375"/>
      <c r="L21" s="375"/>
      <c r="M21" s="375"/>
      <c r="N21" s="322">
        <v>0</v>
      </c>
      <c r="O21" s="361"/>
      <c r="P21" s="266"/>
      <c r="Q21" s="256">
        <v>656</v>
      </c>
      <c r="R21" s="255">
        <v>21</v>
      </c>
    </row>
    <row r="22" spans="1:18" s="79" customFormat="1" ht="49.5" customHeight="1" x14ac:dyDescent="0.2">
      <c r="A22" s="342"/>
      <c r="B22" s="343" t="s">
        <v>249</v>
      </c>
      <c r="C22" s="344" t="s">
        <v>594</v>
      </c>
      <c r="D22" s="345" t="s">
        <v>594</v>
      </c>
      <c r="E22" s="346" t="s">
        <v>594</v>
      </c>
      <c r="F22" s="346" t="s">
        <v>594</v>
      </c>
      <c r="G22" s="373"/>
      <c r="H22" s="373"/>
      <c r="I22" s="373"/>
      <c r="J22" s="321">
        <v>0</v>
      </c>
      <c r="K22" s="375"/>
      <c r="L22" s="375"/>
      <c r="M22" s="375"/>
      <c r="N22" s="322">
        <v>0</v>
      </c>
      <c r="O22" s="361"/>
      <c r="P22" s="266"/>
      <c r="Q22" s="256">
        <v>672</v>
      </c>
      <c r="R22" s="255">
        <v>22</v>
      </c>
    </row>
    <row r="23" spans="1:18" s="79" customFormat="1" ht="49.5" customHeight="1" x14ac:dyDescent="0.2">
      <c r="A23" s="342"/>
      <c r="B23" s="343" t="s">
        <v>250</v>
      </c>
      <c r="C23" s="344" t="s">
        <v>594</v>
      </c>
      <c r="D23" s="345" t="s">
        <v>594</v>
      </c>
      <c r="E23" s="346" t="s">
        <v>594</v>
      </c>
      <c r="F23" s="346" t="s">
        <v>594</v>
      </c>
      <c r="G23" s="373"/>
      <c r="H23" s="373"/>
      <c r="I23" s="373"/>
      <c r="J23" s="321">
        <v>0</v>
      </c>
      <c r="K23" s="375"/>
      <c r="L23" s="375"/>
      <c r="M23" s="375"/>
      <c r="N23" s="322">
        <v>0</v>
      </c>
      <c r="O23" s="361"/>
      <c r="P23" s="266"/>
      <c r="Q23" s="256">
        <v>688</v>
      </c>
      <c r="R23" s="255">
        <v>23</v>
      </c>
    </row>
    <row r="24" spans="1:18" s="79" customFormat="1" ht="49.5" customHeight="1" x14ac:dyDescent="0.2">
      <c r="A24" s="342"/>
      <c r="B24" s="343" t="s">
        <v>251</v>
      </c>
      <c r="C24" s="344" t="s">
        <v>594</v>
      </c>
      <c r="D24" s="345" t="s">
        <v>594</v>
      </c>
      <c r="E24" s="346" t="s">
        <v>594</v>
      </c>
      <c r="F24" s="346" t="s">
        <v>594</v>
      </c>
      <c r="G24" s="373"/>
      <c r="H24" s="373"/>
      <c r="I24" s="373"/>
      <c r="J24" s="321">
        <v>0</v>
      </c>
      <c r="K24" s="375"/>
      <c r="L24" s="375"/>
      <c r="M24" s="375"/>
      <c r="N24" s="322">
        <v>0</v>
      </c>
      <c r="O24" s="361"/>
      <c r="P24" s="266"/>
      <c r="Q24" s="256">
        <v>704</v>
      </c>
      <c r="R24" s="255">
        <v>24</v>
      </c>
    </row>
    <row r="25" spans="1:18" s="79" customFormat="1" ht="49.5" customHeight="1" x14ac:dyDescent="0.2">
      <c r="A25" s="342"/>
      <c r="B25" s="343" t="s">
        <v>252</v>
      </c>
      <c r="C25" s="344" t="s">
        <v>594</v>
      </c>
      <c r="D25" s="345" t="s">
        <v>594</v>
      </c>
      <c r="E25" s="346" t="s">
        <v>594</v>
      </c>
      <c r="F25" s="346" t="s">
        <v>594</v>
      </c>
      <c r="G25" s="373"/>
      <c r="H25" s="373"/>
      <c r="I25" s="373"/>
      <c r="J25" s="321">
        <v>0</v>
      </c>
      <c r="K25" s="375"/>
      <c r="L25" s="375"/>
      <c r="M25" s="375"/>
      <c r="N25" s="322">
        <v>0</v>
      </c>
      <c r="O25" s="361"/>
      <c r="P25" s="266"/>
      <c r="Q25" s="256">
        <v>720</v>
      </c>
      <c r="R25" s="255">
        <v>25</v>
      </c>
    </row>
    <row r="26" spans="1:18" s="79" customFormat="1" ht="49.5" customHeight="1" x14ac:dyDescent="0.2">
      <c r="A26" s="342"/>
      <c r="B26" s="343" t="s">
        <v>253</v>
      </c>
      <c r="C26" s="344" t="s">
        <v>594</v>
      </c>
      <c r="D26" s="345" t="s">
        <v>594</v>
      </c>
      <c r="E26" s="346" t="s">
        <v>594</v>
      </c>
      <c r="F26" s="346" t="s">
        <v>594</v>
      </c>
      <c r="G26" s="373"/>
      <c r="H26" s="373"/>
      <c r="I26" s="373"/>
      <c r="J26" s="321">
        <v>0</v>
      </c>
      <c r="K26" s="375"/>
      <c r="L26" s="375"/>
      <c r="M26" s="375"/>
      <c r="N26" s="322">
        <v>0</v>
      </c>
      <c r="O26" s="361"/>
      <c r="P26" s="266"/>
      <c r="Q26" s="256">
        <v>736</v>
      </c>
      <c r="R26" s="255">
        <v>26</v>
      </c>
    </row>
    <row r="27" spans="1:18" s="79" customFormat="1" ht="49.5" customHeight="1" x14ac:dyDescent="0.2">
      <c r="A27" s="342"/>
      <c r="B27" s="343" t="s">
        <v>254</v>
      </c>
      <c r="C27" s="344" t="s">
        <v>594</v>
      </c>
      <c r="D27" s="345" t="s">
        <v>594</v>
      </c>
      <c r="E27" s="346" t="s">
        <v>594</v>
      </c>
      <c r="F27" s="346" t="s">
        <v>594</v>
      </c>
      <c r="G27" s="373"/>
      <c r="H27" s="373"/>
      <c r="I27" s="373"/>
      <c r="J27" s="321">
        <v>0</v>
      </c>
      <c r="K27" s="375"/>
      <c r="L27" s="375"/>
      <c r="M27" s="375"/>
      <c r="N27" s="322">
        <v>0</v>
      </c>
      <c r="O27" s="361"/>
      <c r="P27" s="266"/>
      <c r="Q27" s="256">
        <v>752</v>
      </c>
      <c r="R27" s="255">
        <v>27</v>
      </c>
    </row>
    <row r="28" spans="1:18" s="79" customFormat="1" ht="49.5" customHeight="1" x14ac:dyDescent="0.2">
      <c r="A28" s="342"/>
      <c r="B28" s="343" t="s">
        <v>255</v>
      </c>
      <c r="C28" s="344" t="s">
        <v>594</v>
      </c>
      <c r="D28" s="345" t="s">
        <v>594</v>
      </c>
      <c r="E28" s="346" t="s">
        <v>594</v>
      </c>
      <c r="F28" s="346" t="s">
        <v>594</v>
      </c>
      <c r="G28" s="373"/>
      <c r="H28" s="373"/>
      <c r="I28" s="373"/>
      <c r="J28" s="321">
        <v>0</v>
      </c>
      <c r="K28" s="375"/>
      <c r="L28" s="375"/>
      <c r="M28" s="375"/>
      <c r="N28" s="322">
        <v>0</v>
      </c>
      <c r="O28" s="361"/>
      <c r="P28" s="266"/>
      <c r="Q28" s="256">
        <v>768</v>
      </c>
      <c r="R28" s="255">
        <v>28</v>
      </c>
    </row>
    <row r="29" spans="1:18" s="79" customFormat="1" ht="49.5" customHeight="1" x14ac:dyDescent="0.2">
      <c r="A29" s="342"/>
      <c r="B29" s="343" t="s">
        <v>256</v>
      </c>
      <c r="C29" s="344" t="s">
        <v>594</v>
      </c>
      <c r="D29" s="345" t="s">
        <v>594</v>
      </c>
      <c r="E29" s="346" t="s">
        <v>594</v>
      </c>
      <c r="F29" s="346" t="s">
        <v>594</v>
      </c>
      <c r="G29" s="373"/>
      <c r="H29" s="373"/>
      <c r="I29" s="373"/>
      <c r="J29" s="321">
        <v>0</v>
      </c>
      <c r="K29" s="375"/>
      <c r="L29" s="375"/>
      <c r="M29" s="375"/>
      <c r="N29" s="322">
        <v>0</v>
      </c>
      <c r="O29" s="361"/>
      <c r="P29" s="266"/>
      <c r="Q29" s="256">
        <v>784</v>
      </c>
      <c r="R29" s="255">
        <v>29</v>
      </c>
    </row>
    <row r="30" spans="1:18" s="79" customFormat="1" ht="49.5" customHeight="1" x14ac:dyDescent="0.2">
      <c r="A30" s="342"/>
      <c r="B30" s="343" t="s">
        <v>257</v>
      </c>
      <c r="C30" s="344" t="s">
        <v>594</v>
      </c>
      <c r="D30" s="345" t="s">
        <v>594</v>
      </c>
      <c r="E30" s="346" t="s">
        <v>594</v>
      </c>
      <c r="F30" s="346" t="s">
        <v>594</v>
      </c>
      <c r="G30" s="373"/>
      <c r="H30" s="373"/>
      <c r="I30" s="373"/>
      <c r="J30" s="321">
        <v>0</v>
      </c>
      <c r="K30" s="375"/>
      <c r="L30" s="375"/>
      <c r="M30" s="375"/>
      <c r="N30" s="322">
        <v>0</v>
      </c>
      <c r="O30" s="361"/>
      <c r="P30" s="266"/>
      <c r="Q30" s="256">
        <v>800</v>
      </c>
      <c r="R30" s="255">
        <v>30</v>
      </c>
    </row>
    <row r="31" spans="1:18" s="79" customFormat="1" ht="49.5" customHeight="1" x14ac:dyDescent="0.2">
      <c r="A31" s="342"/>
      <c r="B31" s="343" t="s">
        <v>258</v>
      </c>
      <c r="C31" s="344" t="s">
        <v>594</v>
      </c>
      <c r="D31" s="345" t="s">
        <v>594</v>
      </c>
      <c r="E31" s="346" t="s">
        <v>594</v>
      </c>
      <c r="F31" s="346" t="s">
        <v>594</v>
      </c>
      <c r="G31" s="373"/>
      <c r="H31" s="373"/>
      <c r="I31" s="373"/>
      <c r="J31" s="321">
        <v>0</v>
      </c>
      <c r="K31" s="375"/>
      <c r="L31" s="375"/>
      <c r="M31" s="375"/>
      <c r="N31" s="322">
        <v>0</v>
      </c>
      <c r="O31" s="361"/>
      <c r="P31" s="266"/>
      <c r="Q31" s="256">
        <v>816</v>
      </c>
      <c r="R31" s="255">
        <v>31</v>
      </c>
    </row>
    <row r="32" spans="1:18" s="79" customFormat="1" ht="49.5" customHeight="1" x14ac:dyDescent="0.2">
      <c r="A32" s="342"/>
      <c r="B32" s="343" t="s">
        <v>259</v>
      </c>
      <c r="C32" s="344" t="s">
        <v>594</v>
      </c>
      <c r="D32" s="345" t="s">
        <v>594</v>
      </c>
      <c r="E32" s="346" t="s">
        <v>594</v>
      </c>
      <c r="F32" s="346" t="s">
        <v>594</v>
      </c>
      <c r="G32" s="373"/>
      <c r="H32" s="373"/>
      <c r="I32" s="373"/>
      <c r="J32" s="321">
        <v>0</v>
      </c>
      <c r="K32" s="375"/>
      <c r="L32" s="375"/>
      <c r="M32" s="375"/>
      <c r="N32" s="322">
        <v>0</v>
      </c>
      <c r="O32" s="361"/>
      <c r="P32" s="266"/>
      <c r="Q32" s="256">
        <v>832</v>
      </c>
      <c r="R32" s="255">
        <v>32</v>
      </c>
    </row>
    <row r="33" spans="1:18" s="82" customFormat="1" ht="32.25" customHeight="1" x14ac:dyDescent="0.2">
      <c r="A33" s="80"/>
      <c r="B33" s="80"/>
      <c r="C33" s="80"/>
      <c r="D33" s="81"/>
      <c r="E33" s="80"/>
      <c r="N33" s="83"/>
      <c r="O33" s="80"/>
      <c r="P33" s="80"/>
      <c r="Q33" s="256">
        <v>1075</v>
      </c>
      <c r="R33" s="255">
        <v>48</v>
      </c>
    </row>
    <row r="34" spans="1:18" s="82" customFormat="1" ht="32.25" customHeight="1" x14ac:dyDescent="0.2">
      <c r="A34" s="491" t="s">
        <v>4</v>
      </c>
      <c r="B34" s="491"/>
      <c r="C34" s="491"/>
      <c r="D34" s="491"/>
      <c r="E34" s="84" t="s">
        <v>0</v>
      </c>
      <c r="F34" s="84" t="s">
        <v>1</v>
      </c>
      <c r="G34" s="492" t="s">
        <v>2</v>
      </c>
      <c r="H34" s="492"/>
      <c r="I34" s="492"/>
      <c r="J34" s="492"/>
      <c r="K34" s="492"/>
      <c r="L34" s="492"/>
      <c r="M34" s="492"/>
      <c r="N34" s="492" t="s">
        <v>3</v>
      </c>
      <c r="O34" s="492"/>
      <c r="P34" s="84"/>
      <c r="Q34" s="256">
        <v>1090</v>
      </c>
      <c r="R34" s="255">
        <v>49</v>
      </c>
    </row>
    <row r="35" spans="1:18" x14ac:dyDescent="0.2">
      <c r="Q35" s="256">
        <v>1105</v>
      </c>
      <c r="R35" s="255">
        <v>50</v>
      </c>
    </row>
    <row r="36" spans="1:18" x14ac:dyDescent="0.2">
      <c r="Q36" s="256">
        <v>1120</v>
      </c>
      <c r="R36" s="255">
        <v>51</v>
      </c>
    </row>
    <row r="37" spans="1:18" x14ac:dyDescent="0.2">
      <c r="Q37" s="257">
        <v>1135</v>
      </c>
      <c r="R37" s="84">
        <v>52</v>
      </c>
    </row>
    <row r="38" spans="1:18" x14ac:dyDescent="0.2">
      <c r="Q38" s="257">
        <v>1150</v>
      </c>
      <c r="R38" s="84">
        <v>53</v>
      </c>
    </row>
    <row r="39" spans="1:18" x14ac:dyDescent="0.2">
      <c r="Q39" s="257">
        <v>1165</v>
      </c>
      <c r="R39" s="84">
        <v>54</v>
      </c>
    </row>
    <row r="40" spans="1:18" x14ac:dyDescent="0.2">
      <c r="Q40" s="257">
        <v>1180</v>
      </c>
      <c r="R40" s="84">
        <v>55</v>
      </c>
    </row>
    <row r="41" spans="1:18" x14ac:dyDescent="0.2">
      <c r="Q41" s="257">
        <v>1195</v>
      </c>
      <c r="R41" s="84">
        <v>56</v>
      </c>
    </row>
    <row r="42" spans="1:18" x14ac:dyDescent="0.2">
      <c r="Q42" s="257">
        <v>1210</v>
      </c>
      <c r="R42" s="84">
        <v>57</v>
      </c>
    </row>
    <row r="43" spans="1:18" x14ac:dyDescent="0.2">
      <c r="Q43" s="257">
        <v>1225</v>
      </c>
      <c r="R43" s="84">
        <v>58</v>
      </c>
    </row>
    <row r="44" spans="1:18" x14ac:dyDescent="0.2">
      <c r="Q44" s="257">
        <v>1240</v>
      </c>
      <c r="R44" s="84">
        <v>59</v>
      </c>
    </row>
    <row r="45" spans="1:18" x14ac:dyDescent="0.2">
      <c r="Q45" s="257">
        <v>1255</v>
      </c>
      <c r="R45" s="84">
        <v>60</v>
      </c>
    </row>
    <row r="46" spans="1:18" x14ac:dyDescent="0.2">
      <c r="Q46" s="257">
        <v>1270</v>
      </c>
      <c r="R46" s="84">
        <v>61</v>
      </c>
    </row>
    <row r="47" spans="1:18" x14ac:dyDescent="0.2">
      <c r="Q47" s="257">
        <v>1285</v>
      </c>
      <c r="R47" s="84">
        <v>62</v>
      </c>
    </row>
    <row r="48" spans="1:18" x14ac:dyDescent="0.2">
      <c r="Q48" s="257">
        <v>1300</v>
      </c>
      <c r="R48" s="84">
        <v>63</v>
      </c>
    </row>
    <row r="49" spans="17:18" x14ac:dyDescent="0.2">
      <c r="Q49" s="257">
        <v>1315</v>
      </c>
      <c r="R49" s="84">
        <v>64</v>
      </c>
    </row>
    <row r="50" spans="17:18" x14ac:dyDescent="0.2">
      <c r="Q50" s="257">
        <v>1330</v>
      </c>
      <c r="R50" s="84">
        <v>65</v>
      </c>
    </row>
    <row r="51" spans="17:18" x14ac:dyDescent="0.2">
      <c r="Q51" s="257">
        <v>1345</v>
      </c>
      <c r="R51" s="84">
        <v>66</v>
      </c>
    </row>
    <row r="52" spans="17:18" x14ac:dyDescent="0.2">
      <c r="Q52" s="257">
        <v>1360</v>
      </c>
      <c r="R52" s="84">
        <v>67</v>
      </c>
    </row>
    <row r="53" spans="17:18" x14ac:dyDescent="0.2">
      <c r="Q53" s="257">
        <v>1375</v>
      </c>
      <c r="R53" s="84">
        <v>68</v>
      </c>
    </row>
    <row r="54" spans="17:18" x14ac:dyDescent="0.2">
      <c r="Q54" s="257">
        <v>1390</v>
      </c>
      <c r="R54" s="84">
        <v>69</v>
      </c>
    </row>
    <row r="55" spans="17:18" x14ac:dyDescent="0.2">
      <c r="Q55" s="257">
        <v>1405</v>
      </c>
      <c r="R55" s="84">
        <v>70</v>
      </c>
    </row>
    <row r="56" spans="17:18" x14ac:dyDescent="0.2">
      <c r="Q56" s="257">
        <v>1420</v>
      </c>
      <c r="R56" s="84">
        <v>71</v>
      </c>
    </row>
    <row r="57" spans="17:18" x14ac:dyDescent="0.2">
      <c r="Q57" s="257">
        <v>1435</v>
      </c>
      <c r="R57" s="84">
        <v>72</v>
      </c>
    </row>
    <row r="58" spans="17:18" x14ac:dyDescent="0.2">
      <c r="Q58" s="257">
        <v>1450</v>
      </c>
      <c r="R58" s="84">
        <v>73</v>
      </c>
    </row>
    <row r="59" spans="17:18" x14ac:dyDescent="0.2">
      <c r="Q59" s="257">
        <v>1465</v>
      </c>
      <c r="R59" s="84">
        <v>74</v>
      </c>
    </row>
    <row r="60" spans="17:18" x14ac:dyDescent="0.2">
      <c r="Q60" s="257">
        <v>1480</v>
      </c>
      <c r="R60" s="84">
        <v>75</v>
      </c>
    </row>
    <row r="61" spans="17:18" x14ac:dyDescent="0.2">
      <c r="Q61" s="257">
        <v>1495</v>
      </c>
      <c r="R61" s="84">
        <v>76</v>
      </c>
    </row>
    <row r="62" spans="17:18" x14ac:dyDescent="0.2">
      <c r="Q62" s="257">
        <v>1510</v>
      </c>
      <c r="R62" s="84">
        <v>77</v>
      </c>
    </row>
    <row r="63" spans="17:18" x14ac:dyDescent="0.2">
      <c r="Q63" s="257">
        <v>1525</v>
      </c>
      <c r="R63" s="84">
        <v>78</v>
      </c>
    </row>
    <row r="64" spans="17:18" x14ac:dyDescent="0.2">
      <c r="Q64" s="257">
        <v>1540</v>
      </c>
      <c r="R64" s="84">
        <v>79</v>
      </c>
    </row>
    <row r="65" spans="17:18" x14ac:dyDescent="0.2">
      <c r="Q65" s="257">
        <v>1555</v>
      </c>
      <c r="R65" s="84">
        <v>80</v>
      </c>
    </row>
    <row r="66" spans="17:18" x14ac:dyDescent="0.2">
      <c r="Q66" s="257">
        <v>1570</v>
      </c>
      <c r="R66" s="84">
        <v>81</v>
      </c>
    </row>
    <row r="67" spans="17:18" x14ac:dyDescent="0.2">
      <c r="Q67" s="257">
        <v>1585</v>
      </c>
      <c r="R67" s="84">
        <v>82</v>
      </c>
    </row>
    <row r="68" spans="17:18" x14ac:dyDescent="0.2">
      <c r="Q68" s="257">
        <v>1600</v>
      </c>
      <c r="R68" s="84">
        <v>83</v>
      </c>
    </row>
    <row r="69" spans="17:18" x14ac:dyDescent="0.2">
      <c r="Q69" s="257">
        <v>1615</v>
      </c>
      <c r="R69" s="84">
        <v>84</v>
      </c>
    </row>
    <row r="70" spans="17:18" x14ac:dyDescent="0.2">
      <c r="Q70" s="257">
        <v>1630</v>
      </c>
      <c r="R70" s="84">
        <v>85</v>
      </c>
    </row>
    <row r="71" spans="17:18" x14ac:dyDescent="0.2">
      <c r="Q71" s="257">
        <v>1645</v>
      </c>
      <c r="R71" s="84">
        <v>86</v>
      </c>
    </row>
    <row r="72" spans="17:18" x14ac:dyDescent="0.2">
      <c r="Q72" s="257">
        <v>1660</v>
      </c>
      <c r="R72" s="84">
        <v>87</v>
      </c>
    </row>
    <row r="73" spans="17:18" x14ac:dyDescent="0.2">
      <c r="Q73" s="257">
        <v>1675</v>
      </c>
      <c r="R73" s="84">
        <v>88</v>
      </c>
    </row>
    <row r="74" spans="17:18" x14ac:dyDescent="0.2">
      <c r="Q74" s="257">
        <v>1690</v>
      </c>
      <c r="R74" s="84">
        <v>89</v>
      </c>
    </row>
    <row r="75" spans="17:18" x14ac:dyDescent="0.2">
      <c r="Q75" s="257">
        <v>1705</v>
      </c>
      <c r="R75" s="84">
        <v>90</v>
      </c>
    </row>
    <row r="76" spans="17:18" x14ac:dyDescent="0.2">
      <c r="Q76" s="257">
        <v>1720</v>
      </c>
      <c r="R76" s="84">
        <v>91</v>
      </c>
    </row>
    <row r="77" spans="17:18" x14ac:dyDescent="0.2">
      <c r="Q77" s="257">
        <v>1735</v>
      </c>
      <c r="R77" s="84">
        <v>92</v>
      </c>
    </row>
    <row r="78" spans="17:18" x14ac:dyDescent="0.2">
      <c r="Q78" s="257">
        <v>1750</v>
      </c>
      <c r="R78" s="84">
        <v>93</v>
      </c>
    </row>
    <row r="79" spans="17:18" x14ac:dyDescent="0.2">
      <c r="Q79" s="256">
        <v>1765</v>
      </c>
      <c r="R79" s="255">
        <v>94</v>
      </c>
    </row>
    <row r="80" spans="17:18" x14ac:dyDescent="0.2">
      <c r="Q80" s="256">
        <v>1780</v>
      </c>
      <c r="R80" s="255">
        <v>95</v>
      </c>
    </row>
    <row r="81" spans="17:18" x14ac:dyDescent="0.2">
      <c r="Q81" s="256">
        <v>1794</v>
      </c>
      <c r="R81" s="255">
        <v>96</v>
      </c>
    </row>
    <row r="82" spans="17:18" x14ac:dyDescent="0.2">
      <c r="Q82" s="256">
        <v>1808</v>
      </c>
      <c r="R82" s="255">
        <v>97</v>
      </c>
    </row>
    <row r="83" spans="17:18" x14ac:dyDescent="0.2">
      <c r="Q83" s="256">
        <v>1822</v>
      </c>
      <c r="R83" s="255">
        <v>98</v>
      </c>
    </row>
    <row r="84" spans="17:18" x14ac:dyDescent="0.2">
      <c r="Q84" s="256">
        <v>1836</v>
      </c>
      <c r="R84" s="255">
        <v>99</v>
      </c>
    </row>
    <row r="85" spans="17:18" x14ac:dyDescent="0.2">
      <c r="Q85" s="256">
        <v>1850</v>
      </c>
      <c r="R85" s="255">
        <v>100</v>
      </c>
    </row>
  </sheetData>
  <mergeCells count="24">
    <mergeCell ref="P6:P7"/>
    <mergeCell ref="O6:O7"/>
    <mergeCell ref="A6:A7"/>
    <mergeCell ref="E6:E7"/>
    <mergeCell ref="D6:D7"/>
    <mergeCell ref="D4:E4"/>
    <mergeCell ref="M4:O4"/>
    <mergeCell ref="A34:D34"/>
    <mergeCell ref="G34:M34"/>
    <mergeCell ref="N34:O34"/>
    <mergeCell ref="N5:O5"/>
    <mergeCell ref="G6:M6"/>
    <mergeCell ref="N6:N7"/>
    <mergeCell ref="F6:F7"/>
    <mergeCell ref="C6:C7"/>
    <mergeCell ref="B6:B7"/>
    <mergeCell ref="A4:C4"/>
    <mergeCell ref="K4:L4"/>
    <mergeCell ref="G3:H3"/>
    <mergeCell ref="A1:O1"/>
    <mergeCell ref="A3:C3"/>
    <mergeCell ref="D3:E3"/>
    <mergeCell ref="A2:P2"/>
    <mergeCell ref="M3:P3"/>
  </mergeCells>
  <conditionalFormatting sqref="J8:J32">
    <cfRule type="cellIs" dxfId="37" priority="3" operator="equal">
      <formula>0</formula>
    </cfRule>
  </conditionalFormatting>
  <conditionalFormatting sqref="N8:N32">
    <cfRule type="cellIs" dxfId="36" priority="2" operator="equal">
      <formula>0</formula>
    </cfRule>
  </conditionalFormatting>
  <conditionalFormatting sqref="O8:O32">
    <cfRule type="containsErrors" dxfId="35"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88"/>
  <sheetViews>
    <sheetView view="pageBreakPreview" zoomScale="40" zoomScaleNormal="50" zoomScaleSheetLayoutView="40" workbookViewId="0">
      <selection activeCell="M18" sqref="M18"/>
    </sheetView>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36.7109375" style="24" customWidth="1"/>
    <col min="6" max="6" width="39.7109375" style="24" customWidth="1"/>
    <col min="7" max="7" width="5.5703125" style="55" bestFit="1" customWidth="1"/>
    <col min="8" max="66" width="4.7109375" style="55" customWidth="1"/>
    <col min="67" max="67" width="23.140625" style="57" customWidth="1"/>
    <col min="68" max="68" width="15.5703125" style="58" bestFit="1" customWidth="1"/>
    <col min="69" max="69" width="12.28515625" style="24" customWidth="1"/>
    <col min="70" max="73" width="9.140625" style="55"/>
    <col min="74" max="74" width="9.140625" style="254" hidden="1" customWidth="1"/>
    <col min="75" max="75" width="9.140625" style="252" hidden="1" customWidth="1"/>
    <col min="76" max="16384" width="9.140625" style="55"/>
  </cols>
  <sheetData>
    <row r="1" spans="1:75" s="10" customFormat="1" ht="69.75" customHeight="1" x14ac:dyDescent="0.2">
      <c r="A1" s="512" t="s">
        <v>484</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c r="AS1" s="512"/>
      <c r="AT1" s="512"/>
      <c r="AU1" s="512"/>
      <c r="AV1" s="512"/>
      <c r="AW1" s="512"/>
      <c r="AX1" s="512"/>
      <c r="AY1" s="512"/>
      <c r="AZ1" s="512"/>
      <c r="BA1" s="512"/>
      <c r="BB1" s="512"/>
      <c r="BC1" s="512"/>
      <c r="BD1" s="512"/>
      <c r="BE1" s="512"/>
      <c r="BF1" s="512"/>
      <c r="BG1" s="512"/>
      <c r="BH1" s="512"/>
      <c r="BI1" s="512"/>
      <c r="BJ1" s="512"/>
      <c r="BK1" s="512"/>
      <c r="BL1" s="512"/>
      <c r="BM1" s="512"/>
      <c r="BN1" s="512"/>
      <c r="BO1" s="512"/>
      <c r="BP1" s="512"/>
      <c r="BQ1" s="512"/>
      <c r="BV1" s="254">
        <v>100</v>
      </c>
      <c r="BW1" s="252">
        <v>1</v>
      </c>
    </row>
    <row r="2" spans="1:75" s="10" customFormat="1" ht="36.75" customHeight="1" x14ac:dyDescent="0.2">
      <c r="A2" s="513" t="s">
        <v>520</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c r="AP2" s="513"/>
      <c r="AQ2" s="513"/>
      <c r="AR2" s="513"/>
      <c r="AS2" s="513"/>
      <c r="AT2" s="513"/>
      <c r="AU2" s="513"/>
      <c r="AV2" s="513"/>
      <c r="AW2" s="513"/>
      <c r="AX2" s="513"/>
      <c r="AY2" s="513"/>
      <c r="AZ2" s="513"/>
      <c r="BA2" s="513"/>
      <c r="BB2" s="513"/>
      <c r="BC2" s="513"/>
      <c r="BD2" s="513"/>
      <c r="BE2" s="513"/>
      <c r="BF2" s="513"/>
      <c r="BG2" s="513"/>
      <c r="BH2" s="513"/>
      <c r="BI2" s="513"/>
      <c r="BJ2" s="513"/>
      <c r="BK2" s="513"/>
      <c r="BL2" s="513"/>
      <c r="BM2" s="513"/>
      <c r="BN2" s="513"/>
      <c r="BO2" s="513"/>
      <c r="BP2" s="513"/>
      <c r="BQ2" s="513"/>
      <c r="BV2" s="254">
        <v>110</v>
      </c>
      <c r="BW2" s="252">
        <v>2</v>
      </c>
    </row>
    <row r="3" spans="1:75" s="65" customFormat="1" ht="23.25" customHeight="1" x14ac:dyDescent="0.2">
      <c r="A3" s="514" t="s">
        <v>83</v>
      </c>
      <c r="B3" s="514"/>
      <c r="C3" s="514"/>
      <c r="D3" s="514"/>
      <c r="E3" s="515" t="s">
        <v>285</v>
      </c>
      <c r="F3" s="515"/>
      <c r="G3" s="379"/>
      <c r="H3" s="379"/>
      <c r="I3" s="379"/>
      <c r="J3" s="379"/>
      <c r="K3" s="379"/>
      <c r="L3" s="379"/>
      <c r="M3" s="379"/>
      <c r="N3" s="379"/>
      <c r="O3" s="379"/>
      <c r="P3" s="379"/>
      <c r="Q3" s="379"/>
      <c r="R3" s="379"/>
      <c r="S3" s="379"/>
      <c r="T3" s="520" t="s">
        <v>486</v>
      </c>
      <c r="U3" s="520"/>
      <c r="V3" s="520"/>
      <c r="W3" s="520"/>
      <c r="X3" s="520"/>
      <c r="Y3" s="520"/>
      <c r="Z3" s="518" t="s">
        <v>481</v>
      </c>
      <c r="AA3" s="519"/>
      <c r="AB3" s="519"/>
      <c r="AC3" s="519"/>
      <c r="AD3" s="519"/>
      <c r="AE3" s="519"/>
      <c r="AF3" s="516"/>
      <c r="AG3" s="516"/>
      <c r="AH3" s="516"/>
      <c r="AI3" s="516"/>
      <c r="AJ3" s="516"/>
      <c r="AK3" s="379"/>
      <c r="AL3" s="379"/>
      <c r="AM3" s="379"/>
      <c r="AN3" s="379"/>
      <c r="AO3" s="379"/>
      <c r="AP3" s="379"/>
      <c r="AQ3" s="379"/>
      <c r="AR3" s="380"/>
      <c r="AS3" s="380"/>
      <c r="AT3" s="380"/>
      <c r="AU3" s="380"/>
      <c r="AV3" s="380"/>
      <c r="AW3" s="514" t="s">
        <v>346</v>
      </c>
      <c r="AX3" s="514"/>
      <c r="AY3" s="514"/>
      <c r="AZ3" s="514"/>
      <c r="BA3" s="514"/>
      <c r="BB3" s="514"/>
      <c r="BC3" s="517" t="s">
        <v>525</v>
      </c>
      <c r="BD3" s="517"/>
      <c r="BE3" s="517"/>
      <c r="BF3" s="517"/>
      <c r="BG3" s="517"/>
      <c r="BH3" s="517"/>
      <c r="BI3" s="517"/>
      <c r="BJ3" s="517"/>
      <c r="BK3" s="517"/>
      <c r="BL3" s="517"/>
      <c r="BM3" s="517"/>
      <c r="BN3" s="517"/>
      <c r="BO3" s="517"/>
      <c r="BP3" s="517"/>
      <c r="BQ3" s="517"/>
      <c r="BV3" s="254">
        <v>120</v>
      </c>
      <c r="BW3" s="252">
        <v>3</v>
      </c>
    </row>
    <row r="4" spans="1:75" s="65" customFormat="1" ht="23.25" customHeight="1" x14ac:dyDescent="0.2">
      <c r="A4" s="508" t="s">
        <v>85</v>
      </c>
      <c r="B4" s="508"/>
      <c r="C4" s="508"/>
      <c r="D4" s="508"/>
      <c r="E4" s="509" t="s">
        <v>521</v>
      </c>
      <c r="F4" s="509"/>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508" t="s">
        <v>81</v>
      </c>
      <c r="AX4" s="508"/>
      <c r="AY4" s="508"/>
      <c r="AZ4" s="508"/>
      <c r="BA4" s="508"/>
      <c r="BB4" s="508"/>
      <c r="BC4" s="510" t="s">
        <v>518</v>
      </c>
      <c r="BD4" s="510"/>
      <c r="BE4" s="510"/>
      <c r="BF4" s="510"/>
      <c r="BG4" s="510"/>
      <c r="BH4" s="510"/>
      <c r="BI4" s="510"/>
      <c r="BJ4" s="510"/>
      <c r="BK4" s="510"/>
      <c r="BL4" s="510"/>
      <c r="BM4" s="510"/>
      <c r="BN4" s="510"/>
      <c r="BO4" s="510"/>
      <c r="BP4" s="510"/>
      <c r="BQ4" s="510"/>
      <c r="BV4" s="254">
        <v>130</v>
      </c>
      <c r="BW4" s="252">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511">
        <v>42169.760059953704</v>
      </c>
      <c r="BP5" s="511"/>
      <c r="BQ5" s="511"/>
      <c r="BV5" s="254">
        <v>134</v>
      </c>
      <c r="BW5" s="252">
        <v>5</v>
      </c>
    </row>
    <row r="6" spans="1:75" ht="22.5" customHeight="1" x14ac:dyDescent="0.2">
      <c r="A6" s="501" t="s">
        <v>6</v>
      </c>
      <c r="B6" s="507"/>
      <c r="C6" s="501" t="s">
        <v>68</v>
      </c>
      <c r="D6" s="501" t="s">
        <v>21</v>
      </c>
      <c r="E6" s="501" t="s">
        <v>7</v>
      </c>
      <c r="F6" s="501" t="s">
        <v>478</v>
      </c>
      <c r="G6" s="503" t="s">
        <v>22</v>
      </c>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503"/>
      <c r="AO6" s="503"/>
      <c r="AP6" s="503"/>
      <c r="AQ6" s="503"/>
      <c r="AR6" s="503"/>
      <c r="AS6" s="503"/>
      <c r="AT6" s="503"/>
      <c r="AU6" s="503"/>
      <c r="AV6" s="503"/>
      <c r="AW6" s="503"/>
      <c r="AX6" s="503"/>
      <c r="AY6" s="503"/>
      <c r="AZ6" s="503"/>
      <c r="BA6" s="503"/>
      <c r="BB6" s="503"/>
      <c r="BC6" s="503"/>
      <c r="BD6" s="503"/>
      <c r="BE6" s="503"/>
      <c r="BF6" s="503"/>
      <c r="BG6" s="503"/>
      <c r="BH6" s="503"/>
      <c r="BI6" s="503"/>
      <c r="BJ6" s="503"/>
      <c r="BK6" s="503"/>
      <c r="BL6" s="503"/>
      <c r="BM6" s="503"/>
      <c r="BN6" s="503"/>
      <c r="BO6" s="504" t="s">
        <v>8</v>
      </c>
      <c r="BP6" s="505" t="s">
        <v>122</v>
      </c>
      <c r="BQ6" s="506" t="s">
        <v>9</v>
      </c>
      <c r="BV6" s="254">
        <v>138</v>
      </c>
      <c r="BW6" s="252">
        <v>6</v>
      </c>
    </row>
    <row r="7" spans="1:75" ht="54.75" customHeight="1" x14ac:dyDescent="0.2">
      <c r="A7" s="502"/>
      <c r="B7" s="507"/>
      <c r="C7" s="502"/>
      <c r="D7" s="502"/>
      <c r="E7" s="502"/>
      <c r="F7" s="502"/>
      <c r="G7" s="500">
        <v>470</v>
      </c>
      <c r="H7" s="500"/>
      <c r="I7" s="500"/>
      <c r="J7" s="500">
        <v>480</v>
      </c>
      <c r="K7" s="500"/>
      <c r="L7" s="500"/>
      <c r="M7" s="500">
        <v>490</v>
      </c>
      <c r="N7" s="500"/>
      <c r="O7" s="500"/>
      <c r="P7" s="500">
        <v>500</v>
      </c>
      <c r="Q7" s="500"/>
      <c r="R7" s="500"/>
      <c r="S7" s="500"/>
      <c r="T7" s="500"/>
      <c r="U7" s="500"/>
      <c r="V7" s="500"/>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500"/>
      <c r="BM7" s="500"/>
      <c r="BN7" s="500"/>
      <c r="BO7" s="504"/>
      <c r="BP7" s="505"/>
      <c r="BQ7" s="506"/>
      <c r="BV7" s="254">
        <v>142</v>
      </c>
      <c r="BW7" s="252">
        <v>7</v>
      </c>
    </row>
    <row r="8" spans="1:75" s="19" customFormat="1" ht="87" customHeight="1" x14ac:dyDescent="0.2">
      <c r="A8" s="323">
        <v>1</v>
      </c>
      <c r="B8" s="324" t="s">
        <v>289</v>
      </c>
      <c r="C8" s="325">
        <v>174</v>
      </c>
      <c r="D8" s="326">
        <v>36107</v>
      </c>
      <c r="E8" s="327" t="s">
        <v>556</v>
      </c>
      <c r="F8" s="327" t="s">
        <v>557</v>
      </c>
      <c r="G8" s="303" t="s">
        <v>589</v>
      </c>
      <c r="H8" s="303"/>
      <c r="I8" s="303"/>
      <c r="J8" s="304" t="s">
        <v>537</v>
      </c>
      <c r="K8" s="305"/>
      <c r="L8" s="305"/>
      <c r="M8" s="303" t="s">
        <v>587</v>
      </c>
      <c r="N8" s="306" t="s">
        <v>587</v>
      </c>
      <c r="O8" s="303" t="s">
        <v>587</v>
      </c>
      <c r="P8" s="305"/>
      <c r="Q8" s="305"/>
      <c r="R8" s="305"/>
      <c r="S8" s="303"/>
      <c r="T8" s="303"/>
      <c r="U8" s="303"/>
      <c r="V8" s="305"/>
      <c r="W8" s="305"/>
      <c r="X8" s="305"/>
      <c r="Y8" s="303"/>
      <c r="Z8" s="303"/>
      <c r="AA8" s="303"/>
      <c r="AB8" s="305"/>
      <c r="AC8" s="305"/>
      <c r="AD8" s="305"/>
      <c r="AE8" s="303"/>
      <c r="AF8" s="303"/>
      <c r="AG8" s="303"/>
      <c r="AH8" s="305"/>
      <c r="AI8" s="305"/>
      <c r="AJ8" s="305"/>
      <c r="AK8" s="303"/>
      <c r="AL8" s="303"/>
      <c r="AM8" s="303"/>
      <c r="AN8" s="305"/>
      <c r="AO8" s="305"/>
      <c r="AP8" s="305"/>
      <c r="AQ8" s="303"/>
      <c r="AR8" s="303"/>
      <c r="AS8" s="303"/>
      <c r="AT8" s="305"/>
      <c r="AU8" s="307"/>
      <c r="AV8" s="307"/>
      <c r="AW8" s="303"/>
      <c r="AX8" s="303"/>
      <c r="AY8" s="303"/>
      <c r="AZ8" s="305"/>
      <c r="BA8" s="305"/>
      <c r="BB8" s="305"/>
      <c r="BC8" s="303"/>
      <c r="BD8" s="308"/>
      <c r="BE8" s="308"/>
      <c r="BF8" s="305"/>
      <c r="BG8" s="307"/>
      <c r="BH8" s="307"/>
      <c r="BI8" s="303"/>
      <c r="BJ8" s="308"/>
      <c r="BK8" s="308"/>
      <c r="BL8" s="305"/>
      <c r="BM8" s="307"/>
      <c r="BN8" s="307"/>
      <c r="BO8" s="328">
        <v>470</v>
      </c>
      <c r="BP8" s="360"/>
      <c r="BQ8" s="328"/>
      <c r="BV8" s="254">
        <v>146</v>
      </c>
      <c r="BW8" s="252">
        <v>8</v>
      </c>
    </row>
    <row r="9" spans="1:75" s="19" customFormat="1" ht="87" customHeight="1" x14ac:dyDescent="0.2">
      <c r="A9" s="323"/>
      <c r="B9" s="324" t="s">
        <v>290</v>
      </c>
      <c r="C9" s="325" t="s">
        <v>594</v>
      </c>
      <c r="D9" s="326" t="s">
        <v>594</v>
      </c>
      <c r="E9" s="327" t="s">
        <v>594</v>
      </c>
      <c r="F9" s="327" t="s">
        <v>594</v>
      </c>
      <c r="G9" s="303"/>
      <c r="H9" s="303"/>
      <c r="I9" s="303"/>
      <c r="J9" s="304"/>
      <c r="K9" s="305"/>
      <c r="L9" s="305"/>
      <c r="M9" s="303"/>
      <c r="N9" s="306"/>
      <c r="O9" s="303"/>
      <c r="P9" s="305"/>
      <c r="Q9" s="305"/>
      <c r="R9" s="305"/>
      <c r="S9" s="303"/>
      <c r="T9" s="303"/>
      <c r="U9" s="303"/>
      <c r="V9" s="305"/>
      <c r="W9" s="305"/>
      <c r="X9" s="305"/>
      <c r="Y9" s="303"/>
      <c r="Z9" s="303"/>
      <c r="AA9" s="303"/>
      <c r="AB9" s="305"/>
      <c r="AC9" s="305"/>
      <c r="AD9" s="305"/>
      <c r="AE9" s="303"/>
      <c r="AF9" s="303"/>
      <c r="AG9" s="303"/>
      <c r="AH9" s="305"/>
      <c r="AI9" s="305"/>
      <c r="AJ9" s="305"/>
      <c r="AK9" s="303"/>
      <c r="AL9" s="303"/>
      <c r="AM9" s="303"/>
      <c r="AN9" s="305"/>
      <c r="AO9" s="305"/>
      <c r="AP9" s="305"/>
      <c r="AQ9" s="303"/>
      <c r="AR9" s="303"/>
      <c r="AS9" s="303"/>
      <c r="AT9" s="305"/>
      <c r="AU9" s="307"/>
      <c r="AV9" s="307"/>
      <c r="AW9" s="303"/>
      <c r="AX9" s="303"/>
      <c r="AY9" s="303"/>
      <c r="AZ9" s="305"/>
      <c r="BA9" s="305"/>
      <c r="BB9" s="305"/>
      <c r="BC9" s="303"/>
      <c r="BD9" s="308"/>
      <c r="BE9" s="308"/>
      <c r="BF9" s="305"/>
      <c r="BG9" s="307"/>
      <c r="BH9" s="307"/>
      <c r="BI9" s="303"/>
      <c r="BJ9" s="308"/>
      <c r="BK9" s="308"/>
      <c r="BL9" s="305"/>
      <c r="BM9" s="307"/>
      <c r="BN9" s="307"/>
      <c r="BO9" s="328"/>
      <c r="BP9" s="360"/>
      <c r="BQ9" s="328"/>
      <c r="BV9" s="254">
        <v>150</v>
      </c>
      <c r="BW9" s="252">
        <v>9</v>
      </c>
    </row>
    <row r="10" spans="1:75" s="19" customFormat="1" ht="87" customHeight="1" x14ac:dyDescent="0.2">
      <c r="A10" s="323"/>
      <c r="B10" s="324" t="s">
        <v>291</v>
      </c>
      <c r="C10" s="325" t="s">
        <v>594</v>
      </c>
      <c r="D10" s="326" t="s">
        <v>594</v>
      </c>
      <c r="E10" s="327" t="s">
        <v>594</v>
      </c>
      <c r="F10" s="327" t="s">
        <v>594</v>
      </c>
      <c r="G10" s="303"/>
      <c r="H10" s="303"/>
      <c r="I10" s="303"/>
      <c r="J10" s="304"/>
      <c r="K10" s="305"/>
      <c r="L10" s="305"/>
      <c r="M10" s="303"/>
      <c r="N10" s="306"/>
      <c r="O10" s="303"/>
      <c r="P10" s="305"/>
      <c r="Q10" s="305"/>
      <c r="R10" s="305"/>
      <c r="S10" s="303"/>
      <c r="T10" s="303"/>
      <c r="U10" s="303"/>
      <c r="V10" s="305"/>
      <c r="W10" s="305"/>
      <c r="X10" s="305"/>
      <c r="Y10" s="303"/>
      <c r="Z10" s="303"/>
      <c r="AA10" s="303"/>
      <c r="AB10" s="305"/>
      <c r="AC10" s="305"/>
      <c r="AD10" s="305"/>
      <c r="AE10" s="303"/>
      <c r="AF10" s="303"/>
      <c r="AG10" s="303"/>
      <c r="AH10" s="305"/>
      <c r="AI10" s="305"/>
      <c r="AJ10" s="305"/>
      <c r="AK10" s="303"/>
      <c r="AL10" s="303"/>
      <c r="AM10" s="303"/>
      <c r="AN10" s="305"/>
      <c r="AO10" s="305"/>
      <c r="AP10" s="305"/>
      <c r="AQ10" s="303"/>
      <c r="AR10" s="303"/>
      <c r="AS10" s="303"/>
      <c r="AT10" s="305"/>
      <c r="AU10" s="307"/>
      <c r="AV10" s="307"/>
      <c r="AW10" s="308"/>
      <c r="AX10" s="308"/>
      <c r="AY10" s="308"/>
      <c r="AZ10" s="307"/>
      <c r="BA10" s="307"/>
      <c r="BB10" s="307"/>
      <c r="BC10" s="308"/>
      <c r="BD10" s="308"/>
      <c r="BE10" s="308"/>
      <c r="BF10" s="307"/>
      <c r="BG10" s="307"/>
      <c r="BH10" s="307"/>
      <c r="BI10" s="308"/>
      <c r="BJ10" s="308"/>
      <c r="BK10" s="308"/>
      <c r="BL10" s="307"/>
      <c r="BM10" s="307"/>
      <c r="BN10" s="307"/>
      <c r="BO10" s="328"/>
      <c r="BP10" s="360"/>
      <c r="BQ10" s="328"/>
      <c r="BV10" s="254">
        <v>154</v>
      </c>
      <c r="BW10" s="252">
        <v>10</v>
      </c>
    </row>
    <row r="11" spans="1:75" s="19" customFormat="1" ht="87" customHeight="1" x14ac:dyDescent="0.2">
      <c r="A11" s="323"/>
      <c r="B11" s="324" t="s">
        <v>292</v>
      </c>
      <c r="C11" s="325" t="s">
        <v>594</v>
      </c>
      <c r="D11" s="326" t="s">
        <v>594</v>
      </c>
      <c r="E11" s="327" t="s">
        <v>594</v>
      </c>
      <c r="F11" s="327" t="s">
        <v>594</v>
      </c>
      <c r="G11" s="303"/>
      <c r="H11" s="303"/>
      <c r="I11" s="303"/>
      <c r="J11" s="304"/>
      <c r="K11" s="305"/>
      <c r="L11" s="305"/>
      <c r="M11" s="303"/>
      <c r="N11" s="306"/>
      <c r="O11" s="303"/>
      <c r="P11" s="305"/>
      <c r="Q11" s="305"/>
      <c r="R11" s="305"/>
      <c r="S11" s="303"/>
      <c r="T11" s="303"/>
      <c r="U11" s="303"/>
      <c r="V11" s="305"/>
      <c r="W11" s="305"/>
      <c r="X11" s="305"/>
      <c r="Y11" s="303"/>
      <c r="Z11" s="303"/>
      <c r="AA11" s="303"/>
      <c r="AB11" s="305"/>
      <c r="AC11" s="305"/>
      <c r="AD11" s="305"/>
      <c r="AE11" s="303"/>
      <c r="AF11" s="303"/>
      <c r="AG11" s="303"/>
      <c r="AH11" s="305"/>
      <c r="AI11" s="305"/>
      <c r="AJ11" s="305"/>
      <c r="AK11" s="303"/>
      <c r="AL11" s="303"/>
      <c r="AM11" s="303"/>
      <c r="AN11" s="305"/>
      <c r="AO11" s="305"/>
      <c r="AP11" s="305"/>
      <c r="AQ11" s="303"/>
      <c r="AR11" s="303"/>
      <c r="AS11" s="303"/>
      <c r="AT11" s="305"/>
      <c r="AU11" s="307"/>
      <c r="AV11" s="307"/>
      <c r="AW11" s="303"/>
      <c r="AX11" s="303"/>
      <c r="AY11" s="303"/>
      <c r="AZ11" s="305"/>
      <c r="BA11" s="305"/>
      <c r="BB11" s="305"/>
      <c r="BC11" s="303"/>
      <c r="BD11" s="308"/>
      <c r="BE11" s="308"/>
      <c r="BF11" s="305"/>
      <c r="BG11" s="307"/>
      <c r="BH11" s="307"/>
      <c r="BI11" s="303"/>
      <c r="BJ11" s="308"/>
      <c r="BK11" s="308"/>
      <c r="BL11" s="305"/>
      <c r="BM11" s="307"/>
      <c r="BN11" s="307"/>
      <c r="BO11" s="328"/>
      <c r="BP11" s="360"/>
      <c r="BQ11" s="328"/>
      <c r="BV11" s="254">
        <v>158</v>
      </c>
      <c r="BW11" s="252">
        <v>11</v>
      </c>
    </row>
    <row r="12" spans="1:75" s="19" customFormat="1" ht="87" customHeight="1" x14ac:dyDescent="0.2">
      <c r="A12" s="323"/>
      <c r="B12" s="324" t="s">
        <v>293</v>
      </c>
      <c r="C12" s="325" t="s">
        <v>594</v>
      </c>
      <c r="D12" s="326" t="s">
        <v>594</v>
      </c>
      <c r="E12" s="327" t="s">
        <v>594</v>
      </c>
      <c r="F12" s="327" t="s">
        <v>594</v>
      </c>
      <c r="G12" s="303"/>
      <c r="H12" s="303"/>
      <c r="I12" s="303"/>
      <c r="J12" s="304"/>
      <c r="K12" s="305"/>
      <c r="L12" s="305"/>
      <c r="M12" s="303"/>
      <c r="N12" s="306"/>
      <c r="O12" s="303"/>
      <c r="P12" s="305"/>
      <c r="Q12" s="305"/>
      <c r="R12" s="305"/>
      <c r="S12" s="303"/>
      <c r="T12" s="303"/>
      <c r="U12" s="303"/>
      <c r="V12" s="305"/>
      <c r="W12" s="305"/>
      <c r="X12" s="305"/>
      <c r="Y12" s="303"/>
      <c r="Z12" s="303"/>
      <c r="AA12" s="303"/>
      <c r="AB12" s="305"/>
      <c r="AC12" s="305"/>
      <c r="AD12" s="305"/>
      <c r="AE12" s="303"/>
      <c r="AF12" s="303"/>
      <c r="AG12" s="303"/>
      <c r="AH12" s="305"/>
      <c r="AI12" s="305"/>
      <c r="AJ12" s="305"/>
      <c r="AK12" s="303"/>
      <c r="AL12" s="303"/>
      <c r="AM12" s="303"/>
      <c r="AN12" s="305"/>
      <c r="AO12" s="305"/>
      <c r="AP12" s="305"/>
      <c r="AQ12" s="303"/>
      <c r="AR12" s="303"/>
      <c r="AS12" s="303"/>
      <c r="AT12" s="305"/>
      <c r="AU12" s="307"/>
      <c r="AV12" s="307"/>
      <c r="AW12" s="308"/>
      <c r="AX12" s="308"/>
      <c r="AY12" s="308"/>
      <c r="AZ12" s="307"/>
      <c r="BA12" s="307"/>
      <c r="BB12" s="307"/>
      <c r="BC12" s="308"/>
      <c r="BD12" s="308"/>
      <c r="BE12" s="308"/>
      <c r="BF12" s="307"/>
      <c r="BG12" s="307"/>
      <c r="BH12" s="307"/>
      <c r="BI12" s="308"/>
      <c r="BJ12" s="308"/>
      <c r="BK12" s="308"/>
      <c r="BL12" s="307"/>
      <c r="BM12" s="307"/>
      <c r="BN12" s="307"/>
      <c r="BO12" s="328"/>
      <c r="BP12" s="360"/>
      <c r="BQ12" s="328"/>
      <c r="BV12" s="254">
        <v>161</v>
      </c>
      <c r="BW12" s="252">
        <v>12</v>
      </c>
    </row>
    <row r="13" spans="1:75" s="19" customFormat="1" ht="87" customHeight="1" x14ac:dyDescent="0.2">
      <c r="A13" s="323"/>
      <c r="B13" s="324" t="s">
        <v>294</v>
      </c>
      <c r="C13" s="325" t="s">
        <v>594</v>
      </c>
      <c r="D13" s="326" t="s">
        <v>594</v>
      </c>
      <c r="E13" s="327" t="s">
        <v>594</v>
      </c>
      <c r="F13" s="327" t="s">
        <v>594</v>
      </c>
      <c r="G13" s="303"/>
      <c r="H13" s="303"/>
      <c r="I13" s="303"/>
      <c r="J13" s="304"/>
      <c r="K13" s="305"/>
      <c r="L13" s="305"/>
      <c r="M13" s="303"/>
      <c r="N13" s="306"/>
      <c r="O13" s="303"/>
      <c r="P13" s="305"/>
      <c r="Q13" s="305"/>
      <c r="R13" s="305"/>
      <c r="S13" s="303"/>
      <c r="T13" s="303"/>
      <c r="U13" s="303"/>
      <c r="V13" s="305"/>
      <c r="W13" s="305"/>
      <c r="X13" s="305"/>
      <c r="Y13" s="303"/>
      <c r="Z13" s="303"/>
      <c r="AA13" s="303"/>
      <c r="AB13" s="305"/>
      <c r="AC13" s="305"/>
      <c r="AD13" s="305"/>
      <c r="AE13" s="303"/>
      <c r="AF13" s="303"/>
      <c r="AG13" s="303"/>
      <c r="AH13" s="305"/>
      <c r="AI13" s="305"/>
      <c r="AJ13" s="305"/>
      <c r="AK13" s="303"/>
      <c r="AL13" s="303"/>
      <c r="AM13" s="303"/>
      <c r="AN13" s="305"/>
      <c r="AO13" s="305"/>
      <c r="AP13" s="305"/>
      <c r="AQ13" s="303"/>
      <c r="AR13" s="303"/>
      <c r="AS13" s="303"/>
      <c r="AT13" s="305"/>
      <c r="AU13" s="307"/>
      <c r="AV13" s="307"/>
      <c r="AW13" s="308"/>
      <c r="AX13" s="308"/>
      <c r="AY13" s="308"/>
      <c r="AZ13" s="307"/>
      <c r="BA13" s="307"/>
      <c r="BB13" s="307"/>
      <c r="BC13" s="308"/>
      <c r="BD13" s="308"/>
      <c r="BE13" s="308"/>
      <c r="BF13" s="307"/>
      <c r="BG13" s="307"/>
      <c r="BH13" s="307"/>
      <c r="BI13" s="308"/>
      <c r="BJ13" s="308"/>
      <c r="BK13" s="308"/>
      <c r="BL13" s="307"/>
      <c r="BM13" s="307"/>
      <c r="BN13" s="307"/>
      <c r="BO13" s="328"/>
      <c r="BP13" s="360"/>
      <c r="BQ13" s="328"/>
      <c r="BV13" s="254">
        <v>164</v>
      </c>
      <c r="BW13" s="252">
        <v>13</v>
      </c>
    </row>
    <row r="14" spans="1:75" s="19" customFormat="1" ht="87" customHeight="1" x14ac:dyDescent="0.2">
      <c r="A14" s="323"/>
      <c r="B14" s="324" t="s">
        <v>295</v>
      </c>
      <c r="C14" s="325" t="s">
        <v>594</v>
      </c>
      <c r="D14" s="326" t="s">
        <v>594</v>
      </c>
      <c r="E14" s="327" t="s">
        <v>594</v>
      </c>
      <c r="F14" s="327" t="s">
        <v>594</v>
      </c>
      <c r="G14" s="303"/>
      <c r="H14" s="303"/>
      <c r="I14" s="303"/>
      <c r="J14" s="304"/>
      <c r="K14" s="305"/>
      <c r="L14" s="305"/>
      <c r="M14" s="303"/>
      <c r="N14" s="306"/>
      <c r="O14" s="303"/>
      <c r="P14" s="305"/>
      <c r="Q14" s="305"/>
      <c r="R14" s="305"/>
      <c r="S14" s="303"/>
      <c r="T14" s="303"/>
      <c r="U14" s="303"/>
      <c r="V14" s="305"/>
      <c r="W14" s="305"/>
      <c r="X14" s="305"/>
      <c r="Y14" s="303"/>
      <c r="Z14" s="303"/>
      <c r="AA14" s="303"/>
      <c r="AB14" s="305"/>
      <c r="AC14" s="305"/>
      <c r="AD14" s="305"/>
      <c r="AE14" s="303"/>
      <c r="AF14" s="303"/>
      <c r="AG14" s="303"/>
      <c r="AH14" s="305"/>
      <c r="AI14" s="305"/>
      <c r="AJ14" s="305"/>
      <c r="AK14" s="303"/>
      <c r="AL14" s="303"/>
      <c r="AM14" s="303"/>
      <c r="AN14" s="305"/>
      <c r="AO14" s="305"/>
      <c r="AP14" s="305"/>
      <c r="AQ14" s="303"/>
      <c r="AR14" s="303"/>
      <c r="AS14" s="303"/>
      <c r="AT14" s="305"/>
      <c r="AU14" s="307"/>
      <c r="AV14" s="307"/>
      <c r="AW14" s="308"/>
      <c r="AX14" s="308"/>
      <c r="AY14" s="308"/>
      <c r="AZ14" s="307"/>
      <c r="BA14" s="307"/>
      <c r="BB14" s="307"/>
      <c r="BC14" s="308"/>
      <c r="BD14" s="308"/>
      <c r="BE14" s="308"/>
      <c r="BF14" s="307"/>
      <c r="BG14" s="307"/>
      <c r="BH14" s="307"/>
      <c r="BI14" s="308"/>
      <c r="BJ14" s="308"/>
      <c r="BK14" s="308"/>
      <c r="BL14" s="307"/>
      <c r="BM14" s="307"/>
      <c r="BN14" s="307"/>
      <c r="BO14" s="328"/>
      <c r="BP14" s="360"/>
      <c r="BQ14" s="328"/>
      <c r="BV14" s="254">
        <v>167</v>
      </c>
      <c r="BW14" s="252">
        <v>14</v>
      </c>
    </row>
    <row r="15" spans="1:75" s="19" customFormat="1" ht="87" customHeight="1" x14ac:dyDescent="0.2">
      <c r="A15" s="323"/>
      <c r="B15" s="324" t="s">
        <v>296</v>
      </c>
      <c r="C15" s="325" t="s">
        <v>594</v>
      </c>
      <c r="D15" s="326" t="s">
        <v>594</v>
      </c>
      <c r="E15" s="327" t="s">
        <v>594</v>
      </c>
      <c r="F15" s="327" t="s">
        <v>594</v>
      </c>
      <c r="G15" s="303"/>
      <c r="H15" s="303"/>
      <c r="I15" s="303"/>
      <c r="J15" s="304"/>
      <c r="K15" s="305"/>
      <c r="L15" s="305"/>
      <c r="M15" s="303"/>
      <c r="N15" s="306"/>
      <c r="O15" s="303"/>
      <c r="P15" s="305"/>
      <c r="Q15" s="305"/>
      <c r="R15" s="305"/>
      <c r="S15" s="303"/>
      <c r="T15" s="303"/>
      <c r="U15" s="303"/>
      <c r="V15" s="305"/>
      <c r="W15" s="305"/>
      <c r="X15" s="305"/>
      <c r="Y15" s="303"/>
      <c r="Z15" s="303"/>
      <c r="AA15" s="303"/>
      <c r="AB15" s="305"/>
      <c r="AC15" s="305"/>
      <c r="AD15" s="305"/>
      <c r="AE15" s="303"/>
      <c r="AF15" s="303"/>
      <c r="AG15" s="303"/>
      <c r="AH15" s="305"/>
      <c r="AI15" s="305"/>
      <c r="AJ15" s="305"/>
      <c r="AK15" s="303"/>
      <c r="AL15" s="303"/>
      <c r="AM15" s="303"/>
      <c r="AN15" s="305"/>
      <c r="AO15" s="305"/>
      <c r="AP15" s="305"/>
      <c r="AQ15" s="303"/>
      <c r="AR15" s="303"/>
      <c r="AS15" s="303"/>
      <c r="AT15" s="305"/>
      <c r="AU15" s="307"/>
      <c r="AV15" s="307"/>
      <c r="AW15" s="308"/>
      <c r="AX15" s="308"/>
      <c r="AY15" s="308"/>
      <c r="AZ15" s="307"/>
      <c r="BA15" s="307"/>
      <c r="BB15" s="307"/>
      <c r="BC15" s="308"/>
      <c r="BD15" s="308"/>
      <c r="BE15" s="308"/>
      <c r="BF15" s="307"/>
      <c r="BG15" s="307"/>
      <c r="BH15" s="307"/>
      <c r="BI15" s="308"/>
      <c r="BJ15" s="308"/>
      <c r="BK15" s="308"/>
      <c r="BL15" s="307"/>
      <c r="BM15" s="307"/>
      <c r="BN15" s="307"/>
      <c r="BO15" s="328"/>
      <c r="BP15" s="360"/>
      <c r="BQ15" s="328"/>
      <c r="BV15" s="254">
        <v>170</v>
      </c>
      <c r="BW15" s="252">
        <v>15</v>
      </c>
    </row>
    <row r="16" spans="1:75" s="19" customFormat="1" ht="87" customHeight="1" x14ac:dyDescent="0.2">
      <c r="A16" s="313"/>
      <c r="B16" s="174" t="s">
        <v>297</v>
      </c>
      <c r="C16" s="314" t="s">
        <v>594</v>
      </c>
      <c r="D16" s="315" t="s">
        <v>594</v>
      </c>
      <c r="E16" s="316" t="s">
        <v>594</v>
      </c>
      <c r="F16" s="316" t="s">
        <v>594</v>
      </c>
      <c r="G16" s="303"/>
      <c r="H16" s="303"/>
      <c r="I16" s="303"/>
      <c r="J16" s="304"/>
      <c r="K16" s="305"/>
      <c r="L16" s="305"/>
      <c r="M16" s="303"/>
      <c r="N16" s="306"/>
      <c r="O16" s="303"/>
      <c r="P16" s="305"/>
      <c r="Q16" s="305"/>
      <c r="R16" s="305"/>
      <c r="S16" s="303"/>
      <c r="T16" s="303"/>
      <c r="U16" s="303"/>
      <c r="V16" s="305"/>
      <c r="W16" s="305"/>
      <c r="X16" s="305"/>
      <c r="Y16" s="303"/>
      <c r="Z16" s="303"/>
      <c r="AA16" s="303"/>
      <c r="AB16" s="305"/>
      <c r="AC16" s="305"/>
      <c r="AD16" s="305"/>
      <c r="AE16" s="303"/>
      <c r="AF16" s="303"/>
      <c r="AG16" s="303"/>
      <c r="AH16" s="305"/>
      <c r="AI16" s="305"/>
      <c r="AJ16" s="305"/>
      <c r="AK16" s="303"/>
      <c r="AL16" s="303"/>
      <c r="AM16" s="303"/>
      <c r="AN16" s="305"/>
      <c r="AO16" s="305"/>
      <c r="AP16" s="305"/>
      <c r="AQ16" s="303"/>
      <c r="AR16" s="303"/>
      <c r="AS16" s="303"/>
      <c r="AT16" s="305"/>
      <c r="AU16" s="307"/>
      <c r="AV16" s="307"/>
      <c r="AW16" s="308"/>
      <c r="AX16" s="308"/>
      <c r="AY16" s="308"/>
      <c r="AZ16" s="307"/>
      <c r="BA16" s="307"/>
      <c r="BB16" s="307"/>
      <c r="BC16" s="308"/>
      <c r="BD16" s="308"/>
      <c r="BE16" s="308"/>
      <c r="BF16" s="307"/>
      <c r="BG16" s="307"/>
      <c r="BH16" s="307"/>
      <c r="BI16" s="308"/>
      <c r="BJ16" s="308"/>
      <c r="BK16" s="308"/>
      <c r="BL16" s="307"/>
      <c r="BM16" s="307"/>
      <c r="BN16" s="307"/>
      <c r="BO16" s="328"/>
      <c r="BP16" s="360"/>
      <c r="BQ16" s="328"/>
      <c r="BV16" s="254">
        <v>173</v>
      </c>
      <c r="BW16" s="252">
        <v>16</v>
      </c>
    </row>
    <row r="17" spans="1:75" s="19" customFormat="1" ht="87" customHeight="1" x14ac:dyDescent="0.2">
      <c r="A17" s="313"/>
      <c r="B17" s="174" t="s">
        <v>298</v>
      </c>
      <c r="C17" s="314" t="s">
        <v>594</v>
      </c>
      <c r="D17" s="315" t="s">
        <v>594</v>
      </c>
      <c r="E17" s="316" t="s">
        <v>594</v>
      </c>
      <c r="F17" s="316" t="s">
        <v>594</v>
      </c>
      <c r="G17" s="303"/>
      <c r="H17" s="303"/>
      <c r="I17" s="303"/>
      <c r="J17" s="304"/>
      <c r="K17" s="305"/>
      <c r="L17" s="305"/>
      <c r="M17" s="303"/>
      <c r="N17" s="306"/>
      <c r="O17" s="303"/>
      <c r="P17" s="305"/>
      <c r="Q17" s="305"/>
      <c r="R17" s="305"/>
      <c r="S17" s="303"/>
      <c r="T17" s="303"/>
      <c r="U17" s="303"/>
      <c r="V17" s="305"/>
      <c r="W17" s="305"/>
      <c r="X17" s="305"/>
      <c r="Y17" s="303"/>
      <c r="Z17" s="303"/>
      <c r="AA17" s="303"/>
      <c r="AB17" s="305"/>
      <c r="AC17" s="305"/>
      <c r="AD17" s="305"/>
      <c r="AE17" s="303"/>
      <c r="AF17" s="303"/>
      <c r="AG17" s="303"/>
      <c r="AH17" s="305"/>
      <c r="AI17" s="305"/>
      <c r="AJ17" s="305"/>
      <c r="AK17" s="303"/>
      <c r="AL17" s="303"/>
      <c r="AM17" s="303"/>
      <c r="AN17" s="305"/>
      <c r="AO17" s="305"/>
      <c r="AP17" s="305"/>
      <c r="AQ17" s="303"/>
      <c r="AR17" s="303"/>
      <c r="AS17" s="303"/>
      <c r="AT17" s="305"/>
      <c r="AU17" s="307"/>
      <c r="AV17" s="307"/>
      <c r="AW17" s="308"/>
      <c r="AX17" s="308"/>
      <c r="AY17" s="308"/>
      <c r="AZ17" s="307"/>
      <c r="BA17" s="307"/>
      <c r="BB17" s="307"/>
      <c r="BC17" s="308"/>
      <c r="BD17" s="308"/>
      <c r="BE17" s="308"/>
      <c r="BF17" s="307"/>
      <c r="BG17" s="307"/>
      <c r="BH17" s="307"/>
      <c r="BI17" s="308"/>
      <c r="BJ17" s="308"/>
      <c r="BK17" s="308"/>
      <c r="BL17" s="307"/>
      <c r="BM17" s="307"/>
      <c r="BN17" s="307"/>
      <c r="BO17" s="211"/>
      <c r="BP17" s="360"/>
      <c r="BQ17" s="67"/>
      <c r="BV17" s="254">
        <v>176</v>
      </c>
      <c r="BW17" s="252">
        <v>17</v>
      </c>
    </row>
    <row r="18" spans="1:75" s="19" customFormat="1" ht="87" customHeight="1" x14ac:dyDescent="0.2">
      <c r="A18" s="313"/>
      <c r="B18" s="174" t="s">
        <v>299</v>
      </c>
      <c r="C18" s="314" t="s">
        <v>594</v>
      </c>
      <c r="D18" s="315" t="s">
        <v>594</v>
      </c>
      <c r="E18" s="316" t="s">
        <v>594</v>
      </c>
      <c r="F18" s="316" t="s">
        <v>594</v>
      </c>
      <c r="G18" s="303"/>
      <c r="H18" s="303"/>
      <c r="I18" s="303"/>
      <c r="J18" s="304"/>
      <c r="K18" s="305"/>
      <c r="L18" s="305"/>
      <c r="M18" s="303"/>
      <c r="N18" s="306"/>
      <c r="O18" s="303"/>
      <c r="P18" s="305"/>
      <c r="Q18" s="305"/>
      <c r="R18" s="305"/>
      <c r="S18" s="303"/>
      <c r="T18" s="303"/>
      <c r="U18" s="303"/>
      <c r="V18" s="305"/>
      <c r="W18" s="305"/>
      <c r="X18" s="305"/>
      <c r="Y18" s="303"/>
      <c r="Z18" s="303"/>
      <c r="AA18" s="303"/>
      <c r="AB18" s="305"/>
      <c r="AC18" s="305"/>
      <c r="AD18" s="305"/>
      <c r="AE18" s="303"/>
      <c r="AF18" s="303"/>
      <c r="AG18" s="303"/>
      <c r="AH18" s="305"/>
      <c r="AI18" s="305"/>
      <c r="AJ18" s="305"/>
      <c r="AK18" s="303"/>
      <c r="AL18" s="303"/>
      <c r="AM18" s="303"/>
      <c r="AN18" s="305"/>
      <c r="AO18" s="305"/>
      <c r="AP18" s="305"/>
      <c r="AQ18" s="303"/>
      <c r="AR18" s="303"/>
      <c r="AS18" s="303"/>
      <c r="AT18" s="305"/>
      <c r="AU18" s="307"/>
      <c r="AV18" s="307"/>
      <c r="AW18" s="308"/>
      <c r="AX18" s="308"/>
      <c r="AY18" s="308"/>
      <c r="AZ18" s="307"/>
      <c r="BA18" s="307"/>
      <c r="BB18" s="307"/>
      <c r="BC18" s="308"/>
      <c r="BD18" s="308"/>
      <c r="BE18" s="308"/>
      <c r="BF18" s="307"/>
      <c r="BG18" s="307"/>
      <c r="BH18" s="307"/>
      <c r="BI18" s="308"/>
      <c r="BJ18" s="308"/>
      <c r="BK18" s="308"/>
      <c r="BL18" s="307"/>
      <c r="BM18" s="307"/>
      <c r="BN18" s="307"/>
      <c r="BO18" s="211"/>
      <c r="BP18" s="360"/>
      <c r="BQ18" s="67"/>
      <c r="BV18" s="254">
        <v>179</v>
      </c>
      <c r="BW18" s="252">
        <v>18</v>
      </c>
    </row>
    <row r="19" spans="1:75" s="19" customFormat="1" ht="87" customHeight="1" x14ac:dyDescent="0.2">
      <c r="A19" s="313"/>
      <c r="B19" s="174" t="s">
        <v>300</v>
      </c>
      <c r="C19" s="314" t="s">
        <v>594</v>
      </c>
      <c r="D19" s="315" t="s">
        <v>594</v>
      </c>
      <c r="E19" s="316" t="s">
        <v>594</v>
      </c>
      <c r="F19" s="316" t="s">
        <v>594</v>
      </c>
      <c r="G19" s="303"/>
      <c r="H19" s="303"/>
      <c r="I19" s="303"/>
      <c r="J19" s="304"/>
      <c r="K19" s="305"/>
      <c r="L19" s="305"/>
      <c r="M19" s="303"/>
      <c r="N19" s="306"/>
      <c r="O19" s="303"/>
      <c r="P19" s="305"/>
      <c r="Q19" s="305"/>
      <c r="R19" s="305"/>
      <c r="S19" s="303"/>
      <c r="T19" s="303"/>
      <c r="U19" s="303"/>
      <c r="V19" s="305"/>
      <c r="W19" s="305"/>
      <c r="X19" s="305"/>
      <c r="Y19" s="303"/>
      <c r="Z19" s="303"/>
      <c r="AA19" s="303"/>
      <c r="AB19" s="305"/>
      <c r="AC19" s="305"/>
      <c r="AD19" s="305"/>
      <c r="AE19" s="303"/>
      <c r="AF19" s="303"/>
      <c r="AG19" s="303"/>
      <c r="AH19" s="305"/>
      <c r="AI19" s="305"/>
      <c r="AJ19" s="305"/>
      <c r="AK19" s="303"/>
      <c r="AL19" s="303"/>
      <c r="AM19" s="303"/>
      <c r="AN19" s="305"/>
      <c r="AO19" s="305"/>
      <c r="AP19" s="305"/>
      <c r="AQ19" s="303"/>
      <c r="AR19" s="303"/>
      <c r="AS19" s="303"/>
      <c r="AT19" s="305"/>
      <c r="AU19" s="307"/>
      <c r="AV19" s="307"/>
      <c r="AW19" s="308"/>
      <c r="AX19" s="308"/>
      <c r="AY19" s="308"/>
      <c r="AZ19" s="307"/>
      <c r="BA19" s="307"/>
      <c r="BB19" s="307"/>
      <c r="BC19" s="308"/>
      <c r="BD19" s="308"/>
      <c r="BE19" s="308"/>
      <c r="BF19" s="307"/>
      <c r="BG19" s="307"/>
      <c r="BH19" s="307"/>
      <c r="BI19" s="308"/>
      <c r="BJ19" s="308"/>
      <c r="BK19" s="308"/>
      <c r="BL19" s="307"/>
      <c r="BM19" s="307"/>
      <c r="BN19" s="307"/>
      <c r="BO19" s="211"/>
      <c r="BP19" s="360"/>
      <c r="BQ19" s="67"/>
      <c r="BV19" s="254">
        <v>182</v>
      </c>
      <c r="BW19" s="252">
        <v>19</v>
      </c>
    </row>
    <row r="20" spans="1:75" s="19" customFormat="1" ht="87" customHeight="1" x14ac:dyDescent="0.2">
      <c r="A20" s="313"/>
      <c r="B20" s="174" t="s">
        <v>301</v>
      </c>
      <c r="C20" s="314" t="s">
        <v>594</v>
      </c>
      <c r="D20" s="315" t="s">
        <v>594</v>
      </c>
      <c r="E20" s="316" t="s">
        <v>594</v>
      </c>
      <c r="F20" s="316" t="s">
        <v>594</v>
      </c>
      <c r="G20" s="303"/>
      <c r="H20" s="303"/>
      <c r="I20" s="303"/>
      <c r="J20" s="304"/>
      <c r="K20" s="305"/>
      <c r="L20" s="305"/>
      <c r="M20" s="303"/>
      <c r="N20" s="306"/>
      <c r="O20" s="303"/>
      <c r="P20" s="305"/>
      <c r="Q20" s="305"/>
      <c r="R20" s="305"/>
      <c r="S20" s="303"/>
      <c r="T20" s="303"/>
      <c r="U20" s="303"/>
      <c r="V20" s="305"/>
      <c r="W20" s="305"/>
      <c r="X20" s="305"/>
      <c r="Y20" s="303"/>
      <c r="Z20" s="303"/>
      <c r="AA20" s="303"/>
      <c r="AB20" s="305"/>
      <c r="AC20" s="305"/>
      <c r="AD20" s="305"/>
      <c r="AE20" s="303"/>
      <c r="AF20" s="303"/>
      <c r="AG20" s="303"/>
      <c r="AH20" s="305"/>
      <c r="AI20" s="305"/>
      <c r="AJ20" s="305"/>
      <c r="AK20" s="303"/>
      <c r="AL20" s="303"/>
      <c r="AM20" s="303"/>
      <c r="AN20" s="305"/>
      <c r="AO20" s="305"/>
      <c r="AP20" s="305"/>
      <c r="AQ20" s="303"/>
      <c r="AR20" s="303"/>
      <c r="AS20" s="303"/>
      <c r="AT20" s="305"/>
      <c r="AU20" s="307"/>
      <c r="AV20" s="307"/>
      <c r="AW20" s="308"/>
      <c r="AX20" s="308"/>
      <c r="AY20" s="308"/>
      <c r="AZ20" s="307"/>
      <c r="BA20" s="307"/>
      <c r="BB20" s="307"/>
      <c r="BC20" s="308"/>
      <c r="BD20" s="308"/>
      <c r="BE20" s="308"/>
      <c r="BF20" s="307"/>
      <c r="BG20" s="307"/>
      <c r="BH20" s="307"/>
      <c r="BI20" s="308"/>
      <c r="BJ20" s="308"/>
      <c r="BK20" s="308"/>
      <c r="BL20" s="307"/>
      <c r="BM20" s="307"/>
      <c r="BN20" s="307"/>
      <c r="BO20" s="211"/>
      <c r="BP20" s="360"/>
      <c r="BQ20" s="67"/>
      <c r="BV20" s="254">
        <v>185</v>
      </c>
      <c r="BW20" s="252">
        <v>20</v>
      </c>
    </row>
    <row r="21" spans="1:75" ht="9" customHeight="1" x14ac:dyDescent="0.2">
      <c r="E21" s="53"/>
      <c r="BV21" s="254">
        <v>224</v>
      </c>
      <c r="BW21" s="252">
        <v>33</v>
      </c>
    </row>
    <row r="22" spans="1:75" s="73" customFormat="1" x14ac:dyDescent="0.25">
      <c r="A22" s="69" t="s">
        <v>23</v>
      </c>
      <c r="B22" s="69"/>
      <c r="C22" s="69"/>
      <c r="D22" s="70"/>
      <c r="E22" s="71"/>
      <c r="F22" s="72" t="s">
        <v>0</v>
      </c>
      <c r="J22" s="73" t="s">
        <v>1</v>
      </c>
      <c r="S22" s="73" t="s">
        <v>2</v>
      </c>
      <c r="AA22" s="73" t="s">
        <v>3</v>
      </c>
      <c r="AL22" s="73" t="s">
        <v>3</v>
      </c>
      <c r="BO22" s="74" t="s">
        <v>3</v>
      </c>
      <c r="BP22" s="72"/>
      <c r="BQ22" s="72"/>
      <c r="BV22" s="254">
        <v>227</v>
      </c>
      <c r="BW22" s="252">
        <v>34</v>
      </c>
    </row>
    <row r="23" spans="1:75" x14ac:dyDescent="0.2">
      <c r="E23" s="53"/>
      <c r="BV23" s="254">
        <v>230</v>
      </c>
      <c r="BW23" s="252">
        <v>35</v>
      </c>
    </row>
    <row r="24" spans="1:75" x14ac:dyDescent="0.2">
      <c r="E24" s="53"/>
      <c r="BV24" s="254">
        <v>233</v>
      </c>
      <c r="BW24" s="252">
        <v>36</v>
      </c>
    </row>
    <row r="25" spans="1:75" x14ac:dyDescent="0.2">
      <c r="E25" s="53"/>
      <c r="BV25" s="254">
        <v>236</v>
      </c>
      <c r="BW25" s="252">
        <v>37</v>
      </c>
    </row>
    <row r="26" spans="1:75" x14ac:dyDescent="0.2">
      <c r="BV26" s="254">
        <v>239</v>
      </c>
      <c r="BW26" s="252">
        <v>38</v>
      </c>
    </row>
    <row r="27" spans="1:75" x14ac:dyDescent="0.2">
      <c r="BV27" s="254">
        <v>242</v>
      </c>
      <c r="BW27" s="252">
        <v>39</v>
      </c>
    </row>
    <row r="28" spans="1:75" x14ac:dyDescent="0.2">
      <c r="BV28" s="254">
        <v>245</v>
      </c>
      <c r="BW28" s="252">
        <v>40</v>
      </c>
    </row>
    <row r="29" spans="1:75" x14ac:dyDescent="0.2">
      <c r="BV29" s="254">
        <v>248</v>
      </c>
      <c r="BW29" s="252">
        <v>41</v>
      </c>
    </row>
    <row r="30" spans="1:75" x14ac:dyDescent="0.2">
      <c r="BV30" s="254">
        <v>251</v>
      </c>
      <c r="BW30" s="252">
        <v>42</v>
      </c>
    </row>
    <row r="31" spans="1:75" x14ac:dyDescent="0.2">
      <c r="BV31" s="254">
        <v>254</v>
      </c>
      <c r="BW31" s="252">
        <v>43</v>
      </c>
    </row>
    <row r="32" spans="1:75" x14ac:dyDescent="0.2">
      <c r="BV32" s="254">
        <v>257</v>
      </c>
      <c r="BW32" s="252">
        <v>44</v>
      </c>
    </row>
    <row r="33" spans="74:75" x14ac:dyDescent="0.2">
      <c r="BV33" s="254">
        <v>260</v>
      </c>
      <c r="BW33" s="252">
        <v>45</v>
      </c>
    </row>
    <row r="34" spans="74:75" x14ac:dyDescent="0.2">
      <c r="BV34" s="254">
        <v>262</v>
      </c>
      <c r="BW34" s="252">
        <v>46</v>
      </c>
    </row>
    <row r="35" spans="74:75" x14ac:dyDescent="0.2">
      <c r="BV35" s="254">
        <v>264</v>
      </c>
      <c r="BW35" s="252">
        <v>47</v>
      </c>
    </row>
    <row r="36" spans="74:75" x14ac:dyDescent="0.2">
      <c r="BV36" s="254">
        <v>266</v>
      </c>
      <c r="BW36" s="252">
        <v>48</v>
      </c>
    </row>
    <row r="37" spans="74:75" x14ac:dyDescent="0.2">
      <c r="BV37" s="254">
        <v>268</v>
      </c>
      <c r="BW37" s="252">
        <v>49</v>
      </c>
    </row>
    <row r="38" spans="74:75" x14ac:dyDescent="0.2">
      <c r="BV38" s="254">
        <v>270</v>
      </c>
      <c r="BW38" s="252">
        <v>50</v>
      </c>
    </row>
    <row r="39" spans="74:75" x14ac:dyDescent="0.2">
      <c r="BV39" s="254">
        <v>272</v>
      </c>
      <c r="BW39" s="252">
        <v>51</v>
      </c>
    </row>
    <row r="40" spans="74:75" x14ac:dyDescent="0.2">
      <c r="BV40" s="254">
        <v>274</v>
      </c>
      <c r="BW40" s="252">
        <v>52</v>
      </c>
    </row>
    <row r="41" spans="74:75" x14ac:dyDescent="0.2">
      <c r="BV41" s="254">
        <v>276</v>
      </c>
      <c r="BW41" s="252">
        <v>53</v>
      </c>
    </row>
    <row r="42" spans="74:75" x14ac:dyDescent="0.2">
      <c r="BV42" s="254">
        <v>278</v>
      </c>
      <c r="BW42" s="252">
        <v>54</v>
      </c>
    </row>
    <row r="43" spans="74:75" x14ac:dyDescent="0.2">
      <c r="BV43" s="254">
        <v>280</v>
      </c>
      <c r="BW43" s="252">
        <v>55</v>
      </c>
    </row>
    <row r="44" spans="74:75" x14ac:dyDescent="0.2">
      <c r="BV44" s="254">
        <v>282</v>
      </c>
      <c r="BW44" s="252">
        <v>56</v>
      </c>
    </row>
    <row r="45" spans="74:75" x14ac:dyDescent="0.2">
      <c r="BV45" s="254">
        <v>284</v>
      </c>
      <c r="BW45" s="252">
        <v>57</v>
      </c>
    </row>
    <row r="46" spans="74:75" x14ac:dyDescent="0.2">
      <c r="BV46" s="254">
        <v>286</v>
      </c>
      <c r="BW46" s="252">
        <v>58</v>
      </c>
    </row>
    <row r="47" spans="74:75" x14ac:dyDescent="0.2">
      <c r="BV47" s="254">
        <v>288</v>
      </c>
      <c r="BW47" s="252">
        <v>59</v>
      </c>
    </row>
    <row r="48" spans="74:75" x14ac:dyDescent="0.2">
      <c r="BV48" s="254">
        <v>290</v>
      </c>
      <c r="BW48" s="252">
        <v>60</v>
      </c>
    </row>
    <row r="49" spans="74:75" x14ac:dyDescent="0.2">
      <c r="BV49" s="254">
        <v>292</v>
      </c>
      <c r="BW49" s="252">
        <v>61</v>
      </c>
    </row>
    <row r="50" spans="74:75" x14ac:dyDescent="0.2">
      <c r="BV50" s="254">
        <v>294</v>
      </c>
      <c r="BW50" s="252">
        <v>62</v>
      </c>
    </row>
    <row r="51" spans="74:75" x14ac:dyDescent="0.2">
      <c r="BV51" s="254">
        <v>296</v>
      </c>
      <c r="BW51" s="252">
        <v>63</v>
      </c>
    </row>
    <row r="52" spans="74:75" x14ac:dyDescent="0.2">
      <c r="BV52" s="254">
        <v>298</v>
      </c>
      <c r="BW52" s="252">
        <v>64</v>
      </c>
    </row>
    <row r="53" spans="74:75" x14ac:dyDescent="0.2">
      <c r="BV53" s="254">
        <v>300</v>
      </c>
      <c r="BW53" s="252">
        <v>65</v>
      </c>
    </row>
    <row r="54" spans="74:75" x14ac:dyDescent="0.2">
      <c r="BV54" s="254">
        <v>302</v>
      </c>
      <c r="BW54" s="252">
        <v>66</v>
      </c>
    </row>
    <row r="55" spans="74:75" x14ac:dyDescent="0.2">
      <c r="BV55" s="254">
        <v>304</v>
      </c>
      <c r="BW55" s="252">
        <v>67</v>
      </c>
    </row>
    <row r="56" spans="74:75" x14ac:dyDescent="0.2">
      <c r="BV56" s="254">
        <v>306</v>
      </c>
      <c r="BW56" s="252">
        <v>68</v>
      </c>
    </row>
    <row r="57" spans="74:75" x14ac:dyDescent="0.2">
      <c r="BV57" s="254">
        <v>308</v>
      </c>
      <c r="BW57" s="252">
        <v>69</v>
      </c>
    </row>
    <row r="58" spans="74:75" x14ac:dyDescent="0.2">
      <c r="BV58" s="254">
        <v>310</v>
      </c>
      <c r="BW58" s="252">
        <v>70</v>
      </c>
    </row>
    <row r="59" spans="74:75" x14ac:dyDescent="0.2">
      <c r="BV59" s="254">
        <v>312</v>
      </c>
      <c r="BW59" s="252">
        <v>71</v>
      </c>
    </row>
    <row r="60" spans="74:75" x14ac:dyDescent="0.2">
      <c r="BV60" s="254">
        <v>314</v>
      </c>
      <c r="BW60" s="252">
        <v>72</v>
      </c>
    </row>
    <row r="61" spans="74:75" x14ac:dyDescent="0.2">
      <c r="BV61" s="254">
        <v>316</v>
      </c>
      <c r="BW61" s="252">
        <v>73</v>
      </c>
    </row>
    <row r="62" spans="74:75" x14ac:dyDescent="0.2">
      <c r="BV62" s="254">
        <v>318</v>
      </c>
      <c r="BW62" s="252">
        <v>74</v>
      </c>
    </row>
    <row r="63" spans="74:75" x14ac:dyDescent="0.2">
      <c r="BV63" s="254">
        <v>320</v>
      </c>
      <c r="BW63" s="252">
        <v>75</v>
      </c>
    </row>
    <row r="64" spans="74:75" x14ac:dyDescent="0.2">
      <c r="BV64" s="254">
        <v>322</v>
      </c>
      <c r="BW64" s="252">
        <v>76</v>
      </c>
    </row>
    <row r="65" spans="74:75" x14ac:dyDescent="0.2">
      <c r="BV65" s="254">
        <v>324</v>
      </c>
      <c r="BW65" s="252">
        <v>77</v>
      </c>
    </row>
    <row r="66" spans="74:75" x14ac:dyDescent="0.2">
      <c r="BV66" s="254">
        <v>326</v>
      </c>
      <c r="BW66" s="252">
        <v>78</v>
      </c>
    </row>
    <row r="67" spans="74:75" x14ac:dyDescent="0.2">
      <c r="BV67" s="254">
        <v>328</v>
      </c>
      <c r="BW67" s="252">
        <v>79</v>
      </c>
    </row>
    <row r="68" spans="74:75" x14ac:dyDescent="0.2">
      <c r="BV68" s="254">
        <v>330</v>
      </c>
      <c r="BW68" s="252">
        <v>80</v>
      </c>
    </row>
    <row r="69" spans="74:75" x14ac:dyDescent="0.2">
      <c r="BV69" s="254">
        <v>332</v>
      </c>
      <c r="BW69" s="252">
        <v>81</v>
      </c>
    </row>
    <row r="70" spans="74:75" x14ac:dyDescent="0.2">
      <c r="BV70" s="254">
        <v>334</v>
      </c>
      <c r="BW70" s="252">
        <v>82</v>
      </c>
    </row>
    <row r="71" spans="74:75" x14ac:dyDescent="0.2">
      <c r="BV71" s="254">
        <v>336</v>
      </c>
      <c r="BW71" s="252">
        <v>83</v>
      </c>
    </row>
    <row r="72" spans="74:75" x14ac:dyDescent="0.2">
      <c r="BV72" s="254">
        <v>338</v>
      </c>
      <c r="BW72" s="252">
        <v>84</v>
      </c>
    </row>
    <row r="73" spans="74:75" x14ac:dyDescent="0.2">
      <c r="BV73" s="254">
        <v>340</v>
      </c>
      <c r="BW73" s="252">
        <v>85</v>
      </c>
    </row>
    <row r="74" spans="74:75" x14ac:dyDescent="0.2">
      <c r="BV74" s="254">
        <v>342</v>
      </c>
      <c r="BW74" s="252">
        <v>86</v>
      </c>
    </row>
    <row r="75" spans="74:75" x14ac:dyDescent="0.2">
      <c r="BV75" s="254">
        <v>344</v>
      </c>
      <c r="BW75" s="252">
        <v>87</v>
      </c>
    </row>
    <row r="76" spans="74:75" x14ac:dyDescent="0.2">
      <c r="BV76" s="254">
        <v>346</v>
      </c>
      <c r="BW76" s="252">
        <v>88</v>
      </c>
    </row>
    <row r="77" spans="74:75" x14ac:dyDescent="0.2">
      <c r="BV77" s="254">
        <v>348</v>
      </c>
      <c r="BW77" s="252">
        <v>89</v>
      </c>
    </row>
    <row r="78" spans="74:75" x14ac:dyDescent="0.2">
      <c r="BV78" s="254">
        <v>350</v>
      </c>
      <c r="BW78" s="252">
        <v>90</v>
      </c>
    </row>
    <row r="79" spans="74:75" x14ac:dyDescent="0.2">
      <c r="BV79" s="254">
        <v>351</v>
      </c>
      <c r="BW79" s="252">
        <v>91</v>
      </c>
    </row>
    <row r="80" spans="74:75" x14ac:dyDescent="0.2">
      <c r="BV80" s="254">
        <v>352</v>
      </c>
      <c r="BW80" s="252">
        <v>92</v>
      </c>
    </row>
    <row r="81" spans="74:75" x14ac:dyDescent="0.2">
      <c r="BV81" s="254">
        <v>353</v>
      </c>
      <c r="BW81" s="252">
        <v>93</v>
      </c>
    </row>
    <row r="82" spans="74:75" x14ac:dyDescent="0.2">
      <c r="BV82" s="254">
        <v>354</v>
      </c>
      <c r="BW82" s="252">
        <v>94</v>
      </c>
    </row>
    <row r="83" spans="74:75" x14ac:dyDescent="0.2">
      <c r="BV83" s="254">
        <v>355</v>
      </c>
      <c r="BW83" s="252">
        <v>95</v>
      </c>
    </row>
    <row r="84" spans="74:75" x14ac:dyDescent="0.2">
      <c r="BV84" s="253">
        <v>356</v>
      </c>
      <c r="BW84" s="251">
        <v>96</v>
      </c>
    </row>
    <row r="85" spans="74:75" x14ac:dyDescent="0.2">
      <c r="BV85" s="253">
        <v>357</v>
      </c>
      <c r="BW85" s="251">
        <v>97</v>
      </c>
    </row>
    <row r="86" spans="74:75" x14ac:dyDescent="0.2">
      <c r="BV86" s="253">
        <v>358</v>
      </c>
      <c r="BW86" s="251">
        <v>98</v>
      </c>
    </row>
    <row r="87" spans="74:75" x14ac:dyDescent="0.2">
      <c r="BV87" s="253">
        <v>359</v>
      </c>
      <c r="BW87" s="251">
        <v>99</v>
      </c>
    </row>
    <row r="88" spans="74:75" x14ac:dyDescent="0.2">
      <c r="BV88" s="253">
        <v>360</v>
      </c>
      <c r="BW88" s="251">
        <v>100</v>
      </c>
    </row>
  </sheetData>
  <mergeCells count="44">
    <mergeCell ref="A1:BQ1"/>
    <mergeCell ref="A2:BQ2"/>
    <mergeCell ref="A3:D3"/>
    <mergeCell ref="E3:F3"/>
    <mergeCell ref="AF3:AJ3"/>
    <mergeCell ref="AW3:BB3"/>
    <mergeCell ref="BC3:BQ3"/>
    <mergeCell ref="Z3:AE3"/>
    <mergeCell ref="T3:Y3"/>
    <mergeCell ref="A4:D4"/>
    <mergeCell ref="E4:F4"/>
    <mergeCell ref="AW4:BB4"/>
    <mergeCell ref="BC4:BQ4"/>
    <mergeCell ref="BO5:BQ5"/>
    <mergeCell ref="A6:A7"/>
    <mergeCell ref="B6:B7"/>
    <mergeCell ref="C6:C7"/>
    <mergeCell ref="D6:D7"/>
    <mergeCell ref="E6:E7"/>
    <mergeCell ref="F6:F7"/>
    <mergeCell ref="G6:BN6"/>
    <mergeCell ref="BO6:BO7"/>
    <mergeCell ref="BP6:BP7"/>
    <mergeCell ref="BQ6:BQ7"/>
    <mergeCell ref="G7:I7"/>
    <mergeCell ref="J7:L7"/>
    <mergeCell ref="M7:O7"/>
    <mergeCell ref="P7:R7"/>
    <mergeCell ref="S7:U7"/>
    <mergeCell ref="V7:X7"/>
    <mergeCell ref="Y7:AA7"/>
    <mergeCell ref="AB7:AD7"/>
    <mergeCell ref="AE7:AG7"/>
    <mergeCell ref="AH7:AJ7"/>
    <mergeCell ref="AK7:AM7"/>
    <mergeCell ref="BF7:BH7"/>
    <mergeCell ref="BI7:BK7"/>
    <mergeCell ref="BL7:BN7"/>
    <mergeCell ref="AN7:AP7"/>
    <mergeCell ref="AQ7:AS7"/>
    <mergeCell ref="AT7:AV7"/>
    <mergeCell ref="AW7:AY7"/>
    <mergeCell ref="AZ7:BB7"/>
    <mergeCell ref="BC7:BE7"/>
  </mergeCells>
  <conditionalFormatting sqref="BP8:BP20">
    <cfRule type="containsErrors" dxfId="34"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1"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84"/>
  <sheetViews>
    <sheetView view="pageBreakPreview" zoomScale="70" zoomScaleNormal="100" zoomScaleSheetLayoutView="70" workbookViewId="0">
      <selection activeCell="M18" sqref="M18"/>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3.42578125" style="48"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37.85546875" style="52" customWidth="1"/>
    <col min="15" max="15" width="13.8554687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459" t="s">
        <v>484</v>
      </c>
      <c r="B1" s="459"/>
      <c r="C1" s="459"/>
      <c r="D1" s="459"/>
      <c r="E1" s="459"/>
      <c r="F1" s="459"/>
      <c r="G1" s="459"/>
      <c r="H1" s="459"/>
      <c r="I1" s="459"/>
      <c r="J1" s="459"/>
      <c r="K1" s="459"/>
      <c r="L1" s="459"/>
      <c r="M1" s="459"/>
      <c r="N1" s="459"/>
      <c r="O1" s="459"/>
      <c r="P1" s="459"/>
      <c r="T1" s="246">
        <v>2349</v>
      </c>
      <c r="U1" s="245">
        <v>100</v>
      </c>
    </row>
    <row r="2" spans="1:21" s="10" customFormat="1" ht="24.75" customHeight="1" x14ac:dyDescent="0.2">
      <c r="A2" s="479" t="s">
        <v>520</v>
      </c>
      <c r="B2" s="479"/>
      <c r="C2" s="479"/>
      <c r="D2" s="479"/>
      <c r="E2" s="479"/>
      <c r="F2" s="479"/>
      <c r="G2" s="479"/>
      <c r="H2" s="479"/>
      <c r="I2" s="479"/>
      <c r="J2" s="479"/>
      <c r="K2" s="479"/>
      <c r="L2" s="479"/>
      <c r="M2" s="479"/>
      <c r="N2" s="479"/>
      <c r="O2" s="479"/>
      <c r="P2" s="479"/>
      <c r="T2" s="246">
        <v>2354</v>
      </c>
      <c r="U2" s="245">
        <v>99</v>
      </c>
    </row>
    <row r="3" spans="1:21" s="12" customFormat="1" ht="21.75" customHeight="1" x14ac:dyDescent="0.2">
      <c r="A3" s="480" t="s">
        <v>83</v>
      </c>
      <c r="B3" s="480"/>
      <c r="C3" s="480"/>
      <c r="D3" s="481" t="s">
        <v>580</v>
      </c>
      <c r="E3" s="481"/>
      <c r="F3" s="482" t="s">
        <v>486</v>
      </c>
      <c r="G3" s="482"/>
      <c r="H3" s="11"/>
      <c r="I3" s="468" t="s">
        <v>481</v>
      </c>
      <c r="J3" s="469"/>
      <c r="K3" s="469"/>
      <c r="L3" s="469"/>
      <c r="M3" s="241" t="s">
        <v>346</v>
      </c>
      <c r="N3" s="466" t="s">
        <v>533</v>
      </c>
      <c r="O3" s="466"/>
      <c r="P3" s="466"/>
      <c r="T3" s="246">
        <v>2359</v>
      </c>
      <c r="U3" s="245">
        <v>98</v>
      </c>
    </row>
    <row r="4" spans="1:21" s="12" customFormat="1" ht="17.25" customHeight="1" x14ac:dyDescent="0.2">
      <c r="A4" s="473" t="s">
        <v>74</v>
      </c>
      <c r="B4" s="473"/>
      <c r="C4" s="473"/>
      <c r="D4" s="474" t="s">
        <v>521</v>
      </c>
      <c r="E4" s="474"/>
      <c r="F4" s="29"/>
      <c r="G4" s="29"/>
      <c r="H4" s="29"/>
      <c r="I4" s="29"/>
      <c r="J4" s="29"/>
      <c r="K4" s="29"/>
      <c r="L4" s="30"/>
      <c r="M4" s="76" t="s">
        <v>81</v>
      </c>
      <c r="N4" s="467" t="s">
        <v>517</v>
      </c>
      <c r="O4" s="467"/>
      <c r="P4" s="467"/>
      <c r="T4" s="246">
        <v>2364</v>
      </c>
      <c r="U4" s="245">
        <v>97</v>
      </c>
    </row>
    <row r="5" spans="1:21" s="10" customFormat="1" ht="19.5" customHeight="1" x14ac:dyDescent="0.2">
      <c r="A5" s="13"/>
      <c r="B5" s="13"/>
      <c r="C5" s="14"/>
      <c r="D5" s="15"/>
      <c r="E5" s="16"/>
      <c r="F5" s="16"/>
      <c r="G5" s="16"/>
      <c r="H5" s="16"/>
      <c r="I5" s="13"/>
      <c r="J5" s="13"/>
      <c r="K5" s="13"/>
      <c r="L5" s="17"/>
      <c r="M5" s="18"/>
      <c r="N5" s="465">
        <v>42169.760059953704</v>
      </c>
      <c r="O5" s="465"/>
      <c r="P5" s="465"/>
      <c r="T5" s="246">
        <v>2369</v>
      </c>
      <c r="U5" s="245">
        <v>96</v>
      </c>
    </row>
    <row r="6" spans="1:21" s="19" customFormat="1" ht="24.95" customHeight="1" x14ac:dyDescent="0.2">
      <c r="A6" s="475" t="s">
        <v>12</v>
      </c>
      <c r="B6" s="476" t="s">
        <v>69</v>
      </c>
      <c r="C6" s="478" t="s">
        <v>80</v>
      </c>
      <c r="D6" s="470" t="s">
        <v>14</v>
      </c>
      <c r="E6" s="470" t="s">
        <v>477</v>
      </c>
      <c r="F6" s="470" t="s">
        <v>15</v>
      </c>
      <c r="G6" s="471" t="s">
        <v>188</v>
      </c>
      <c r="I6" s="260" t="s">
        <v>16</v>
      </c>
      <c r="J6" s="261"/>
      <c r="K6" s="261"/>
      <c r="L6" s="261"/>
      <c r="M6" s="264" t="s">
        <v>339</v>
      </c>
      <c r="N6" s="265" t="s">
        <v>590</v>
      </c>
      <c r="O6" s="261"/>
      <c r="P6" s="262"/>
      <c r="T6" s="247">
        <v>2374</v>
      </c>
      <c r="U6" s="248">
        <v>95</v>
      </c>
    </row>
    <row r="7" spans="1:21" ht="26.25" customHeight="1" x14ac:dyDescent="0.2">
      <c r="A7" s="475"/>
      <c r="B7" s="477"/>
      <c r="C7" s="478"/>
      <c r="D7" s="470"/>
      <c r="E7" s="470"/>
      <c r="F7" s="470"/>
      <c r="G7" s="472"/>
      <c r="H7" s="20"/>
      <c r="I7" s="46" t="s">
        <v>482</v>
      </c>
      <c r="J7" s="43" t="s">
        <v>70</v>
      </c>
      <c r="K7" s="43" t="s">
        <v>69</v>
      </c>
      <c r="L7" s="44" t="s">
        <v>13</v>
      </c>
      <c r="M7" s="45" t="s">
        <v>14</v>
      </c>
      <c r="N7" s="45" t="s">
        <v>477</v>
      </c>
      <c r="O7" s="43" t="s">
        <v>15</v>
      </c>
      <c r="P7" s="43" t="s">
        <v>28</v>
      </c>
      <c r="T7" s="247">
        <v>2379</v>
      </c>
      <c r="U7" s="248">
        <v>94</v>
      </c>
    </row>
    <row r="8" spans="1:21" s="19" customFormat="1" ht="41.25" customHeight="1" x14ac:dyDescent="0.2">
      <c r="A8" s="330">
        <v>1</v>
      </c>
      <c r="B8" s="337">
        <v>17</v>
      </c>
      <c r="C8" s="333">
        <v>36040</v>
      </c>
      <c r="D8" s="338" t="s">
        <v>545</v>
      </c>
      <c r="E8" s="339" t="s">
        <v>546</v>
      </c>
      <c r="F8" s="340">
        <v>2291</v>
      </c>
      <c r="G8" s="359"/>
      <c r="H8" s="22"/>
      <c r="I8" s="330">
        <v>1</v>
      </c>
      <c r="J8" s="331" t="s">
        <v>123</v>
      </c>
      <c r="K8" s="332" t="s">
        <v>594</v>
      </c>
      <c r="L8" s="333" t="s">
        <v>594</v>
      </c>
      <c r="M8" s="334" t="s">
        <v>594</v>
      </c>
      <c r="N8" s="334" t="s">
        <v>594</v>
      </c>
      <c r="O8" s="340"/>
      <c r="P8" s="336"/>
      <c r="T8" s="247">
        <v>2384</v>
      </c>
      <c r="U8" s="248">
        <v>93</v>
      </c>
    </row>
    <row r="9" spans="1:21" s="19" customFormat="1" ht="41.25" customHeight="1" x14ac:dyDescent="0.2">
      <c r="A9" s="330">
        <v>2</v>
      </c>
      <c r="B9" s="337">
        <v>148</v>
      </c>
      <c r="C9" s="333">
        <v>35820</v>
      </c>
      <c r="D9" s="338" t="s">
        <v>540</v>
      </c>
      <c r="E9" s="339" t="s">
        <v>541</v>
      </c>
      <c r="F9" s="340">
        <v>2528</v>
      </c>
      <c r="G9" s="359"/>
      <c r="H9" s="22"/>
      <c r="I9" s="330">
        <v>2</v>
      </c>
      <c r="J9" s="331" t="s">
        <v>124</v>
      </c>
      <c r="K9" s="332">
        <v>148</v>
      </c>
      <c r="L9" s="333">
        <v>35820</v>
      </c>
      <c r="M9" s="334" t="s">
        <v>540</v>
      </c>
      <c r="N9" s="334" t="s">
        <v>541</v>
      </c>
      <c r="O9" s="340">
        <v>2528</v>
      </c>
      <c r="P9" s="336">
        <v>2</v>
      </c>
      <c r="T9" s="247">
        <v>2389</v>
      </c>
      <c r="U9" s="248">
        <v>92</v>
      </c>
    </row>
    <row r="10" spans="1:21" s="19" customFormat="1" ht="41.25" customHeight="1" x14ac:dyDescent="0.2">
      <c r="A10" s="330"/>
      <c r="B10" s="337"/>
      <c r="C10" s="333"/>
      <c r="D10" s="338"/>
      <c r="E10" s="339"/>
      <c r="F10" s="340"/>
      <c r="G10" s="359"/>
      <c r="H10" s="22"/>
      <c r="I10" s="330">
        <v>3</v>
      </c>
      <c r="J10" s="331" t="s">
        <v>125</v>
      </c>
      <c r="K10" s="332">
        <v>17</v>
      </c>
      <c r="L10" s="333">
        <v>36040</v>
      </c>
      <c r="M10" s="334" t="s">
        <v>545</v>
      </c>
      <c r="N10" s="334" t="s">
        <v>546</v>
      </c>
      <c r="O10" s="340">
        <v>2291</v>
      </c>
      <c r="P10" s="336">
        <v>1</v>
      </c>
      <c r="T10" s="247">
        <v>2394</v>
      </c>
      <c r="U10" s="248">
        <v>91</v>
      </c>
    </row>
    <row r="11" spans="1:21" s="19" customFormat="1" ht="41.25" customHeight="1" x14ac:dyDescent="0.2">
      <c r="A11" s="330"/>
      <c r="B11" s="337"/>
      <c r="C11" s="333"/>
      <c r="D11" s="338"/>
      <c r="E11" s="339"/>
      <c r="F11" s="340"/>
      <c r="G11" s="359"/>
      <c r="H11" s="22"/>
      <c r="I11" s="330">
        <v>4</v>
      </c>
      <c r="J11" s="331" t="s">
        <v>126</v>
      </c>
      <c r="K11" s="332" t="s">
        <v>594</v>
      </c>
      <c r="L11" s="333" t="s">
        <v>594</v>
      </c>
      <c r="M11" s="334" t="s">
        <v>594</v>
      </c>
      <c r="N11" s="334" t="s">
        <v>594</v>
      </c>
      <c r="O11" s="340"/>
      <c r="P11" s="336"/>
      <c r="T11" s="247">
        <v>2399</v>
      </c>
      <c r="U11" s="248">
        <v>90</v>
      </c>
    </row>
    <row r="12" spans="1:21" s="19" customFormat="1" ht="41.25" customHeight="1" x14ac:dyDescent="0.2">
      <c r="A12" s="330"/>
      <c r="B12" s="337"/>
      <c r="C12" s="333"/>
      <c r="D12" s="338"/>
      <c r="E12" s="339"/>
      <c r="F12" s="340"/>
      <c r="G12" s="359"/>
      <c r="H12" s="22"/>
      <c r="I12" s="330">
        <v>5</v>
      </c>
      <c r="J12" s="331" t="s">
        <v>127</v>
      </c>
      <c r="K12" s="332" t="s">
        <v>594</v>
      </c>
      <c r="L12" s="333" t="s">
        <v>594</v>
      </c>
      <c r="M12" s="334" t="s">
        <v>594</v>
      </c>
      <c r="N12" s="334" t="s">
        <v>594</v>
      </c>
      <c r="O12" s="340"/>
      <c r="P12" s="336"/>
      <c r="T12" s="247">
        <v>2404</v>
      </c>
      <c r="U12" s="248">
        <v>89</v>
      </c>
    </row>
    <row r="13" spans="1:21" s="19" customFormat="1" ht="41.25" customHeight="1" x14ac:dyDescent="0.2">
      <c r="A13" s="330"/>
      <c r="B13" s="337"/>
      <c r="C13" s="333"/>
      <c r="D13" s="338"/>
      <c r="E13" s="339"/>
      <c r="F13" s="340"/>
      <c r="G13" s="359"/>
      <c r="H13" s="22"/>
      <c r="I13" s="330">
        <v>6</v>
      </c>
      <c r="J13" s="331" t="s">
        <v>128</v>
      </c>
      <c r="K13" s="332" t="s">
        <v>594</v>
      </c>
      <c r="L13" s="333" t="s">
        <v>594</v>
      </c>
      <c r="M13" s="334" t="s">
        <v>594</v>
      </c>
      <c r="N13" s="334" t="s">
        <v>594</v>
      </c>
      <c r="O13" s="340"/>
      <c r="P13" s="336"/>
      <c r="T13" s="247">
        <v>2409</v>
      </c>
      <c r="U13" s="248">
        <v>88</v>
      </c>
    </row>
    <row r="14" spans="1:21" s="19" customFormat="1" ht="41.25" customHeight="1" x14ac:dyDescent="0.2">
      <c r="A14" s="66"/>
      <c r="B14" s="310"/>
      <c r="C14" s="116"/>
      <c r="D14" s="311"/>
      <c r="E14" s="175"/>
      <c r="F14" s="117"/>
      <c r="G14" s="359"/>
      <c r="H14" s="22"/>
      <c r="I14" s="260" t="s">
        <v>17</v>
      </c>
      <c r="J14" s="261"/>
      <c r="K14" s="261"/>
      <c r="L14" s="261"/>
      <c r="M14" s="264" t="s">
        <v>339</v>
      </c>
      <c r="N14" s="265"/>
      <c r="O14" s="261"/>
      <c r="P14" s="262"/>
      <c r="T14" s="247">
        <v>2424</v>
      </c>
      <c r="U14" s="248">
        <v>85</v>
      </c>
    </row>
    <row r="15" spans="1:21" s="19" customFormat="1" ht="41.25" customHeight="1" x14ac:dyDescent="0.2">
      <c r="A15" s="66"/>
      <c r="B15" s="310"/>
      <c r="C15" s="116"/>
      <c r="D15" s="311"/>
      <c r="E15" s="175"/>
      <c r="F15" s="117"/>
      <c r="G15" s="359"/>
      <c r="H15" s="22"/>
      <c r="I15" s="46" t="s">
        <v>482</v>
      </c>
      <c r="J15" s="43" t="s">
        <v>70</v>
      </c>
      <c r="K15" s="43" t="s">
        <v>69</v>
      </c>
      <c r="L15" s="44" t="s">
        <v>13</v>
      </c>
      <c r="M15" s="45" t="s">
        <v>14</v>
      </c>
      <c r="N15" s="45" t="s">
        <v>477</v>
      </c>
      <c r="O15" s="43" t="s">
        <v>15</v>
      </c>
      <c r="P15" s="43" t="s">
        <v>28</v>
      </c>
      <c r="T15" s="247">
        <v>2429</v>
      </c>
      <c r="U15" s="248">
        <v>84</v>
      </c>
    </row>
    <row r="16" spans="1:21" s="19" customFormat="1" ht="41.25" customHeight="1" x14ac:dyDescent="0.2">
      <c r="A16" s="66"/>
      <c r="B16" s="310"/>
      <c r="C16" s="116"/>
      <c r="D16" s="311"/>
      <c r="E16" s="175"/>
      <c r="F16" s="117"/>
      <c r="G16" s="359"/>
      <c r="H16" s="22"/>
      <c r="I16" s="66">
        <v>1</v>
      </c>
      <c r="J16" s="209" t="s">
        <v>129</v>
      </c>
      <c r="K16" s="268" t="s">
        <v>594</v>
      </c>
      <c r="L16" s="116" t="s">
        <v>594</v>
      </c>
      <c r="M16" s="210" t="s">
        <v>594</v>
      </c>
      <c r="N16" s="210" t="s">
        <v>594</v>
      </c>
      <c r="O16" s="117"/>
      <c r="P16" s="309"/>
      <c r="T16" s="247">
        <v>2434</v>
      </c>
      <c r="U16" s="248">
        <v>83</v>
      </c>
    </row>
    <row r="17" spans="1:21" s="19" customFormat="1" ht="41.25" customHeight="1" x14ac:dyDescent="0.2">
      <c r="A17" s="66"/>
      <c r="B17" s="310"/>
      <c r="C17" s="116"/>
      <c r="D17" s="311"/>
      <c r="E17" s="175"/>
      <c r="F17" s="117"/>
      <c r="G17" s="359"/>
      <c r="H17" s="22"/>
      <c r="I17" s="66">
        <v>2</v>
      </c>
      <c r="J17" s="209" t="s">
        <v>130</v>
      </c>
      <c r="K17" s="268" t="s">
        <v>594</v>
      </c>
      <c r="L17" s="116" t="s">
        <v>594</v>
      </c>
      <c r="M17" s="210" t="s">
        <v>594</v>
      </c>
      <c r="N17" s="210" t="s">
        <v>594</v>
      </c>
      <c r="O17" s="117"/>
      <c r="P17" s="309"/>
      <c r="T17" s="247">
        <v>2439</v>
      </c>
      <c r="U17" s="248">
        <v>82</v>
      </c>
    </row>
    <row r="18" spans="1:21" s="19" customFormat="1" ht="41.25" customHeight="1" x14ac:dyDescent="0.2">
      <c r="A18" s="66"/>
      <c r="B18" s="310"/>
      <c r="C18" s="116"/>
      <c r="D18" s="311"/>
      <c r="E18" s="175"/>
      <c r="F18" s="117"/>
      <c r="G18" s="359"/>
      <c r="H18" s="22"/>
      <c r="I18" s="66">
        <v>3</v>
      </c>
      <c r="J18" s="209" t="s">
        <v>131</v>
      </c>
      <c r="K18" s="268" t="s">
        <v>594</v>
      </c>
      <c r="L18" s="116" t="s">
        <v>594</v>
      </c>
      <c r="M18" s="210" t="s">
        <v>594</v>
      </c>
      <c r="N18" s="210" t="s">
        <v>594</v>
      </c>
      <c r="O18" s="117"/>
      <c r="P18" s="309"/>
      <c r="T18" s="247">
        <v>2444</v>
      </c>
      <c r="U18" s="248">
        <v>81</v>
      </c>
    </row>
    <row r="19" spans="1:21" s="19" customFormat="1" ht="41.25" customHeight="1" x14ac:dyDescent="0.2">
      <c r="A19" s="66"/>
      <c r="B19" s="310"/>
      <c r="C19" s="116"/>
      <c r="D19" s="311"/>
      <c r="E19" s="175"/>
      <c r="F19" s="117"/>
      <c r="G19" s="359"/>
      <c r="H19" s="22"/>
      <c r="I19" s="66">
        <v>4</v>
      </c>
      <c r="J19" s="209" t="s">
        <v>132</v>
      </c>
      <c r="K19" s="268" t="s">
        <v>594</v>
      </c>
      <c r="L19" s="116" t="s">
        <v>594</v>
      </c>
      <c r="M19" s="210" t="s">
        <v>594</v>
      </c>
      <c r="N19" s="210" t="s">
        <v>594</v>
      </c>
      <c r="O19" s="117"/>
      <c r="P19" s="309"/>
      <c r="T19" s="247">
        <v>2449</v>
      </c>
      <c r="U19" s="248">
        <v>80</v>
      </c>
    </row>
    <row r="20" spans="1:21" s="19" customFormat="1" ht="41.25" customHeight="1" x14ac:dyDescent="0.2">
      <c r="A20" s="66"/>
      <c r="B20" s="310"/>
      <c r="C20" s="116"/>
      <c r="D20" s="311"/>
      <c r="E20" s="175"/>
      <c r="F20" s="117"/>
      <c r="G20" s="359"/>
      <c r="H20" s="22"/>
      <c r="I20" s="66">
        <v>5</v>
      </c>
      <c r="J20" s="209" t="s">
        <v>133</v>
      </c>
      <c r="K20" s="268" t="s">
        <v>594</v>
      </c>
      <c r="L20" s="116" t="s">
        <v>594</v>
      </c>
      <c r="M20" s="210" t="s">
        <v>594</v>
      </c>
      <c r="N20" s="210" t="s">
        <v>594</v>
      </c>
      <c r="O20" s="117"/>
      <c r="P20" s="309"/>
      <c r="T20" s="247">
        <v>2454</v>
      </c>
      <c r="U20" s="248">
        <v>79</v>
      </c>
    </row>
    <row r="21" spans="1:21" s="19" customFormat="1" ht="41.25" customHeight="1" x14ac:dyDescent="0.2">
      <c r="A21" s="66"/>
      <c r="B21" s="310"/>
      <c r="C21" s="116"/>
      <c r="D21" s="311"/>
      <c r="E21" s="175"/>
      <c r="F21" s="117"/>
      <c r="G21" s="359"/>
      <c r="H21" s="22"/>
      <c r="I21" s="66">
        <v>6</v>
      </c>
      <c r="J21" s="209" t="s">
        <v>134</v>
      </c>
      <c r="K21" s="268" t="s">
        <v>594</v>
      </c>
      <c r="L21" s="116" t="s">
        <v>594</v>
      </c>
      <c r="M21" s="210" t="s">
        <v>594</v>
      </c>
      <c r="N21" s="210" t="s">
        <v>594</v>
      </c>
      <c r="O21" s="117"/>
      <c r="P21" s="309"/>
      <c r="T21" s="247">
        <v>2459</v>
      </c>
      <c r="U21" s="248">
        <v>78</v>
      </c>
    </row>
    <row r="22" spans="1:21" s="19" customFormat="1" ht="41.25" customHeight="1" x14ac:dyDescent="0.2">
      <c r="A22" s="66"/>
      <c r="B22" s="310"/>
      <c r="C22" s="116"/>
      <c r="D22" s="311"/>
      <c r="E22" s="175"/>
      <c r="F22" s="117"/>
      <c r="G22" s="359"/>
      <c r="H22" s="22"/>
      <c r="I22" s="260" t="s">
        <v>18</v>
      </c>
      <c r="J22" s="261"/>
      <c r="K22" s="261"/>
      <c r="L22" s="261"/>
      <c r="M22" s="264" t="s">
        <v>339</v>
      </c>
      <c r="N22" s="265"/>
      <c r="O22" s="261"/>
      <c r="P22" s="262"/>
      <c r="T22" s="247">
        <v>2474</v>
      </c>
      <c r="U22" s="248">
        <v>75</v>
      </c>
    </row>
    <row r="23" spans="1:21" s="19" customFormat="1" ht="41.25" customHeight="1" x14ac:dyDescent="0.2">
      <c r="A23" s="66"/>
      <c r="B23" s="310"/>
      <c r="C23" s="116"/>
      <c r="D23" s="311"/>
      <c r="E23" s="175"/>
      <c r="F23" s="117"/>
      <c r="G23" s="359"/>
      <c r="H23" s="22"/>
      <c r="I23" s="46" t="s">
        <v>482</v>
      </c>
      <c r="J23" s="43" t="s">
        <v>70</v>
      </c>
      <c r="K23" s="43" t="s">
        <v>69</v>
      </c>
      <c r="L23" s="44" t="s">
        <v>13</v>
      </c>
      <c r="M23" s="45" t="s">
        <v>14</v>
      </c>
      <c r="N23" s="45" t="s">
        <v>477</v>
      </c>
      <c r="O23" s="43" t="s">
        <v>15</v>
      </c>
      <c r="P23" s="43" t="s">
        <v>28</v>
      </c>
      <c r="T23" s="247">
        <v>2479</v>
      </c>
      <c r="U23" s="248">
        <v>74</v>
      </c>
    </row>
    <row r="24" spans="1:21" s="19" customFormat="1" ht="41.25" customHeight="1" x14ac:dyDescent="0.2">
      <c r="A24" s="66"/>
      <c r="B24" s="310"/>
      <c r="C24" s="116"/>
      <c r="D24" s="311"/>
      <c r="E24" s="175"/>
      <c r="F24" s="117"/>
      <c r="G24" s="359"/>
      <c r="H24" s="22"/>
      <c r="I24" s="66">
        <v>1</v>
      </c>
      <c r="J24" s="209" t="s">
        <v>135</v>
      </c>
      <c r="K24" s="268" t="s">
        <v>594</v>
      </c>
      <c r="L24" s="116" t="s">
        <v>594</v>
      </c>
      <c r="M24" s="210" t="s">
        <v>594</v>
      </c>
      <c r="N24" s="210" t="s">
        <v>594</v>
      </c>
      <c r="O24" s="117"/>
      <c r="P24" s="309"/>
      <c r="T24" s="247">
        <v>2484</v>
      </c>
      <c r="U24" s="248">
        <v>73</v>
      </c>
    </row>
    <row r="25" spans="1:21" s="19" customFormat="1" ht="41.25" customHeight="1" x14ac:dyDescent="0.2">
      <c r="A25" s="66"/>
      <c r="B25" s="310"/>
      <c r="C25" s="116"/>
      <c r="D25" s="311"/>
      <c r="E25" s="175"/>
      <c r="F25" s="117"/>
      <c r="G25" s="359"/>
      <c r="H25" s="22"/>
      <c r="I25" s="66">
        <v>2</v>
      </c>
      <c r="J25" s="209" t="s">
        <v>136</v>
      </c>
      <c r="K25" s="268" t="s">
        <v>594</v>
      </c>
      <c r="L25" s="116" t="s">
        <v>594</v>
      </c>
      <c r="M25" s="210" t="s">
        <v>594</v>
      </c>
      <c r="N25" s="210" t="s">
        <v>594</v>
      </c>
      <c r="O25" s="117"/>
      <c r="P25" s="309"/>
      <c r="T25" s="247">
        <v>2490</v>
      </c>
      <c r="U25" s="248">
        <v>72</v>
      </c>
    </row>
    <row r="26" spans="1:21" s="19" customFormat="1" ht="41.25" customHeight="1" x14ac:dyDescent="0.2">
      <c r="A26" s="66"/>
      <c r="B26" s="310"/>
      <c r="C26" s="116"/>
      <c r="D26" s="311"/>
      <c r="E26" s="175"/>
      <c r="F26" s="117"/>
      <c r="G26" s="359"/>
      <c r="H26" s="22"/>
      <c r="I26" s="66">
        <v>3</v>
      </c>
      <c r="J26" s="209" t="s">
        <v>137</v>
      </c>
      <c r="K26" s="268" t="s">
        <v>594</v>
      </c>
      <c r="L26" s="116" t="s">
        <v>594</v>
      </c>
      <c r="M26" s="210" t="s">
        <v>594</v>
      </c>
      <c r="N26" s="210" t="s">
        <v>594</v>
      </c>
      <c r="O26" s="117"/>
      <c r="P26" s="309"/>
      <c r="T26" s="247">
        <v>2500</v>
      </c>
      <c r="U26" s="248">
        <v>71</v>
      </c>
    </row>
    <row r="27" spans="1:21" s="19" customFormat="1" ht="41.25" customHeight="1" x14ac:dyDescent="0.2">
      <c r="A27" s="66"/>
      <c r="B27" s="310"/>
      <c r="C27" s="116"/>
      <c r="D27" s="311"/>
      <c r="E27" s="175"/>
      <c r="F27" s="117"/>
      <c r="G27" s="359"/>
      <c r="H27" s="22"/>
      <c r="I27" s="66">
        <v>4</v>
      </c>
      <c r="J27" s="209" t="s">
        <v>138</v>
      </c>
      <c r="K27" s="268" t="s">
        <v>594</v>
      </c>
      <c r="L27" s="116" t="s">
        <v>594</v>
      </c>
      <c r="M27" s="210" t="s">
        <v>594</v>
      </c>
      <c r="N27" s="210" t="s">
        <v>594</v>
      </c>
      <c r="O27" s="117"/>
      <c r="P27" s="309"/>
      <c r="T27" s="247">
        <v>2510</v>
      </c>
      <c r="U27" s="248">
        <v>70</v>
      </c>
    </row>
    <row r="28" spans="1:21" s="19" customFormat="1" ht="41.25" customHeight="1" x14ac:dyDescent="0.2">
      <c r="A28" s="66"/>
      <c r="B28" s="310"/>
      <c r="C28" s="116"/>
      <c r="D28" s="311"/>
      <c r="E28" s="175"/>
      <c r="F28" s="117"/>
      <c r="G28" s="359"/>
      <c r="H28" s="22"/>
      <c r="I28" s="66">
        <v>5</v>
      </c>
      <c r="J28" s="209" t="s">
        <v>139</v>
      </c>
      <c r="K28" s="268" t="s">
        <v>594</v>
      </c>
      <c r="L28" s="116" t="s">
        <v>594</v>
      </c>
      <c r="M28" s="210" t="s">
        <v>594</v>
      </c>
      <c r="N28" s="210" t="s">
        <v>594</v>
      </c>
      <c r="O28" s="117"/>
      <c r="P28" s="309"/>
      <c r="T28" s="247">
        <v>2520</v>
      </c>
      <c r="U28" s="248">
        <v>69</v>
      </c>
    </row>
    <row r="29" spans="1:21" s="19" customFormat="1" ht="41.25" customHeight="1" x14ac:dyDescent="0.2">
      <c r="A29" s="66"/>
      <c r="B29" s="310"/>
      <c r="C29" s="116"/>
      <c r="D29" s="311"/>
      <c r="E29" s="175"/>
      <c r="F29" s="117"/>
      <c r="G29" s="359"/>
      <c r="H29" s="22"/>
      <c r="I29" s="66">
        <v>6</v>
      </c>
      <c r="J29" s="209" t="s">
        <v>140</v>
      </c>
      <c r="K29" s="268" t="s">
        <v>594</v>
      </c>
      <c r="L29" s="116" t="s">
        <v>594</v>
      </c>
      <c r="M29" s="210" t="s">
        <v>594</v>
      </c>
      <c r="N29" s="210" t="s">
        <v>594</v>
      </c>
      <c r="O29" s="117"/>
      <c r="P29" s="309"/>
      <c r="T29" s="247">
        <v>2530</v>
      </c>
      <c r="U29" s="248">
        <v>68</v>
      </c>
    </row>
    <row r="30" spans="1:21" ht="13.5" customHeight="1" x14ac:dyDescent="0.2">
      <c r="A30" s="32"/>
      <c r="B30" s="32"/>
      <c r="C30" s="33"/>
      <c r="D30" s="53"/>
      <c r="E30" s="34"/>
      <c r="F30" s="35"/>
      <c r="G30" s="36"/>
      <c r="I30" s="37"/>
      <c r="J30" s="38"/>
      <c r="K30" s="39"/>
      <c r="L30" s="40"/>
      <c r="M30" s="49"/>
      <c r="N30" s="49"/>
      <c r="O30" s="41"/>
      <c r="P30" s="39"/>
      <c r="T30" s="247">
        <v>2660</v>
      </c>
      <c r="U30" s="248">
        <v>55</v>
      </c>
    </row>
    <row r="31" spans="1:21" ht="14.25" customHeight="1" x14ac:dyDescent="0.2">
      <c r="A31" s="26" t="s">
        <v>19</v>
      </c>
      <c r="B31" s="26"/>
      <c r="C31" s="26"/>
      <c r="D31" s="54"/>
      <c r="E31" s="47" t="s">
        <v>0</v>
      </c>
      <c r="F31" s="42" t="s">
        <v>1</v>
      </c>
      <c r="G31" s="23"/>
      <c r="H31" s="27" t="s">
        <v>2</v>
      </c>
      <c r="I31" s="27"/>
      <c r="J31" s="27"/>
      <c r="K31" s="27"/>
      <c r="M31" s="50" t="s">
        <v>3</v>
      </c>
      <c r="N31" s="51" t="s">
        <v>3</v>
      </c>
      <c r="O31" s="23" t="s">
        <v>3</v>
      </c>
      <c r="P31" s="26"/>
      <c r="Q31" s="28"/>
      <c r="T31" s="247">
        <v>2670</v>
      </c>
      <c r="U31" s="248">
        <v>54</v>
      </c>
    </row>
    <row r="32" spans="1:21" x14ac:dyDescent="0.2">
      <c r="T32" s="247">
        <v>2680</v>
      </c>
      <c r="U32" s="248">
        <v>53</v>
      </c>
    </row>
    <row r="33" spans="20:21" x14ac:dyDescent="0.2">
      <c r="T33" s="247">
        <v>2690</v>
      </c>
      <c r="U33" s="248">
        <v>52</v>
      </c>
    </row>
    <row r="34" spans="20:21" x14ac:dyDescent="0.2">
      <c r="T34" s="247">
        <v>2700</v>
      </c>
      <c r="U34" s="248">
        <v>51</v>
      </c>
    </row>
    <row r="35" spans="20:21" x14ac:dyDescent="0.2">
      <c r="T35" s="247">
        <v>2710</v>
      </c>
      <c r="U35" s="248">
        <v>50</v>
      </c>
    </row>
    <row r="36" spans="20:21" x14ac:dyDescent="0.2">
      <c r="T36" s="247">
        <v>2720</v>
      </c>
      <c r="U36" s="248">
        <v>49</v>
      </c>
    </row>
    <row r="37" spans="20:21" x14ac:dyDescent="0.2">
      <c r="T37" s="247">
        <v>2730</v>
      </c>
      <c r="U37" s="248">
        <v>48</v>
      </c>
    </row>
    <row r="38" spans="20:21" x14ac:dyDescent="0.2">
      <c r="T38" s="247">
        <v>2740</v>
      </c>
      <c r="U38" s="248">
        <v>47</v>
      </c>
    </row>
    <row r="39" spans="20:21" x14ac:dyDescent="0.2">
      <c r="T39" s="247">
        <v>2750</v>
      </c>
      <c r="U39" s="248">
        <v>46</v>
      </c>
    </row>
    <row r="40" spans="20:21" x14ac:dyDescent="0.2">
      <c r="T40" s="247">
        <v>2760</v>
      </c>
      <c r="U40" s="248">
        <v>45</v>
      </c>
    </row>
    <row r="41" spans="20:21" x14ac:dyDescent="0.2">
      <c r="T41" s="247">
        <v>2770</v>
      </c>
      <c r="U41" s="248">
        <v>44</v>
      </c>
    </row>
    <row r="42" spans="20:21" x14ac:dyDescent="0.2">
      <c r="T42" s="247">
        <v>2780</v>
      </c>
      <c r="U42" s="248">
        <v>43</v>
      </c>
    </row>
    <row r="43" spans="20:21" x14ac:dyDescent="0.2">
      <c r="T43" s="247">
        <v>2790</v>
      </c>
      <c r="U43" s="248">
        <v>42</v>
      </c>
    </row>
    <row r="44" spans="20:21" x14ac:dyDescent="0.2">
      <c r="T44" s="247">
        <v>2800</v>
      </c>
      <c r="U44" s="248">
        <v>41</v>
      </c>
    </row>
    <row r="45" spans="20:21" x14ac:dyDescent="0.2">
      <c r="T45" s="247">
        <v>2810</v>
      </c>
      <c r="U45" s="248">
        <v>40</v>
      </c>
    </row>
    <row r="46" spans="20:21" x14ac:dyDescent="0.2">
      <c r="T46" s="247">
        <v>2830</v>
      </c>
      <c r="U46" s="248">
        <v>39</v>
      </c>
    </row>
    <row r="47" spans="20:21" x14ac:dyDescent="0.2">
      <c r="T47" s="247">
        <v>2850</v>
      </c>
      <c r="U47" s="248">
        <v>38</v>
      </c>
    </row>
    <row r="48" spans="20:21" x14ac:dyDescent="0.2">
      <c r="T48" s="247">
        <v>2870</v>
      </c>
      <c r="U48" s="248">
        <v>37</v>
      </c>
    </row>
    <row r="49" spans="20:21" x14ac:dyDescent="0.2">
      <c r="T49" s="247">
        <v>2890</v>
      </c>
      <c r="U49" s="248">
        <v>36</v>
      </c>
    </row>
    <row r="50" spans="20:21" x14ac:dyDescent="0.2">
      <c r="T50" s="247">
        <v>2910</v>
      </c>
      <c r="U50" s="248">
        <v>35</v>
      </c>
    </row>
    <row r="51" spans="20:21" x14ac:dyDescent="0.2">
      <c r="T51" s="247">
        <v>2930</v>
      </c>
      <c r="U51" s="248">
        <v>34</v>
      </c>
    </row>
    <row r="52" spans="20:21" x14ac:dyDescent="0.2">
      <c r="T52" s="247">
        <v>2950</v>
      </c>
      <c r="U52" s="248">
        <v>33</v>
      </c>
    </row>
    <row r="53" spans="20:21" x14ac:dyDescent="0.2">
      <c r="T53" s="247">
        <v>2970</v>
      </c>
      <c r="U53" s="248">
        <v>32</v>
      </c>
    </row>
    <row r="54" spans="20:21" x14ac:dyDescent="0.2">
      <c r="T54" s="247">
        <v>2990</v>
      </c>
      <c r="U54" s="248">
        <v>31</v>
      </c>
    </row>
    <row r="55" spans="20:21" x14ac:dyDescent="0.2">
      <c r="T55" s="247">
        <v>3010</v>
      </c>
      <c r="U55" s="248">
        <v>30</v>
      </c>
    </row>
    <row r="56" spans="20:21" x14ac:dyDescent="0.2">
      <c r="T56" s="247">
        <v>3030</v>
      </c>
      <c r="U56" s="248">
        <v>29</v>
      </c>
    </row>
    <row r="57" spans="20:21" x14ac:dyDescent="0.2">
      <c r="T57" s="247">
        <v>3050</v>
      </c>
      <c r="U57" s="248">
        <v>28</v>
      </c>
    </row>
    <row r="58" spans="20:21" x14ac:dyDescent="0.2">
      <c r="T58" s="247">
        <v>3070</v>
      </c>
      <c r="U58" s="248">
        <v>27</v>
      </c>
    </row>
    <row r="59" spans="20:21" x14ac:dyDescent="0.2">
      <c r="T59" s="247">
        <v>3090</v>
      </c>
      <c r="U59" s="248">
        <v>26</v>
      </c>
    </row>
    <row r="60" spans="20:21" x14ac:dyDescent="0.2">
      <c r="T60" s="247">
        <v>3110</v>
      </c>
      <c r="U60" s="248">
        <v>25</v>
      </c>
    </row>
    <row r="61" spans="20:21" x14ac:dyDescent="0.2">
      <c r="T61" s="247">
        <v>3130</v>
      </c>
      <c r="U61" s="248">
        <v>24</v>
      </c>
    </row>
    <row r="62" spans="20:21" x14ac:dyDescent="0.2">
      <c r="T62" s="247">
        <v>3150</v>
      </c>
      <c r="U62" s="248">
        <v>23</v>
      </c>
    </row>
    <row r="63" spans="20:21" x14ac:dyDescent="0.2">
      <c r="T63" s="247">
        <v>3170</v>
      </c>
      <c r="U63" s="248">
        <v>22</v>
      </c>
    </row>
    <row r="64" spans="20:21" x14ac:dyDescent="0.2">
      <c r="T64" s="247">
        <v>3200</v>
      </c>
      <c r="U64" s="248">
        <v>21</v>
      </c>
    </row>
    <row r="65" spans="20:21" x14ac:dyDescent="0.2">
      <c r="T65" s="247">
        <v>3230</v>
      </c>
      <c r="U65" s="248">
        <v>20</v>
      </c>
    </row>
    <row r="66" spans="20:21" x14ac:dyDescent="0.2">
      <c r="T66" s="247">
        <v>3260</v>
      </c>
      <c r="U66" s="248">
        <v>19</v>
      </c>
    </row>
    <row r="67" spans="20:21" x14ac:dyDescent="0.2">
      <c r="T67" s="247">
        <v>3290</v>
      </c>
      <c r="U67" s="248">
        <v>18</v>
      </c>
    </row>
    <row r="68" spans="20:21" x14ac:dyDescent="0.2">
      <c r="T68" s="247">
        <v>3320</v>
      </c>
      <c r="U68" s="248">
        <v>17</v>
      </c>
    </row>
    <row r="69" spans="20:21" x14ac:dyDescent="0.2">
      <c r="T69" s="247">
        <v>3350</v>
      </c>
      <c r="U69" s="248">
        <v>16</v>
      </c>
    </row>
    <row r="70" spans="20:21" x14ac:dyDescent="0.2">
      <c r="T70" s="247">
        <v>3380</v>
      </c>
      <c r="U70" s="248">
        <v>15</v>
      </c>
    </row>
    <row r="71" spans="20:21" x14ac:dyDescent="0.2">
      <c r="T71" s="247">
        <v>3410</v>
      </c>
      <c r="U71" s="248">
        <v>14</v>
      </c>
    </row>
    <row r="72" spans="20:21" x14ac:dyDescent="0.2">
      <c r="T72" s="247">
        <v>3440</v>
      </c>
      <c r="U72" s="248">
        <v>13</v>
      </c>
    </row>
    <row r="73" spans="20:21" x14ac:dyDescent="0.2">
      <c r="T73" s="247">
        <v>3470</v>
      </c>
      <c r="U73" s="248">
        <v>12</v>
      </c>
    </row>
    <row r="74" spans="20:21" x14ac:dyDescent="0.2">
      <c r="T74" s="247">
        <v>3510</v>
      </c>
      <c r="U74" s="248">
        <v>11</v>
      </c>
    </row>
    <row r="75" spans="20:21" x14ac:dyDescent="0.2">
      <c r="T75" s="247">
        <v>3550</v>
      </c>
      <c r="U75" s="248">
        <v>10</v>
      </c>
    </row>
    <row r="76" spans="20:21" x14ac:dyDescent="0.2">
      <c r="T76" s="247">
        <v>3590</v>
      </c>
      <c r="U76" s="248">
        <v>9</v>
      </c>
    </row>
    <row r="77" spans="20:21" x14ac:dyDescent="0.2">
      <c r="T77" s="247">
        <v>3630</v>
      </c>
      <c r="U77" s="248">
        <v>8</v>
      </c>
    </row>
    <row r="78" spans="20:21" x14ac:dyDescent="0.2">
      <c r="T78" s="247">
        <v>3670</v>
      </c>
      <c r="U78" s="248">
        <v>7</v>
      </c>
    </row>
    <row r="79" spans="20:21" x14ac:dyDescent="0.2">
      <c r="T79" s="247">
        <v>3710</v>
      </c>
      <c r="U79" s="248">
        <v>6</v>
      </c>
    </row>
    <row r="80" spans="20:21" x14ac:dyDescent="0.2">
      <c r="T80" s="247">
        <v>3750</v>
      </c>
      <c r="U80" s="248">
        <v>5</v>
      </c>
    </row>
    <row r="81" spans="20:21" x14ac:dyDescent="0.2">
      <c r="T81" s="247">
        <v>3800</v>
      </c>
      <c r="U81" s="248">
        <v>4</v>
      </c>
    </row>
    <row r="82" spans="20:21" x14ac:dyDescent="0.2">
      <c r="T82" s="247">
        <v>3850</v>
      </c>
      <c r="U82" s="248">
        <v>3</v>
      </c>
    </row>
    <row r="83" spans="20:21" x14ac:dyDescent="0.2">
      <c r="T83" s="247">
        <v>3900</v>
      </c>
      <c r="U83" s="248">
        <v>2</v>
      </c>
    </row>
    <row r="84" spans="20:21" x14ac:dyDescent="0.2">
      <c r="T84" s="247">
        <v>3950</v>
      </c>
      <c r="U84" s="248">
        <v>1</v>
      </c>
    </row>
  </sheetData>
  <sortState ref="B8:F9">
    <sortCondition ref="F8:F9"/>
  </sortState>
  <mergeCells count="18">
    <mergeCell ref="A1:P1"/>
    <mergeCell ref="A2:P2"/>
    <mergeCell ref="A3:C3"/>
    <mergeCell ref="D3:E3"/>
    <mergeCell ref="F3:G3"/>
    <mergeCell ref="I3:L3"/>
    <mergeCell ref="N3:P3"/>
    <mergeCell ref="G6:G7"/>
    <mergeCell ref="A4:C4"/>
    <mergeCell ref="D4:E4"/>
    <mergeCell ref="N4:P4"/>
    <mergeCell ref="N5:P5"/>
    <mergeCell ref="A6:A7"/>
    <mergeCell ref="B6:B7"/>
    <mergeCell ref="C6:C7"/>
    <mergeCell ref="D6:D7"/>
    <mergeCell ref="E6:E7"/>
    <mergeCell ref="F6:F7"/>
  </mergeCells>
  <conditionalFormatting sqref="G8:G29">
    <cfRule type="containsText" dxfId="33" priority="1" stopIfTrue="1" operator="containsText" text="1395">
      <formula>NOT(ISERROR(SEARCH("1395",G8)))</formula>
    </cfRule>
    <cfRule type="containsText" dxfId="32" priority="2" stopIfTrue="1" operator="containsText" text="1399">
      <formula>NOT(ISERROR(SEARCH("1399",G8)))</formula>
    </cfRule>
    <cfRule type="containsText" dxfId="31" priority="3" stopIfTrue="1" operator="containsText" text="1399">
      <formula>NOT(ISERROR(SEARCH("1399",G8)))</formula>
    </cfRule>
    <cfRule type="containsText" dxfId="3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18</vt:i4>
      </vt:variant>
    </vt:vector>
  </HeadingPairs>
  <TitlesOfParts>
    <vt:vector size="38" baseType="lpstr">
      <vt:lpstr>YARIŞMA BİLGİLERİ</vt:lpstr>
      <vt:lpstr>YARIŞMA PROGRAMI</vt:lpstr>
      <vt:lpstr>KAYIT LİSTESİ</vt:lpstr>
      <vt:lpstr>1.Gün Start Listesi</vt:lpstr>
      <vt:lpstr>100m.</vt:lpstr>
      <vt:lpstr>110m.Eng</vt:lpstr>
      <vt:lpstr>Gülle</vt:lpstr>
      <vt:lpstr>Sırık</vt:lpstr>
      <vt:lpstr>200m.</vt:lpstr>
      <vt:lpstr>3000m.Eng</vt:lpstr>
      <vt:lpstr>Üçadım</vt:lpstr>
      <vt:lpstr>800m.</vt:lpstr>
      <vt:lpstr>Disk</vt:lpstr>
      <vt:lpstr>4x100m.</vt:lpstr>
      <vt:lpstr>4x400m.</vt:lpstr>
      <vt:lpstr>5000m.</vt:lpstr>
      <vt:lpstr>Yüksek</vt:lpstr>
      <vt:lpstr>Çekiç</vt:lpstr>
      <vt:lpstr>2.Gün Start Listesi </vt:lpstr>
      <vt:lpstr>ALMANAK TOPLU SONUÇ</vt:lpstr>
      <vt:lpstr>'1.Gün Start Listesi'!Yazdırma_Alanı</vt:lpstr>
      <vt:lpstr>'100m.'!Yazdırma_Alanı</vt:lpstr>
      <vt:lpstr>'110m.Eng'!Yazdırma_Alanı</vt:lpstr>
      <vt:lpstr>'2.Gün Start Listesi '!Yazdırma_Alanı</vt:lpstr>
      <vt:lpstr>'200m.'!Yazdırma_Alanı</vt:lpstr>
      <vt:lpstr>'3000m.Eng'!Yazdırma_Alanı</vt:lpstr>
      <vt:lpstr>'4x100m.'!Yazdırma_Alanı</vt:lpstr>
      <vt:lpstr>'4x400m.'!Yazdırma_Alanı</vt:lpstr>
      <vt:lpstr>'5000m.'!Yazdırma_Alanı</vt:lpstr>
      <vt:lpstr>'800m.'!Yazdırma_Alanı</vt:lpstr>
      <vt:lpstr>Çekiç!Yazdırma_Alanı</vt:lpstr>
      <vt:lpstr>Disk!Yazdırma_Alanı</vt:lpstr>
      <vt:lpstr>Gülle!Yazdırma_Alanı</vt:lpstr>
      <vt:lpstr>'KAYIT LİSTESİ'!Yazdırma_Alanı</vt:lpstr>
      <vt:lpstr>Sırık!Yazdırma_Alanı</vt:lpstr>
      <vt:lpstr>Üçadım!Yazdırma_Alanı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2015-06-14T15:12:11Z</cp:lastPrinted>
  <dcterms:created xsi:type="dcterms:W3CDTF">2004-05-10T13:01:28Z</dcterms:created>
  <dcterms:modified xsi:type="dcterms:W3CDTF">2015-06-15T07:33:45Z</dcterms:modified>
</cp:coreProperties>
</file>