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90" windowWidth="15480" windowHeight="9165" tabRatio="939"/>
  </bookViews>
  <sheets>
    <sheet name="YARIŞMA BİLGİLERİ" sheetId="68" r:id="rId1"/>
    <sheet name="YARIŞMA PROGRAMI" sheetId="150" r:id="rId2"/>
    <sheet name="KAYIT LİSTESİ" sheetId="262" r:id="rId3"/>
    <sheet name="1.Gün Start Listesi" sheetId="304" r:id="rId4"/>
    <sheet name="100m." sheetId="285" state="hidden" r:id="rId5"/>
    <sheet name="200m." sheetId="315" state="hidden" r:id="rId6"/>
    <sheet name="400m." sheetId="310" r:id="rId7"/>
    <sheet name="1500m." sheetId="308" r:id="rId8"/>
    <sheet name="100m.Eng" sheetId="309" state="hidden" r:id="rId9"/>
    <sheet name="3000m.Eng" sheetId="318" state="hidden" r:id="rId10"/>
    <sheet name="5000m." sheetId="321" state="hidden" r:id="rId11"/>
    <sheet name="Uzun" sheetId="288" state="hidden" r:id="rId12"/>
    <sheet name="Üçadım" sheetId="314" state="hidden" r:id="rId13"/>
    <sheet name="Yüksek" sheetId="287" state="hidden" r:id="rId14"/>
    <sheet name="Cirit" sheetId="312" state="hidden" r:id="rId15"/>
    <sheet name="Çekiç" sheetId="317" state="hidden" r:id="rId16"/>
    <sheet name="Disk" sheetId="311" state="hidden" r:id="rId17"/>
    <sheet name="4x100m." sheetId="319" state="hidden" r:id="rId18"/>
    <sheet name="4x400m." sheetId="286" state="hidden" r:id="rId19"/>
    <sheet name="2.Gün Start Listesi " sheetId="306" state="hidden" r:id="rId20"/>
    <sheet name="ALMANAK TOPLU SONUÇ" sheetId="268" state="hidden" r:id="rId21"/>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20" hidden="1">'ALMANAK TOPLU SONUÇ'!$A$2:$M$256</definedName>
    <definedName name="_xlnm._FilterDatabase" localSheetId="2" hidden="1">'KAYIT LİSTESİ'!$A$3:$L$592</definedName>
    <definedName name="Excel_BuiltIn__FilterDatabase_3" localSheetId="2">#REF!</definedName>
    <definedName name="Excel_BuiltIn__FilterDatabase_3">#REF!</definedName>
    <definedName name="Excel_BuiltIn__FilterDatabase_3_1">#N/A</definedName>
    <definedName name="Excel_BuiltIn_Print_Area_11" localSheetId="4">#REF!</definedName>
    <definedName name="Excel_BuiltIn_Print_Area_11" localSheetId="8">#REF!</definedName>
    <definedName name="Excel_BuiltIn_Print_Area_11" localSheetId="7">#REF!</definedName>
    <definedName name="Excel_BuiltIn_Print_Area_11" localSheetId="19">#REF!</definedName>
    <definedName name="Excel_BuiltIn_Print_Area_11" localSheetId="5">#REF!</definedName>
    <definedName name="Excel_BuiltIn_Print_Area_11" localSheetId="9">#REF!</definedName>
    <definedName name="Excel_BuiltIn_Print_Area_11" localSheetId="6">#REF!</definedName>
    <definedName name="Excel_BuiltIn_Print_Area_11" localSheetId="17">#REF!</definedName>
    <definedName name="Excel_BuiltIn_Print_Area_11" localSheetId="18">#REF!</definedName>
    <definedName name="Excel_BuiltIn_Print_Area_11" localSheetId="10">#REF!</definedName>
    <definedName name="Excel_BuiltIn_Print_Area_11" localSheetId="14">#REF!</definedName>
    <definedName name="Excel_BuiltIn_Print_Area_11" localSheetId="15">#REF!</definedName>
    <definedName name="Excel_BuiltIn_Print_Area_11" localSheetId="16">#REF!</definedName>
    <definedName name="Excel_BuiltIn_Print_Area_11" localSheetId="2">#REF!</definedName>
    <definedName name="Excel_BuiltIn_Print_Area_11" localSheetId="11">#REF!</definedName>
    <definedName name="Excel_BuiltIn_Print_Area_11" localSheetId="12">#REF!</definedName>
    <definedName name="Excel_BuiltIn_Print_Area_11" localSheetId="13">#REF!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4">#REF!</definedName>
    <definedName name="Excel_BuiltIn_Print_Area_12" localSheetId="8">#REF!</definedName>
    <definedName name="Excel_BuiltIn_Print_Area_12" localSheetId="7">#REF!</definedName>
    <definedName name="Excel_BuiltIn_Print_Area_12" localSheetId="19">#REF!</definedName>
    <definedName name="Excel_BuiltIn_Print_Area_12" localSheetId="5">#REF!</definedName>
    <definedName name="Excel_BuiltIn_Print_Area_12" localSheetId="9">#REF!</definedName>
    <definedName name="Excel_BuiltIn_Print_Area_12" localSheetId="6">#REF!</definedName>
    <definedName name="Excel_BuiltIn_Print_Area_12" localSheetId="17">#REF!</definedName>
    <definedName name="Excel_BuiltIn_Print_Area_12" localSheetId="18">#REF!</definedName>
    <definedName name="Excel_BuiltIn_Print_Area_12" localSheetId="10">#REF!</definedName>
    <definedName name="Excel_BuiltIn_Print_Area_12" localSheetId="14">#REF!</definedName>
    <definedName name="Excel_BuiltIn_Print_Area_12" localSheetId="15">#REF!</definedName>
    <definedName name="Excel_BuiltIn_Print_Area_12" localSheetId="16">#REF!</definedName>
    <definedName name="Excel_BuiltIn_Print_Area_12" localSheetId="2">#REF!</definedName>
    <definedName name="Excel_BuiltIn_Print_Area_12" localSheetId="11">#REF!</definedName>
    <definedName name="Excel_BuiltIn_Print_Area_12" localSheetId="12">#REF!</definedName>
    <definedName name="Excel_BuiltIn_Print_Area_12" localSheetId="13">#REF!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4">#REF!</definedName>
    <definedName name="Excel_BuiltIn_Print_Area_13" localSheetId="8">#REF!</definedName>
    <definedName name="Excel_BuiltIn_Print_Area_13" localSheetId="7">#REF!</definedName>
    <definedName name="Excel_BuiltIn_Print_Area_13" localSheetId="19">#REF!</definedName>
    <definedName name="Excel_BuiltIn_Print_Area_13" localSheetId="5">#REF!</definedName>
    <definedName name="Excel_BuiltIn_Print_Area_13" localSheetId="9">#REF!</definedName>
    <definedName name="Excel_BuiltIn_Print_Area_13" localSheetId="6">#REF!</definedName>
    <definedName name="Excel_BuiltIn_Print_Area_13" localSheetId="17">#REF!</definedName>
    <definedName name="Excel_BuiltIn_Print_Area_13" localSheetId="18">#REF!</definedName>
    <definedName name="Excel_BuiltIn_Print_Area_13" localSheetId="10">#REF!</definedName>
    <definedName name="Excel_BuiltIn_Print_Area_13" localSheetId="14">#REF!</definedName>
    <definedName name="Excel_BuiltIn_Print_Area_13" localSheetId="15">#REF!</definedName>
    <definedName name="Excel_BuiltIn_Print_Area_13" localSheetId="16">#REF!</definedName>
    <definedName name="Excel_BuiltIn_Print_Area_13" localSheetId="2">#REF!</definedName>
    <definedName name="Excel_BuiltIn_Print_Area_13" localSheetId="11">#REF!</definedName>
    <definedName name="Excel_BuiltIn_Print_Area_13" localSheetId="12">#REF!</definedName>
    <definedName name="Excel_BuiltIn_Print_Area_13" localSheetId="13">#REF!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4">#REF!</definedName>
    <definedName name="Excel_BuiltIn_Print_Area_16" localSheetId="8">#REF!</definedName>
    <definedName name="Excel_BuiltIn_Print_Area_16" localSheetId="7">#REF!</definedName>
    <definedName name="Excel_BuiltIn_Print_Area_16" localSheetId="19">#REF!</definedName>
    <definedName name="Excel_BuiltIn_Print_Area_16" localSheetId="5">#REF!</definedName>
    <definedName name="Excel_BuiltIn_Print_Area_16" localSheetId="9">#REF!</definedName>
    <definedName name="Excel_BuiltIn_Print_Area_16" localSheetId="6">#REF!</definedName>
    <definedName name="Excel_BuiltIn_Print_Area_16" localSheetId="17">#REF!</definedName>
    <definedName name="Excel_BuiltIn_Print_Area_16" localSheetId="18">#REF!</definedName>
    <definedName name="Excel_BuiltIn_Print_Area_16" localSheetId="10">#REF!</definedName>
    <definedName name="Excel_BuiltIn_Print_Area_16" localSheetId="14">#REF!</definedName>
    <definedName name="Excel_BuiltIn_Print_Area_16" localSheetId="15">#REF!</definedName>
    <definedName name="Excel_BuiltIn_Print_Area_16" localSheetId="16">#REF!</definedName>
    <definedName name="Excel_BuiltIn_Print_Area_16" localSheetId="2">#REF!</definedName>
    <definedName name="Excel_BuiltIn_Print_Area_16" localSheetId="11">#REF!</definedName>
    <definedName name="Excel_BuiltIn_Print_Area_16" localSheetId="12">#REF!</definedName>
    <definedName name="Excel_BuiltIn_Print_Area_16" localSheetId="13">#REF!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4">#REF!</definedName>
    <definedName name="Excel_BuiltIn_Print_Area_19" localSheetId="8">#REF!</definedName>
    <definedName name="Excel_BuiltIn_Print_Area_19" localSheetId="7">#REF!</definedName>
    <definedName name="Excel_BuiltIn_Print_Area_19" localSheetId="19">#REF!</definedName>
    <definedName name="Excel_BuiltIn_Print_Area_19" localSheetId="5">#REF!</definedName>
    <definedName name="Excel_BuiltIn_Print_Area_19" localSheetId="9">#REF!</definedName>
    <definedName name="Excel_BuiltIn_Print_Area_19" localSheetId="6">#REF!</definedName>
    <definedName name="Excel_BuiltIn_Print_Area_19" localSheetId="17">#REF!</definedName>
    <definedName name="Excel_BuiltIn_Print_Area_19" localSheetId="18">#REF!</definedName>
    <definedName name="Excel_BuiltIn_Print_Area_19" localSheetId="10">#REF!</definedName>
    <definedName name="Excel_BuiltIn_Print_Area_19" localSheetId="14">#REF!</definedName>
    <definedName name="Excel_BuiltIn_Print_Area_19" localSheetId="15">#REF!</definedName>
    <definedName name="Excel_BuiltIn_Print_Area_19" localSheetId="16">#REF!</definedName>
    <definedName name="Excel_BuiltIn_Print_Area_19" localSheetId="2">#REF!</definedName>
    <definedName name="Excel_BuiltIn_Print_Area_19" localSheetId="11">#REF!</definedName>
    <definedName name="Excel_BuiltIn_Print_Area_19" localSheetId="12">#REF!</definedName>
    <definedName name="Excel_BuiltIn_Print_Area_19" localSheetId="13">#REF!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4">#REF!</definedName>
    <definedName name="Excel_BuiltIn_Print_Area_20" localSheetId="8">#REF!</definedName>
    <definedName name="Excel_BuiltIn_Print_Area_20" localSheetId="7">#REF!</definedName>
    <definedName name="Excel_BuiltIn_Print_Area_20" localSheetId="19">#REF!</definedName>
    <definedName name="Excel_BuiltIn_Print_Area_20" localSheetId="5">#REF!</definedName>
    <definedName name="Excel_BuiltIn_Print_Area_20" localSheetId="9">#REF!</definedName>
    <definedName name="Excel_BuiltIn_Print_Area_20" localSheetId="6">#REF!</definedName>
    <definedName name="Excel_BuiltIn_Print_Area_20" localSheetId="17">#REF!</definedName>
    <definedName name="Excel_BuiltIn_Print_Area_20" localSheetId="18">#REF!</definedName>
    <definedName name="Excel_BuiltIn_Print_Area_20" localSheetId="10">#REF!</definedName>
    <definedName name="Excel_BuiltIn_Print_Area_20" localSheetId="14">#REF!</definedName>
    <definedName name="Excel_BuiltIn_Print_Area_20" localSheetId="15">#REF!</definedName>
    <definedName name="Excel_BuiltIn_Print_Area_20" localSheetId="16">#REF!</definedName>
    <definedName name="Excel_BuiltIn_Print_Area_20" localSheetId="2">#REF!</definedName>
    <definedName name="Excel_BuiltIn_Print_Area_20" localSheetId="11">#REF!</definedName>
    <definedName name="Excel_BuiltIn_Print_Area_20" localSheetId="12">#REF!</definedName>
    <definedName name="Excel_BuiltIn_Print_Area_20" localSheetId="13">#REF!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4">#REF!</definedName>
    <definedName name="Excel_BuiltIn_Print_Area_21" localSheetId="8">#REF!</definedName>
    <definedName name="Excel_BuiltIn_Print_Area_21" localSheetId="7">#REF!</definedName>
    <definedName name="Excel_BuiltIn_Print_Area_21" localSheetId="19">#REF!</definedName>
    <definedName name="Excel_BuiltIn_Print_Area_21" localSheetId="5">#REF!</definedName>
    <definedName name="Excel_BuiltIn_Print_Area_21" localSheetId="9">#REF!</definedName>
    <definedName name="Excel_BuiltIn_Print_Area_21" localSheetId="6">#REF!</definedName>
    <definedName name="Excel_BuiltIn_Print_Area_21" localSheetId="17">#REF!</definedName>
    <definedName name="Excel_BuiltIn_Print_Area_21" localSheetId="18">#REF!</definedName>
    <definedName name="Excel_BuiltIn_Print_Area_21" localSheetId="10">#REF!</definedName>
    <definedName name="Excel_BuiltIn_Print_Area_21" localSheetId="14">#REF!</definedName>
    <definedName name="Excel_BuiltIn_Print_Area_21" localSheetId="15">#REF!</definedName>
    <definedName name="Excel_BuiltIn_Print_Area_21" localSheetId="16">#REF!</definedName>
    <definedName name="Excel_BuiltIn_Print_Area_21" localSheetId="2">#REF!</definedName>
    <definedName name="Excel_BuiltIn_Print_Area_21" localSheetId="11">#REF!</definedName>
    <definedName name="Excel_BuiltIn_Print_Area_21" localSheetId="12">#REF!</definedName>
    <definedName name="Excel_BuiltIn_Print_Area_21" localSheetId="13">#REF!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4">#REF!</definedName>
    <definedName name="Excel_BuiltIn_Print_Area_4" localSheetId="8">#REF!</definedName>
    <definedName name="Excel_BuiltIn_Print_Area_4" localSheetId="7">#REF!</definedName>
    <definedName name="Excel_BuiltIn_Print_Area_4" localSheetId="19">#REF!</definedName>
    <definedName name="Excel_BuiltIn_Print_Area_4" localSheetId="5">#REF!</definedName>
    <definedName name="Excel_BuiltIn_Print_Area_4" localSheetId="9">#REF!</definedName>
    <definedName name="Excel_BuiltIn_Print_Area_4" localSheetId="6">#REF!</definedName>
    <definedName name="Excel_BuiltIn_Print_Area_4" localSheetId="17">#REF!</definedName>
    <definedName name="Excel_BuiltIn_Print_Area_4" localSheetId="18">#REF!</definedName>
    <definedName name="Excel_BuiltIn_Print_Area_4" localSheetId="10">#REF!</definedName>
    <definedName name="Excel_BuiltIn_Print_Area_4" localSheetId="14">#REF!</definedName>
    <definedName name="Excel_BuiltIn_Print_Area_4" localSheetId="15">#REF!</definedName>
    <definedName name="Excel_BuiltIn_Print_Area_4" localSheetId="16">#REF!</definedName>
    <definedName name="Excel_BuiltIn_Print_Area_4" localSheetId="2">#REF!</definedName>
    <definedName name="Excel_BuiltIn_Print_Area_4" localSheetId="11">#REF!</definedName>
    <definedName name="Excel_BuiltIn_Print_Area_4" localSheetId="12">#REF!</definedName>
    <definedName name="Excel_BuiltIn_Print_Area_4" localSheetId="13">#REF!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4">#REF!</definedName>
    <definedName name="Excel_BuiltIn_Print_Area_5" localSheetId="8">#REF!</definedName>
    <definedName name="Excel_BuiltIn_Print_Area_5" localSheetId="7">#REF!</definedName>
    <definedName name="Excel_BuiltIn_Print_Area_5" localSheetId="19">#REF!</definedName>
    <definedName name="Excel_BuiltIn_Print_Area_5" localSheetId="5">#REF!</definedName>
    <definedName name="Excel_BuiltIn_Print_Area_5" localSheetId="9">#REF!</definedName>
    <definedName name="Excel_BuiltIn_Print_Area_5" localSheetId="6">#REF!</definedName>
    <definedName name="Excel_BuiltIn_Print_Area_5" localSheetId="17">#REF!</definedName>
    <definedName name="Excel_BuiltIn_Print_Area_5" localSheetId="18">#REF!</definedName>
    <definedName name="Excel_BuiltIn_Print_Area_5" localSheetId="10">#REF!</definedName>
    <definedName name="Excel_BuiltIn_Print_Area_5" localSheetId="14">#REF!</definedName>
    <definedName name="Excel_BuiltIn_Print_Area_5" localSheetId="15">#REF!</definedName>
    <definedName name="Excel_BuiltIn_Print_Area_5" localSheetId="16">#REF!</definedName>
    <definedName name="Excel_BuiltIn_Print_Area_5" localSheetId="2">#REF!</definedName>
    <definedName name="Excel_BuiltIn_Print_Area_5" localSheetId="11">#REF!</definedName>
    <definedName name="Excel_BuiltIn_Print_Area_5" localSheetId="12">#REF!</definedName>
    <definedName name="Excel_BuiltIn_Print_Area_5" localSheetId="13">#REF!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4">#REF!</definedName>
    <definedName name="Excel_BuiltIn_Print_Area_9" localSheetId="8">#REF!</definedName>
    <definedName name="Excel_BuiltIn_Print_Area_9" localSheetId="7">#REF!</definedName>
    <definedName name="Excel_BuiltIn_Print_Area_9" localSheetId="19">#REF!</definedName>
    <definedName name="Excel_BuiltIn_Print_Area_9" localSheetId="5">#REF!</definedName>
    <definedName name="Excel_BuiltIn_Print_Area_9" localSheetId="9">#REF!</definedName>
    <definedName name="Excel_BuiltIn_Print_Area_9" localSheetId="6">#REF!</definedName>
    <definedName name="Excel_BuiltIn_Print_Area_9" localSheetId="17">#REF!</definedName>
    <definedName name="Excel_BuiltIn_Print_Area_9" localSheetId="18">#REF!</definedName>
    <definedName name="Excel_BuiltIn_Print_Area_9" localSheetId="10">#REF!</definedName>
    <definedName name="Excel_BuiltIn_Print_Area_9" localSheetId="14">#REF!</definedName>
    <definedName name="Excel_BuiltIn_Print_Area_9" localSheetId="15">#REF!</definedName>
    <definedName name="Excel_BuiltIn_Print_Area_9" localSheetId="16">#REF!</definedName>
    <definedName name="Excel_BuiltIn_Print_Area_9" localSheetId="2">#REF!</definedName>
    <definedName name="Excel_BuiltIn_Print_Area_9" localSheetId="11">#REF!</definedName>
    <definedName name="Excel_BuiltIn_Print_Area_9" localSheetId="12">#REF!</definedName>
    <definedName name="Excel_BuiltIn_Print_Area_9" localSheetId="13">#REF!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4">'100m.'!$A$1:$P$37</definedName>
    <definedName name="_xlnm.Print_Area" localSheetId="8">'100m.Eng'!$A$1:$P$37</definedName>
    <definedName name="_xlnm.Print_Area" localSheetId="7">'1500m.'!$A$1:$P$21</definedName>
    <definedName name="_xlnm.Print_Area" localSheetId="19">'2.Gün Start Listesi '!$A$1:$O$63</definedName>
    <definedName name="_xlnm.Print_Area" localSheetId="5">'200m.'!$A$1:$P$31</definedName>
    <definedName name="_xlnm.Print_Area" localSheetId="9">'3000m.Eng'!$A$1:$P$36</definedName>
    <definedName name="_xlnm.Print_Area" localSheetId="6">'400m.'!$A$1:$P$23</definedName>
    <definedName name="_xlnm.Print_Area" localSheetId="17">'4x100m.'!$A$1:$P$23</definedName>
    <definedName name="_xlnm.Print_Area" localSheetId="18">'4x400m.'!$A$1:$P$23</definedName>
    <definedName name="_xlnm.Print_Area" localSheetId="10">'5000m.'!$A$1:$P$35</definedName>
    <definedName name="_xlnm.Print_Area" localSheetId="14">Cirit!$A$1:$P$34</definedName>
    <definedName name="_xlnm.Print_Area" localSheetId="15">Çekiç!$A$1:$P$34</definedName>
    <definedName name="_xlnm.Print_Area" localSheetId="16">Disk!$A$1:$P$34</definedName>
    <definedName name="_xlnm.Print_Area" localSheetId="2">'KAYIT LİSTESİ'!$A$1:$L$592</definedName>
    <definedName name="_xlnm.Print_Area" localSheetId="11">Uzun!$A$1:$P$34</definedName>
    <definedName name="_xlnm.Print_Area" localSheetId="12">Üçadım!$A$1:$P$34</definedName>
    <definedName name="_xlnm.Print_Area" localSheetId="13">Yüksek!$A$1:$BQ$24</definedName>
    <definedName name="_xlnm.Print_Titles" localSheetId="2">'KAYIT LİSTESİ'!$1:$3</definedName>
  </definedNames>
  <calcPr calcId="144525"/>
</workbook>
</file>

<file path=xl/calcChain.xml><?xml version="1.0" encoding="utf-8"?>
<calcChain xmlns="http://schemas.openxmlformats.org/spreadsheetml/2006/main">
  <c r="N8" i="314" l="1"/>
  <c r="N4" i="318" l="1"/>
  <c r="N3" i="318"/>
  <c r="D3" i="318"/>
  <c r="N4" i="286"/>
  <c r="J32" i="312" l="1"/>
  <c r="N32" i="312" s="1"/>
  <c r="J31" i="312"/>
  <c r="N31" i="312"/>
  <c r="J30" i="312"/>
  <c r="N30" i="312" s="1"/>
  <c r="J29" i="312"/>
  <c r="N29" i="312" s="1"/>
  <c r="J28" i="312"/>
  <c r="N28" i="312" s="1"/>
  <c r="J27" i="312"/>
  <c r="N27" i="312"/>
  <c r="J26" i="312"/>
  <c r="N26" i="312" s="1"/>
  <c r="J25" i="312"/>
  <c r="N25" i="312"/>
  <c r="J24" i="312"/>
  <c r="N24" i="312" s="1"/>
  <c r="J23" i="312"/>
  <c r="N23" i="312"/>
  <c r="J22" i="312"/>
  <c r="N22" i="312" s="1"/>
  <c r="J21" i="312"/>
  <c r="N21" i="312" s="1"/>
  <c r="J20" i="312"/>
  <c r="N20" i="312" s="1"/>
  <c r="J19" i="312"/>
  <c r="N19" i="312"/>
  <c r="J18" i="312"/>
  <c r="N18" i="312" s="1"/>
  <c r="J17" i="312"/>
  <c r="N17" i="312"/>
  <c r="F361" i="268"/>
  <c r="J16" i="312"/>
  <c r="N16" i="312"/>
  <c r="F360" i="268"/>
  <c r="J15" i="312"/>
  <c r="N15" i="312" s="1"/>
  <c r="F359" i="268" s="1"/>
  <c r="J14" i="312"/>
  <c r="N14" i="312"/>
  <c r="J13" i="312"/>
  <c r="N13" i="312" s="1"/>
  <c r="J12" i="312"/>
  <c r="N12" i="312" s="1"/>
  <c r="J11" i="312"/>
  <c r="N11" i="312" s="1"/>
  <c r="J10" i="312"/>
  <c r="N10" i="312"/>
  <c r="J9" i="312"/>
  <c r="N9" i="312" s="1"/>
  <c r="J8" i="312"/>
  <c r="N8" i="312"/>
  <c r="J32" i="311"/>
  <c r="N32" i="311" s="1"/>
  <c r="J31" i="311"/>
  <c r="N31" i="311"/>
  <c r="J30" i="311"/>
  <c r="N30" i="311" s="1"/>
  <c r="J29" i="311"/>
  <c r="N29" i="311" s="1"/>
  <c r="J28" i="311"/>
  <c r="N28" i="311" s="1"/>
  <c r="J27" i="311"/>
  <c r="N27" i="311" s="1"/>
  <c r="J26" i="311"/>
  <c r="N26" i="311" s="1"/>
  <c r="J25" i="311"/>
  <c r="N25" i="311"/>
  <c r="J24" i="311"/>
  <c r="N24" i="311" s="1"/>
  <c r="J23" i="311"/>
  <c r="N23" i="311"/>
  <c r="J22" i="311"/>
  <c r="N22" i="311" s="1"/>
  <c r="J21" i="311"/>
  <c r="N21" i="311" s="1"/>
  <c r="J20" i="311"/>
  <c r="N20" i="311" s="1"/>
  <c r="J19" i="311"/>
  <c r="N19" i="311"/>
  <c r="J18" i="311"/>
  <c r="N18" i="311" s="1"/>
  <c r="J17" i="311"/>
  <c r="N17" i="311"/>
  <c r="F371" i="268"/>
  <c r="J16" i="311"/>
  <c r="N16" i="311"/>
  <c r="F370" i="268"/>
  <c r="J15" i="311"/>
  <c r="N15" i="311" s="1"/>
  <c r="F369" i="268" s="1"/>
  <c r="J14" i="311"/>
  <c r="N14" i="311"/>
  <c r="J13" i="311"/>
  <c r="N13" i="311" s="1"/>
  <c r="F367" i="268" s="1"/>
  <c r="J12" i="311"/>
  <c r="N12" i="311"/>
  <c r="J11" i="311"/>
  <c r="N11" i="311" s="1"/>
  <c r="J10" i="311"/>
  <c r="N10" i="311"/>
  <c r="J9" i="311"/>
  <c r="N9" i="311" s="1"/>
  <c r="J8" i="311"/>
  <c r="N8" i="311"/>
  <c r="J32" i="288"/>
  <c r="N32" i="288" s="1"/>
  <c r="J31" i="288"/>
  <c r="N31" i="288"/>
  <c r="J30" i="288"/>
  <c r="N30" i="288" s="1"/>
  <c r="J29" i="288"/>
  <c r="N29" i="288"/>
  <c r="J28" i="288"/>
  <c r="N28" i="288" s="1"/>
  <c r="J27" i="288"/>
  <c r="N27" i="288"/>
  <c r="J26" i="288"/>
  <c r="N26" i="288" s="1"/>
  <c r="J25" i="288"/>
  <c r="N25" i="288"/>
  <c r="J24" i="288"/>
  <c r="N24" i="288" s="1"/>
  <c r="J23" i="288"/>
  <c r="N23" i="288"/>
  <c r="J22" i="288"/>
  <c r="N22" i="288" s="1"/>
  <c r="J21" i="288"/>
  <c r="N21" i="288"/>
  <c r="J20" i="288"/>
  <c r="N20" i="288" s="1"/>
  <c r="J19" i="288"/>
  <c r="N19" i="288"/>
  <c r="J18" i="288"/>
  <c r="N18" i="288" s="1"/>
  <c r="J17" i="288"/>
  <c r="N17" i="288"/>
  <c r="F381" i="268"/>
  <c r="J16" i="288"/>
  <c r="N16" i="288"/>
  <c r="F380" i="268"/>
  <c r="J15" i="288"/>
  <c r="N15" i="288" s="1"/>
  <c r="F379" i="268" s="1"/>
  <c r="J14" i="288"/>
  <c r="N14" i="288"/>
  <c r="J13" i="288"/>
  <c r="N13" i="288" s="1"/>
  <c r="F377" i="268" s="1"/>
  <c r="J12" i="288"/>
  <c r="N12" i="288"/>
  <c r="J11" i="288"/>
  <c r="N11" i="288" s="1"/>
  <c r="J10" i="288"/>
  <c r="N10" i="288"/>
  <c r="J9" i="288"/>
  <c r="N9" i="288" s="1"/>
  <c r="J8" i="288"/>
  <c r="N8" i="288"/>
  <c r="N32" i="317"/>
  <c r="J32" i="317"/>
  <c r="J31" i="317"/>
  <c r="N31" i="317"/>
  <c r="N30" i="317"/>
  <c r="J30" i="317"/>
  <c r="J29" i="317"/>
  <c r="N29" i="317"/>
  <c r="N28" i="317"/>
  <c r="J28" i="317"/>
  <c r="J27" i="317"/>
  <c r="N27" i="317"/>
  <c r="N26" i="317"/>
  <c r="J26" i="317"/>
  <c r="J25" i="317"/>
  <c r="N25" i="317"/>
  <c r="N24" i="317"/>
  <c r="J24" i="317"/>
  <c r="J23" i="317"/>
  <c r="N23" i="317"/>
  <c r="N22" i="317"/>
  <c r="J22" i="317"/>
  <c r="J21" i="317"/>
  <c r="N21" i="317"/>
  <c r="N20" i="317"/>
  <c r="J20" i="317"/>
  <c r="J19" i="317"/>
  <c r="N19" i="317"/>
  <c r="N18" i="317"/>
  <c r="J18" i="317"/>
  <c r="J17" i="317"/>
  <c r="N17" i="317"/>
  <c r="F241" i="268"/>
  <c r="J16" i="317"/>
  <c r="N16" i="317" s="1"/>
  <c r="J15" i="317"/>
  <c r="N15" i="317"/>
  <c r="F239" i="268" s="1"/>
  <c r="J14" i="317"/>
  <c r="N14" i="317" s="1"/>
  <c r="J13" i="317"/>
  <c r="N13" i="317"/>
  <c r="J12" i="317"/>
  <c r="N12" i="317" s="1"/>
  <c r="F236" i="268" s="1"/>
  <c r="J11" i="317"/>
  <c r="N11" i="317" s="1"/>
  <c r="J10" i="317"/>
  <c r="N10" i="317" s="1"/>
  <c r="F234" i="268" s="1"/>
  <c r="J9" i="317"/>
  <c r="N9" i="317" s="1"/>
  <c r="F233" i="268" s="1"/>
  <c r="J8" i="317"/>
  <c r="N8" i="317" s="1"/>
  <c r="F251" i="268"/>
  <c r="F250" i="268"/>
  <c r="F248" i="268"/>
  <c r="F246" i="268"/>
  <c r="F244" i="268"/>
  <c r="F242" i="268"/>
  <c r="J32" i="314"/>
  <c r="N32" i="314" s="1"/>
  <c r="J31" i="314"/>
  <c r="N31" i="314" s="1"/>
  <c r="J30" i="314"/>
  <c r="N30" i="314" s="1"/>
  <c r="J29" i="314"/>
  <c r="N29" i="314" s="1"/>
  <c r="J28" i="314"/>
  <c r="N28" i="314" s="1"/>
  <c r="J27" i="314"/>
  <c r="N27" i="314" s="1"/>
  <c r="J26" i="314"/>
  <c r="N26" i="314" s="1"/>
  <c r="J25" i="314"/>
  <c r="N25" i="314" s="1"/>
  <c r="J24" i="314"/>
  <c r="N24" i="314" s="1"/>
  <c r="J23" i="314"/>
  <c r="N23" i="314" s="1"/>
  <c r="J22" i="314"/>
  <c r="N22" i="314" s="1"/>
  <c r="J21" i="314"/>
  <c r="N21" i="314" s="1"/>
  <c r="J20" i="314"/>
  <c r="N20" i="314" s="1"/>
  <c r="J19" i="314"/>
  <c r="N19" i="314" s="1"/>
  <c r="J18" i="314"/>
  <c r="N18" i="314" s="1"/>
  <c r="J17" i="314"/>
  <c r="N17" i="314" s="1"/>
  <c r="J16" i="314"/>
  <c r="N16" i="314" s="1"/>
  <c r="J15" i="314"/>
  <c r="N15" i="314" s="1"/>
  <c r="J14" i="314"/>
  <c r="N14" i="314" s="1"/>
  <c r="J13" i="314"/>
  <c r="N13" i="314" s="1"/>
  <c r="J12" i="314"/>
  <c r="N12" i="314" s="1"/>
  <c r="J11" i="314"/>
  <c r="N11" i="314" s="1"/>
  <c r="J10" i="314"/>
  <c r="N10" i="314" s="1"/>
  <c r="J9" i="314"/>
  <c r="N9" i="314" s="1"/>
  <c r="J8" i="314"/>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F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N3" i="286"/>
  <c r="M3" i="312"/>
  <c r="M3" i="311"/>
  <c r="BC3" i="287"/>
  <c r="M3" i="288"/>
  <c r="N3" i="321"/>
  <c r="N3" i="315"/>
  <c r="N3" i="319"/>
  <c r="M3" i="317"/>
  <c r="M3" i="314"/>
  <c r="N3" i="309"/>
  <c r="N3" i="285"/>
  <c r="D3" i="286"/>
  <c r="D3" i="321"/>
  <c r="N4" i="319"/>
  <c r="L194" i="268" s="1"/>
  <c r="D3" i="319"/>
  <c r="M4" i="317"/>
  <c r="L236" i="268" s="1"/>
  <c r="D3" i="317"/>
  <c r="L133" i="268"/>
  <c r="N5" i="321"/>
  <c r="N4" i="321"/>
  <c r="L227" i="268" s="1"/>
  <c r="D4" i="321"/>
  <c r="A2" i="321"/>
  <c r="A1" i="321"/>
  <c r="L132" i="268"/>
  <c r="L126" i="268"/>
  <c r="N5" i="319"/>
  <c r="D4" i="319"/>
  <c r="A2" i="319"/>
  <c r="A1" i="319"/>
  <c r="N5" i="318"/>
  <c r="D4" i="318"/>
  <c r="A2" i="318"/>
  <c r="A1" i="318"/>
  <c r="N5" i="317"/>
  <c r="D4" i="317"/>
  <c r="A1" i="317"/>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A1" i="312"/>
  <c r="A1" i="311"/>
  <c r="A1" i="288"/>
  <c r="A1" i="314"/>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BC4" i="287"/>
  <c r="L387" i="268" s="1"/>
  <c r="E3" i="287"/>
  <c r="L300" i="268"/>
  <c r="M4" i="314"/>
  <c r="D3" i="314"/>
  <c r="L166" i="268"/>
  <c r="N5" i="315"/>
  <c r="N4" i="315"/>
  <c r="L283" i="268" s="1"/>
  <c r="D4" i="315"/>
  <c r="D3" i="315"/>
  <c r="A2" i="315"/>
  <c r="A1" i="315"/>
  <c r="N5" i="314"/>
  <c r="D4" i="314"/>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M4" i="312"/>
  <c r="L361" i="268" s="1"/>
  <c r="D3" i="312"/>
  <c r="M4" i="311"/>
  <c r="L362" i="268" s="1"/>
  <c r="D3" i="311"/>
  <c r="N5" i="312"/>
  <c r="D4" i="312"/>
  <c r="N5" i="311"/>
  <c r="D4" i="311"/>
  <c r="N4" i="309"/>
  <c r="L43" i="268" s="1"/>
  <c r="D3" i="309"/>
  <c r="N5" i="309"/>
  <c r="D4" i="309"/>
  <c r="A2" i="309"/>
  <c r="A1" i="309"/>
  <c r="L82"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L333" i="268"/>
  <c r="L346" i="268"/>
  <c r="N5" i="288"/>
  <c r="L244" i="268"/>
  <c r="N4" i="285"/>
  <c r="L10" i="268" s="1"/>
  <c r="D3" i="285"/>
  <c r="M4" i="288"/>
  <c r="L380" i="268" s="1"/>
  <c r="D3" i="28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BO5" i="287"/>
  <c r="N5" i="286"/>
  <c r="N5" i="285"/>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D4" i="288"/>
  <c r="E4" i="287"/>
  <c r="A2" i="287"/>
  <c r="A1" i="287"/>
  <c r="D4" i="286"/>
  <c r="A2" i="286"/>
  <c r="A1" i="286"/>
  <c r="D4" i="285"/>
  <c r="A2" i="285"/>
  <c r="A1" i="285"/>
  <c r="A1" i="268"/>
  <c r="K7" i="268" s="1"/>
  <c r="L268" i="268"/>
  <c r="K237" i="268"/>
  <c r="K390" i="268"/>
  <c r="K150" i="268"/>
  <c r="K182" i="268"/>
  <c r="K137" i="268"/>
  <c r="K220" i="268"/>
  <c r="K55" i="268"/>
  <c r="K266" i="268"/>
  <c r="K291" i="268"/>
  <c r="K200" i="268"/>
  <c r="K369" i="268"/>
  <c r="K278" i="268"/>
  <c r="K134" i="268"/>
  <c r="K209" i="268"/>
  <c r="L122" i="268"/>
  <c r="L100" i="268"/>
  <c r="K273" i="268"/>
  <c r="K78" i="268"/>
  <c r="F353" i="268"/>
  <c r="F357" i="268"/>
  <c r="F354" i="268"/>
  <c r="F358" i="268"/>
  <c r="F352" i="268"/>
  <c r="F356" i="268"/>
  <c r="F363" i="268"/>
  <c r="F364" i="268"/>
  <c r="F368" i="268"/>
  <c r="F362" i="268"/>
  <c r="F366" i="268"/>
  <c r="F373" i="268"/>
  <c r="F374" i="268"/>
  <c r="F378" i="268"/>
  <c r="F375" i="268"/>
  <c r="F372" i="268"/>
  <c r="F376" i="268"/>
  <c r="F237" i="268"/>
  <c r="F243" i="268"/>
  <c r="F249" i="268"/>
  <c r="F247" i="268"/>
  <c r="L336" i="268"/>
  <c r="L321" i="268"/>
  <c r="L351" i="268"/>
  <c r="L99" i="268"/>
  <c r="L131" i="268"/>
  <c r="L260" i="268"/>
  <c r="L94" i="268"/>
  <c r="L117" i="268"/>
  <c r="L111" i="268"/>
  <c r="L101" i="268"/>
  <c r="L93" i="268"/>
  <c r="L125" i="268"/>
  <c r="L112" i="268"/>
  <c r="L113" i="268"/>
  <c r="L120" i="268"/>
  <c r="L119" i="268"/>
  <c r="L107" i="268"/>
  <c r="L102" i="268"/>
  <c r="L104" i="268"/>
  <c r="L103" i="268"/>
  <c r="L128" i="268"/>
  <c r="K61" i="268" l="1"/>
  <c r="K17" i="268"/>
  <c r="K367" i="268"/>
  <c r="K217" i="268"/>
  <c r="K385" i="268"/>
  <c r="K48" i="268"/>
  <c r="K35" i="268"/>
  <c r="K86" i="268"/>
  <c r="K212" i="268"/>
  <c r="K357" i="268"/>
  <c r="K152" i="268"/>
  <c r="K306" i="268"/>
  <c r="K50" i="268"/>
  <c r="K325" i="268"/>
  <c r="K69" i="268"/>
  <c r="L83" i="268"/>
  <c r="L76" i="268"/>
  <c r="L79" i="268"/>
  <c r="L66" i="268"/>
  <c r="L61" i="268"/>
  <c r="L80" i="268"/>
  <c r="L70" i="268"/>
  <c r="L74" i="268"/>
  <c r="L75" i="268"/>
  <c r="L89" i="268"/>
  <c r="L78" i="268"/>
  <c r="L65" i="268"/>
  <c r="L77" i="268"/>
  <c r="L59" i="268"/>
  <c r="L87" i="268"/>
  <c r="L73" i="268"/>
  <c r="L67" i="268"/>
  <c r="L84" i="268"/>
  <c r="L40" i="268"/>
  <c r="K3" i="268"/>
  <c r="K116" i="268"/>
  <c r="K125" i="268"/>
  <c r="K56" i="268"/>
  <c r="K49" i="268"/>
  <c r="K219" i="268"/>
  <c r="K199" i="268"/>
  <c r="K148" i="268"/>
  <c r="K272" i="268"/>
  <c r="K244" i="268"/>
  <c r="K114" i="268"/>
  <c r="K253" i="268"/>
  <c r="K389" i="268"/>
  <c r="K250" i="268"/>
  <c r="K365" i="268"/>
  <c r="K338" i="268"/>
  <c r="K16" i="268"/>
  <c r="K165" i="268"/>
  <c r="K370" i="268"/>
  <c r="K280" i="268"/>
  <c r="K210" i="268"/>
  <c r="K270" i="268"/>
  <c r="K100" i="268"/>
  <c r="K138" i="268"/>
  <c r="K128" i="268"/>
  <c r="K172" i="268"/>
  <c r="K190" i="268"/>
  <c r="K247" i="268"/>
  <c r="K104" i="268"/>
  <c r="K119" i="268"/>
  <c r="K221" i="268"/>
  <c r="K296" i="268"/>
  <c r="K214" i="268"/>
  <c r="K279" i="268"/>
  <c r="K230" i="268"/>
  <c r="K183" i="268"/>
  <c r="K170" i="268"/>
  <c r="K286" i="268"/>
  <c r="K25" i="268"/>
  <c r="K143" i="268"/>
  <c r="K194" i="268"/>
  <c r="K201" i="268"/>
  <c r="K314" i="268"/>
  <c r="K107" i="268"/>
  <c r="K21" i="268"/>
  <c r="K71" i="268"/>
  <c r="K108" i="268"/>
  <c r="K24" i="268"/>
  <c r="K76" i="268"/>
  <c r="K216" i="268"/>
  <c r="K124" i="268"/>
  <c r="K359" i="268"/>
  <c r="K316" i="268"/>
  <c r="K38" i="268"/>
  <c r="K239" i="268"/>
  <c r="K203" i="268"/>
  <c r="K85" i="268"/>
  <c r="K110" i="268"/>
  <c r="K374" i="268"/>
  <c r="K179" i="268"/>
  <c r="K259" i="268"/>
  <c r="K333" i="268"/>
  <c r="K263" i="268"/>
  <c r="K109" i="268"/>
  <c r="K320" i="268"/>
  <c r="K301" i="268"/>
  <c r="K29" i="268"/>
  <c r="K113" i="268"/>
  <c r="K350" i="268"/>
  <c r="K149" i="268"/>
  <c r="K241" i="268"/>
  <c r="K156" i="268"/>
  <c r="K207" i="268"/>
  <c r="K294" i="268"/>
  <c r="K62" i="268"/>
  <c r="K334" i="268"/>
  <c r="K4" i="268"/>
  <c r="K380" i="268"/>
  <c r="K335" i="268"/>
  <c r="K285" i="268"/>
  <c r="K132" i="268"/>
  <c r="K44" i="268"/>
  <c r="K307" i="268"/>
  <c r="K304" i="268"/>
  <c r="K240" i="268"/>
  <c r="K228" i="268"/>
  <c r="K383" i="268"/>
  <c r="K96" i="268"/>
  <c r="K372" i="268"/>
  <c r="K145" i="268"/>
  <c r="K293" i="268"/>
  <c r="K133" i="268"/>
  <c r="K89" i="268"/>
  <c r="K269" i="268"/>
  <c r="K302" i="268"/>
  <c r="K313" i="268"/>
  <c r="K274" i="268"/>
  <c r="K20" i="268"/>
  <c r="K112" i="268"/>
  <c r="K129" i="268"/>
  <c r="K308" i="268"/>
  <c r="K106" i="268"/>
  <c r="K340" i="268"/>
  <c r="K323" i="268"/>
  <c r="K83" i="268"/>
  <c r="K268" i="268"/>
  <c r="K327" i="268"/>
  <c r="K30" i="268"/>
  <c r="K248" i="268"/>
  <c r="K292" i="268"/>
  <c r="K236" i="268"/>
  <c r="K284" i="268"/>
  <c r="K175" i="268"/>
  <c r="K319" i="268"/>
  <c r="K68" i="268"/>
  <c r="K144" i="268"/>
  <c r="K160" i="268"/>
  <c r="K295" i="268"/>
  <c r="K52" i="268"/>
  <c r="K73" i="268"/>
  <c r="K387" i="268"/>
  <c r="K92" i="268"/>
  <c r="K229" i="268"/>
  <c r="K363" i="268"/>
  <c r="K122" i="268"/>
  <c r="K234" i="268"/>
  <c r="K271" i="268"/>
  <c r="K364" i="268"/>
  <c r="K45" i="268"/>
  <c r="K26" i="268"/>
  <c r="K317" i="268"/>
  <c r="K262" i="268"/>
  <c r="K368" i="268"/>
  <c r="K298" i="268"/>
  <c r="K120" i="268"/>
  <c r="K31" i="268"/>
  <c r="K51" i="268"/>
  <c r="K40" i="268"/>
  <c r="K67" i="268"/>
  <c r="K66" i="268"/>
  <c r="K47" i="268"/>
  <c r="K352" i="268"/>
  <c r="K297" i="268"/>
  <c r="K34" i="268"/>
  <c r="K168" i="268"/>
  <c r="K341" i="268"/>
  <c r="K348" i="268"/>
  <c r="K118" i="268"/>
  <c r="K91" i="268"/>
  <c r="K288" i="268"/>
  <c r="K305" i="268"/>
  <c r="K37" i="268"/>
  <c r="K290" i="268"/>
  <c r="K192" i="268"/>
  <c r="K326" i="268"/>
  <c r="K245" i="268"/>
  <c r="K136" i="268"/>
  <c r="K373" i="268"/>
  <c r="K267" i="268"/>
  <c r="K15" i="268"/>
  <c r="K355" i="268"/>
  <c r="K328" i="268"/>
  <c r="K193" i="268"/>
  <c r="K153" i="268"/>
  <c r="K70" i="268"/>
  <c r="K164" i="268"/>
  <c r="K196" i="268"/>
  <c r="K8" i="268"/>
  <c r="K53" i="268"/>
  <c r="K131" i="268"/>
  <c r="K206" i="268"/>
  <c r="K176" i="268"/>
  <c r="K126" i="268"/>
  <c r="K378" i="268"/>
  <c r="K189" i="268"/>
  <c r="K46" i="268"/>
  <c r="K346" i="268"/>
  <c r="K59" i="268"/>
  <c r="K344" i="268"/>
  <c r="K161" i="268"/>
  <c r="K353" i="268"/>
  <c r="K205" i="268"/>
  <c r="K260" i="268"/>
  <c r="K188" i="268"/>
  <c r="K258" i="268"/>
  <c r="K178" i="268"/>
  <c r="K379" i="268"/>
  <c r="K391" i="268"/>
  <c r="K159" i="268"/>
  <c r="K256" i="268"/>
  <c r="K381" i="268"/>
  <c r="K41" i="268"/>
  <c r="K366" i="268"/>
  <c r="K246" i="268"/>
  <c r="K157" i="268"/>
  <c r="K28" i="268"/>
  <c r="K18" i="268"/>
  <c r="K127" i="268"/>
  <c r="K300" i="268"/>
  <c r="K215" i="268"/>
  <c r="K54" i="268"/>
  <c r="K187" i="268"/>
  <c r="K5" i="268"/>
  <c r="K371" i="268"/>
  <c r="K80" i="268"/>
  <c r="K10" i="268"/>
  <c r="K141" i="268"/>
  <c r="K208" i="268"/>
  <c r="K283" i="268"/>
  <c r="K382" i="268"/>
  <c r="K19" i="268"/>
  <c r="K140" i="268"/>
  <c r="K264" i="268"/>
  <c r="K14" i="268"/>
  <c r="K180" i="268"/>
  <c r="K6" i="268"/>
  <c r="K375" i="268"/>
  <c r="K186" i="268"/>
  <c r="K377" i="268"/>
  <c r="K249" i="268"/>
  <c r="K146" i="268"/>
  <c r="K318" i="268"/>
  <c r="K337" i="268"/>
  <c r="K362" i="268"/>
  <c r="K197" i="268"/>
  <c r="K154" i="268"/>
  <c r="K27" i="268"/>
  <c r="K231" i="268"/>
  <c r="K321" i="268"/>
  <c r="K115" i="268"/>
  <c r="K251" i="268"/>
  <c r="K235" i="268"/>
  <c r="K233" i="268"/>
  <c r="K312" i="268"/>
  <c r="K39" i="268"/>
  <c r="K33" i="268"/>
  <c r="K57" i="268"/>
  <c r="K351" i="268"/>
  <c r="K75" i="268"/>
  <c r="K238" i="268"/>
  <c r="K242" i="268"/>
  <c r="K13" i="268"/>
  <c r="K162" i="268"/>
  <c r="K349" i="268"/>
  <c r="K257" i="268"/>
  <c r="K330" i="268"/>
  <c r="K79" i="268"/>
  <c r="K336" i="268"/>
  <c r="K72" i="268"/>
  <c r="K243" i="268"/>
  <c r="K322" i="268"/>
  <c r="K360" i="268"/>
  <c r="K289" i="268"/>
  <c r="K331" i="268"/>
  <c r="K111" i="268"/>
  <c r="K169" i="268"/>
  <c r="K23" i="268"/>
  <c r="K204" i="268"/>
  <c r="K261" i="268"/>
  <c r="K32" i="268"/>
  <c r="K99" i="268"/>
  <c r="K63" i="268"/>
  <c r="K65" i="268"/>
  <c r="K361" i="268"/>
  <c r="K311" i="268"/>
  <c r="K177" i="268"/>
  <c r="K255" i="268"/>
  <c r="K87" i="268"/>
  <c r="K386" i="268"/>
  <c r="K223" i="268"/>
  <c r="K224" i="268"/>
  <c r="K95" i="268"/>
  <c r="K254" i="268"/>
  <c r="K147" i="268"/>
  <c r="K281" i="268"/>
  <c r="K339" i="268"/>
  <c r="K84" i="268"/>
  <c r="K195" i="268"/>
  <c r="K123" i="268"/>
  <c r="K324" i="268"/>
  <c r="L296" i="268"/>
  <c r="L165" i="268"/>
  <c r="L342" i="268"/>
  <c r="L341" i="268"/>
  <c r="L348" i="268"/>
  <c r="L350" i="268"/>
  <c r="L343" i="268"/>
  <c r="L337" i="268"/>
  <c r="L344" i="268"/>
  <c r="L38" i="268"/>
  <c r="L311" i="268"/>
  <c r="L34" i="268"/>
  <c r="L313" i="268"/>
  <c r="L52" i="268"/>
  <c r="L168" i="268"/>
  <c r="L167" i="268"/>
  <c r="L355" i="268"/>
  <c r="L276" i="268"/>
  <c r="L183" i="268"/>
  <c r="L174" i="268"/>
  <c r="L184" i="268"/>
  <c r="L177" i="268"/>
  <c r="L163" i="268"/>
  <c r="L170" i="268"/>
  <c r="L178" i="268"/>
  <c r="L35" i="268"/>
  <c r="L303" i="268"/>
  <c r="L339" i="268"/>
  <c r="L71" i="268"/>
  <c r="L182" i="268"/>
  <c r="L161" i="268"/>
  <c r="L39" i="268"/>
  <c r="L172" i="268"/>
  <c r="L294" i="268"/>
  <c r="L308" i="268"/>
  <c r="L359" i="268"/>
  <c r="L304" i="268"/>
  <c r="L36" i="268"/>
  <c r="L287" i="268"/>
  <c r="L68" i="268"/>
  <c r="L88" i="268"/>
  <c r="L60" i="268"/>
  <c r="L340" i="268"/>
  <c r="L64" i="268"/>
  <c r="L86" i="268"/>
  <c r="L266" i="268"/>
  <c r="L345" i="268"/>
  <c r="L349" i="268"/>
  <c r="L386" i="268"/>
  <c r="L72" i="268"/>
  <c r="L390" i="268"/>
  <c r="L63" i="268"/>
  <c r="L91" i="268"/>
  <c r="L85" i="268"/>
  <c r="L81" i="268"/>
  <c r="L90" i="268"/>
  <c r="L62" i="268"/>
  <c r="L347" i="268"/>
  <c r="L92" i="268"/>
  <c r="L69" i="268"/>
  <c r="L338"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M8" i="315"/>
  <c r="L24" i="315"/>
  <c r="N20" i="315"/>
  <c r="M35" i="309"/>
  <c r="D16" i="306"/>
  <c r="C28" i="314"/>
  <c r="M25" i="285"/>
  <c r="F17" i="311"/>
  <c r="E371" i="268" s="1"/>
  <c r="E249" i="268"/>
  <c r="F8" i="317"/>
  <c r="E232" i="268" s="1"/>
  <c r="E30" i="288"/>
  <c r="E22" i="311"/>
  <c r="D8" i="311"/>
  <c r="C362" i="268" s="1"/>
  <c r="D36" i="306"/>
  <c r="D28" i="311"/>
  <c r="E32" i="306"/>
  <c r="D27" i="317"/>
  <c r="M32" i="309"/>
  <c r="L27" i="321"/>
  <c r="N19" i="285"/>
  <c r="M27" i="321"/>
  <c r="L28" i="318"/>
  <c r="C21" i="288"/>
  <c r="E22" i="314"/>
  <c r="D30" i="312"/>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0" i="285"/>
  <c r="L13" i="306"/>
  <c r="F12" i="314"/>
  <c r="M8" i="318"/>
  <c r="D25" i="312"/>
  <c r="L25" i="318"/>
  <c r="D24" i="317"/>
  <c r="E24" i="311"/>
  <c r="E28" i="314"/>
  <c r="E19" i="288"/>
  <c r="C260" i="268"/>
  <c r="D250" i="268"/>
  <c r="E29" i="312"/>
  <c r="N22" i="309"/>
  <c r="L31" i="321"/>
  <c r="D26" i="311"/>
  <c r="L22" i="318"/>
  <c r="N28" i="285"/>
  <c r="N18" i="321"/>
  <c r="N14" i="321"/>
  <c r="K9" i="285"/>
  <c r="L27" i="306"/>
  <c r="C12" i="317"/>
  <c r="N25" i="318"/>
  <c r="D27" i="288"/>
  <c r="N18" i="285"/>
  <c r="M29" i="318"/>
  <c r="K26" i="315"/>
  <c r="F21" i="317"/>
  <c r="N34" i="285"/>
  <c r="D22" i="288"/>
  <c r="K23" i="285"/>
  <c r="K18" i="321"/>
  <c r="D30" i="317"/>
  <c r="N19" i="286"/>
  <c r="F27" i="288"/>
  <c r="N19" i="318"/>
  <c r="E32" i="288"/>
  <c r="F20" i="317"/>
  <c r="N25" i="321"/>
  <c r="C22" i="311"/>
  <c r="C8" i="288"/>
  <c r="N16" i="321"/>
  <c r="L30" i="285"/>
  <c r="F16" i="317"/>
  <c r="E240" i="268" s="1"/>
  <c r="K26" i="321"/>
  <c r="D20" i="287"/>
  <c r="L25" i="268"/>
  <c r="L26" i="268"/>
  <c r="L29" i="268"/>
  <c r="C28" i="288"/>
  <c r="D25" i="314"/>
  <c r="N22" i="285"/>
  <c r="D20" i="288"/>
  <c r="L370" i="268"/>
  <c r="L368" i="268"/>
  <c r="L367" i="268"/>
  <c r="L364" i="268"/>
  <c r="F16" i="306"/>
  <c r="F8" i="311"/>
  <c r="E362" i="268" s="1"/>
  <c r="N30" i="318"/>
  <c r="M19" i="286"/>
  <c r="E26" i="312"/>
  <c r="K18" i="286"/>
  <c r="K26" i="306"/>
  <c r="L24" i="309"/>
  <c r="F27" i="312"/>
  <c r="E25" i="314"/>
  <c r="D8" i="312"/>
  <c r="C352" i="268" s="1"/>
  <c r="C56" i="306"/>
  <c r="F26" i="306"/>
  <c r="N26" i="306"/>
  <c r="L13" i="268"/>
  <c r="L14" i="268"/>
  <c r="L5" i="268"/>
  <c r="L8" i="268"/>
  <c r="L16" i="268"/>
  <c r="L366" i="268"/>
  <c r="L26" i="315"/>
  <c r="D32" i="311"/>
  <c r="C23" i="312"/>
  <c r="D16" i="314"/>
  <c r="E23" i="317"/>
  <c r="N28" i="309"/>
  <c r="D29" i="314"/>
  <c r="K19" i="321"/>
  <c r="M20" i="285"/>
  <c r="C249" i="268"/>
  <c r="N18" i="306"/>
  <c r="C9" i="306"/>
  <c r="L365" i="268"/>
  <c r="L3" i="268"/>
  <c r="L7" i="268"/>
  <c r="L22" i="268"/>
  <c r="N18" i="315"/>
  <c r="D8" i="287"/>
  <c r="C382" i="268" s="1"/>
  <c r="L12" i="268"/>
  <c r="L15" i="268"/>
  <c r="L4" i="268"/>
  <c r="N31" i="321"/>
  <c r="K32" i="318"/>
  <c r="F28" i="317"/>
  <c r="D14" i="287"/>
  <c r="C388" i="268" s="1"/>
  <c r="N27" i="306"/>
  <c r="N16" i="306"/>
  <c r="L19" i="309"/>
  <c r="E26" i="311"/>
  <c r="K33" i="285"/>
  <c r="C20" i="287"/>
  <c r="K36" i="306"/>
  <c r="C32" i="288"/>
  <c r="C8" i="317"/>
  <c r="N6" i="306"/>
  <c r="D18" i="287"/>
  <c r="L36" i="306"/>
  <c r="L11" i="268"/>
  <c r="L27" i="268"/>
  <c r="L28" i="268"/>
  <c r="L30" i="268"/>
  <c r="L23" i="268"/>
  <c r="L21" i="268"/>
  <c r="C261" i="268"/>
  <c r="E31" i="312"/>
  <c r="K22" i="309"/>
  <c r="M29" i="285"/>
  <c r="F25" i="317"/>
  <c r="C27" i="317"/>
  <c r="F27" i="311"/>
  <c r="K33" i="318"/>
  <c r="C29" i="306"/>
  <c r="F62" i="306"/>
  <c r="C9" i="312"/>
  <c r="L363" i="268"/>
  <c r="A2" i="311"/>
  <c r="A2" i="314"/>
  <c r="A2" i="312"/>
  <c r="A2" i="317"/>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A2" i="288"/>
  <c r="K282" i="268"/>
  <c r="K376" i="268"/>
  <c r="K142" i="268"/>
  <c r="K103" i="268"/>
  <c r="K81" i="268"/>
  <c r="K287" i="268"/>
  <c r="K345" i="268"/>
  <c r="K275" i="268"/>
  <c r="L39" i="306"/>
  <c r="F13" i="306"/>
  <c r="M27" i="306"/>
  <c r="E37" i="306"/>
  <c r="D59" i="306"/>
  <c r="C57" i="306"/>
  <c r="L23" i="306"/>
  <c r="E10" i="306"/>
  <c r="N49" i="306"/>
  <c r="L10" i="321"/>
  <c r="E28" i="306"/>
  <c r="L31" i="306"/>
  <c r="K13" i="309"/>
  <c r="M13" i="285"/>
  <c r="C39" i="306"/>
  <c r="D13" i="317"/>
  <c r="C237" i="268" s="1"/>
  <c r="K31" i="306"/>
  <c r="C15" i="317"/>
  <c r="D8" i="306"/>
  <c r="M12" i="286"/>
  <c r="C7" i="306"/>
  <c r="F42" i="306"/>
  <c r="K11" i="315"/>
  <c r="M33" i="306"/>
  <c r="N11" i="319"/>
  <c r="E13" i="288"/>
  <c r="D377" i="268" s="1"/>
  <c r="N21" i="306"/>
  <c r="M12" i="309"/>
  <c r="K32" i="306"/>
  <c r="M49" i="306"/>
  <c r="E15" i="312"/>
  <c r="D359" i="268" s="1"/>
  <c r="D15" i="317"/>
  <c r="C239" i="268" s="1"/>
  <c r="N19" i="306"/>
  <c r="E11" i="314"/>
  <c r="L19" i="306"/>
  <c r="E42" i="306"/>
  <c r="C254" i="268"/>
  <c r="K52" i="306"/>
  <c r="K8" i="306"/>
  <c r="M15" i="321"/>
  <c r="E9" i="314"/>
  <c r="D62" i="306"/>
  <c r="M10" i="319"/>
  <c r="L9" i="285"/>
  <c r="C14" i="287"/>
  <c r="C18" i="306"/>
  <c r="C15" i="311"/>
  <c r="L10" i="309"/>
  <c r="F12" i="311"/>
  <c r="E366" i="268" s="1"/>
  <c r="L29" i="306"/>
  <c r="N40" i="306"/>
  <c r="D17" i="306"/>
  <c r="C19" i="306"/>
  <c r="E259" i="268"/>
  <c r="F20" i="306"/>
  <c r="D13" i="287"/>
  <c r="C387" i="268" s="1"/>
  <c r="N31" i="306"/>
  <c r="N23" i="306"/>
  <c r="L11" i="319"/>
  <c r="M50" i="306"/>
  <c r="N12" i="309"/>
  <c r="N11" i="321"/>
  <c r="D259" i="268"/>
  <c r="E19" i="306"/>
  <c r="E15" i="317"/>
  <c r="D239" i="268" s="1"/>
  <c r="M11" i="286"/>
  <c r="L22" i="306"/>
  <c r="C10" i="306"/>
  <c r="C14" i="317"/>
  <c r="M14" i="321"/>
  <c r="D11" i="311"/>
  <c r="C365" i="268" s="1"/>
  <c r="M9" i="306"/>
  <c r="K9" i="306"/>
  <c r="N14" i="318"/>
  <c r="E254" i="268"/>
  <c r="E12" i="306"/>
  <c r="E10" i="288"/>
  <c r="D374" i="268" s="1"/>
  <c r="F32" i="306"/>
  <c r="K15" i="321"/>
  <c r="D10" i="287"/>
  <c r="C384" i="268" s="1"/>
  <c r="N13" i="321"/>
  <c r="E243" i="268"/>
  <c r="D57" i="306"/>
  <c r="E8" i="306"/>
  <c r="C13" i="288"/>
  <c r="K20" i="306"/>
  <c r="M13" i="315"/>
  <c r="K9" i="286"/>
  <c r="C15" i="312"/>
  <c r="E248" i="268"/>
  <c r="N10" i="286"/>
  <c r="C15" i="314"/>
  <c r="N10" i="285"/>
  <c r="F13" i="314"/>
  <c r="C13" i="287"/>
  <c r="L12" i="286"/>
  <c r="E14" i="287"/>
  <c r="D388" i="268" s="1"/>
  <c r="K11" i="318"/>
  <c r="L49" i="306"/>
  <c r="L38" i="306"/>
  <c r="N28" i="306"/>
  <c r="C10" i="314"/>
  <c r="E43" i="306"/>
  <c r="N15" i="309"/>
  <c r="E13" i="306"/>
  <c r="C59" i="306"/>
  <c r="M10" i="315"/>
  <c r="F11" i="287"/>
  <c r="E385" i="268" s="1"/>
  <c r="D11" i="287"/>
  <c r="C385" i="268" s="1"/>
  <c r="D12" i="306"/>
  <c r="K14" i="309"/>
  <c r="E11" i="288"/>
  <c r="D375" i="268" s="1"/>
  <c r="K14" i="318"/>
  <c r="D244" i="268"/>
  <c r="M14" i="285"/>
  <c r="K15" i="318"/>
  <c r="F33" i="306"/>
  <c r="K15" i="285"/>
  <c r="F23" i="306"/>
  <c r="F61" i="306"/>
  <c r="C31" i="306"/>
  <c r="C244" i="268"/>
  <c r="N38" i="306"/>
  <c r="D33" i="306"/>
  <c r="F43" i="306"/>
  <c r="F59" i="306"/>
  <c r="N9" i="321"/>
  <c r="M10" i="318"/>
  <c r="M10" i="306"/>
  <c r="L9" i="315"/>
  <c r="L7" i="306"/>
  <c r="E11" i="317"/>
  <c r="D235" i="268" s="1"/>
  <c r="F9" i="288"/>
  <c r="E373" i="268" s="1"/>
  <c r="L14" i="309"/>
  <c r="K27" i="306"/>
  <c r="E15" i="288"/>
  <c r="D379" i="268" s="1"/>
  <c r="L13" i="319"/>
  <c r="K43" i="306"/>
  <c r="K10" i="286"/>
  <c r="K13" i="286"/>
  <c r="K11" i="286"/>
  <c r="K10" i="315"/>
  <c r="F31" i="306"/>
  <c r="F17" i="306"/>
  <c r="K33" i="306"/>
  <c r="D30" i="306"/>
  <c r="D28" i="306"/>
  <c r="K48" i="306"/>
  <c r="K42" i="306"/>
  <c r="F15" i="314"/>
  <c r="N12" i="318"/>
  <c r="K11" i="309"/>
  <c r="L15" i="321"/>
  <c r="L14" i="285"/>
  <c r="N14" i="285"/>
  <c r="D10" i="317"/>
  <c r="C234" i="268" s="1"/>
  <c r="M53" i="306"/>
  <c r="C12" i="287"/>
  <c r="M19" i="306"/>
  <c r="E11" i="287"/>
  <c r="D385" i="268" s="1"/>
  <c r="C10" i="287"/>
  <c r="K14" i="285"/>
  <c r="M8" i="306"/>
  <c r="D42" i="306"/>
  <c r="L15" i="309"/>
  <c r="E9" i="317"/>
  <c r="D233" i="268" s="1"/>
  <c r="E20" i="306"/>
  <c r="N20" i="306"/>
  <c r="M9" i="319"/>
  <c r="D10" i="312"/>
  <c r="C354" i="268" s="1"/>
  <c r="L18" i="306"/>
  <c r="L53" i="306"/>
  <c r="N42" i="306"/>
  <c r="M9" i="321"/>
  <c r="C37" i="306"/>
  <c r="M9" i="286"/>
  <c r="K8" i="319"/>
  <c r="C32" i="306"/>
  <c r="C10" i="312"/>
  <c r="F10" i="288"/>
  <c r="E374" i="268" s="1"/>
  <c r="E10" i="311"/>
  <c r="D364" i="268" s="1"/>
  <c r="E59" i="306"/>
  <c r="E18" i="306"/>
  <c r="N9" i="286"/>
  <c r="N13" i="286"/>
  <c r="C17" i="306"/>
  <c r="E258" i="268"/>
  <c r="L12" i="309"/>
  <c r="M9" i="315"/>
  <c r="D14" i="314"/>
  <c r="L17" i="306"/>
  <c r="N15" i="285"/>
  <c r="C252" i="268"/>
  <c r="D256" i="268"/>
  <c r="F21" i="306"/>
  <c r="M30" i="306"/>
  <c r="M21" i="306"/>
  <c r="F58" i="306"/>
  <c r="E62" i="306"/>
  <c r="D13" i="314"/>
  <c r="C8" i="306"/>
  <c r="M13" i="319"/>
  <c r="K40" i="306"/>
  <c r="D11" i="306"/>
  <c r="E61" i="306"/>
  <c r="E41" i="306"/>
  <c r="E7" i="306"/>
  <c r="E12" i="288"/>
  <c r="D376" i="268" s="1"/>
  <c r="D11" i="312"/>
  <c r="C355" i="268" s="1"/>
  <c r="F38" i="306"/>
  <c r="M11" i="315"/>
  <c r="F14" i="312"/>
  <c r="E358" i="268" s="1"/>
  <c r="C259" i="268"/>
  <c r="D15" i="314"/>
  <c r="N12" i="315"/>
  <c r="C33" i="306"/>
  <c r="M15" i="285"/>
  <c r="C61" i="306"/>
  <c r="E11" i="306"/>
  <c r="C10" i="317"/>
  <c r="D10" i="314"/>
  <c r="K18" i="306"/>
  <c r="M15" i="309"/>
  <c r="D10" i="311"/>
  <c r="C364" i="268" s="1"/>
  <c r="L52" i="306"/>
  <c r="K53" i="306"/>
  <c r="N51" i="306"/>
  <c r="L13" i="286"/>
  <c r="K41" i="306"/>
  <c r="E9" i="288"/>
  <c r="D373" i="268" s="1"/>
  <c r="F10" i="314"/>
  <c r="D43" i="306"/>
  <c r="K13" i="318"/>
  <c r="L9" i="286"/>
  <c r="M47" i="306"/>
  <c r="C13" i="311"/>
  <c r="C9" i="287"/>
  <c r="C245" i="268"/>
  <c r="D9" i="312"/>
  <c r="C353" i="268" s="1"/>
  <c r="D12" i="311"/>
  <c r="C366" i="268" s="1"/>
  <c r="D245" i="268"/>
  <c r="K14" i="321"/>
  <c r="E10" i="312"/>
  <c r="D354" i="268" s="1"/>
  <c r="D23" i="306"/>
  <c r="L6" i="306"/>
  <c r="M20" i="306"/>
  <c r="F13" i="317"/>
  <c r="E237" i="268" s="1"/>
  <c r="D9" i="314"/>
  <c r="E63" i="306"/>
  <c r="D61" i="306"/>
  <c r="N50" i="306"/>
  <c r="M12" i="285"/>
  <c r="N48" i="306"/>
  <c r="F14" i="288"/>
  <c r="E378" i="268" s="1"/>
  <c r="C11" i="287"/>
  <c r="N53" i="306"/>
  <c r="L51" i="306"/>
  <c r="C12" i="311"/>
  <c r="K30" i="306"/>
  <c r="D12" i="314"/>
  <c r="F8" i="287"/>
  <c r="E253" i="268"/>
  <c r="K6" i="306"/>
  <c r="N8" i="285"/>
  <c r="N11" i="318"/>
  <c r="D14" i="288"/>
  <c r="C378" i="268" s="1"/>
  <c r="K10" i="309"/>
  <c r="C38" i="306"/>
  <c r="N13" i="285"/>
  <c r="N13" i="318"/>
  <c r="F11" i="306"/>
  <c r="C13" i="314"/>
  <c r="L13" i="321"/>
  <c r="K47" i="306"/>
  <c r="E9" i="306"/>
  <c r="M14" i="309"/>
  <c r="M15" i="318"/>
  <c r="K9" i="315"/>
  <c r="L8" i="285"/>
  <c r="L26" i="306"/>
  <c r="N9" i="285"/>
  <c r="C20" i="306"/>
  <c r="L13" i="318"/>
  <c r="F37" i="306"/>
  <c r="L41" i="306"/>
  <c r="D41" i="306"/>
  <c r="E14" i="311"/>
  <c r="D368" i="268" s="1"/>
  <c r="M12" i="321"/>
  <c r="F15" i="312"/>
  <c r="E359" i="268" s="1"/>
  <c r="N12" i="285"/>
  <c r="M42" i="306"/>
  <c r="F15" i="317"/>
  <c r="E239" i="268" s="1"/>
  <c r="F39" i="306"/>
  <c r="K49" i="306"/>
  <c r="D249" i="268"/>
  <c r="K50" i="306"/>
  <c r="L13" i="315"/>
  <c r="L32" i="306"/>
  <c r="C14" i="312"/>
  <c r="D14" i="311"/>
  <c r="C368" i="268" s="1"/>
  <c r="C13" i="317"/>
  <c r="N32" i="306"/>
  <c r="F10" i="311"/>
  <c r="E364" i="268" s="1"/>
  <c r="L15" i="318"/>
  <c r="C258" i="268"/>
  <c r="C11" i="317"/>
  <c r="F11" i="288"/>
  <c r="E375" i="268" s="1"/>
  <c r="C255" i="268"/>
  <c r="K28" i="306"/>
  <c r="L28" i="306"/>
  <c r="F60" i="306"/>
  <c r="M13" i="286"/>
  <c r="M28" i="306"/>
  <c r="E23" i="306"/>
  <c r="C58" i="306"/>
  <c r="C15" i="287"/>
  <c r="L9" i="319"/>
  <c r="N9" i="318"/>
  <c r="K9" i="318"/>
  <c r="K13" i="306"/>
  <c r="L8" i="306"/>
  <c r="E10" i="314"/>
  <c r="C12" i="306"/>
  <c r="F63" i="306"/>
  <c r="D12" i="288"/>
  <c r="C376" i="268" s="1"/>
  <c r="M9" i="309"/>
  <c r="C11" i="312"/>
  <c r="M51" i="306"/>
  <c r="N47" i="306"/>
  <c r="D243" i="268"/>
  <c r="D8" i="288"/>
  <c r="C372" i="268" s="1"/>
  <c r="K8" i="285"/>
  <c r="F10" i="312"/>
  <c r="E354" i="268" s="1"/>
  <c r="C23" i="306"/>
  <c r="C248" i="268"/>
  <c r="E8" i="287"/>
  <c r="M46" i="306"/>
  <c r="L10" i="318"/>
  <c r="C13" i="312"/>
  <c r="E15" i="314"/>
  <c r="K13" i="315"/>
  <c r="F12" i="287"/>
  <c r="E386" i="268" s="1"/>
  <c r="D12" i="312"/>
  <c r="C356" i="268" s="1"/>
  <c r="M18" i="306"/>
  <c r="D253" i="268"/>
  <c r="D11" i="317"/>
  <c r="C235" i="268" s="1"/>
  <c r="D7" i="306"/>
  <c r="F27" i="306"/>
  <c r="F9" i="312"/>
  <c r="E353" i="268" s="1"/>
  <c r="F7" i="306"/>
  <c r="C60" i="306"/>
  <c r="N10" i="321"/>
  <c r="C253" i="268"/>
  <c r="E58" i="306"/>
  <c r="E57" i="306"/>
  <c r="F13" i="311"/>
  <c r="E367" i="268" s="1"/>
  <c r="L30" i="306"/>
  <c r="F14" i="317"/>
  <c r="E238" i="268" s="1"/>
  <c r="F40" i="306"/>
  <c r="N10" i="318"/>
  <c r="F12" i="317"/>
  <c r="E236" i="268" s="1"/>
  <c r="L47" i="306"/>
  <c r="K10" i="319"/>
  <c r="C41" i="306"/>
  <c r="L9" i="306"/>
  <c r="C12" i="312"/>
  <c r="C11" i="288"/>
  <c r="F19" i="306"/>
  <c r="M43" i="306"/>
  <c r="E10" i="287"/>
  <c r="D384" i="268" s="1"/>
  <c r="C43" i="306"/>
  <c r="M10" i="285"/>
  <c r="D6" i="306"/>
  <c r="C6" i="306"/>
  <c r="K37" i="306"/>
  <c r="D12" i="287"/>
  <c r="C386" i="268" s="1"/>
  <c r="N13" i="319"/>
  <c r="D14" i="312"/>
  <c r="C358" i="268" s="1"/>
  <c r="E39" i="306"/>
  <c r="M22" i="306"/>
  <c r="E22" i="306"/>
  <c r="C13" i="306"/>
  <c r="N13" i="315"/>
  <c r="K39" i="306"/>
  <c r="N52" i="306"/>
  <c r="K15" i="309"/>
  <c r="F18" i="306"/>
  <c r="M39" i="306"/>
  <c r="C42" i="306"/>
  <c r="L10" i="319"/>
  <c r="E11" i="311"/>
  <c r="D365" i="268" s="1"/>
  <c r="E17" i="306"/>
  <c r="D31" i="306"/>
  <c r="C246" i="268"/>
  <c r="E12" i="287"/>
  <c r="D386" i="268" s="1"/>
  <c r="K7" i="306"/>
  <c r="D9" i="317"/>
  <c r="C233" i="268" s="1"/>
  <c r="N30" i="306"/>
  <c r="E13" i="287"/>
  <c r="D387" i="268" s="1"/>
  <c r="D11" i="288"/>
  <c r="C375" i="268" s="1"/>
  <c r="E11" i="312"/>
  <c r="D355" i="268" s="1"/>
  <c r="C14" i="288"/>
  <c r="N11" i="285"/>
  <c r="D58" i="306"/>
  <c r="L12" i="319"/>
  <c r="E13" i="311"/>
  <c r="D367" i="268" s="1"/>
  <c r="D258" i="268"/>
  <c r="M13" i="306"/>
  <c r="C256" i="268"/>
  <c r="F11" i="314"/>
  <c r="K21" i="306"/>
  <c r="N10" i="306"/>
  <c r="C15" i="288"/>
  <c r="C27" i="306"/>
  <c r="K10" i="321"/>
  <c r="L20" i="306"/>
  <c r="F28" i="306"/>
  <c r="F14" i="287"/>
  <c r="E388" i="268" s="1"/>
  <c r="N12" i="321"/>
  <c r="D18" i="306"/>
  <c r="K23" i="306"/>
  <c r="N12" i="319"/>
  <c r="N10" i="319"/>
  <c r="L11" i="309"/>
  <c r="N12" i="306"/>
  <c r="D15" i="287"/>
  <c r="C389" i="268" s="1"/>
  <c r="M52" i="306"/>
  <c r="N8" i="286"/>
  <c r="E255" i="268"/>
  <c r="E10" i="317"/>
  <c r="D234" i="268" s="1"/>
  <c r="M9" i="318"/>
  <c r="N9" i="309"/>
  <c r="L8" i="315"/>
  <c r="N9" i="315"/>
  <c r="C12" i="314"/>
  <c r="M10" i="321"/>
  <c r="E12" i="312"/>
  <c r="D356" i="268" s="1"/>
  <c r="K11" i="319"/>
  <c r="F14" i="311"/>
  <c r="E368" i="268" s="1"/>
  <c r="F8" i="306"/>
  <c r="M12" i="306"/>
  <c r="K12" i="306"/>
  <c r="M23" i="306"/>
  <c r="D15" i="312"/>
  <c r="C359" i="268" s="1"/>
  <c r="F15" i="288"/>
  <c r="E379" i="268" s="1"/>
  <c r="N14" i="309"/>
  <c r="M10" i="286"/>
  <c r="D9" i="311"/>
  <c r="C363" i="268" s="1"/>
  <c r="L11" i="306"/>
  <c r="E8" i="314"/>
  <c r="N22" i="306"/>
  <c r="C25" i="311"/>
  <c r="C21" i="287"/>
  <c r="E25" i="317"/>
  <c r="M30" i="285"/>
  <c r="C27" i="288"/>
  <c r="C26" i="317"/>
  <c r="N31" i="318"/>
  <c r="K30" i="321"/>
  <c r="N29" i="318"/>
  <c r="M28" i="309"/>
  <c r="C18" i="312"/>
  <c r="E29" i="314"/>
  <c r="K20" i="319"/>
  <c r="K23" i="309"/>
  <c r="E27" i="312"/>
  <c r="C21" i="317"/>
  <c r="D29" i="317"/>
  <c r="K16" i="321"/>
  <c r="K27" i="318"/>
  <c r="M26" i="318"/>
  <c r="F16" i="312"/>
  <c r="E360" i="268" s="1"/>
  <c r="F28" i="311"/>
  <c r="N25" i="309"/>
  <c r="M17" i="319"/>
  <c r="K31" i="309"/>
  <c r="L33" i="318"/>
  <c r="D21" i="314"/>
  <c r="D26" i="314"/>
  <c r="M18" i="285"/>
  <c r="C16" i="287"/>
  <c r="C16" i="288"/>
  <c r="K19" i="319"/>
  <c r="F23" i="288"/>
  <c r="K29" i="306"/>
  <c r="E14" i="317"/>
  <c r="D238" i="268" s="1"/>
  <c r="M12" i="319"/>
  <c r="D32" i="306"/>
  <c r="E244" i="268"/>
  <c r="M9" i="285"/>
  <c r="D10" i="288"/>
  <c r="C374" i="268" s="1"/>
  <c r="L14" i="318"/>
  <c r="M13" i="309"/>
  <c r="D254" i="268"/>
  <c r="L50" i="306"/>
  <c r="K13" i="321"/>
  <c r="D11" i="314"/>
  <c r="D60" i="306"/>
  <c r="E14" i="288"/>
  <c r="D378" i="268" s="1"/>
  <c r="E9" i="312"/>
  <c r="D353" i="268" s="1"/>
  <c r="N39" i="306"/>
  <c r="F10" i="317"/>
  <c r="E234" i="268" s="1"/>
  <c r="E12" i="317"/>
  <c r="D236" i="268" s="1"/>
  <c r="K17" i="306"/>
  <c r="E256" i="268"/>
  <c r="L43" i="306"/>
  <c r="F12" i="306"/>
  <c r="L15" i="285"/>
  <c r="M32" i="306"/>
  <c r="C9" i="314"/>
  <c r="F9" i="317"/>
  <c r="E233" i="268" s="1"/>
  <c r="N17" i="306"/>
  <c r="E8" i="312"/>
  <c r="N41" i="306"/>
  <c r="N9" i="306"/>
  <c r="N11" i="306"/>
  <c r="E12" i="314"/>
  <c r="E245" i="268"/>
  <c r="L9" i="309"/>
  <c r="F57" i="306"/>
  <c r="E27" i="306"/>
  <c r="L11" i="321"/>
  <c r="D15" i="288"/>
  <c r="C379" i="268" s="1"/>
  <c r="K13" i="319"/>
  <c r="C11" i="306"/>
  <c r="F22" i="306"/>
  <c r="L13" i="285"/>
  <c r="K11" i="285"/>
  <c r="F10" i="306"/>
  <c r="D10" i="306"/>
  <c r="L21" i="306"/>
  <c r="E15" i="287"/>
  <c r="D389" i="268" s="1"/>
  <c r="E13" i="317"/>
  <c r="D237" i="268" s="1"/>
  <c r="L48" i="306"/>
  <c r="M48" i="306"/>
  <c r="L11" i="286"/>
  <c r="M12" i="315"/>
  <c r="D15" i="311"/>
  <c r="C369" i="268" s="1"/>
  <c r="K12" i="319"/>
  <c r="D13" i="306"/>
  <c r="D37" i="306"/>
  <c r="C8" i="314"/>
  <c r="L11" i="285"/>
  <c r="K12" i="315"/>
  <c r="E31" i="306"/>
  <c r="M10" i="309"/>
  <c r="L10" i="315"/>
  <c r="L11" i="318"/>
  <c r="N12" i="286"/>
  <c r="E38" i="306"/>
  <c r="M11" i="306"/>
  <c r="F13" i="288"/>
  <c r="E377" i="268" s="1"/>
  <c r="E29" i="306"/>
  <c r="N11" i="309"/>
  <c r="M11" i="319"/>
  <c r="M12" i="318"/>
  <c r="D9" i="306"/>
  <c r="L33" i="306"/>
  <c r="D22" i="306"/>
  <c r="F11" i="317"/>
  <c r="E235" i="268" s="1"/>
  <c r="M13" i="318"/>
  <c r="E13" i="312"/>
  <c r="D357" i="268" s="1"/>
  <c r="M17" i="306"/>
  <c r="C9" i="288"/>
  <c r="F29" i="317"/>
  <c r="E24" i="314"/>
  <c r="F16" i="287"/>
  <c r="E390" i="268" s="1"/>
  <c r="N17" i="315"/>
  <c r="N30" i="321"/>
  <c r="M18" i="286"/>
  <c r="M16" i="318"/>
  <c r="E19" i="314"/>
  <c r="D16" i="312"/>
  <c r="C360" i="268" s="1"/>
  <c r="N23" i="318"/>
  <c r="C30" i="288"/>
  <c r="C23" i="311"/>
  <c r="F18" i="312"/>
  <c r="K25" i="318"/>
  <c r="M19" i="315"/>
  <c r="N11" i="286"/>
  <c r="F12" i="312"/>
  <c r="E356" i="268" s="1"/>
  <c r="F15" i="311"/>
  <c r="E369" i="268" s="1"/>
  <c r="L14" i="321"/>
  <c r="N37" i="306"/>
  <c r="D13" i="288"/>
  <c r="C377" i="268" s="1"/>
  <c r="D27" i="306"/>
  <c r="K12" i="318"/>
  <c r="E12" i="311"/>
  <c r="D366" i="268" s="1"/>
  <c r="D13" i="312"/>
  <c r="C357" i="268" s="1"/>
  <c r="F30" i="306"/>
  <c r="L9" i="318"/>
  <c r="F9" i="287"/>
  <c r="E383" i="268" s="1"/>
  <c r="K22" i="306"/>
  <c r="D257" i="268"/>
  <c r="E246" i="268"/>
  <c r="M11" i="309"/>
  <c r="N10" i="315"/>
  <c r="K11" i="306"/>
  <c r="E40" i="306"/>
  <c r="N33" i="306"/>
  <c r="K9" i="309"/>
  <c r="M38" i="306"/>
  <c r="C36" i="306"/>
  <c r="C63" i="306"/>
  <c r="K13" i="285"/>
  <c r="D19" i="306"/>
  <c r="L10" i="306"/>
  <c r="C28" i="306"/>
  <c r="D29" i="306"/>
  <c r="C40" i="306"/>
  <c r="D248" i="268"/>
  <c r="F15" i="287"/>
  <c r="E389" i="268" s="1"/>
  <c r="N13" i="306"/>
  <c r="C10" i="311"/>
  <c r="F16" i="314"/>
  <c r="L19" i="286"/>
  <c r="D26" i="312"/>
  <c r="L17" i="321"/>
  <c r="C29" i="317"/>
  <c r="C19" i="314"/>
  <c r="F17" i="317"/>
  <c r="E241" i="268" s="1"/>
  <c r="L24" i="285"/>
  <c r="C26" i="312"/>
  <c r="D20" i="317"/>
  <c r="D24" i="314"/>
  <c r="N20" i="285"/>
  <c r="K16" i="319"/>
  <c r="M20" i="315"/>
  <c r="F21" i="311"/>
  <c r="D28" i="317"/>
  <c r="K20" i="285"/>
  <c r="N23" i="309"/>
  <c r="E19" i="312"/>
  <c r="F18" i="314"/>
  <c r="M32" i="321"/>
  <c r="L34" i="285"/>
  <c r="L16" i="321"/>
  <c r="M31" i="309"/>
  <c r="C23" i="314"/>
  <c r="L29" i="315"/>
  <c r="M16" i="321"/>
  <c r="L33" i="285"/>
  <c r="N25" i="315"/>
  <c r="N34" i="309"/>
  <c r="N20" i="319"/>
  <c r="M22" i="318"/>
  <c r="M33" i="285"/>
  <c r="L25" i="285"/>
  <c r="M28" i="315"/>
  <c r="E32" i="311"/>
  <c r="L22" i="321"/>
  <c r="E18" i="288"/>
  <c r="N20" i="286"/>
  <c r="C21" i="311"/>
  <c r="N31" i="309"/>
  <c r="M24" i="285"/>
  <c r="F31" i="311"/>
  <c r="M20" i="319"/>
  <c r="K27" i="321"/>
  <c r="L21" i="285"/>
  <c r="N28" i="318"/>
  <c r="D20" i="311"/>
  <c r="E21" i="287"/>
  <c r="N28" i="315"/>
  <c r="F24" i="314"/>
  <c r="C19" i="311"/>
  <c r="E17" i="287"/>
  <c r="D391" i="268" s="1"/>
  <c r="K16" i="286"/>
  <c r="L20" i="315"/>
  <c r="L19" i="319"/>
  <c r="E16" i="317"/>
  <c r="D240" i="268" s="1"/>
  <c r="M17" i="318"/>
  <c r="E18" i="317"/>
  <c r="E21" i="317"/>
  <c r="E19" i="311"/>
  <c r="C30" i="312"/>
  <c r="L29" i="321"/>
  <c r="C22" i="312"/>
  <c r="F17" i="314"/>
  <c r="K20" i="309"/>
  <c r="C24" i="312"/>
  <c r="K21" i="309"/>
  <c r="M25" i="309"/>
  <c r="E32" i="314"/>
  <c r="F29" i="311"/>
  <c r="C29" i="311"/>
  <c r="K22" i="321"/>
  <c r="N19" i="309"/>
  <c r="L23" i="321"/>
  <c r="E30" i="312"/>
  <c r="L19" i="321"/>
  <c r="F19" i="317"/>
  <c r="E24" i="288"/>
  <c r="K29" i="315"/>
  <c r="L30" i="318"/>
  <c r="M25" i="321"/>
  <c r="C31" i="317"/>
  <c r="C18" i="288"/>
  <c r="N21" i="315"/>
  <c r="D28" i="312"/>
  <c r="D19" i="287"/>
  <c r="L29" i="285"/>
  <c r="D19" i="288"/>
  <c r="F24" i="311"/>
  <c r="M20" i="286"/>
  <c r="M16" i="315"/>
  <c r="K25" i="321"/>
  <c r="M21" i="315"/>
  <c r="E20" i="314"/>
  <c r="L28" i="309"/>
  <c r="C18" i="314"/>
  <c r="D21" i="288"/>
  <c r="E29" i="311"/>
  <c r="F25" i="288"/>
  <c r="L23" i="318"/>
  <c r="E26" i="314"/>
  <c r="M19" i="309"/>
  <c r="N27" i="318"/>
  <c r="E29" i="317"/>
  <c r="L24" i="321"/>
  <c r="C27" i="311"/>
  <c r="D26" i="317"/>
  <c r="E21" i="288"/>
  <c r="D16" i="288"/>
  <c r="C380" i="268" s="1"/>
  <c r="F31" i="317"/>
  <c r="M17" i="321"/>
  <c r="L22" i="285"/>
  <c r="D27" i="312"/>
  <c r="K29" i="321"/>
  <c r="E24" i="317"/>
  <c r="D25" i="311"/>
  <c r="F30" i="317"/>
  <c r="C26" i="288"/>
  <c r="N32" i="318"/>
  <c r="F31" i="314"/>
  <c r="L34" i="309"/>
  <c r="M19" i="318"/>
  <c r="D21" i="287"/>
  <c r="N26" i="315"/>
  <c r="D27" i="314"/>
  <c r="D22" i="312"/>
  <c r="C20" i="314"/>
  <c r="C250" i="268"/>
  <c r="E16" i="287"/>
  <c r="D390" i="268" s="1"/>
  <c r="D260" i="268"/>
  <c r="N31" i="285"/>
  <c r="L28" i="315"/>
  <c r="F19" i="312"/>
  <c r="E25" i="311"/>
  <c r="M24" i="309"/>
  <c r="L17" i="286"/>
  <c r="D28" i="314"/>
  <c r="F22" i="311"/>
  <c r="N24" i="318"/>
  <c r="L25" i="315"/>
  <c r="L31" i="318"/>
  <c r="M17" i="286"/>
  <c r="C16" i="306"/>
  <c r="M8" i="321"/>
  <c r="L8" i="286"/>
  <c r="D21" i="317"/>
  <c r="K23" i="318"/>
  <c r="D21" i="311"/>
  <c r="M20" i="309"/>
  <c r="K16" i="306"/>
  <c r="E8" i="288"/>
  <c r="E16" i="306"/>
  <c r="F8" i="312"/>
  <c r="K8" i="315"/>
  <c r="E15" i="311"/>
  <c r="D369" i="268" s="1"/>
  <c r="C10" i="288"/>
  <c r="C9" i="317"/>
  <c r="M14" i="318"/>
  <c r="M8" i="285"/>
  <c r="C21" i="306"/>
  <c r="C11" i="314"/>
  <c r="D9" i="288"/>
  <c r="C373" i="268" s="1"/>
  <c r="F9" i="311"/>
  <c r="E363" i="268" s="1"/>
  <c r="K12" i="285"/>
  <c r="E14" i="314"/>
  <c r="M11" i="321"/>
  <c r="K10" i="306"/>
  <c r="F12" i="288"/>
  <c r="E376" i="268" s="1"/>
  <c r="K11" i="321"/>
  <c r="M37" i="306"/>
  <c r="D246" i="268"/>
  <c r="C12" i="288"/>
  <c r="M11" i="285"/>
  <c r="C247" i="268"/>
  <c r="C30" i="306"/>
  <c r="L10" i="286"/>
  <c r="F9" i="306"/>
  <c r="N43" i="306"/>
  <c r="D40" i="306"/>
  <c r="F10" i="287"/>
  <c r="E60" i="306"/>
  <c r="F13" i="312"/>
  <c r="E357" i="268" s="1"/>
  <c r="L12" i="318"/>
  <c r="E21" i="306"/>
  <c r="F11" i="311"/>
  <c r="E365" i="268" s="1"/>
  <c r="E247" i="268"/>
  <c r="E14" i="312"/>
  <c r="D358" i="268" s="1"/>
  <c r="N10" i="309"/>
  <c r="N11" i="315"/>
  <c r="C14" i="311"/>
  <c r="D255" i="268"/>
  <c r="K10" i="285"/>
  <c r="K10" i="318"/>
  <c r="E9" i="311"/>
  <c r="D363" i="268" s="1"/>
  <c r="C30" i="317"/>
  <c r="C28" i="317"/>
  <c r="N29" i="285"/>
  <c r="F21" i="287"/>
  <c r="N21" i="286"/>
  <c r="F18" i="311"/>
  <c r="L21" i="319"/>
  <c r="K33" i="321"/>
  <c r="E32" i="317"/>
  <c r="C17" i="312"/>
  <c r="N24" i="309"/>
  <c r="M33" i="318"/>
  <c r="M27" i="318"/>
  <c r="M28" i="318"/>
  <c r="K24" i="321"/>
  <c r="C29" i="314"/>
  <c r="E31" i="288"/>
  <c r="D32" i="317"/>
  <c r="F20" i="287"/>
  <c r="F32" i="314"/>
  <c r="L30" i="309"/>
  <c r="M19" i="321"/>
  <c r="D31" i="311"/>
  <c r="E30" i="317"/>
  <c r="K32" i="309"/>
  <c r="L26" i="318"/>
  <c r="D23" i="311"/>
  <c r="L16" i="315"/>
  <c r="D30" i="288"/>
  <c r="C18" i="287"/>
  <c r="K25" i="285"/>
  <c r="K19" i="309"/>
  <c r="C17" i="317"/>
  <c r="E18" i="311"/>
  <c r="L16" i="319"/>
  <c r="D24" i="312"/>
  <c r="D18" i="312"/>
  <c r="F17" i="288"/>
  <c r="E381" i="268" s="1"/>
  <c r="C16" i="311"/>
  <c r="D251" i="268"/>
  <c r="D17" i="314"/>
  <c r="L20" i="285"/>
  <c r="E32" i="312"/>
  <c r="F26" i="311"/>
  <c r="K35" i="285"/>
  <c r="L31" i="285"/>
  <c r="E21" i="312"/>
  <c r="K31" i="285"/>
  <c r="E23" i="311"/>
  <c r="C30" i="314"/>
  <c r="E16" i="288"/>
  <c r="D380" i="268" s="1"/>
  <c r="K17" i="286"/>
  <c r="K34" i="285"/>
  <c r="E28" i="312"/>
  <c r="D23" i="312"/>
  <c r="N18" i="309"/>
  <c r="M24" i="318"/>
  <c r="L27" i="318"/>
  <c r="M30" i="318"/>
  <c r="D16" i="287"/>
  <c r="C390" i="268" s="1"/>
  <c r="F19" i="311"/>
  <c r="C26" i="314"/>
  <c r="M24" i="315"/>
  <c r="D28" i="288"/>
  <c r="F27" i="314"/>
  <c r="M18" i="321"/>
  <c r="E27" i="314"/>
  <c r="M16" i="319"/>
  <c r="E18" i="312"/>
  <c r="N18" i="318"/>
  <c r="K21" i="285"/>
  <c r="C24" i="311"/>
  <c r="F20" i="288"/>
  <c r="C20" i="317"/>
  <c r="D31" i="314"/>
  <c r="F22" i="312"/>
  <c r="C28" i="312"/>
  <c r="N29" i="309"/>
  <c r="M26" i="321"/>
  <c r="N22" i="321"/>
  <c r="F32" i="317"/>
  <c r="N21" i="319"/>
  <c r="M21" i="319"/>
  <c r="F18" i="287"/>
  <c r="L19" i="315"/>
  <c r="E16" i="314"/>
  <c r="L16" i="286"/>
  <c r="F28" i="314"/>
  <c r="K21" i="315"/>
  <c r="F19" i="288"/>
  <c r="C18" i="311"/>
  <c r="K24" i="318"/>
  <c r="D18" i="288"/>
  <c r="M33" i="321"/>
  <c r="L28" i="285"/>
  <c r="M18" i="319"/>
  <c r="M28" i="321"/>
  <c r="L31" i="309"/>
  <c r="C19" i="288"/>
  <c r="K30" i="318"/>
  <c r="D21" i="312"/>
  <c r="D20" i="314"/>
  <c r="K17" i="321"/>
  <c r="M24" i="321"/>
  <c r="E28" i="288"/>
  <c r="C21" i="314"/>
  <c r="N16" i="319"/>
  <c r="E28" i="311"/>
  <c r="E23" i="312"/>
  <c r="K26" i="318"/>
  <c r="M33" i="309"/>
  <c r="C29" i="312"/>
  <c r="F30" i="311"/>
  <c r="K28" i="285"/>
  <c r="L33" i="321"/>
  <c r="E21" i="311"/>
  <c r="K32" i="285"/>
  <c r="C25" i="312"/>
  <c r="D18" i="314"/>
  <c r="K18" i="309"/>
  <c r="L22" i="309"/>
  <c r="F20" i="314"/>
  <c r="D30" i="314"/>
  <c r="E250" i="268"/>
  <c r="D26" i="288"/>
  <c r="E17" i="314"/>
  <c r="K33" i="309"/>
  <c r="K21" i="286"/>
  <c r="N18" i="286"/>
  <c r="N24" i="321"/>
  <c r="D22" i="311"/>
  <c r="E22" i="312"/>
  <c r="D261" i="268"/>
  <c r="C28" i="311"/>
  <c r="M28" i="285"/>
  <c r="F21" i="312"/>
  <c r="K21" i="319"/>
  <c r="C22" i="317"/>
  <c r="L8" i="319"/>
  <c r="M26" i="315"/>
  <c r="N17" i="321"/>
  <c r="N23" i="321"/>
  <c r="K29" i="318"/>
  <c r="N17" i="286"/>
  <c r="M16" i="306"/>
  <c r="C25" i="317"/>
  <c r="N8" i="315"/>
  <c r="L8" i="309"/>
  <c r="K17" i="318"/>
  <c r="D29" i="311"/>
  <c r="M31" i="285"/>
  <c r="C21" i="312"/>
  <c r="F22" i="317"/>
  <c r="N32" i="285"/>
  <c r="E19" i="317"/>
  <c r="L26" i="321"/>
  <c r="E28" i="317"/>
  <c r="M25" i="315"/>
  <c r="L20" i="319"/>
  <c r="K22" i="318"/>
  <c r="F24" i="312"/>
  <c r="F30" i="288"/>
  <c r="M29" i="321"/>
  <c r="C19" i="312"/>
  <c r="C31" i="288"/>
  <c r="F19" i="287"/>
  <c r="F25" i="311"/>
  <c r="M16" i="286"/>
  <c r="C25" i="288"/>
  <c r="N27" i="315"/>
  <c r="K28" i="315"/>
  <c r="L29" i="318"/>
  <c r="L17" i="315"/>
  <c r="L24" i="318"/>
  <c r="E260" i="268"/>
  <c r="C17" i="287"/>
  <c r="L21" i="309"/>
  <c r="M25" i="318"/>
  <c r="C31" i="311"/>
  <c r="F20" i="312"/>
  <c r="E251" i="268"/>
  <c r="D9" i="287"/>
  <c r="C383" i="268" s="1"/>
  <c r="K12" i="321"/>
  <c r="K12" i="309"/>
  <c r="E9" i="287"/>
  <c r="D383" i="268" s="1"/>
  <c r="L12" i="285"/>
  <c r="D26" i="306"/>
  <c r="F14" i="314"/>
  <c r="K38" i="306"/>
  <c r="E33" i="306"/>
  <c r="K9" i="319"/>
  <c r="F9" i="314"/>
  <c r="D56" i="306"/>
  <c r="L16" i="306"/>
  <c r="E18" i="314"/>
  <c r="M19" i="285"/>
  <c r="D20" i="312"/>
  <c r="K35" i="309"/>
  <c r="D24" i="288"/>
  <c r="C18" i="317"/>
  <c r="L18" i="309"/>
  <c r="E31" i="314"/>
  <c r="F29" i="314"/>
  <c r="K24" i="315"/>
  <c r="E26" i="306"/>
  <c r="N8" i="319"/>
  <c r="D22" i="317"/>
  <c r="D31" i="312"/>
  <c r="L23" i="285"/>
  <c r="D23" i="314"/>
  <c r="C17" i="288"/>
  <c r="D23" i="288"/>
  <c r="M27" i="315"/>
  <c r="K18" i="319"/>
  <c r="M8" i="286"/>
  <c r="E8" i="311"/>
  <c r="M26" i="306"/>
  <c r="C8" i="311"/>
  <c r="K8" i="318"/>
  <c r="N8" i="321"/>
  <c r="F36" i="306"/>
  <c r="L16" i="318"/>
  <c r="N33" i="309"/>
  <c r="L27" i="315"/>
  <c r="L30" i="321"/>
  <c r="C26" i="306"/>
  <c r="C242" i="268"/>
  <c r="F6" i="306"/>
  <c r="M8" i="319"/>
  <c r="L23" i="309"/>
  <c r="E17" i="317"/>
  <c r="D241" i="268" s="1"/>
  <c r="K29" i="309"/>
  <c r="L18" i="285"/>
  <c r="L18" i="315"/>
  <c r="M31" i="321"/>
  <c r="N16" i="318"/>
  <c r="D17" i="317"/>
  <c r="C241" i="268" s="1"/>
  <c r="N26" i="318"/>
  <c r="E20" i="287"/>
  <c r="F28" i="288"/>
  <c r="L20" i="309"/>
  <c r="E17" i="311"/>
  <c r="D371" i="268" s="1"/>
  <c r="C20" i="312"/>
  <c r="M30" i="309"/>
  <c r="N16" i="315"/>
  <c r="K27" i="315"/>
  <c r="F26" i="288"/>
  <c r="N17" i="318"/>
  <c r="F23" i="317"/>
  <c r="K19" i="286"/>
  <c r="C32" i="311"/>
  <c r="M18" i="315"/>
  <c r="L35" i="309"/>
  <c r="E21" i="314"/>
  <c r="E29" i="288"/>
  <c r="E20" i="317"/>
  <c r="E261" i="268"/>
  <c r="F28" i="312"/>
  <c r="K31" i="318"/>
  <c r="C31" i="314"/>
  <c r="L25" i="309"/>
  <c r="L29" i="309"/>
  <c r="C19" i="287"/>
  <c r="K28" i="321"/>
  <c r="K19" i="315"/>
  <c r="F29" i="288"/>
  <c r="E22" i="288"/>
  <c r="D32" i="314"/>
  <c r="M18" i="309"/>
  <c r="D29" i="312"/>
  <c r="K20" i="315"/>
  <c r="E22" i="317"/>
  <c r="E18" i="287"/>
  <c r="L21" i="286"/>
  <c r="E20" i="311"/>
  <c r="N26" i="321"/>
  <c r="L17" i="318"/>
  <c r="N19" i="315"/>
  <c r="N20" i="309"/>
  <c r="K18" i="285"/>
  <c r="D27" i="311"/>
  <c r="C32" i="314"/>
  <c r="C19" i="317"/>
  <c r="M22" i="285"/>
  <c r="E17" i="312"/>
  <c r="D361" i="268" s="1"/>
  <c r="K30" i="285"/>
  <c r="F25" i="314"/>
  <c r="K23" i="321"/>
  <c r="D19" i="314"/>
  <c r="L28" i="321"/>
  <c r="L21" i="315"/>
  <c r="M21" i="309"/>
  <c r="M35" i="285"/>
  <c r="D17" i="312"/>
  <c r="C361" i="268" s="1"/>
  <c r="K32" i="321"/>
  <c r="F19" i="314"/>
  <c r="M32" i="285"/>
  <c r="E16" i="312"/>
  <c r="D360" i="268" s="1"/>
  <c r="E31" i="311"/>
  <c r="K20" i="286"/>
  <c r="L18" i="321"/>
  <c r="M19" i="319"/>
  <c r="L13" i="309"/>
  <c r="F29" i="306"/>
  <c r="F41" i="306"/>
  <c r="C9" i="311"/>
  <c r="M29" i="306"/>
  <c r="D12" i="317"/>
  <c r="C236" i="268" s="1"/>
  <c r="C14" i="314"/>
  <c r="D20" i="306"/>
  <c r="E13" i="314"/>
  <c r="D21" i="306"/>
  <c r="D247" i="268"/>
  <c r="M7" i="306"/>
  <c r="L37" i="306"/>
  <c r="K9" i="321"/>
  <c r="C22" i="306"/>
  <c r="C62" i="306"/>
  <c r="L12" i="315"/>
  <c r="K46" i="306"/>
  <c r="C8" i="312"/>
  <c r="E8" i="317"/>
  <c r="N17" i="319"/>
  <c r="N25" i="285"/>
  <c r="C17" i="314"/>
  <c r="L32" i="285"/>
  <c r="K34" i="309"/>
  <c r="C16" i="314"/>
  <c r="F17" i="312"/>
  <c r="E361" i="268" s="1"/>
  <c r="K18" i="315"/>
  <c r="N36" i="306"/>
  <c r="E6" i="306"/>
  <c r="F23" i="312"/>
  <c r="E30" i="311"/>
  <c r="C25" i="314"/>
  <c r="F56" i="306"/>
  <c r="M8" i="309"/>
  <c r="N8" i="318"/>
  <c r="E252" i="268"/>
  <c r="F20" i="311"/>
  <c r="C22" i="288"/>
  <c r="N30" i="309"/>
  <c r="L32" i="321"/>
  <c r="D29" i="288"/>
  <c r="N28" i="321"/>
  <c r="M29" i="315"/>
  <c r="M22" i="309"/>
  <c r="D18" i="317"/>
  <c r="L19" i="318"/>
  <c r="D19" i="311"/>
  <c r="F32" i="312"/>
  <c r="C251" i="268"/>
  <c r="D25" i="317"/>
  <c r="N29" i="321"/>
  <c r="N24" i="315"/>
  <c r="N21" i="285"/>
  <c r="N32" i="321"/>
  <c r="D17" i="311"/>
  <c r="C371" i="268" s="1"/>
  <c r="E26" i="317"/>
  <c r="F18" i="288"/>
  <c r="K25" i="309"/>
  <c r="N33" i="321"/>
  <c r="D32" i="312"/>
  <c r="C16" i="312"/>
  <c r="L18" i="286"/>
  <c r="D16" i="317"/>
  <c r="C240" i="268" s="1"/>
  <c r="M34" i="285"/>
  <c r="L19" i="285"/>
  <c r="N24" i="285"/>
  <c r="N35" i="285"/>
  <c r="L33" i="309"/>
  <c r="M29" i="309"/>
  <c r="C26" i="311"/>
  <c r="D17" i="287"/>
  <c r="C391" i="268" s="1"/>
  <c r="F30" i="312"/>
  <c r="F16" i="288"/>
  <c r="E380" i="268" s="1"/>
  <c r="N30" i="285"/>
  <c r="F24" i="317"/>
  <c r="C17" i="311"/>
  <c r="D25" i="288"/>
  <c r="C32" i="317"/>
  <c r="L35" i="285"/>
  <c r="C16" i="317"/>
  <c r="C23" i="317"/>
  <c r="E17" i="288"/>
  <c r="D381" i="268" s="1"/>
  <c r="M31" i="306"/>
  <c r="L11" i="315"/>
  <c r="E257" i="268"/>
  <c r="D39" i="306"/>
  <c r="C11" i="311"/>
  <c r="K51" i="306"/>
  <c r="D63" i="306"/>
  <c r="C243" i="268"/>
  <c r="N29" i="306"/>
  <c r="M41" i="306"/>
  <c r="M6" i="306"/>
  <c r="C8" i="287"/>
  <c r="E36" i="306"/>
  <c r="K8" i="309"/>
  <c r="C20" i="311"/>
  <c r="E19" i="287"/>
  <c r="C32" i="312"/>
  <c r="F21" i="314"/>
  <c r="F18" i="317"/>
  <c r="D30" i="311"/>
  <c r="N35" i="309"/>
  <c r="F16" i="311"/>
  <c r="E370" i="268" s="1"/>
  <c r="K8" i="321"/>
  <c r="L8" i="321"/>
  <c r="F8" i="314"/>
  <c r="K8" i="286"/>
  <c r="L17" i="319"/>
  <c r="M22" i="321"/>
  <c r="K16" i="318"/>
  <c r="E23" i="288"/>
  <c r="D31" i="317"/>
  <c r="C27" i="314"/>
  <c r="K17" i="315"/>
  <c r="K28" i="309"/>
  <c r="K17" i="319"/>
  <c r="D31" i="288"/>
  <c r="D32" i="288"/>
  <c r="M18" i="318"/>
  <c r="K24" i="285"/>
  <c r="K18" i="318"/>
  <c r="M34" i="309"/>
  <c r="M23" i="321"/>
  <c r="K16" i="315"/>
  <c r="M23" i="285"/>
  <c r="F24" i="288"/>
  <c r="M36" i="306"/>
  <c r="L18" i="318"/>
  <c r="F26" i="312"/>
  <c r="C22" i="314"/>
  <c r="D17" i="288"/>
  <c r="C381" i="268" s="1"/>
  <c r="D22" i="314"/>
  <c r="E25" i="288"/>
  <c r="L25" i="321"/>
  <c r="D24" i="311"/>
  <c r="N8" i="309"/>
  <c r="L46" i="306"/>
  <c r="L8" i="318"/>
  <c r="D8" i="314"/>
  <c r="F31" i="312"/>
  <c r="M31" i="318"/>
  <c r="E23" i="314"/>
  <c r="E24" i="312"/>
  <c r="D8" i="317"/>
  <c r="C232" i="268" s="1"/>
  <c r="E56" i="306"/>
  <c r="N46" i="306"/>
  <c r="K29" i="285"/>
  <c r="N16" i="286"/>
  <c r="M30" i="321"/>
  <c r="F17" i="287"/>
  <c r="E391" i="268" s="1"/>
  <c r="M32" i="318"/>
  <c r="C24" i="288"/>
  <c r="N19" i="321"/>
  <c r="F21" i="288"/>
  <c r="D23" i="317"/>
  <c r="M21" i="286"/>
  <c r="F22" i="288"/>
  <c r="E27" i="317"/>
  <c r="E26" i="288"/>
  <c r="L32" i="318"/>
  <c r="N33" i="285"/>
  <c r="E20" i="312"/>
  <c r="D19" i="317"/>
  <c r="N27" i="321"/>
  <c r="C31" i="312"/>
  <c r="F32" i="311"/>
  <c r="M23" i="318"/>
  <c r="D16" i="311"/>
  <c r="C370" i="268" s="1"/>
  <c r="C20" i="288"/>
  <c r="E16" i="311"/>
  <c r="D370" i="268" s="1"/>
  <c r="L20" i="286"/>
  <c r="C30" i="311"/>
  <c r="K25" i="315"/>
  <c r="L18" i="319"/>
  <c r="N29" i="315"/>
  <c r="K19" i="285"/>
  <c r="C29" i="288"/>
  <c r="K24" i="309"/>
  <c r="E20" i="288"/>
  <c r="K31" i="321"/>
  <c r="F26" i="317"/>
  <c r="E27" i="288"/>
  <c r="K19" i="318"/>
  <c r="M23" i="309"/>
  <c r="F22" i="314"/>
  <c r="C24" i="314"/>
  <c r="M17" i="315"/>
  <c r="F31" i="288"/>
  <c r="F25" i="312"/>
  <c r="C23" i="288"/>
  <c r="K28" i="318"/>
  <c r="D18" i="311"/>
  <c r="N32" i="309"/>
  <c r="F27" i="317"/>
  <c r="M21" i="285"/>
  <c r="F23" i="311"/>
  <c r="K22" i="285"/>
  <c r="C27" i="312"/>
  <c r="F30" i="314"/>
  <c r="N19" i="319"/>
  <c r="K30" i="309"/>
  <c r="N18" i="319"/>
  <c r="E30" i="314"/>
  <c r="E27" i="311"/>
  <c r="E31" i="317"/>
  <c r="F32" i="288"/>
  <c r="N33" i="318"/>
  <c r="E25" i="312"/>
  <c r="F29" i="312"/>
  <c r="N23" i="285"/>
  <c r="C24" i="317"/>
  <c r="F26" i="314"/>
  <c r="D19" i="312"/>
  <c r="L32" i="309"/>
  <c r="F23" i="314"/>
  <c r="N22" i="318"/>
  <c r="N21" i="309"/>
  <c r="F8" i="288"/>
  <c r="N15" i="321"/>
  <c r="L12" i="321"/>
  <c r="M11" i="318"/>
  <c r="L42" i="306"/>
  <c r="M13" i="321"/>
  <c r="N13" i="309"/>
  <c r="L9" i="321"/>
  <c r="E30" i="306"/>
  <c r="L12" i="306"/>
  <c r="D14" i="317"/>
  <c r="C238" i="268" s="1"/>
  <c r="F11" i="312"/>
  <c r="E355" i="268" s="1"/>
  <c r="L40" i="306"/>
  <c r="M40" i="306"/>
  <c r="K12" i="286"/>
  <c r="D13" i="311"/>
  <c r="C367" i="268" s="1"/>
  <c r="N7" i="306"/>
  <c r="F13" i="287"/>
  <c r="E387" i="268" s="1"/>
  <c r="K19" i="306"/>
  <c r="N15" i="318"/>
  <c r="N9" i="319"/>
  <c r="D362" i="268" l="1"/>
  <c r="D352" i="268"/>
  <c r="D232" i="268"/>
  <c r="D382" i="268"/>
  <c r="D252" i="268"/>
  <c r="D242" i="268"/>
  <c r="D372" i="268"/>
  <c r="E352" i="268"/>
  <c r="E382" i="268"/>
  <c r="E384" i="268"/>
  <c r="E372" i="268"/>
  <c r="E242" i="268"/>
</calcChain>
</file>

<file path=xl/sharedStrings.xml><?xml version="1.0" encoding="utf-8"?>
<sst xmlns="http://schemas.openxmlformats.org/spreadsheetml/2006/main" count="4047" uniqueCount="598">
  <si>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</si>
  <si>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</si>
  <si>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</si>
  <si>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</si>
  <si>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</si>
  <si>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</si>
  <si>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</si>
  <si>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</si>
  <si>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</si>
  <si>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</si>
  <si>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</si>
  <si>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</si>
  <si>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</si>
  <si>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</si>
  <si>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</si>
  <si>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</si>
  <si>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</si>
  <si>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</si>
  <si>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</si>
  <si>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</si>
  <si>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</si>
  <si>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</si>
  <si>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</si>
  <si>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</si>
  <si>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</si>
  <si>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</si>
  <si>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</si>
  <si>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</si>
  <si>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</si>
  <si>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</si>
  <si>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</si>
  <si>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</si>
  <si>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</si>
  <si>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</si>
  <si>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</si>
  <si>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</si>
  <si>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</si>
  <si>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</si>
  <si>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</si>
  <si>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</si>
  <si>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</si>
  <si>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</si>
  <si>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</si>
  <si>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</si>
  <si>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</si>
  <si>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</si>
  <si>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</si>
  <si>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</si>
  <si>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400M-1-1</t>
  </si>
  <si>
    <t>400M-2-2</t>
  </si>
  <si>
    <t>400M-1-2</t>
  </si>
  <si>
    <t>400M-1-3</t>
  </si>
  <si>
    <t>400M-1-4</t>
  </si>
  <si>
    <t>400M-1-5</t>
  </si>
  <si>
    <t>400M-1-6</t>
  </si>
  <si>
    <t>400M-2-1</t>
  </si>
  <si>
    <t>400M-2-3</t>
  </si>
  <si>
    <t>400M-2-4</t>
  </si>
  <si>
    <t>400M-2-5</t>
  </si>
  <si>
    <t>400M-2-6</t>
  </si>
  <si>
    <t>UZUN</t>
  </si>
  <si>
    <t>YÜKSEK</t>
  </si>
  <si>
    <t>800M-1-1</t>
  </si>
  <si>
    <t>800M-1-2</t>
  </si>
  <si>
    <t>800M-1-3</t>
  </si>
  <si>
    <t>800M-1-4</t>
  </si>
  <si>
    <t>800M-1-5</t>
  </si>
  <si>
    <t>800M-1-6</t>
  </si>
  <si>
    <t>GÖĞÜS NO</t>
  </si>
  <si>
    <t>Göğüs No</t>
  </si>
  <si>
    <t>Formül</t>
  </si>
  <si>
    <t>REKOR</t>
  </si>
  <si>
    <t>Yarışma Adı :</t>
  </si>
  <si>
    <t>Yarışmanın Yapıldığı İl :</t>
  </si>
  <si>
    <t>Kategori :</t>
  </si>
  <si>
    <t>Tarih :</t>
  </si>
  <si>
    <t>Yarışma Bilgileri</t>
  </si>
  <si>
    <t>Katılan Sporcu Sayısı :</t>
  </si>
  <si>
    <t>Kayıt Listesi</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</si>
  <si>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</si>
  <si>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</si>
  <si>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</si>
  <si>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</si>
  <si>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</si>
  <si>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</si>
  <si>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</si>
  <si>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</si>
  <si>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</si>
  <si>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</si>
  <si>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</si>
  <si>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</si>
  <si>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</si>
  <si>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</si>
  <si>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</si>
  <si>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</si>
  <si>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</si>
  <si>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</si>
  <si>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</si>
  <si>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</si>
  <si>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</si>
  <si>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</si>
  <si>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</si>
  <si>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</si>
  <si>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</si>
  <si>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</si>
  <si>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</si>
  <si>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</si>
  <si>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</si>
  <si>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</si>
  <si>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</si>
  <si>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</si>
  <si>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</si>
  <si>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</si>
  <si>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</si>
  <si>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</si>
  <si>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</si>
  <si>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</si>
  <si>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</si>
  <si>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</si>
  <si>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</si>
  <si>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</si>
  <si>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</si>
  <si>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</si>
  <si>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</si>
  <si>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</si>
  <si>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</si>
  <si>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</si>
  <si>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</si>
  <si>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</si>
  <si>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</si>
  <si>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</si>
  <si>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</si>
  <si>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</si>
  <si>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</si>
  <si>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</si>
  <si>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</si>
  <si>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</si>
  <si>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</si>
  <si>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</si>
  <si>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</si>
  <si>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100 Metre</t>
  </si>
  <si>
    <t>Uzun Atlama</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</si>
  <si>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</si>
  <si>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</si>
  <si>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</si>
  <si>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</si>
  <si>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</si>
  <si>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</si>
  <si>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</si>
  <si>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</si>
  <si>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</si>
  <si>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</si>
  <si>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</si>
  <si>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</si>
  <si>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</si>
  <si>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</si>
  <si>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</si>
  <si>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</si>
  <si>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</si>
  <si>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</si>
  <si>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</si>
  <si>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</si>
  <si>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</si>
  <si>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</si>
  <si>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</si>
  <si>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</si>
  <si>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</si>
  <si>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</si>
  <si>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</si>
  <si>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</si>
  <si>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</si>
  <si>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</si>
  <si>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</si>
  <si>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</si>
  <si>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</si>
  <si>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</si>
  <si>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</si>
  <si>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</si>
  <si>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</si>
  <si>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</si>
  <si>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</si>
  <si>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</si>
  <si>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</si>
  <si>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</si>
  <si>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</si>
  <si>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</si>
  <si>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</si>
  <si>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</si>
  <si>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</si>
  <si>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</si>
  <si>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</si>
  <si>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</si>
  <si>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800M-1-7</t>
  </si>
  <si>
    <t>800M-1-8</t>
  </si>
  <si>
    <t>Genel Puan Durumu</t>
  </si>
  <si>
    <t>100 METRE</t>
  </si>
  <si>
    <t>Start Kontrol</t>
  </si>
  <si>
    <t>YÜKSEK ATLAMA</t>
  </si>
  <si>
    <t>800 METRE</t>
  </si>
  <si>
    <t>UZUN ATLAMA</t>
  </si>
  <si>
    <t>Puan</t>
  </si>
  <si>
    <t>START KONTROL</t>
  </si>
  <si>
    <t>100 metre</t>
  </si>
  <si>
    <t>1500 Metre</t>
  </si>
  <si>
    <t>1500M-1-1</t>
  </si>
  <si>
    <t>1500M-1-2</t>
  </si>
  <si>
    <t>1500M-1-3</t>
  </si>
  <si>
    <t>1500M-1-4</t>
  </si>
  <si>
    <t>1500M-1-5</t>
  </si>
  <si>
    <t>1500M-1-6</t>
  </si>
  <si>
    <t>1500M-1-7</t>
  </si>
  <si>
    <t>1500M-1-8</t>
  </si>
  <si>
    <t>1500M-1-9</t>
  </si>
  <si>
    <t>1500M-1-10</t>
  </si>
  <si>
    <t>1500M-1-11</t>
  </si>
  <si>
    <t>1500M-1-12</t>
  </si>
  <si>
    <t>100M.ENG-1-1</t>
  </si>
  <si>
    <t>100M.ENG-1-2</t>
  </si>
  <si>
    <t>100M.ENG-1-3</t>
  </si>
  <si>
    <t>100M.ENG-1-4</t>
  </si>
  <si>
    <t>100M.ENG-1-5</t>
  </si>
  <si>
    <t>100M.ENG-1-6</t>
  </si>
  <si>
    <t>100M.ENG-1-7</t>
  </si>
  <si>
    <t>100M.ENG-1-8</t>
  </si>
  <si>
    <t>100M.ENG-2-1</t>
  </si>
  <si>
    <t>100M.ENG-2-2</t>
  </si>
  <si>
    <t>100M.ENG-2-3</t>
  </si>
  <si>
    <t>100M.ENG-2-4</t>
  </si>
  <si>
    <t>100M.ENG-2-5</t>
  </si>
  <si>
    <t>100M.ENG-2-6</t>
  </si>
  <si>
    <t>100M.ENG-2-7</t>
  </si>
  <si>
    <t>100M.ENG-2-8</t>
  </si>
  <si>
    <t>100M.ENG-3-1</t>
  </si>
  <si>
    <t>100M.ENG-3-2</t>
  </si>
  <si>
    <t>100M.ENG-3-3</t>
  </si>
  <si>
    <t>100M.ENG-3-4</t>
  </si>
  <si>
    <t>100M.ENG-3-5</t>
  </si>
  <si>
    <t>100M.ENG-3-6</t>
  </si>
  <si>
    <t>100M.ENG-3-7</t>
  </si>
  <si>
    <t>100M.ENG-3-8</t>
  </si>
  <si>
    <t>100M.ENG</t>
  </si>
  <si>
    <t>1500M</t>
  </si>
  <si>
    <t>GÜLLE</t>
  </si>
  <si>
    <t>DİSK</t>
  </si>
  <si>
    <t>CİRİT</t>
  </si>
  <si>
    <t>DİSK-1</t>
  </si>
  <si>
    <t>DİSK-2</t>
  </si>
  <si>
    <t>DİSK-3</t>
  </si>
  <si>
    <t>DİSK-4</t>
  </si>
  <si>
    <t>DİSK-5</t>
  </si>
  <si>
    <t>DİSK-6</t>
  </si>
  <si>
    <t>DİSK-7</t>
  </si>
  <si>
    <t>DİSK-8</t>
  </si>
  <si>
    <t>DİSK-9</t>
  </si>
  <si>
    <t>DİSK-10</t>
  </si>
  <si>
    <t>DİSK-11</t>
  </si>
  <si>
    <t>DİSK-12</t>
  </si>
  <si>
    <t>DİSK-13</t>
  </si>
  <si>
    <t>DİSK-14</t>
  </si>
  <si>
    <t>DİSK-15</t>
  </si>
  <si>
    <t>DİSK-16</t>
  </si>
  <si>
    <t>DİSK-17</t>
  </si>
  <si>
    <t>DİSK-18</t>
  </si>
  <si>
    <t>DİSK-19</t>
  </si>
  <si>
    <t>DİSK-20</t>
  </si>
  <si>
    <t>DİSK-21</t>
  </si>
  <si>
    <t>DİSK-22</t>
  </si>
  <si>
    <t>DİSK-23</t>
  </si>
  <si>
    <t>DİSK-24</t>
  </si>
  <si>
    <t>DİSK-25</t>
  </si>
  <si>
    <t>CİRİT-1</t>
  </si>
  <si>
    <t>CİRİT-2</t>
  </si>
  <si>
    <t>CİRİT-3</t>
  </si>
  <si>
    <t>CİRİT-4</t>
  </si>
  <si>
    <t>CİRİT-5</t>
  </si>
  <si>
    <t>CİRİT-6</t>
  </si>
  <si>
    <t>CİRİT-7</t>
  </si>
  <si>
    <t>CİRİT-8</t>
  </si>
  <si>
    <t>CİRİT-9</t>
  </si>
  <si>
    <t>CİRİT-10</t>
  </si>
  <si>
    <t>CİRİT-11</t>
  </si>
  <si>
    <t>CİRİT-12</t>
  </si>
  <si>
    <t>CİRİT-13</t>
  </si>
  <si>
    <t>CİRİT-14</t>
  </si>
  <si>
    <t>CİRİT-15</t>
  </si>
  <si>
    <t>CİRİT-16</t>
  </si>
  <si>
    <t>CİRİT-17</t>
  </si>
  <si>
    <t>CİRİT-18</t>
  </si>
  <si>
    <t>CİRİT-19</t>
  </si>
  <si>
    <t>CİRİT-20</t>
  </si>
  <si>
    <t>CİRİT-21</t>
  </si>
  <si>
    <t>CİRİT-22</t>
  </si>
  <si>
    <t>CİRİT-23</t>
  </si>
  <si>
    <t>CİRİT-24</t>
  </si>
  <si>
    <t>CİRİT-25</t>
  </si>
  <si>
    <t>Ağırlık</t>
  </si>
  <si>
    <t>Ağırlık:</t>
  </si>
  <si>
    <t>100 METRE ENGELLİ</t>
  </si>
  <si>
    <t>1500 METRE</t>
  </si>
  <si>
    <t>GÜLLE ATMA</t>
  </si>
  <si>
    <t>GÜLLE-1</t>
  </si>
  <si>
    <t>GÜLLE-2</t>
  </si>
  <si>
    <t>GÜLLE-3</t>
  </si>
  <si>
    <t>GÜLLE-4</t>
  </si>
  <si>
    <t>GÜLLE-5</t>
  </si>
  <si>
    <t>GÜLLE-6</t>
  </si>
  <si>
    <t>GÜLLE-7</t>
  </si>
  <si>
    <t>GÜLLE-8</t>
  </si>
  <si>
    <t>DİSK ATMA</t>
  </si>
  <si>
    <t>CİRİT ATMA</t>
  </si>
  <si>
    <t>200M</t>
  </si>
  <si>
    <t>400M</t>
  </si>
  <si>
    <t>ÜÇADIM</t>
  </si>
  <si>
    <t>SIRIK</t>
  </si>
  <si>
    <t>400 METRE</t>
  </si>
  <si>
    <t>400M-1-7</t>
  </si>
  <si>
    <t>400M-1-8</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</si>
  <si>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</si>
  <si>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</si>
  <si>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</si>
  <si>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</si>
  <si>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</si>
  <si>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</si>
  <si>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</si>
  <si>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</si>
  <si>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</si>
  <si>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</si>
  <si>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</si>
  <si>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</si>
  <si>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</si>
  <si>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</si>
  <si>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</si>
  <si>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</si>
  <si>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</si>
  <si>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</si>
  <si>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400 Metre</t>
  </si>
  <si>
    <t>Üçadım Atma</t>
  </si>
  <si>
    <t>Yüksek Atlama</t>
  </si>
  <si>
    <t>200 METRE</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</si>
  <si>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</si>
  <si>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</si>
  <si>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</si>
  <si>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</si>
  <si>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</si>
  <si>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</si>
  <si>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</si>
  <si>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</si>
  <si>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</si>
  <si>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</si>
  <si>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</si>
  <si>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</si>
  <si>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</si>
  <si>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</si>
  <si>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</si>
  <si>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</si>
  <si>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</si>
  <si>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</si>
  <si>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</si>
  <si>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</si>
  <si>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</si>
  <si>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</si>
  <si>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</si>
  <si>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</si>
  <si>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</si>
  <si>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YÜKSEK-1</t>
  </si>
  <si>
    <t>YÜKSEK-2</t>
  </si>
  <si>
    <t>YÜKSEK-3</t>
  </si>
  <si>
    <t>YÜKSEK-4</t>
  </si>
  <si>
    <t>YÜKSEK-5</t>
  </si>
  <si>
    <t>YÜKSEK-6</t>
  </si>
  <si>
    <t>YÜKSEK-7</t>
  </si>
  <si>
    <t>YÜKSEK-8</t>
  </si>
  <si>
    <t>200M-1-7</t>
  </si>
  <si>
    <t>200M-1-8</t>
  </si>
  <si>
    <t>PİST</t>
  </si>
  <si>
    <t>ARA DERECE</t>
  </si>
  <si>
    <t>Rüzgar:</t>
  </si>
  <si>
    <t>RÜZGAR</t>
  </si>
  <si>
    <t>A  T  M  A  L  A  R</t>
  </si>
  <si>
    <t>3000 Metre Engelli</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</si>
  <si>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</si>
  <si>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</si>
  <si>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</si>
  <si>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</si>
  <si>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</si>
  <si>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</si>
  <si>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</si>
  <si>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</si>
  <si>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</si>
  <si>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</si>
  <si>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</si>
  <si>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</si>
  <si>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</si>
  <si>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</si>
  <si>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</si>
  <si>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</si>
  <si>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</si>
  <si>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</si>
  <si>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</si>
  <si>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</si>
  <si>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</si>
  <si>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</si>
  <si>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</si>
  <si>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3000M.ENG-2-1</t>
  </si>
  <si>
    <t>3000M.ENG-2-2</t>
  </si>
  <si>
    <t>3000M.ENG-2-3</t>
  </si>
  <si>
    <t>3000M.ENG-2-4</t>
  </si>
  <si>
    <t>3000M.ENG-2-5</t>
  </si>
  <si>
    <t>3000M.ENG-2-6</t>
  </si>
  <si>
    <t>3000M.ENG-2-7</t>
  </si>
  <si>
    <t>3000M.ENG-2-8</t>
  </si>
  <si>
    <t>3000M.ENG-2-9</t>
  </si>
  <si>
    <t>3000M.ENG-2-10</t>
  </si>
  <si>
    <t>3000M.ENG-2-11</t>
  </si>
  <si>
    <t>3000M.ENG-2-12</t>
  </si>
  <si>
    <t>ÇEKİÇ-1</t>
  </si>
  <si>
    <t>ÇEKİÇ-2</t>
  </si>
  <si>
    <t>ÇEKİÇ-3</t>
  </si>
  <si>
    <t>ÇEKİÇ-4</t>
  </si>
  <si>
    <t>ÇEKİÇ-5</t>
  </si>
  <si>
    <t>ÇEKİÇ-6</t>
  </si>
  <si>
    <t>ÇEKİÇ-7</t>
  </si>
  <si>
    <t>ÇEKİÇ-8</t>
  </si>
  <si>
    <t>ÇEKİÇ-9</t>
  </si>
  <si>
    <t>ÇEKİÇ-10</t>
  </si>
  <si>
    <t>ÇEKİÇ-11</t>
  </si>
  <si>
    <t>ÇEKİÇ-12</t>
  </si>
  <si>
    <t>ÇEKİÇ-13</t>
  </si>
  <si>
    <t>ÇEKİÇ-14</t>
  </si>
  <si>
    <t>ÇEKİÇ-15</t>
  </si>
  <si>
    <t>ÇEKİÇ-16</t>
  </si>
  <si>
    <t>ÇEKİÇ-17</t>
  </si>
  <si>
    <t>ÇEKİÇ-18</t>
  </si>
  <si>
    <t>ÇEKİÇ-19</t>
  </si>
  <si>
    <t>ÇEKİÇ-20</t>
  </si>
  <si>
    <t>ÇEKİÇ-21</t>
  </si>
  <si>
    <t>ÇEKİÇ-22</t>
  </si>
  <si>
    <t>ÇEKİÇ-23</t>
  </si>
  <si>
    <t>ÇEKİÇ-24</t>
  </si>
  <si>
    <t>ÇEKİÇ-25</t>
  </si>
  <si>
    <t>4X100M-1-1</t>
  </si>
  <si>
    <t>4X100M-1-2</t>
  </si>
  <si>
    <t>4X100M-1-3</t>
  </si>
  <si>
    <t>4X100M-1-4</t>
  </si>
  <si>
    <t>4X100M-1-5</t>
  </si>
  <si>
    <t>4X100M-1-6</t>
  </si>
  <si>
    <t>4X100M-1-7</t>
  </si>
  <si>
    <t>4X100M-1-8</t>
  </si>
  <si>
    <t>4X100M-2-1</t>
  </si>
  <si>
    <t>4X100M-2-2</t>
  </si>
  <si>
    <t>4X100M-2-3</t>
  </si>
  <si>
    <t>4X100M-2-4</t>
  </si>
  <si>
    <t>4X100M-2-5</t>
  </si>
  <si>
    <t>4X100M-2-6</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</si>
  <si>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</si>
  <si>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</si>
  <si>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</si>
  <si>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</si>
  <si>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</si>
  <si>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</si>
  <si>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</si>
  <si>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</si>
  <si>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</si>
  <si>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</si>
  <si>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</si>
  <si>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</si>
  <si>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</si>
  <si>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</si>
  <si>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</si>
  <si>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</si>
  <si>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</si>
  <si>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</si>
  <si>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</si>
  <si>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</si>
  <si>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</si>
  <si>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</si>
  <si>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</si>
  <si>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</si>
  <si>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</si>
  <si>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</si>
  <si>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</si>
  <si>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</si>
  <si>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</si>
  <si>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</si>
  <si>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</si>
  <si>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</si>
  <si>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</si>
  <si>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</si>
  <si>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</si>
  <si>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</si>
  <si>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5000M-2-9</t>
  </si>
  <si>
    <t>5000M-2-10</t>
  </si>
  <si>
    <t>5000M-2-11</t>
  </si>
  <si>
    <t>5000M-2-12</t>
  </si>
  <si>
    <t>ÇEKİÇ ATMA</t>
  </si>
  <si>
    <t>4X100 METRE</t>
  </si>
  <si>
    <t>4X400 METRE</t>
  </si>
  <si>
    <t>400 METRE ENGELLİ</t>
  </si>
  <si>
    <t>3000 METRE</t>
  </si>
  <si>
    <t>5000 METRE</t>
  </si>
  <si>
    <t>4X400M-1-1</t>
  </si>
  <si>
    <t>4X400M-1-2</t>
  </si>
  <si>
    <t>4X400M-1-3</t>
  </si>
  <si>
    <t>4X400M-1-4</t>
  </si>
  <si>
    <t>4X400M-1-5</t>
  </si>
  <si>
    <t>4X400M-1-6</t>
  </si>
  <si>
    <t>4X400M-1-7</t>
  </si>
  <si>
    <t>4X400M-1-8</t>
  </si>
  <si>
    <t>4X400M-2-1</t>
  </si>
  <si>
    <t>4X400M-2-2</t>
  </si>
  <si>
    <t>4X400M-2-3</t>
  </si>
  <si>
    <t>4X400M-2-4</t>
  </si>
  <si>
    <t>4X400M-2-5</t>
  </si>
  <si>
    <t>4X400M-2-6</t>
  </si>
  <si>
    <t>3000 METRE ENGELLİ</t>
  </si>
  <si>
    <t>İli-Takımı</t>
  </si>
  <si>
    <t>İLİ-TAKIMI</t>
  </si>
  <si>
    <t>2.GÜN BAYANLAR START LİSTELERİ</t>
  </si>
  <si>
    <t xml:space="preserve"> </t>
  </si>
  <si>
    <t>Kulvar No</t>
  </si>
  <si>
    <t>100 METRE EXTRA</t>
  </si>
  <si>
    <t>EXTRA100M-1-1</t>
  </si>
  <si>
    <t>EXTRA100M-1-2</t>
  </si>
  <si>
    <t>EXTRA100M-1-3</t>
  </si>
  <si>
    <t>EXTRA100M-1-4</t>
  </si>
  <si>
    <t>EXTRA100M-1-5</t>
  </si>
  <si>
    <t>EXTRA100M-1-6</t>
  </si>
  <si>
    <t>EXTRA100M-1-7</t>
  </si>
  <si>
    <t>EXTRA100M-1-8</t>
  </si>
  <si>
    <t>İSTANBUL</t>
  </si>
  <si>
    <t>Türkiye Atletizm Federasyonu
İstanbul Atletizm İl Temsilciliği</t>
  </si>
  <si>
    <t>5000M.Y.</t>
  </si>
  <si>
    <t>3.Ulusal Bayrak Festivali Yarışmaları ve Olimpik Baraj Yarışmaları</t>
  </si>
  <si>
    <t>14 Haziran 2015 - 16:30</t>
  </si>
  <si>
    <t>100 Metre Engelli</t>
  </si>
  <si>
    <t>200 Metre</t>
  </si>
  <si>
    <t>14 Haziran 2015 - 17:50</t>
  </si>
  <si>
    <t>14 Haziran 2015 - 18:45</t>
  </si>
  <si>
    <t>14 Haziran 2015 - 16:00</t>
  </si>
  <si>
    <t>14 Haziran 2015 - 18:15</t>
  </si>
  <si>
    <t>14 Haziran 2015 - 18:30</t>
  </si>
  <si>
    <t>14 Haziran 2015 - 17:00</t>
  </si>
  <si>
    <t>14 Haziran 2015 - 18:50</t>
  </si>
  <si>
    <t>14 Haziran 2015 - 20:45</t>
  </si>
  <si>
    <t>Yıldız Kızlar</t>
  </si>
  <si>
    <t>Nimet KARAKUŞ  11.94</t>
  </si>
  <si>
    <t>Zeynep AYDEMİR  55.27</t>
  </si>
  <si>
    <t>Songül KONAK  4:20.66</t>
  </si>
  <si>
    <t>Pınar ADAY  13.78</t>
  </si>
  <si>
    <t>Esra EMİROĞLU  12.96</t>
  </si>
  <si>
    <t>Ecem AKÇAKARA  68.75</t>
  </si>
  <si>
    <t>MİLLİ TAKIM  48.27</t>
  </si>
  <si>
    <t>Nimet KARAKUŞ  24.10</t>
  </si>
  <si>
    <t>Pınar ADAY  6.07</t>
  </si>
  <si>
    <t>Gülsün DURAK  1.82</t>
  </si>
  <si>
    <t>Dilek ESMER  48.52</t>
  </si>
  <si>
    <t>-</t>
  </si>
  <si>
    <t>Eda Tuğsuz  58.96</t>
  </si>
  <si>
    <t>Elvan ABEYLEGESSE  16:06.40</t>
  </si>
  <si>
    <t>MTA Spor Kulübü  3:55.59</t>
  </si>
  <si>
    <t>Cirit Atma  500 gr.</t>
  </si>
  <si>
    <t>Disk Atma  1 kg.</t>
  </si>
  <si>
    <t>Çekiç Atma  3 kg.</t>
  </si>
  <si>
    <t>CANSU ÇAHAN</t>
  </si>
  <si>
    <t>İSTANBUL ÇEKMEKÖY</t>
  </si>
  <si>
    <t>1</t>
  </si>
  <si>
    <t>NURCAN ÖZ</t>
  </si>
  <si>
    <t>İSTANBUL-ÜSKÜDAR BELEDİYESİ S.K.</t>
  </si>
  <si>
    <t>SONGÜL ERBEK</t>
  </si>
  <si>
    <t>2</t>
  </si>
  <si>
    <t>14 Haziran 2015 - 15:55</t>
  </si>
  <si>
    <t>14 Haziran 2015 - 16:40</t>
  </si>
  <si>
    <t>14 Haziran 2015 - 18:05</t>
  </si>
  <si>
    <t>14 Haziran 2015 - 18:19</t>
  </si>
  <si>
    <t>YILDIZ BAYANLAR START LİSTELERİ</t>
  </si>
  <si>
    <t>3</t>
  </si>
  <si>
    <t/>
  </si>
  <si>
    <t>100M--</t>
  </si>
  <si>
    <t>200M--</t>
  </si>
  <si>
    <t>400M--</t>
  </si>
  <si>
    <t>800M--</t>
  </si>
  <si>
    <t>1500M--</t>
  </si>
  <si>
    <t>3000M--</t>
  </si>
  <si>
    <t>5000M--</t>
  </si>
  <si>
    <t>100M.ENG--</t>
  </si>
  <si>
    <t>400M.ENG--</t>
  </si>
  <si>
    <t>3000M.ENG--</t>
  </si>
  <si>
    <t>5000M.Y.--</t>
  </si>
  <si>
    <t>UZUN-</t>
  </si>
  <si>
    <t>ÜÇADIM-</t>
  </si>
  <si>
    <t>YÜKSEK-</t>
  </si>
  <si>
    <t>SIRIK-</t>
  </si>
  <si>
    <t>DİSK-</t>
  </si>
  <si>
    <t>CİRİT-</t>
  </si>
  <si>
    <t>GÜLLE-</t>
  </si>
  <si>
    <t>ÇEKİÇ-</t>
  </si>
  <si>
    <t>4X100M--</t>
  </si>
  <si>
    <t>4X400M--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</si>
</sst>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0.0"/>
    <numFmt numFmtId="167" formatCode="hh:mm;@"/>
    <numFmt numFmtId="168" formatCode="00\.00"/>
    <numFmt numFmtId="169" formatCode="0\:00\.00"/>
    <numFmt numFmtId="170" formatCode="0\.00"/>
    <numFmt numFmtId="171" formatCode="00\:00\.00"/>
  </numFmts>
  <fonts count="13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b/>
      <sz val="20"/>
      <color indexed="56"/>
      <name val="Cambria"/>
      <family val="1"/>
      <charset val="162"/>
      <scheme val="major"/>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29" fillId="0" borderId="0"/>
  </cellStyleXfs>
  <cellXfs count="533">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8"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8"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8"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8"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8"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8"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center" vertical="center"/>
    </xf>
    <xf numFmtId="0" fontId="88"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56" fillId="0" borderId="12" xfId="36" applyNumberFormat="1" applyFont="1" applyFill="1" applyBorder="1" applyAlignment="1">
      <alignment horizontal="center" vertical="center"/>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70" fontId="77" fillId="30" borderId="12" xfId="0" applyNumberFormat="1" applyFont="1" applyFill="1" applyBorder="1" applyAlignment="1">
      <alignment horizontal="center" vertical="center" wrapText="1"/>
    </xf>
    <xf numFmtId="169" fontId="77" fillId="30" borderId="12" xfId="0" applyNumberFormat="1" applyFont="1" applyFill="1" applyBorder="1" applyAlignment="1">
      <alignment horizontal="center" vertical="center" wrapText="1"/>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9" fillId="37" borderId="12" xfId="36"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90" fillId="29" borderId="12" xfId="36" applyFont="1" applyFill="1" applyBorder="1" applyAlignment="1">
      <alignment horizontal="center" vertical="center" wrapText="1"/>
    </xf>
    <xf numFmtId="14" fontId="90" fillId="29" borderId="12" xfId="36" applyNumberFormat="1" applyFont="1" applyFill="1" applyBorder="1" applyAlignment="1">
      <alignment horizontal="center" vertical="center" wrapText="1"/>
    </xf>
    <xf numFmtId="0" fontId="90" fillId="29" borderId="12" xfId="36" applyNumberFormat="1" applyFont="1" applyFill="1" applyBorder="1" applyAlignment="1">
      <alignment horizontal="center" vertical="center" wrapText="1"/>
    </xf>
    <xf numFmtId="169" fontId="90" fillId="29" borderId="12" xfId="36" applyNumberFormat="1" applyFont="1" applyFill="1" applyBorder="1" applyAlignment="1">
      <alignment horizontal="center" vertical="center" wrapText="1"/>
    </xf>
    <xf numFmtId="165" fontId="70" fillId="32" borderId="12" xfId="31" applyNumberFormat="1" applyFont="1" applyFill="1" applyBorder="1" applyAlignment="1" applyProtection="1">
      <alignment vertical="center" wrapText="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70" fontId="93" fillId="0" borderId="12" xfId="36" applyNumberFormat="1" applyFont="1" applyFill="1" applyBorder="1" applyAlignment="1">
      <alignment horizontal="center" vertical="center"/>
    </xf>
    <xf numFmtId="170" fontId="86" fillId="29" borderId="10" xfId="36" applyNumberFormat="1" applyFont="1" applyFill="1" applyBorder="1" applyAlignment="1" applyProtection="1">
      <alignment vertical="center" wrapText="1"/>
      <protection locked="0"/>
    </xf>
    <xf numFmtId="170"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9" fillId="37" borderId="24" xfId="36" applyFont="1" applyFill="1" applyBorder="1" applyAlignment="1" applyProtection="1">
      <alignment horizontal="center" vertical="center" wrapText="1"/>
      <protection locked="0"/>
    </xf>
    <xf numFmtId="168" fontId="23" fillId="37" borderId="24" xfId="36" applyNumberFormat="1"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170" fontId="86" fillId="29" borderId="10" xfId="36" applyNumberFormat="1" applyFont="1" applyFill="1" applyBorder="1" applyAlignment="1" applyProtection="1">
      <alignment horizontal="left" vertical="center" wrapText="1"/>
      <protection locked="0"/>
    </xf>
    <xf numFmtId="0" fontId="0" fillId="35" borderId="0" xfId="0" applyFill="1"/>
    <xf numFmtId="0" fontId="42" fillId="35" borderId="0" xfId="0" applyFont="1" applyFill="1"/>
    <xf numFmtId="0" fontId="94"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8" fontId="51" fillId="35" borderId="0" xfId="36" applyNumberFormat="1" applyFont="1" applyFill="1" applyBorder="1" applyAlignment="1">
      <alignment horizontal="center" vertical="center"/>
    </xf>
    <xf numFmtId="0" fontId="95" fillId="34" borderId="0" xfId="36" applyFont="1" applyFill="1" applyBorder="1" applyAlignment="1">
      <alignment vertical="center" wrapText="1"/>
    </xf>
    <xf numFmtId="0" fontId="95" fillId="29" borderId="26" xfId="36" applyFont="1" applyFill="1" applyBorder="1" applyAlignment="1">
      <alignment vertical="center" wrapText="1"/>
    </xf>
    <xf numFmtId="0" fontId="0" fillId="38" borderId="0" xfId="0" applyFill="1"/>
    <xf numFmtId="0" fontId="95" fillId="29" borderId="26" xfId="36" applyFont="1" applyFill="1" applyBorder="1" applyAlignment="1">
      <alignment textRotation="90"/>
    </xf>
    <xf numFmtId="0" fontId="81" fillId="0" borderId="12" xfId="0" applyFont="1" applyBorder="1" applyAlignment="1">
      <alignment horizontal="center" vertical="center"/>
    </xf>
    <xf numFmtId="0" fontId="96"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8" fontId="64" fillId="0" borderId="12" xfId="0" applyNumberFormat="1" applyFont="1" applyBorder="1" applyAlignment="1">
      <alignment horizontal="center" vertical="center"/>
    </xf>
    <xf numFmtId="169"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9" fontId="45" fillId="0" borderId="0" xfId="36" applyNumberFormat="1" applyFont="1" applyAlignment="1" applyProtection="1">
      <alignment horizontal="center" vertical="center" wrapText="1"/>
      <protection locked="0"/>
    </xf>
    <xf numFmtId="169" fontId="45" fillId="0" borderId="0" xfId="36" applyNumberFormat="1" applyFont="1" applyFill="1" applyAlignment="1">
      <alignment horizontal="center" vertical="center"/>
    </xf>
    <xf numFmtId="0" fontId="94" fillId="0" borderId="0" xfId="36" applyFont="1" applyAlignment="1" applyProtection="1">
      <alignment horizontal="center" vertical="center" wrapText="1"/>
      <protection locked="0"/>
    </xf>
    <xf numFmtId="0" fontId="94" fillId="0" borderId="0" xfId="36" applyFont="1" applyFill="1" applyAlignment="1">
      <alignment horizontal="center" vertical="center"/>
    </xf>
    <xf numFmtId="170" fontId="94" fillId="0" borderId="0" xfId="36" applyNumberFormat="1" applyFont="1" applyAlignment="1" applyProtection="1">
      <alignment horizontal="center" vertical="center" wrapText="1"/>
      <protection locked="0"/>
    </xf>
    <xf numFmtId="170" fontId="94"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8" fontId="29" fillId="0" borderId="0" xfId="36" applyNumberFormat="1" applyFont="1" applyAlignment="1" applyProtection="1">
      <alignment horizontal="center" vertical="center" wrapText="1"/>
      <protection locked="0"/>
    </xf>
    <xf numFmtId="168" fontId="29" fillId="0" borderId="0" xfId="36" applyNumberFormat="1" applyFont="1" applyFill="1" applyAlignment="1" applyProtection="1">
      <alignment horizontal="center" vertical="center" wrapText="1"/>
      <protection locked="0"/>
    </xf>
    <xf numFmtId="170" fontId="29" fillId="0" borderId="0" xfId="36" applyNumberFormat="1" applyFont="1" applyAlignment="1" applyProtection="1">
      <alignment horizontal="center" vertical="center" wrapText="1"/>
      <protection locked="0"/>
    </xf>
    <xf numFmtId="170"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7" fontId="61" fillId="24" borderId="0" xfId="36" applyNumberFormat="1" applyFont="1" applyFill="1" applyBorder="1" applyAlignment="1" applyProtection="1">
      <alignment horizontal="center" vertical="center" wrapText="1"/>
      <protection locked="0"/>
    </xf>
    <xf numFmtId="0" fontId="98" fillId="34" borderId="23" xfId="36" applyFont="1" applyFill="1" applyBorder="1" applyAlignment="1">
      <alignment horizontal="right" vertical="center"/>
    </xf>
    <xf numFmtId="49" fontId="99"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72" fillId="0" borderId="0" xfId="36" applyFont="1" applyFill="1" applyAlignment="1" applyProtection="1">
      <alignment horizontal="center" wrapText="1"/>
      <protection locked="0"/>
    </xf>
    <xf numFmtId="0" fontId="36" fillId="29" borderId="0"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9" fillId="37" borderId="26" xfId="36" applyFont="1" applyFill="1" applyBorder="1" applyAlignment="1" applyProtection="1">
      <alignment horizontal="center" vertical="center" wrapText="1"/>
      <protection locked="0"/>
    </xf>
    <xf numFmtId="168"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9"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69" fontId="70" fillId="34" borderId="23" xfId="36" applyNumberFormat="1" applyFont="1" applyFill="1" applyBorder="1" applyAlignment="1">
      <alignment vertical="center"/>
    </xf>
    <xf numFmtId="169" fontId="53" fillId="29" borderId="12" xfId="36" applyNumberFormat="1" applyFont="1" applyFill="1" applyBorder="1" applyAlignment="1">
      <alignment horizontal="center" vertical="center" wrapText="1"/>
    </xf>
    <xf numFmtId="171" fontId="70" fillId="34" borderId="23" xfId="36" applyNumberFormat="1" applyFont="1" applyFill="1" applyBorder="1" applyAlignment="1">
      <alignment vertical="center"/>
    </xf>
    <xf numFmtId="171" fontId="53" fillId="29" borderId="12" xfId="36" applyNumberFormat="1" applyFont="1" applyFill="1" applyBorder="1" applyAlignment="1">
      <alignment horizontal="center" vertical="center" wrapText="1"/>
    </xf>
    <xf numFmtId="171" fontId="51" fillId="0" borderId="0" xfId="36" applyNumberFormat="1" applyFont="1" applyFill="1" applyBorder="1" applyAlignment="1">
      <alignment horizontal="center" vertical="center"/>
    </xf>
    <xf numFmtId="171" fontId="48" fillId="0" borderId="0" xfId="36" applyNumberFormat="1" applyFont="1" applyFill="1" applyAlignment="1">
      <alignment horizontal="center"/>
    </xf>
    <xf numFmtId="171" fontId="48" fillId="0" borderId="0" xfId="36" applyNumberFormat="1" applyFont="1" applyFill="1"/>
    <xf numFmtId="171" fontId="47" fillId="29" borderId="11" xfId="36" applyNumberFormat="1" applyFont="1" applyFill="1" applyBorder="1" applyAlignment="1" applyProtection="1">
      <alignment vertical="center" wrapText="1"/>
      <protection locked="0"/>
    </xf>
    <xf numFmtId="171" fontId="45" fillId="24" borderId="0" xfId="36" applyNumberFormat="1" applyFont="1" applyFill="1" applyBorder="1" applyAlignment="1" applyProtection="1">
      <alignment horizontal="left" wrapText="1"/>
      <protection locked="0"/>
    </xf>
    <xf numFmtId="171" fontId="48" fillId="0" borderId="0" xfId="36" applyNumberFormat="1" applyFont="1" applyFill="1" applyBorder="1" applyAlignment="1">
      <alignment horizontal="center" vertical="center"/>
    </xf>
    <xf numFmtId="171"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171" fontId="56"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5" fillId="34" borderId="25" xfId="36" applyFont="1" applyFill="1" applyBorder="1" applyAlignment="1">
      <alignment horizontal="center" vertical="center" wrapText="1"/>
    </xf>
    <xf numFmtId="0" fontId="105" fillId="36" borderId="29" xfId="0" applyNumberFormat="1" applyFont="1" applyFill="1" applyBorder="1" applyAlignment="1">
      <alignment horizontal="center" vertical="center" wrapText="1"/>
    </xf>
    <xf numFmtId="170" fontId="28" fillId="30" borderId="30" xfId="36" applyNumberFormat="1" applyFont="1" applyFill="1" applyBorder="1" applyAlignment="1" applyProtection="1">
      <alignment horizontal="center" vertical="center" wrapText="1"/>
      <protection hidden="1"/>
    </xf>
    <xf numFmtId="170" fontId="28" fillId="30" borderId="31" xfId="36" applyNumberFormat="1" applyFont="1" applyFill="1" applyBorder="1" applyAlignment="1" applyProtection="1">
      <alignment horizontal="center" vertical="center" wrapText="1"/>
      <protection hidden="1"/>
    </xf>
    <xf numFmtId="170" fontId="28" fillId="30" borderId="3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106" fillId="0" borderId="12" xfId="36" applyFont="1" applyFill="1" applyBorder="1" applyAlignment="1">
      <alignment horizontal="center" vertical="center"/>
    </xf>
    <xf numFmtId="1" fontId="107"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horizontal="left" vertical="center" wrapText="1"/>
    </xf>
    <xf numFmtId="170" fontId="109" fillId="0" borderId="12" xfId="36" applyNumberFormat="1" applyFont="1" applyFill="1" applyBorder="1" applyAlignment="1">
      <alignment horizontal="center" vertical="center"/>
    </xf>
    <xf numFmtId="166" fontId="68"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1" fillId="0" borderId="12" xfId="36"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71"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2" fillId="0" borderId="12" xfId="36" applyFont="1" applyFill="1" applyBorder="1" applyAlignment="1" applyProtection="1">
      <alignment horizontal="center" vertical="center" wrapText="1"/>
      <protection locked="0"/>
    </xf>
    <xf numFmtId="1" fontId="11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5" fillId="34" borderId="26" xfId="36" applyFont="1" applyFill="1" applyBorder="1" applyAlignment="1">
      <alignment vertical="center" wrapText="1"/>
    </xf>
    <xf numFmtId="0" fontId="95"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1" fillId="0" borderId="12" xfId="36" applyNumberFormat="1" applyFont="1" applyFill="1" applyBorder="1" applyAlignment="1">
      <alignment horizontal="center" vertical="center" wrapText="1"/>
    </xf>
    <xf numFmtId="0" fontId="111" fillId="0" borderId="12" xfId="36" applyFont="1" applyFill="1" applyBorder="1" applyAlignment="1">
      <alignment vertical="center" wrapText="1"/>
    </xf>
    <xf numFmtId="0" fontId="111" fillId="0" borderId="12" xfId="36" applyFont="1" applyFill="1" applyBorder="1" applyAlignment="1">
      <alignment horizontal="center" vertical="center" wrapText="1"/>
    </xf>
    <xf numFmtId="1" fontId="110" fillId="0" borderId="12" xfId="36" applyNumberFormat="1"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NumberFormat="1" applyFont="1" applyFill="1" applyBorder="1" applyAlignment="1">
      <alignment horizontal="left" vertical="center" wrapText="1"/>
    </xf>
    <xf numFmtId="0" fontId="114" fillId="30" borderId="12" xfId="36" applyFont="1" applyFill="1" applyBorder="1" applyAlignment="1" applyProtection="1">
      <alignment horizontal="center" vertical="center" wrapText="1"/>
      <protection hidden="1"/>
    </xf>
    <xf numFmtId="0" fontId="114" fillId="30" borderId="26" xfId="36" applyFont="1" applyFill="1" applyBorder="1" applyAlignment="1" applyProtection="1">
      <alignment horizontal="center" vertical="center" wrapText="1"/>
      <protection hidden="1"/>
    </xf>
    <xf numFmtId="0" fontId="114" fillId="30" borderId="24" xfId="36" applyFont="1" applyFill="1" applyBorder="1" applyAlignment="1" applyProtection="1">
      <alignment horizontal="center" vertical="center" wrapText="1"/>
      <protection hidden="1"/>
    </xf>
    <xf numFmtId="1" fontId="68" fillId="0" borderId="12" xfId="36" quotePrefix="1" applyNumberFormat="1" applyFont="1" applyFill="1" applyBorder="1" applyAlignment="1" applyProtection="1">
      <alignment horizontal="center" vertical="center"/>
      <protection locked="0"/>
    </xf>
    <xf numFmtId="1" fontId="130" fillId="0" borderId="12" xfId="36" applyNumberFormat="1" applyFont="1" applyFill="1" applyBorder="1" applyAlignment="1" applyProtection="1">
      <alignment horizontal="center" vertical="center" wrapText="1"/>
      <protection locked="0"/>
    </xf>
    <xf numFmtId="1" fontId="131" fillId="0" borderId="12" xfId="36" applyNumberFormat="1" applyFont="1" applyFill="1" applyBorder="1" applyAlignment="1" applyProtection="1">
      <alignment horizontal="center" vertical="center" wrapText="1"/>
      <protection locked="0"/>
    </xf>
    <xf numFmtId="168" fontId="23" fillId="37" borderId="45" xfId="36" applyNumberFormat="1" applyFont="1" applyFill="1" applyBorder="1" applyAlignment="1" applyProtection="1">
      <alignment horizontal="center" vertical="center" wrapText="1"/>
      <protection locked="0"/>
    </xf>
    <xf numFmtId="0" fontId="114" fillId="32" borderId="12" xfId="36" applyFont="1" applyFill="1" applyBorder="1" applyAlignment="1" applyProtection="1">
      <alignment horizontal="center" vertical="center" wrapText="1"/>
      <protection hidden="1"/>
    </xf>
    <xf numFmtId="168"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4"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9" fillId="32" borderId="26" xfId="36" applyFont="1" applyFill="1" applyBorder="1" applyAlignment="1" applyProtection="1">
      <alignment horizontal="center" vertical="center" wrapText="1"/>
      <protection locked="0"/>
    </xf>
    <xf numFmtId="170" fontId="132" fillId="0" borderId="12" xfId="36" applyNumberFormat="1" applyFont="1" applyFill="1" applyBorder="1" applyAlignment="1" applyProtection="1">
      <alignment horizontal="center" vertical="center" wrapText="1"/>
      <protection locked="0"/>
    </xf>
    <xf numFmtId="170" fontId="133" fillId="0" borderId="26" xfId="36" applyNumberFormat="1" applyFont="1" applyFill="1" applyBorder="1" applyAlignment="1" applyProtection="1">
      <alignment horizontal="center" vertical="center" wrapText="1"/>
      <protection locked="0"/>
    </xf>
    <xf numFmtId="170" fontId="133" fillId="0" borderId="12" xfId="36" applyNumberFormat="1" applyFont="1" applyFill="1" applyBorder="1" applyAlignment="1" applyProtection="1">
      <alignment horizontal="center" vertical="center" wrapText="1"/>
      <protection locked="0"/>
    </xf>
    <xf numFmtId="168" fontId="101"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9" fontId="101" fillId="0" borderId="12" xfId="36" applyNumberFormat="1" applyFont="1" applyFill="1" applyBorder="1" applyAlignment="1">
      <alignment horizontal="center" vertical="center"/>
    </xf>
    <xf numFmtId="0" fontId="137" fillId="29" borderId="10" xfId="36" applyFont="1" applyFill="1" applyBorder="1" applyAlignment="1" applyProtection="1">
      <alignment vertical="center" wrapText="1"/>
      <protection locked="0"/>
    </xf>
    <xf numFmtId="0" fontId="91" fillId="29" borderId="10" xfId="36" applyFont="1" applyFill="1" applyBorder="1" applyAlignment="1" applyProtection="1">
      <alignment vertical="center" wrapText="1"/>
      <protection locked="0"/>
    </xf>
    <xf numFmtId="0" fontId="91"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49" fontId="60" fillId="25" borderId="10" xfId="36" applyNumberFormat="1" applyFont="1" applyFill="1" applyBorder="1" applyAlignment="1" applyProtection="1">
      <alignment vertical="center" wrapText="1"/>
      <protection locked="0"/>
    </xf>
    <xf numFmtId="0" fontId="84" fillId="32" borderId="12" xfId="36" applyFont="1" applyFill="1" applyBorder="1" applyAlignment="1" applyProtection="1">
      <alignment horizontal="center" vertical="center" wrapText="1"/>
      <protection hidden="1"/>
    </xf>
    <xf numFmtId="14" fontId="89" fillId="32" borderId="12" xfId="36" applyNumberFormat="1" applyFont="1" applyFill="1" applyBorder="1" applyAlignment="1" applyProtection="1">
      <alignment horizontal="center" vertical="center" wrapText="1"/>
      <protection locked="0"/>
    </xf>
    <xf numFmtId="0" fontId="89" fillId="32" borderId="12" xfId="36" applyFont="1" applyFill="1" applyBorder="1" applyAlignment="1" applyProtection="1">
      <alignment vertical="center" wrapText="1"/>
      <protection locked="0"/>
    </xf>
    <xf numFmtId="0" fontId="89" fillId="32" borderId="12" xfId="36" applyFont="1" applyFill="1" applyBorder="1" applyAlignment="1" applyProtection="1">
      <alignment horizontal="left" vertical="center" wrapText="1"/>
      <protection locked="0"/>
    </xf>
    <xf numFmtId="168" fontId="89" fillId="32" borderId="12" xfId="36" applyNumberFormat="1" applyFont="1" applyFill="1" applyBorder="1" applyAlignment="1" applyProtection="1">
      <alignment horizontal="center" vertical="center" wrapText="1"/>
      <protection locked="0"/>
    </xf>
    <xf numFmtId="49" fontId="89" fillId="32" borderId="12" xfId="36" applyNumberFormat="1" applyFont="1" applyFill="1" applyBorder="1" applyAlignment="1" applyProtection="1">
      <alignment horizontal="center" vertical="center" wrapText="1"/>
      <protection locked="0"/>
    </xf>
    <xf numFmtId="1" fontId="89" fillId="32" borderId="12" xfId="36" applyNumberFormat="1" applyFont="1" applyFill="1" applyBorder="1" applyAlignment="1" applyProtection="1">
      <alignment horizontal="center" vertical="center" wrapText="1"/>
      <protection locked="0"/>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5" fillId="36" borderId="39" xfId="0" applyNumberFormat="1" applyFont="1" applyFill="1" applyBorder="1" applyAlignment="1">
      <alignment horizontal="right" vertical="center"/>
    </xf>
    <xf numFmtId="164" fontId="115" fillId="36" borderId="40" xfId="0" applyNumberFormat="1" applyFont="1" applyFill="1" applyBorder="1" applyAlignment="1">
      <alignment horizontal="right" vertical="center"/>
    </xf>
    <xf numFmtId="164" fontId="115" fillId="36" borderId="41" xfId="0" applyNumberFormat="1" applyFont="1" applyFill="1" applyBorder="1" applyAlignment="1">
      <alignment horizontal="right" vertical="center"/>
    </xf>
    <xf numFmtId="164" fontId="115" fillId="36" borderId="17" xfId="0" applyNumberFormat="1" applyFont="1" applyFill="1" applyBorder="1" applyAlignment="1">
      <alignment horizontal="right" vertical="center"/>
    </xf>
    <xf numFmtId="164" fontId="115" fillId="36" borderId="0" xfId="0" applyNumberFormat="1" applyFont="1" applyFill="1" applyBorder="1" applyAlignment="1">
      <alignment horizontal="right" vertical="center"/>
    </xf>
    <xf numFmtId="164" fontId="115" fillId="36" borderId="42" xfId="0" applyNumberFormat="1" applyFont="1" applyFill="1" applyBorder="1" applyAlignment="1">
      <alignment horizontal="right" vertical="center"/>
    </xf>
    <xf numFmtId="164" fontId="115" fillId="36" borderId="33" xfId="0" applyNumberFormat="1" applyFont="1" applyFill="1" applyBorder="1" applyAlignment="1">
      <alignment horizontal="right" vertical="center"/>
    </xf>
    <xf numFmtId="164" fontId="115" fillId="36" borderId="34" xfId="0" applyNumberFormat="1" applyFont="1" applyFill="1" applyBorder="1" applyAlignment="1">
      <alignment horizontal="right" vertical="center"/>
    </xf>
    <xf numFmtId="164" fontId="115" fillId="36" borderId="35" xfId="0" applyNumberFormat="1" applyFont="1" applyFill="1" applyBorder="1" applyAlignment="1">
      <alignment horizontal="right" vertical="center"/>
    </xf>
    <xf numFmtId="164" fontId="117" fillId="29" borderId="36" xfId="0" applyNumberFormat="1" applyFont="1" applyFill="1" applyBorder="1" applyAlignment="1">
      <alignment horizontal="center" vertical="center"/>
    </xf>
    <xf numFmtId="164" fontId="117" fillId="29" borderId="37" xfId="0" applyNumberFormat="1" applyFont="1" applyFill="1" applyBorder="1" applyAlignment="1">
      <alignment horizontal="center" vertical="center"/>
    </xf>
    <xf numFmtId="164" fontId="117"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0" fontId="115" fillId="36" borderId="17" xfId="0"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6" fillId="36" borderId="17" xfId="0" applyNumberFormat="1" applyFont="1" applyFill="1" applyBorder="1" applyAlignment="1">
      <alignment horizontal="center" vertical="center" wrapText="1"/>
    </xf>
    <xf numFmtId="0" fontId="116" fillId="36" borderId="0" xfId="0" applyFont="1" applyFill="1" applyBorder="1" applyAlignment="1">
      <alignment horizontal="center" vertical="center" wrapText="1"/>
    </xf>
    <xf numFmtId="0" fontId="116" fillId="36" borderId="18" xfId="0" applyFont="1" applyFill="1" applyBorder="1" applyAlignment="1">
      <alignment horizontal="center" vertical="center" wrapText="1"/>
    </xf>
    <xf numFmtId="0" fontId="104" fillId="34" borderId="12" xfId="0" applyFont="1" applyFill="1" applyBorder="1" applyAlignment="1">
      <alignment horizontal="center" vertical="center" wrapText="1"/>
    </xf>
    <xf numFmtId="0" fontId="118" fillId="34" borderId="12" xfId="0" applyFont="1" applyFill="1" applyBorder="1" applyAlignment="1">
      <alignment horizontal="center" vertical="center" wrapText="1"/>
    </xf>
    <xf numFmtId="0" fontId="119" fillId="29" borderId="21"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7" fontId="35" fillId="30" borderId="23" xfId="36" applyNumberFormat="1" applyFont="1" applyFill="1" applyBorder="1" applyAlignment="1" applyProtection="1">
      <alignment horizontal="center" vertical="center" wrapText="1"/>
      <protection locked="0"/>
    </xf>
    <xf numFmtId="0" fontId="120" fillId="29" borderId="0" xfId="36" applyFont="1" applyFill="1" applyBorder="1" applyAlignment="1" applyProtection="1">
      <alignment horizontal="center" vertical="center" wrapText="1"/>
      <protection locked="0"/>
    </xf>
    <xf numFmtId="0" fontId="121" fillId="34" borderId="0" xfId="36" applyFont="1" applyFill="1" applyBorder="1" applyAlignment="1" applyProtection="1">
      <alignment horizontal="center" vertical="center" wrapText="1"/>
      <protection locked="0"/>
    </xf>
    <xf numFmtId="0" fontId="91" fillId="32" borderId="0" xfId="0" applyFont="1" applyFill="1" applyBorder="1" applyAlignment="1">
      <alignment horizontal="center" vertical="center"/>
    </xf>
    <xf numFmtId="0" fontId="94" fillId="38" borderId="13" xfId="0" applyFont="1" applyFill="1" applyBorder="1" applyAlignment="1">
      <alignment horizontal="center"/>
    </xf>
    <xf numFmtId="0" fontId="94" fillId="38" borderId="13" xfId="0" applyFont="1" applyFill="1" applyBorder="1" applyAlignment="1">
      <alignment horizontal="center" vertical="center"/>
    </xf>
    <xf numFmtId="0" fontId="94" fillId="38" borderId="23" xfId="0" applyFont="1" applyFill="1" applyBorder="1" applyAlignment="1">
      <alignment horizontal="center" vertical="center"/>
    </xf>
    <xf numFmtId="167" fontId="45" fillId="24" borderId="43" xfId="36" applyNumberFormat="1" applyFont="1" applyFill="1" applyBorder="1" applyAlignment="1" applyProtection="1">
      <alignment horizontal="center" vertical="center" wrapText="1"/>
      <protection locked="0"/>
    </xf>
    <xf numFmtId="0" fontId="123" fillId="25" borderId="10" xfId="36" applyNumberFormat="1" applyFont="1" applyFill="1" applyBorder="1" applyAlignment="1" applyProtection="1">
      <alignment horizontal="left" vertical="center" wrapText="1"/>
      <protection locked="0"/>
    </xf>
    <xf numFmtId="0" fontId="123" fillId="29" borderId="11"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53" fillId="34" borderId="12" xfId="36" applyFont="1" applyFill="1" applyBorder="1" applyAlignment="1">
      <alignment horizontal="center" vertical="center" wrapText="1"/>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0" fontId="61" fillId="29" borderId="11" xfId="36" applyFont="1" applyFill="1" applyBorder="1" applyAlignment="1" applyProtection="1">
      <alignment horizontal="right" vertical="center" wrapText="1"/>
      <protection locked="0"/>
    </xf>
    <xf numFmtId="0" fontId="123" fillId="29" borderId="11" xfId="36" applyFont="1" applyFill="1" applyBorder="1" applyAlignment="1" applyProtection="1">
      <alignment horizontal="left" vertical="center" wrapText="1"/>
      <protection locked="0"/>
    </xf>
    <xf numFmtId="0" fontId="54" fillId="34" borderId="12" xfId="36" applyFont="1" applyFill="1" applyBorder="1" applyAlignment="1">
      <alignment horizontal="center" textRotation="90"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0" fontId="121"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2"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169" fontId="53" fillId="34" borderId="12" xfId="36" applyNumberFormat="1" applyFont="1" applyFill="1" applyBorder="1" applyAlignment="1">
      <alignment horizontal="center" vertical="center" wrapText="1"/>
    </xf>
    <xf numFmtId="167" fontId="61" fillId="24" borderId="43" xfId="36" applyNumberFormat="1" applyFont="1" applyFill="1" applyBorder="1" applyAlignment="1" applyProtection="1">
      <alignment horizontal="center" vertical="center" wrapText="1"/>
      <protection locked="0"/>
    </xf>
    <xf numFmtId="171" fontId="53" fillId="34" borderId="12" xfId="36" applyNumberFormat="1" applyFont="1" applyFill="1" applyBorder="1" applyAlignment="1">
      <alignment horizontal="center" vertical="center" wrapText="1"/>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26" fillId="29" borderId="11" xfId="36" applyFont="1" applyFill="1" applyBorder="1" applyAlignment="1" applyProtection="1">
      <alignment horizontal="right" vertical="center" wrapText="1"/>
      <protection locked="0"/>
    </xf>
    <xf numFmtId="14" fontId="97" fillId="31" borderId="12" xfId="36" applyNumberFormat="1" applyFont="1" applyFill="1" applyBorder="1" applyAlignment="1" applyProtection="1">
      <alignment horizontal="center" vertical="center" wrapText="1"/>
      <protection locked="0"/>
    </xf>
    <xf numFmtId="165" fontId="31" fillId="29" borderId="11" xfId="36" applyNumberFormat="1" applyFont="1" applyFill="1" applyBorder="1" applyAlignment="1" applyProtection="1">
      <alignment horizontal="left" vertical="center" wrapText="1"/>
      <protection locked="0"/>
    </xf>
    <xf numFmtId="2" fontId="97" fillId="31" borderId="12"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126" fillId="29" borderId="10" xfId="31" applyFont="1" applyFill="1" applyBorder="1" applyAlignment="1" applyProtection="1">
      <alignment horizontal="left" vertical="center" wrapText="1"/>
      <protection locked="0"/>
    </xf>
    <xf numFmtId="0" fontId="26" fillId="29" borderId="10" xfId="36" applyFont="1" applyFill="1" applyBorder="1" applyAlignment="1" applyProtection="1">
      <alignment horizontal="right" vertical="center" wrapText="1"/>
      <protection locked="0"/>
    </xf>
    <xf numFmtId="0" fontId="86" fillId="29" borderId="10" xfId="36" applyFont="1" applyFill="1" applyBorder="1" applyAlignment="1" applyProtection="1">
      <alignment horizontal="left" vertical="center" wrapText="1"/>
      <protection locked="0"/>
    </xf>
    <xf numFmtId="0" fontId="97" fillId="31" borderId="12" xfId="36"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0" fontId="127" fillId="29" borderId="10" xfId="36" applyFont="1" applyFill="1" applyBorder="1" applyAlignment="1" applyProtection="1">
      <alignment horizontal="left" vertical="center" wrapText="1"/>
      <protection locked="0"/>
    </xf>
    <xf numFmtId="0" fontId="91" fillId="29" borderId="11" xfId="36" applyFont="1" applyFill="1" applyBorder="1" applyAlignment="1" applyProtection="1">
      <alignment horizontal="right" vertical="center" wrapText="1"/>
      <protection locked="0"/>
    </xf>
    <xf numFmtId="0" fontId="103" fillId="29" borderId="0" xfId="36" applyFont="1" applyFill="1" applyBorder="1" applyAlignment="1" applyProtection="1">
      <alignment horizontal="center" vertical="center" wrapText="1"/>
      <protection locked="0"/>
    </xf>
    <xf numFmtId="0" fontId="134" fillId="31" borderId="44" xfId="36"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right" vertical="center" wrapText="1"/>
      <protection locked="0"/>
    </xf>
    <xf numFmtId="0" fontId="136" fillId="29" borderId="10" xfId="31" applyFont="1" applyFill="1" applyBorder="1" applyAlignment="1" applyProtection="1">
      <alignment horizontal="left" vertical="center" wrapText="1"/>
      <protection locked="0"/>
    </xf>
    <xf numFmtId="49" fontId="91" fillId="29" borderId="10" xfId="36" applyNumberFormat="1"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center" vertical="center" wrapText="1"/>
      <protection locked="0"/>
    </xf>
    <xf numFmtId="170" fontId="135" fillId="29" borderId="10" xfId="36" applyNumberFormat="1" applyFont="1" applyFill="1" applyBorder="1" applyAlignment="1" applyProtection="1">
      <alignment horizontal="left" vertical="center" wrapText="1"/>
      <protection locked="0"/>
    </xf>
    <xf numFmtId="0" fontId="135" fillId="29" borderId="10" xfId="36" applyFont="1" applyFill="1" applyBorder="1" applyAlignment="1" applyProtection="1">
      <alignment horizontal="left" vertical="center" wrapText="1"/>
      <protection locked="0"/>
    </xf>
    <xf numFmtId="0" fontId="137" fillId="29" borderId="11" xfId="36" applyFont="1" applyFill="1" applyBorder="1" applyAlignment="1" applyProtection="1">
      <alignment horizontal="left" vertical="center" wrapText="1"/>
      <protection locked="0"/>
    </xf>
    <xf numFmtId="165" fontId="135" fillId="29" borderId="11" xfId="36" applyNumberFormat="1" applyFont="1" applyFill="1" applyBorder="1" applyAlignment="1" applyProtection="1">
      <alignment horizontal="left" vertical="center" wrapText="1"/>
      <protection locked="0"/>
    </xf>
    <xf numFmtId="0" fontId="138" fillId="25" borderId="10" xfId="36" applyNumberFormat="1" applyFont="1" applyFill="1" applyBorder="1" applyAlignment="1" applyProtection="1">
      <alignment horizontal="center" vertical="center" wrapText="1"/>
      <protection locked="0"/>
    </xf>
    <xf numFmtId="167" fontId="94" fillId="24" borderId="43" xfId="36" applyNumberFormat="1" applyFont="1" applyFill="1" applyBorder="1" applyAlignment="1" applyProtection="1">
      <alignment horizontal="center" vertical="center" wrapText="1"/>
      <protection locked="0"/>
    </xf>
    <xf numFmtId="170" fontId="125" fillId="34" borderId="12" xfId="36" applyNumberFormat="1" applyFont="1" applyFill="1" applyBorder="1" applyAlignment="1">
      <alignment horizontal="center" vertical="center"/>
    </xf>
    <xf numFmtId="0" fontId="124" fillId="34" borderId="12" xfId="36" applyFont="1" applyFill="1" applyBorder="1" applyAlignment="1">
      <alignment horizontal="center" vertical="center" textRotation="90" wrapText="1"/>
    </xf>
    <xf numFmtId="2" fontId="124" fillId="34" borderId="12" xfId="36" applyNumberFormat="1" applyFont="1" applyFill="1" applyBorder="1" applyAlignment="1">
      <alignment horizontal="center" vertical="center" textRotation="90" wrapText="1"/>
    </xf>
    <xf numFmtId="49" fontId="124" fillId="34" borderId="12" xfId="36" applyNumberFormat="1" applyFont="1" applyFill="1" applyBorder="1" applyAlignment="1">
      <alignment horizontal="center" vertical="center" textRotation="90" wrapText="1"/>
    </xf>
    <xf numFmtId="0" fontId="124" fillId="34" borderId="26" xfId="36" applyFont="1" applyFill="1" applyBorder="1" applyAlignment="1">
      <alignment horizontal="center" vertical="center" wrapText="1"/>
    </xf>
    <xf numFmtId="0" fontId="124" fillId="34" borderId="25" xfId="36" applyFont="1" applyFill="1" applyBorder="1" applyAlignment="1">
      <alignment horizontal="center" vertical="center" wrapText="1"/>
    </xf>
    <xf numFmtId="0" fontId="124" fillId="34" borderId="12" xfId="36" applyFont="1" applyFill="1" applyBorder="1" applyAlignment="1">
      <alignment horizontal="center" textRotation="90"/>
    </xf>
    <xf numFmtId="0" fontId="73" fillId="34" borderId="12" xfId="36" applyFont="1" applyFill="1" applyBorder="1" applyAlignment="1">
      <alignment horizontal="center" vertical="center"/>
    </xf>
    <xf numFmtId="0" fontId="35" fillId="31" borderId="44" xfId="36" applyFont="1" applyFill="1" applyBorder="1" applyAlignment="1" applyProtection="1">
      <alignment horizontal="center" vertical="center" wrapText="1"/>
      <protection locked="0"/>
    </xf>
    <xf numFmtId="168" fontId="86" fillId="29" borderId="10" xfId="36" applyNumberFormat="1" applyFont="1" applyFill="1" applyBorder="1" applyAlignment="1" applyProtection="1">
      <alignment horizontal="left" vertical="center" wrapText="1"/>
      <protection locked="0"/>
    </xf>
    <xf numFmtId="49" fontId="111" fillId="25" borderId="10" xfId="36" applyNumberFormat="1" applyFont="1" applyFill="1" applyBorder="1" applyAlignment="1" applyProtection="1">
      <alignment horizontal="left" vertical="center" wrapText="1"/>
      <protection locked="0"/>
    </xf>
    <xf numFmtId="0" fontId="111" fillId="25" borderId="10" xfId="36" applyFont="1" applyFill="1" applyBorder="1" applyAlignment="1" applyProtection="1">
      <alignment horizontal="left" vertical="center" wrapText="1"/>
      <protection locked="0"/>
    </xf>
    <xf numFmtId="0" fontId="59" fillId="38" borderId="13" xfId="0" applyFont="1" applyFill="1" applyBorder="1" applyAlignment="1">
      <alignment horizontal="center" vertical="center"/>
    </xf>
    <xf numFmtId="0" fontId="94" fillId="38" borderId="23" xfId="36" applyFont="1" applyFill="1" applyBorder="1" applyAlignment="1">
      <alignment horizontal="center" vertical="center"/>
    </xf>
    <xf numFmtId="0" fontId="128"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53">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908131"/>
          <a:ext cx="721519" cy="714375"/>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11</xdr:row>
      <xdr:rowOff>600075</xdr:rowOff>
    </xdr:from>
    <xdr:to>
      <xdr:col>7</xdr:col>
      <xdr:colOff>333375</xdr:colOff>
      <xdr:row>12</xdr:row>
      <xdr:rowOff>495300</xdr:rowOff>
    </xdr:to>
    <xdr:pic>
      <xdr:nvPicPr>
        <xdr:cNvPr id="204873"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5025" y="37147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685800</xdr:colOff>
      <xdr:row>0</xdr:row>
      <xdr:rowOff>142875</xdr:rowOff>
    </xdr:from>
    <xdr:to>
      <xdr:col>12</xdr:col>
      <xdr:colOff>171450</xdr:colOff>
      <xdr:row>2</xdr:row>
      <xdr:rowOff>104775</xdr:rowOff>
    </xdr:to>
    <xdr:pic>
      <xdr:nvPicPr>
        <xdr:cNvPr id="1664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53575" y="1428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866775</xdr:colOff>
      <xdr:row>0</xdr:row>
      <xdr:rowOff>76200</xdr:rowOff>
    </xdr:from>
    <xdr:to>
      <xdr:col>5</xdr:col>
      <xdr:colOff>438150</xdr:colOff>
      <xdr:row>1</xdr:row>
      <xdr:rowOff>123825</xdr:rowOff>
    </xdr:to>
    <xdr:pic>
      <xdr:nvPicPr>
        <xdr:cNvPr id="16641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 y="7620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5</xdr:col>
      <xdr:colOff>285750</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66675</xdr:colOff>
      <xdr:row>0</xdr:row>
      <xdr:rowOff>104775</xdr:rowOff>
    </xdr:from>
    <xdr:to>
      <xdr:col>14</xdr:col>
      <xdr:colOff>171450</xdr:colOff>
      <xdr:row>2</xdr:row>
      <xdr:rowOff>76200</xdr:rowOff>
    </xdr:to>
    <xdr:pic>
      <xdr:nvPicPr>
        <xdr:cNvPr id="1948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53800" y="104775"/>
          <a:ext cx="11049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47625</xdr:rowOff>
    </xdr:from>
    <xdr:to>
      <xdr:col>5</xdr:col>
      <xdr:colOff>266700</xdr:colOff>
      <xdr:row>1</xdr:row>
      <xdr:rowOff>104775</xdr:rowOff>
    </xdr:to>
    <xdr:pic>
      <xdr:nvPicPr>
        <xdr:cNvPr id="1948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4762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685800</xdr:colOff>
      <xdr:row>0</xdr:row>
      <xdr:rowOff>114300</xdr:rowOff>
    </xdr:from>
    <xdr:to>
      <xdr:col>12</xdr:col>
      <xdr:colOff>161925</xdr:colOff>
      <xdr:row>2</xdr:row>
      <xdr:rowOff>76200</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01175" y="11430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0</xdr:row>
      <xdr:rowOff>19050</xdr:rowOff>
    </xdr:from>
    <xdr:to>
      <xdr:col>5</xdr:col>
      <xdr:colOff>581025</xdr:colOff>
      <xdr:row>1</xdr:row>
      <xdr:rowOff>76200</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190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409575</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91875"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3350"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962025</xdr:colOff>
      <xdr:row>0</xdr:row>
      <xdr:rowOff>133350</xdr:rowOff>
    </xdr:from>
    <xdr:to>
      <xdr:col>14</xdr:col>
      <xdr:colOff>95250</xdr:colOff>
      <xdr:row>2</xdr:row>
      <xdr:rowOff>57150</xdr:rowOff>
    </xdr:to>
    <xdr:pic>
      <xdr:nvPicPr>
        <xdr:cNvPr id="1927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823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xdr:colOff>
      <xdr:row>0</xdr:row>
      <xdr:rowOff>38100</xdr:rowOff>
    </xdr:from>
    <xdr:to>
      <xdr:col>3</xdr:col>
      <xdr:colOff>1114425</xdr:colOff>
      <xdr:row>1</xdr:row>
      <xdr:rowOff>38100</xdr:rowOff>
    </xdr:to>
    <xdr:pic>
      <xdr:nvPicPr>
        <xdr:cNvPr id="1927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1685925</xdr:colOff>
      <xdr:row>0</xdr:row>
      <xdr:rowOff>76200</xdr:rowOff>
    </xdr:from>
    <xdr:to>
      <xdr:col>13</xdr:col>
      <xdr:colOff>2600325</xdr:colOff>
      <xdr:row>2</xdr:row>
      <xdr:rowOff>28575</xdr:rowOff>
    </xdr:to>
    <xdr:pic>
      <xdr:nvPicPr>
        <xdr:cNvPr id="1907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30200" y="7620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0</xdr:row>
      <xdr:rowOff>9525</xdr:rowOff>
    </xdr:from>
    <xdr:to>
      <xdr:col>4</xdr:col>
      <xdr:colOff>381000</xdr:colOff>
      <xdr:row>1</xdr:row>
      <xdr:rowOff>47625</xdr:rowOff>
    </xdr:to>
    <xdr:pic>
      <xdr:nvPicPr>
        <xdr:cNvPr id="19071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9300"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014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47625</xdr:colOff>
      <xdr:row>2</xdr:row>
      <xdr:rowOff>38100</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34825" y="11430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561975</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4" zoomScale="80" zoomScaleNormal="100" zoomScaleSheetLayoutView="80"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5"/>
      <c r="B1" s="156"/>
      <c r="C1" s="156"/>
      <c r="D1" s="156"/>
      <c r="E1" s="156"/>
      <c r="F1" s="156"/>
      <c r="G1" s="156"/>
      <c r="H1" s="156"/>
      <c r="I1" s="156"/>
      <c r="J1" s="156"/>
      <c r="K1" s="157"/>
    </row>
    <row r="2" spans="1:11" ht="116.25" customHeight="1" x14ac:dyDescent="0.2">
      <c r="A2" s="430" t="s">
        <v>530</v>
      </c>
      <c r="B2" s="431"/>
      <c r="C2" s="431"/>
      <c r="D2" s="431"/>
      <c r="E2" s="431"/>
      <c r="F2" s="431"/>
      <c r="G2" s="431"/>
      <c r="H2" s="431"/>
      <c r="I2" s="431"/>
      <c r="J2" s="431"/>
      <c r="K2" s="432"/>
    </row>
    <row r="3" spans="1:11" ht="14.25" x14ac:dyDescent="0.2">
      <c r="A3" s="158"/>
      <c r="B3" s="159"/>
      <c r="C3" s="159"/>
      <c r="D3" s="159"/>
      <c r="E3" s="159"/>
      <c r="F3" s="159"/>
      <c r="G3" s="159"/>
      <c r="H3" s="159"/>
      <c r="I3" s="159"/>
      <c r="J3" s="159"/>
      <c r="K3" s="160"/>
    </row>
    <row r="4" spans="1:11" x14ac:dyDescent="0.2">
      <c r="A4" s="161"/>
      <c r="B4" s="162"/>
      <c r="C4" s="162"/>
      <c r="D4" s="162"/>
      <c r="E4" s="162"/>
      <c r="F4" s="162"/>
      <c r="G4" s="162"/>
      <c r="H4" s="162"/>
      <c r="I4" s="162"/>
      <c r="J4" s="162"/>
      <c r="K4" s="163"/>
    </row>
    <row r="5" spans="1:11" x14ac:dyDescent="0.2">
      <c r="A5" s="161"/>
      <c r="B5" s="162"/>
      <c r="C5" s="162"/>
      <c r="D5" s="162"/>
      <c r="E5" s="162"/>
      <c r="F5" s="162"/>
      <c r="G5" s="162"/>
      <c r="H5" s="162"/>
      <c r="I5" s="162"/>
      <c r="J5" s="162"/>
      <c r="K5" s="163"/>
    </row>
    <row r="6" spans="1:11" x14ac:dyDescent="0.2">
      <c r="A6" s="161"/>
      <c r="B6" s="162"/>
      <c r="C6" s="162"/>
      <c r="D6" s="162"/>
      <c r="E6" s="162"/>
      <c r="F6" s="162"/>
      <c r="G6" s="162"/>
      <c r="H6" s="162"/>
      <c r="I6" s="162"/>
      <c r="J6" s="162"/>
      <c r="K6" s="163"/>
    </row>
    <row r="7" spans="1:11" x14ac:dyDescent="0.2">
      <c r="A7" s="161"/>
      <c r="B7" s="162"/>
      <c r="C7" s="162"/>
      <c r="D7" s="162"/>
      <c r="E7" s="162"/>
      <c r="F7" s="162"/>
      <c r="G7" s="162"/>
      <c r="H7" s="162"/>
      <c r="I7" s="162"/>
      <c r="J7" s="162"/>
      <c r="K7" s="163"/>
    </row>
    <row r="8" spans="1:11" x14ac:dyDescent="0.2">
      <c r="A8" s="161"/>
      <c r="B8" s="162"/>
      <c r="C8" s="162"/>
      <c r="D8" s="162"/>
      <c r="E8" s="162"/>
      <c r="F8" s="162"/>
      <c r="G8" s="162"/>
      <c r="H8" s="162"/>
      <c r="I8" s="162"/>
      <c r="J8" s="162"/>
      <c r="K8" s="163"/>
    </row>
    <row r="9" spans="1:11" x14ac:dyDescent="0.2">
      <c r="A9" s="161"/>
      <c r="B9" s="162"/>
      <c r="C9" s="162"/>
      <c r="D9" s="162"/>
      <c r="E9" s="162"/>
      <c r="F9" s="162"/>
      <c r="G9" s="162"/>
      <c r="H9" s="162"/>
      <c r="I9" s="162"/>
      <c r="J9" s="162"/>
      <c r="K9" s="163"/>
    </row>
    <row r="10" spans="1:11" x14ac:dyDescent="0.2">
      <c r="A10" s="161"/>
      <c r="B10" s="162"/>
      <c r="C10" s="162"/>
      <c r="D10" s="162"/>
      <c r="E10" s="162"/>
      <c r="F10" s="162"/>
      <c r="G10" s="162"/>
      <c r="H10" s="162"/>
      <c r="I10" s="162"/>
      <c r="J10" s="162"/>
      <c r="K10" s="163"/>
    </row>
    <row r="11" spans="1:11" x14ac:dyDescent="0.2">
      <c r="A11" s="161"/>
      <c r="B11" s="162"/>
      <c r="C11" s="162"/>
      <c r="D11" s="162"/>
      <c r="E11" s="162"/>
      <c r="F11" s="162"/>
      <c r="G11" s="162"/>
      <c r="H11" s="162"/>
      <c r="I11" s="162"/>
      <c r="J11" s="162"/>
      <c r="K11" s="163"/>
    </row>
    <row r="12" spans="1:11" ht="51.75" customHeight="1" x14ac:dyDescent="0.35">
      <c r="A12" s="424"/>
      <c r="B12" s="425"/>
      <c r="C12" s="425"/>
      <c r="D12" s="425"/>
      <c r="E12" s="425"/>
      <c r="F12" s="425"/>
      <c r="G12" s="425"/>
      <c r="H12" s="425"/>
      <c r="I12" s="425"/>
      <c r="J12" s="425"/>
      <c r="K12" s="426"/>
    </row>
    <row r="13" spans="1:11" ht="71.25" customHeight="1" x14ac:dyDescent="0.2">
      <c r="A13" s="433"/>
      <c r="B13" s="434"/>
      <c r="C13" s="434"/>
      <c r="D13" s="434"/>
      <c r="E13" s="434"/>
      <c r="F13" s="434"/>
      <c r="G13" s="434"/>
      <c r="H13" s="434"/>
      <c r="I13" s="434"/>
      <c r="J13" s="434"/>
      <c r="K13" s="435"/>
    </row>
    <row r="14" spans="1:11" ht="72" customHeight="1" x14ac:dyDescent="0.2">
      <c r="A14" s="439" t="s">
        <v>532</v>
      </c>
      <c r="B14" s="440"/>
      <c r="C14" s="440"/>
      <c r="D14" s="440"/>
      <c r="E14" s="440"/>
      <c r="F14" s="440"/>
      <c r="G14" s="440"/>
      <c r="H14" s="440"/>
      <c r="I14" s="440"/>
      <c r="J14" s="440"/>
      <c r="K14" s="441"/>
    </row>
    <row r="15" spans="1:11" ht="51.75" customHeight="1" x14ac:dyDescent="0.2">
      <c r="A15" s="436"/>
      <c r="B15" s="437"/>
      <c r="C15" s="437"/>
      <c r="D15" s="437"/>
      <c r="E15" s="437"/>
      <c r="F15" s="437"/>
      <c r="G15" s="437"/>
      <c r="H15" s="437"/>
      <c r="I15" s="437"/>
      <c r="J15" s="437"/>
      <c r="K15" s="438"/>
    </row>
    <row r="16" spans="1:11" x14ac:dyDescent="0.2">
      <c r="A16" s="161"/>
      <c r="B16" s="162"/>
      <c r="C16" s="162"/>
      <c r="D16" s="162"/>
      <c r="E16" s="162"/>
      <c r="F16" s="162"/>
      <c r="G16" s="162"/>
      <c r="H16" s="162"/>
      <c r="I16" s="162"/>
      <c r="J16" s="162"/>
      <c r="K16" s="163"/>
    </row>
    <row r="17" spans="1:11" ht="25.5" x14ac:dyDescent="0.35">
      <c r="A17" s="427"/>
      <c r="B17" s="428"/>
      <c r="C17" s="428"/>
      <c r="D17" s="428"/>
      <c r="E17" s="428"/>
      <c r="F17" s="428"/>
      <c r="G17" s="428"/>
      <c r="H17" s="428"/>
      <c r="I17" s="428"/>
      <c r="J17" s="428"/>
      <c r="K17" s="429"/>
    </row>
    <row r="18" spans="1:11" ht="24.75" customHeight="1" x14ac:dyDescent="0.2">
      <c r="A18" s="421" t="s">
        <v>76</v>
      </c>
      <c r="B18" s="422"/>
      <c r="C18" s="422"/>
      <c r="D18" s="422"/>
      <c r="E18" s="422"/>
      <c r="F18" s="422"/>
      <c r="G18" s="422"/>
      <c r="H18" s="422"/>
      <c r="I18" s="422"/>
      <c r="J18" s="422"/>
      <c r="K18" s="423"/>
    </row>
    <row r="19" spans="1:11" s="31" customFormat="1" ht="35.25" customHeight="1" x14ac:dyDescent="0.2">
      <c r="A19" s="412" t="s">
        <v>72</v>
      </c>
      <c r="B19" s="413"/>
      <c r="C19" s="413"/>
      <c r="D19" s="413"/>
      <c r="E19" s="414"/>
      <c r="F19" s="403" t="s">
        <v>532</v>
      </c>
      <c r="G19" s="404"/>
      <c r="H19" s="404"/>
      <c r="I19" s="404"/>
      <c r="J19" s="404"/>
      <c r="K19" s="405"/>
    </row>
    <row r="20" spans="1:11" s="31" customFormat="1" ht="35.25" customHeight="1" x14ac:dyDescent="0.2">
      <c r="A20" s="415" t="s">
        <v>73</v>
      </c>
      <c r="B20" s="416"/>
      <c r="C20" s="416"/>
      <c r="D20" s="416"/>
      <c r="E20" s="417"/>
      <c r="F20" s="403" t="s">
        <v>529</v>
      </c>
      <c r="G20" s="404"/>
      <c r="H20" s="404"/>
      <c r="I20" s="404"/>
      <c r="J20" s="404"/>
      <c r="K20" s="405"/>
    </row>
    <row r="21" spans="1:11" s="31" customFormat="1" ht="35.25" customHeight="1" x14ac:dyDescent="0.2">
      <c r="A21" s="415" t="s">
        <v>74</v>
      </c>
      <c r="B21" s="416"/>
      <c r="C21" s="416"/>
      <c r="D21" s="416"/>
      <c r="E21" s="417"/>
      <c r="F21" s="403" t="s">
        <v>544</v>
      </c>
      <c r="G21" s="404"/>
      <c r="H21" s="404"/>
      <c r="I21" s="404"/>
      <c r="J21" s="404"/>
      <c r="K21" s="405"/>
    </row>
    <row r="22" spans="1:11" s="31" customFormat="1" ht="35.25" customHeight="1" x14ac:dyDescent="0.2">
      <c r="A22" s="415" t="s">
        <v>75</v>
      </c>
      <c r="B22" s="416"/>
      <c r="C22" s="416"/>
      <c r="D22" s="416"/>
      <c r="E22" s="417"/>
      <c r="F22" s="403">
        <v>42169</v>
      </c>
      <c r="G22" s="404"/>
      <c r="H22" s="404"/>
      <c r="I22" s="404"/>
      <c r="J22" s="404"/>
      <c r="K22" s="405"/>
    </row>
    <row r="23" spans="1:11" s="31" customFormat="1" ht="35.25" customHeight="1" x14ac:dyDescent="0.2">
      <c r="A23" s="418" t="s">
        <v>77</v>
      </c>
      <c r="B23" s="419"/>
      <c r="C23" s="419"/>
      <c r="D23" s="419"/>
      <c r="E23" s="420"/>
      <c r="F23" s="324">
        <v>3</v>
      </c>
      <c r="G23" s="164" t="s">
        <v>518</v>
      </c>
      <c r="H23" s="164"/>
      <c r="I23" s="164"/>
      <c r="J23" s="164"/>
      <c r="K23" s="165"/>
    </row>
    <row r="24" spans="1:11" ht="20.25" x14ac:dyDescent="0.3">
      <c r="A24" s="409"/>
      <c r="B24" s="410"/>
      <c r="C24" s="410"/>
      <c r="D24" s="410"/>
      <c r="E24" s="410"/>
      <c r="F24" s="410"/>
      <c r="G24" s="410"/>
      <c r="H24" s="410"/>
      <c r="I24" s="410"/>
      <c r="J24" s="410"/>
      <c r="K24" s="411"/>
    </row>
    <row r="25" spans="1:11" x14ac:dyDescent="0.2">
      <c r="A25" s="161"/>
      <c r="B25" s="162"/>
      <c r="C25" s="162"/>
      <c r="D25" s="162"/>
      <c r="E25" s="162"/>
      <c r="F25" s="162"/>
      <c r="G25" s="162"/>
      <c r="H25" s="162"/>
      <c r="I25" s="162"/>
      <c r="J25" s="162"/>
      <c r="K25" s="163"/>
    </row>
    <row r="26" spans="1:11" ht="20.25" x14ac:dyDescent="0.3">
      <c r="A26" s="406"/>
      <c r="B26" s="407"/>
      <c r="C26" s="407"/>
      <c r="D26" s="407"/>
      <c r="E26" s="407"/>
      <c r="F26" s="407"/>
      <c r="G26" s="407"/>
      <c r="H26" s="407"/>
      <c r="I26" s="407"/>
      <c r="J26" s="407"/>
      <c r="K26" s="408"/>
    </row>
    <row r="27" spans="1:11" x14ac:dyDescent="0.2">
      <c r="A27" s="161"/>
      <c r="B27" s="162"/>
      <c r="C27" s="162"/>
      <c r="D27" s="162"/>
      <c r="E27" s="162"/>
      <c r="F27" s="162"/>
      <c r="G27" s="162"/>
      <c r="H27" s="162"/>
      <c r="I27" s="162"/>
      <c r="J27" s="162"/>
      <c r="K27" s="163"/>
    </row>
    <row r="28" spans="1:11" x14ac:dyDescent="0.2">
      <c r="A28" s="166"/>
      <c r="B28" s="167"/>
      <c r="C28" s="167"/>
      <c r="D28" s="167"/>
      <c r="E28" s="167"/>
      <c r="F28" s="167"/>
      <c r="G28" s="167"/>
      <c r="H28" s="167"/>
      <c r="I28" s="167"/>
      <c r="J28" s="167"/>
      <c r="K28" s="168"/>
    </row>
  </sheetData>
  <mergeCells count="18">
    <mergeCell ref="A18:K18"/>
    <mergeCell ref="A12:K12"/>
    <mergeCell ref="A17:K17"/>
    <mergeCell ref="F21:K21"/>
    <mergeCell ref="A2:K2"/>
    <mergeCell ref="A13:K13"/>
    <mergeCell ref="A15:K15"/>
    <mergeCell ref="A14:K14"/>
    <mergeCell ref="F19:K19"/>
    <mergeCell ref="F22:K22"/>
    <mergeCell ref="A26:K26"/>
    <mergeCell ref="A24:K24"/>
    <mergeCell ref="A19:E19"/>
    <mergeCell ref="A20:E20"/>
    <mergeCell ref="A21:E21"/>
    <mergeCell ref="A22:E22"/>
    <mergeCell ref="A23:E23"/>
    <mergeCell ref="F20:K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88"/>
  <sheetViews>
    <sheetView view="pageBreakPreview" zoomScale="70" zoomScaleNormal="100" zoomScaleSheetLayoutView="70" workbookViewId="0">
      <selection activeCell="F10" sqref="F10"/>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6" style="299"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30.5703125" style="52" customWidth="1"/>
    <col min="15" max="15" width="17.85546875" style="299"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c r="P1" s="461"/>
      <c r="T1" s="247">
        <v>1370</v>
      </c>
      <c r="U1" s="246">
        <v>100</v>
      </c>
    </row>
    <row r="2" spans="1:21" s="10" customFormat="1" ht="24.75" customHeight="1" x14ac:dyDescent="0.2">
      <c r="A2" s="481" t="str">
        <f>'YARIŞMA BİLGİLERİ'!F19</f>
        <v>3.Ulusal Bayrak Festivali Yarışmaları ve Olimpik Baraj Yarışmaları</v>
      </c>
      <c r="B2" s="481"/>
      <c r="C2" s="481"/>
      <c r="D2" s="481"/>
      <c r="E2" s="481"/>
      <c r="F2" s="481"/>
      <c r="G2" s="481"/>
      <c r="H2" s="481"/>
      <c r="I2" s="481"/>
      <c r="J2" s="481"/>
      <c r="K2" s="481"/>
      <c r="L2" s="481"/>
      <c r="M2" s="481"/>
      <c r="N2" s="481"/>
      <c r="O2" s="481"/>
      <c r="P2" s="481"/>
      <c r="T2" s="247">
        <v>1374</v>
      </c>
      <c r="U2" s="246">
        <v>99</v>
      </c>
    </row>
    <row r="3" spans="1:21" s="12" customFormat="1" ht="21.75" customHeight="1" x14ac:dyDescent="0.2">
      <c r="A3" s="482" t="s">
        <v>82</v>
      </c>
      <c r="B3" s="482"/>
      <c r="C3" s="482"/>
      <c r="D3" s="483" t="str">
        <f>'YARIŞMA PROGRAMI'!C18</f>
        <v>3000 Metre Engelli</v>
      </c>
      <c r="E3" s="483"/>
      <c r="F3" s="484"/>
      <c r="G3" s="484"/>
      <c r="H3" s="11"/>
      <c r="I3" s="470"/>
      <c r="J3" s="470"/>
      <c r="K3" s="470"/>
      <c r="L3" s="470"/>
      <c r="M3" s="242" t="s">
        <v>383</v>
      </c>
      <c r="N3" s="468" t="str">
        <f>'YARIŞMA PROGRAMI'!E18</f>
        <v>-</v>
      </c>
      <c r="O3" s="468"/>
      <c r="P3" s="468"/>
      <c r="T3" s="247">
        <v>1378</v>
      </c>
      <c r="U3" s="246">
        <v>98</v>
      </c>
    </row>
    <row r="4" spans="1:21" s="12" customFormat="1" ht="17.25" customHeight="1" x14ac:dyDescent="0.2">
      <c r="A4" s="475" t="s">
        <v>74</v>
      </c>
      <c r="B4" s="475"/>
      <c r="C4" s="475"/>
      <c r="D4" s="476" t="str">
        <f>'YARIŞMA BİLGİLERİ'!F21</f>
        <v>Yıldız Kızlar</v>
      </c>
      <c r="E4" s="476"/>
      <c r="F4" s="300"/>
      <c r="G4" s="29"/>
      <c r="H4" s="29"/>
      <c r="I4" s="29"/>
      <c r="J4" s="29"/>
      <c r="K4" s="29"/>
      <c r="L4" s="30"/>
      <c r="M4" s="76" t="s">
        <v>80</v>
      </c>
      <c r="N4" s="469" t="str">
        <f>'YARIŞMA PROGRAMI'!B18</f>
        <v>14 Haziran 2015 - 17:50</v>
      </c>
      <c r="O4" s="469"/>
      <c r="P4" s="469"/>
      <c r="T4" s="247">
        <v>1382</v>
      </c>
      <c r="U4" s="246">
        <v>97</v>
      </c>
    </row>
    <row r="5" spans="1:21" s="10" customFormat="1" ht="19.5" customHeight="1" x14ac:dyDescent="0.2">
      <c r="A5" s="13"/>
      <c r="B5" s="13"/>
      <c r="C5" s="14"/>
      <c r="D5" s="15"/>
      <c r="E5" s="16"/>
      <c r="F5" s="301"/>
      <c r="G5" s="16"/>
      <c r="H5" s="16"/>
      <c r="I5" s="13"/>
      <c r="J5" s="13"/>
      <c r="K5" s="13"/>
      <c r="L5" s="17"/>
      <c r="M5" s="18"/>
      <c r="N5" s="467">
        <f ca="1">NOW()</f>
        <v>42170.440233912035</v>
      </c>
      <c r="O5" s="467"/>
      <c r="P5" s="467"/>
      <c r="T5" s="247">
        <v>1386</v>
      </c>
      <c r="U5" s="246">
        <v>96</v>
      </c>
    </row>
    <row r="6" spans="1:21" s="19" customFormat="1" ht="24.95" customHeight="1" x14ac:dyDescent="0.2">
      <c r="A6" s="477" t="s">
        <v>12</v>
      </c>
      <c r="B6" s="478" t="s">
        <v>69</v>
      </c>
      <c r="C6" s="480" t="s">
        <v>79</v>
      </c>
      <c r="D6" s="472" t="s">
        <v>14</v>
      </c>
      <c r="E6" s="472" t="s">
        <v>515</v>
      </c>
      <c r="F6" s="487" t="s">
        <v>15</v>
      </c>
      <c r="G6" s="473" t="s">
        <v>200</v>
      </c>
      <c r="I6" s="263" t="s">
        <v>16</v>
      </c>
      <c r="J6" s="264"/>
      <c r="K6" s="264"/>
      <c r="L6" s="264"/>
      <c r="M6" s="267" t="s">
        <v>376</v>
      </c>
      <c r="N6" s="268"/>
      <c r="O6" s="295"/>
      <c r="P6" s="265"/>
      <c r="T6" s="248">
        <v>1390</v>
      </c>
      <c r="U6" s="249">
        <v>95</v>
      </c>
    </row>
    <row r="7" spans="1:21" ht="26.25" customHeight="1" x14ac:dyDescent="0.2">
      <c r="A7" s="477"/>
      <c r="B7" s="479"/>
      <c r="C7" s="480"/>
      <c r="D7" s="472"/>
      <c r="E7" s="472"/>
      <c r="F7" s="487"/>
      <c r="G7" s="474"/>
      <c r="H7" s="20"/>
      <c r="I7" s="46" t="s">
        <v>519</v>
      </c>
      <c r="J7" s="43" t="s">
        <v>70</v>
      </c>
      <c r="K7" s="43" t="s">
        <v>69</v>
      </c>
      <c r="L7" s="44" t="s">
        <v>13</v>
      </c>
      <c r="M7" s="45" t="s">
        <v>14</v>
      </c>
      <c r="N7" s="45" t="s">
        <v>515</v>
      </c>
      <c r="O7" s="296" t="s">
        <v>15</v>
      </c>
      <c r="P7" s="43" t="s">
        <v>28</v>
      </c>
      <c r="T7" s="248">
        <v>1394</v>
      </c>
      <c r="U7" s="249">
        <v>94</v>
      </c>
    </row>
    <row r="8" spans="1:21" s="19" customFormat="1" ht="48" customHeight="1" x14ac:dyDescent="0.2">
      <c r="A8" s="335">
        <v>1</v>
      </c>
      <c r="B8" s="342"/>
      <c r="C8" s="338"/>
      <c r="D8" s="343"/>
      <c r="E8" s="344"/>
      <c r="F8" s="346"/>
      <c r="G8" s="364"/>
      <c r="H8" s="22"/>
      <c r="I8" s="335">
        <v>1</v>
      </c>
      <c r="J8" s="336" t="s">
        <v>391</v>
      </c>
      <c r="K8" s="337" t="str">
        <f>IF(ISERROR(VLOOKUP(J8,'KAYIT LİSTESİ'!$B$4:$H$1158,2,0)),"",(VLOOKUP(J8,'KAYIT LİSTESİ'!$B$4:$H$1158,2,0)))</f>
        <v/>
      </c>
      <c r="L8" s="338" t="str">
        <f>IF(ISERROR(VLOOKUP(J8,'KAYIT LİSTESİ'!$B$4:$H$1158,4,0)),"",(VLOOKUP(J8,'KAYIT LİSTESİ'!$B$4:$H$1158,4,0)))</f>
        <v/>
      </c>
      <c r="M8" s="339" t="str">
        <f>IF(ISERROR(VLOOKUP(J8,'KAYIT LİSTESİ'!$B$4:$H$1158,5,0)),"",(VLOOKUP(J8,'KAYIT LİSTESİ'!$B$4:$H$1158,5,0)))</f>
        <v/>
      </c>
      <c r="N8" s="339" t="str">
        <f>IF(ISERROR(VLOOKUP(J8,'KAYIT LİSTESİ'!$B$4:$H$1158,6,0)),"",(VLOOKUP(J8,'KAYIT LİSTESİ'!$B$4:$H$1158,6,0)))</f>
        <v/>
      </c>
      <c r="O8" s="346"/>
      <c r="P8" s="341"/>
      <c r="T8" s="248">
        <v>1398</v>
      </c>
      <c r="U8" s="249">
        <v>93</v>
      </c>
    </row>
    <row r="9" spans="1:21" s="19" customFormat="1" ht="48" customHeight="1" x14ac:dyDescent="0.2">
      <c r="A9" s="335">
        <v>2</v>
      </c>
      <c r="B9" s="342"/>
      <c r="C9" s="338"/>
      <c r="D9" s="343"/>
      <c r="E9" s="344"/>
      <c r="F9" s="346"/>
      <c r="G9" s="364"/>
      <c r="H9" s="22"/>
      <c r="I9" s="335">
        <v>2</v>
      </c>
      <c r="J9" s="336" t="s">
        <v>392</v>
      </c>
      <c r="K9" s="337" t="str">
        <f>IF(ISERROR(VLOOKUP(J9,'KAYIT LİSTESİ'!$B$4:$H$1158,2,0)),"",(VLOOKUP(J9,'KAYIT LİSTESİ'!$B$4:$H$1158,2,0)))</f>
        <v/>
      </c>
      <c r="L9" s="338" t="str">
        <f>IF(ISERROR(VLOOKUP(J9,'KAYIT LİSTESİ'!$B$4:$H$1158,4,0)),"",(VLOOKUP(J9,'KAYIT LİSTESİ'!$B$4:$H$1158,4,0)))</f>
        <v/>
      </c>
      <c r="M9" s="339" t="str">
        <f>IF(ISERROR(VLOOKUP(J9,'KAYIT LİSTESİ'!$B$4:$H$1158,5,0)),"",(VLOOKUP(J9,'KAYIT LİSTESİ'!$B$4:$H$1158,5,0)))</f>
        <v/>
      </c>
      <c r="N9" s="339" t="str">
        <f>IF(ISERROR(VLOOKUP(J9,'KAYIT LİSTESİ'!$B$4:$H$1158,6,0)),"",(VLOOKUP(J9,'KAYIT LİSTESİ'!$B$4:$H$1158,6,0)))</f>
        <v/>
      </c>
      <c r="O9" s="346"/>
      <c r="P9" s="341"/>
      <c r="T9" s="248">
        <v>1402</v>
      </c>
      <c r="U9" s="249">
        <v>92</v>
      </c>
    </row>
    <row r="10" spans="1:21" s="19" customFormat="1" ht="48" customHeight="1" x14ac:dyDescent="0.2">
      <c r="A10" s="335">
        <v>3</v>
      </c>
      <c r="B10" s="342"/>
      <c r="C10" s="338"/>
      <c r="D10" s="343"/>
      <c r="E10" s="344"/>
      <c r="F10" s="346"/>
      <c r="G10" s="364"/>
      <c r="H10" s="22"/>
      <c r="I10" s="335">
        <v>3</v>
      </c>
      <c r="J10" s="336" t="s">
        <v>393</v>
      </c>
      <c r="K10" s="337" t="str">
        <f>IF(ISERROR(VLOOKUP(J10,'KAYIT LİSTESİ'!$B$4:$H$1158,2,0)),"",(VLOOKUP(J10,'KAYIT LİSTESİ'!$B$4:$H$1158,2,0)))</f>
        <v/>
      </c>
      <c r="L10" s="338" t="str">
        <f>IF(ISERROR(VLOOKUP(J10,'KAYIT LİSTESİ'!$B$4:$H$1158,4,0)),"",(VLOOKUP(J10,'KAYIT LİSTESİ'!$B$4:$H$1158,4,0)))</f>
        <v/>
      </c>
      <c r="M10" s="339" t="str">
        <f>IF(ISERROR(VLOOKUP(J10,'KAYIT LİSTESİ'!$B$4:$H$1158,5,0)),"",(VLOOKUP(J10,'KAYIT LİSTESİ'!$B$4:$H$1158,5,0)))</f>
        <v/>
      </c>
      <c r="N10" s="339" t="str">
        <f>IF(ISERROR(VLOOKUP(J10,'KAYIT LİSTESİ'!$B$4:$H$1158,6,0)),"",(VLOOKUP(J10,'KAYIT LİSTESİ'!$B$4:$H$1158,6,0)))</f>
        <v/>
      </c>
      <c r="O10" s="346"/>
      <c r="P10" s="341"/>
      <c r="T10" s="248">
        <v>1406</v>
      </c>
      <c r="U10" s="249">
        <v>91</v>
      </c>
    </row>
    <row r="11" spans="1:21" s="19" customFormat="1" ht="48" customHeight="1" x14ac:dyDescent="0.2">
      <c r="A11" s="335">
        <v>4</v>
      </c>
      <c r="B11" s="342"/>
      <c r="C11" s="338"/>
      <c r="D11" s="343"/>
      <c r="E11" s="344"/>
      <c r="F11" s="346"/>
      <c r="G11" s="364"/>
      <c r="H11" s="22"/>
      <c r="I11" s="335">
        <v>4</v>
      </c>
      <c r="J11" s="336" t="s">
        <v>394</v>
      </c>
      <c r="K11" s="337" t="str">
        <f>IF(ISERROR(VLOOKUP(J11,'KAYIT LİSTESİ'!$B$4:$H$1158,2,0)),"",(VLOOKUP(J11,'KAYIT LİSTESİ'!$B$4:$H$1158,2,0)))</f>
        <v/>
      </c>
      <c r="L11" s="338" t="str">
        <f>IF(ISERROR(VLOOKUP(J11,'KAYIT LİSTESİ'!$B$4:$H$1158,4,0)),"",(VLOOKUP(J11,'KAYIT LİSTESİ'!$B$4:$H$1158,4,0)))</f>
        <v/>
      </c>
      <c r="M11" s="339" t="str">
        <f>IF(ISERROR(VLOOKUP(J11,'KAYIT LİSTESİ'!$B$4:$H$1158,5,0)),"",(VLOOKUP(J11,'KAYIT LİSTESİ'!$B$4:$H$1158,5,0)))</f>
        <v/>
      </c>
      <c r="N11" s="339" t="str">
        <f>IF(ISERROR(VLOOKUP(J11,'KAYIT LİSTESİ'!$B$4:$H$1158,6,0)),"",(VLOOKUP(J11,'KAYIT LİSTESİ'!$B$4:$H$1158,6,0)))</f>
        <v/>
      </c>
      <c r="O11" s="346"/>
      <c r="P11" s="341"/>
      <c r="T11" s="248">
        <v>1410</v>
      </c>
      <c r="U11" s="249">
        <v>90</v>
      </c>
    </row>
    <row r="12" spans="1:21" s="19" customFormat="1" ht="48" customHeight="1" x14ac:dyDescent="0.2">
      <c r="A12" s="335">
        <v>5</v>
      </c>
      <c r="B12" s="342"/>
      <c r="C12" s="338"/>
      <c r="D12" s="343"/>
      <c r="E12" s="344"/>
      <c r="F12" s="346"/>
      <c r="G12" s="364"/>
      <c r="H12" s="22"/>
      <c r="I12" s="335">
        <v>5</v>
      </c>
      <c r="J12" s="336" t="s">
        <v>395</v>
      </c>
      <c r="K12" s="337" t="str">
        <f>IF(ISERROR(VLOOKUP(J12,'KAYIT LİSTESİ'!$B$4:$H$1158,2,0)),"",(VLOOKUP(J12,'KAYIT LİSTESİ'!$B$4:$H$1158,2,0)))</f>
        <v/>
      </c>
      <c r="L12" s="338" t="str">
        <f>IF(ISERROR(VLOOKUP(J12,'KAYIT LİSTESİ'!$B$4:$H$1158,4,0)),"",(VLOOKUP(J12,'KAYIT LİSTESİ'!$B$4:$H$1158,4,0)))</f>
        <v/>
      </c>
      <c r="M12" s="339" t="str">
        <f>IF(ISERROR(VLOOKUP(J12,'KAYIT LİSTESİ'!$B$4:$H$1158,5,0)),"",(VLOOKUP(J12,'KAYIT LİSTESİ'!$B$4:$H$1158,5,0)))</f>
        <v/>
      </c>
      <c r="N12" s="339" t="str">
        <f>IF(ISERROR(VLOOKUP(J12,'KAYIT LİSTESİ'!$B$4:$H$1158,6,0)),"",(VLOOKUP(J12,'KAYIT LİSTESİ'!$B$4:$H$1158,6,0)))</f>
        <v/>
      </c>
      <c r="O12" s="346"/>
      <c r="P12" s="341"/>
      <c r="T12" s="248">
        <v>1414</v>
      </c>
      <c r="U12" s="249">
        <v>89</v>
      </c>
    </row>
    <row r="13" spans="1:21" s="19" customFormat="1" ht="48" customHeight="1" x14ac:dyDescent="0.2">
      <c r="A13" s="335">
        <v>6</v>
      </c>
      <c r="B13" s="342"/>
      <c r="C13" s="338"/>
      <c r="D13" s="343"/>
      <c r="E13" s="344"/>
      <c r="F13" s="346"/>
      <c r="G13" s="364"/>
      <c r="H13" s="22"/>
      <c r="I13" s="335">
        <v>6</v>
      </c>
      <c r="J13" s="336" t="s">
        <v>396</v>
      </c>
      <c r="K13" s="337" t="str">
        <f>IF(ISERROR(VLOOKUP(J13,'KAYIT LİSTESİ'!$B$4:$H$1158,2,0)),"",(VLOOKUP(J13,'KAYIT LİSTESİ'!$B$4:$H$1158,2,0)))</f>
        <v/>
      </c>
      <c r="L13" s="338" t="str">
        <f>IF(ISERROR(VLOOKUP(J13,'KAYIT LİSTESİ'!$B$4:$H$1158,4,0)),"",(VLOOKUP(J13,'KAYIT LİSTESİ'!$B$4:$H$1158,4,0)))</f>
        <v/>
      </c>
      <c r="M13" s="339" t="str">
        <f>IF(ISERROR(VLOOKUP(J13,'KAYIT LİSTESİ'!$B$4:$H$1158,5,0)),"",(VLOOKUP(J13,'KAYIT LİSTESİ'!$B$4:$H$1158,5,0)))</f>
        <v/>
      </c>
      <c r="N13" s="339" t="str">
        <f>IF(ISERROR(VLOOKUP(J13,'KAYIT LİSTESİ'!$B$4:$H$1158,6,0)),"",(VLOOKUP(J13,'KAYIT LİSTESİ'!$B$4:$H$1158,6,0)))</f>
        <v/>
      </c>
      <c r="O13" s="346"/>
      <c r="P13" s="341"/>
      <c r="T13" s="248">
        <v>1418</v>
      </c>
      <c r="U13" s="249">
        <v>88</v>
      </c>
    </row>
    <row r="14" spans="1:21" s="19" customFormat="1" ht="48" customHeight="1" x14ac:dyDescent="0.2">
      <c r="A14" s="335">
        <v>7</v>
      </c>
      <c r="B14" s="342"/>
      <c r="C14" s="338"/>
      <c r="D14" s="343"/>
      <c r="E14" s="344"/>
      <c r="F14" s="346"/>
      <c r="G14" s="364"/>
      <c r="H14" s="22"/>
      <c r="I14" s="335">
        <v>7</v>
      </c>
      <c r="J14" s="336" t="s">
        <v>397</v>
      </c>
      <c r="K14" s="337" t="str">
        <f>IF(ISERROR(VLOOKUP(J14,'KAYIT LİSTESİ'!$B$4:$H$1158,2,0)),"",(VLOOKUP(J14,'KAYIT LİSTESİ'!$B$4:$H$1158,2,0)))</f>
        <v/>
      </c>
      <c r="L14" s="338" t="str">
        <f>IF(ISERROR(VLOOKUP(J14,'KAYIT LİSTESİ'!$B$4:$H$1158,4,0)),"",(VLOOKUP(J14,'KAYIT LİSTESİ'!$B$4:$H$1158,4,0)))</f>
        <v/>
      </c>
      <c r="M14" s="339" t="str">
        <f>IF(ISERROR(VLOOKUP(J14,'KAYIT LİSTESİ'!$B$4:$H$1158,5,0)),"",(VLOOKUP(J14,'KAYIT LİSTESİ'!$B$4:$H$1158,5,0)))</f>
        <v/>
      </c>
      <c r="N14" s="339" t="str">
        <f>IF(ISERROR(VLOOKUP(J14,'KAYIT LİSTESİ'!$B$4:$H$1158,6,0)),"",(VLOOKUP(J14,'KAYIT LİSTESİ'!$B$4:$H$1158,6,0)))</f>
        <v/>
      </c>
      <c r="O14" s="346"/>
      <c r="P14" s="341"/>
      <c r="T14" s="248">
        <v>1422</v>
      </c>
      <c r="U14" s="249">
        <v>87</v>
      </c>
    </row>
    <row r="15" spans="1:21" s="19" customFormat="1" ht="48" customHeight="1" x14ac:dyDescent="0.2">
      <c r="A15" s="335">
        <v>8</v>
      </c>
      <c r="B15" s="342"/>
      <c r="C15" s="338"/>
      <c r="D15" s="343"/>
      <c r="E15" s="344"/>
      <c r="F15" s="346"/>
      <c r="G15" s="364"/>
      <c r="H15" s="22"/>
      <c r="I15" s="335">
        <v>8</v>
      </c>
      <c r="J15" s="336" t="s">
        <v>398</v>
      </c>
      <c r="K15" s="337" t="str">
        <f>IF(ISERROR(VLOOKUP(J15,'KAYIT LİSTESİ'!$B$4:$H$1158,2,0)),"",(VLOOKUP(J15,'KAYIT LİSTESİ'!$B$4:$H$1158,2,0)))</f>
        <v/>
      </c>
      <c r="L15" s="338" t="str">
        <f>IF(ISERROR(VLOOKUP(J15,'KAYIT LİSTESİ'!$B$4:$H$1158,4,0)),"",(VLOOKUP(J15,'KAYIT LİSTESİ'!$B$4:$H$1158,4,0)))</f>
        <v/>
      </c>
      <c r="M15" s="339" t="str">
        <f>IF(ISERROR(VLOOKUP(J15,'KAYIT LİSTESİ'!$B$4:$H$1158,5,0)),"",(VLOOKUP(J15,'KAYIT LİSTESİ'!$B$4:$H$1158,5,0)))</f>
        <v/>
      </c>
      <c r="N15" s="339" t="str">
        <f>IF(ISERROR(VLOOKUP(J15,'KAYIT LİSTESİ'!$B$4:$H$1158,6,0)),"",(VLOOKUP(J15,'KAYIT LİSTESİ'!$B$4:$H$1158,6,0)))</f>
        <v/>
      </c>
      <c r="O15" s="346"/>
      <c r="P15" s="341"/>
      <c r="T15" s="248">
        <v>1426</v>
      </c>
      <c r="U15" s="249">
        <v>86</v>
      </c>
    </row>
    <row r="16" spans="1:21" s="19" customFormat="1" ht="48" customHeight="1" x14ac:dyDescent="0.2">
      <c r="A16" s="335"/>
      <c r="B16" s="342"/>
      <c r="C16" s="338"/>
      <c r="D16" s="343"/>
      <c r="E16" s="344"/>
      <c r="F16" s="346"/>
      <c r="G16" s="364"/>
      <c r="H16" s="22"/>
      <c r="I16" s="335">
        <v>9</v>
      </c>
      <c r="J16" s="336" t="s">
        <v>399</v>
      </c>
      <c r="K16" s="337" t="str">
        <f>IF(ISERROR(VLOOKUP(J16,'KAYIT LİSTESİ'!$B$4:$H$1158,2,0)),"",(VLOOKUP(J16,'KAYIT LİSTESİ'!$B$4:$H$1158,2,0)))</f>
        <v/>
      </c>
      <c r="L16" s="338" t="str">
        <f>IF(ISERROR(VLOOKUP(J16,'KAYIT LİSTESİ'!$B$4:$H$1158,4,0)),"",(VLOOKUP(J16,'KAYIT LİSTESİ'!$B$4:$H$1158,4,0)))</f>
        <v/>
      </c>
      <c r="M16" s="339" t="str">
        <f>IF(ISERROR(VLOOKUP(J16,'KAYIT LİSTESİ'!$B$4:$H$1158,5,0)),"",(VLOOKUP(J16,'KAYIT LİSTESİ'!$B$4:$H$1158,5,0)))</f>
        <v/>
      </c>
      <c r="N16" s="339" t="str">
        <f>IF(ISERROR(VLOOKUP(J16,'KAYIT LİSTESİ'!$B$4:$H$1158,6,0)),"",(VLOOKUP(J16,'KAYIT LİSTESİ'!$B$4:$H$1158,6,0)))</f>
        <v/>
      </c>
      <c r="O16" s="346"/>
      <c r="P16" s="341"/>
      <c r="T16" s="248">
        <v>1430</v>
      </c>
      <c r="U16" s="249">
        <v>85</v>
      </c>
    </row>
    <row r="17" spans="1:21" s="19" customFormat="1" ht="48" customHeight="1" x14ac:dyDescent="0.2">
      <c r="A17" s="335"/>
      <c r="B17" s="342"/>
      <c r="C17" s="338"/>
      <c r="D17" s="343"/>
      <c r="E17" s="344"/>
      <c r="F17" s="346"/>
      <c r="G17" s="364"/>
      <c r="H17" s="22"/>
      <c r="I17" s="335">
        <v>10</v>
      </c>
      <c r="J17" s="336" t="s">
        <v>400</v>
      </c>
      <c r="K17" s="337" t="str">
        <f>IF(ISERROR(VLOOKUP(J17,'KAYIT LİSTESİ'!$B$4:$H$1158,2,0)),"",(VLOOKUP(J17,'KAYIT LİSTESİ'!$B$4:$H$1158,2,0)))</f>
        <v/>
      </c>
      <c r="L17" s="338" t="str">
        <f>IF(ISERROR(VLOOKUP(J17,'KAYIT LİSTESİ'!$B$4:$H$1158,4,0)),"",(VLOOKUP(J17,'KAYIT LİSTESİ'!$B$4:$H$1158,4,0)))</f>
        <v/>
      </c>
      <c r="M17" s="339" t="str">
        <f>IF(ISERROR(VLOOKUP(J17,'KAYIT LİSTESİ'!$B$4:$H$1158,5,0)),"",(VLOOKUP(J17,'KAYIT LİSTESİ'!$B$4:$H$1158,5,0)))</f>
        <v/>
      </c>
      <c r="N17" s="339" t="str">
        <f>IF(ISERROR(VLOOKUP(J17,'KAYIT LİSTESİ'!$B$4:$H$1158,6,0)),"",(VLOOKUP(J17,'KAYIT LİSTESİ'!$B$4:$H$1158,6,0)))</f>
        <v/>
      </c>
      <c r="O17" s="346"/>
      <c r="P17" s="341"/>
      <c r="T17" s="248">
        <v>1435</v>
      </c>
      <c r="U17" s="249">
        <v>84</v>
      </c>
    </row>
    <row r="18" spans="1:21" s="19" customFormat="1" ht="48" customHeight="1" x14ac:dyDescent="0.2">
      <c r="A18" s="335"/>
      <c r="B18" s="342"/>
      <c r="C18" s="338"/>
      <c r="D18" s="343"/>
      <c r="E18" s="344"/>
      <c r="F18" s="346"/>
      <c r="G18" s="364"/>
      <c r="H18" s="22"/>
      <c r="I18" s="335">
        <v>11</v>
      </c>
      <c r="J18" s="336" t="s">
        <v>401</v>
      </c>
      <c r="K18" s="337" t="str">
        <f>IF(ISERROR(VLOOKUP(J18,'KAYIT LİSTESİ'!$B$4:$H$1158,2,0)),"",(VLOOKUP(J18,'KAYIT LİSTESİ'!$B$4:$H$1158,2,0)))</f>
        <v/>
      </c>
      <c r="L18" s="338" t="str">
        <f>IF(ISERROR(VLOOKUP(J18,'KAYIT LİSTESİ'!$B$4:$H$1158,4,0)),"",(VLOOKUP(J18,'KAYIT LİSTESİ'!$B$4:$H$1158,4,0)))</f>
        <v/>
      </c>
      <c r="M18" s="339" t="str">
        <f>IF(ISERROR(VLOOKUP(J18,'KAYIT LİSTESİ'!$B$4:$H$1158,5,0)),"",(VLOOKUP(J18,'KAYIT LİSTESİ'!$B$4:$H$1158,5,0)))</f>
        <v/>
      </c>
      <c r="N18" s="339" t="str">
        <f>IF(ISERROR(VLOOKUP(J18,'KAYIT LİSTESİ'!$B$4:$H$1158,6,0)),"",(VLOOKUP(J18,'KAYIT LİSTESİ'!$B$4:$H$1158,6,0)))</f>
        <v/>
      </c>
      <c r="O18" s="346"/>
      <c r="P18" s="341"/>
      <c r="T18" s="248">
        <v>1440</v>
      </c>
      <c r="U18" s="249">
        <v>83</v>
      </c>
    </row>
    <row r="19" spans="1:21" s="19" customFormat="1" ht="48" customHeight="1" x14ac:dyDescent="0.2">
      <c r="A19" s="335"/>
      <c r="B19" s="342"/>
      <c r="C19" s="338"/>
      <c r="D19" s="343"/>
      <c r="E19" s="344"/>
      <c r="F19" s="346"/>
      <c r="G19" s="364"/>
      <c r="H19" s="22"/>
      <c r="I19" s="335">
        <v>12</v>
      </c>
      <c r="J19" s="336" t="s">
        <v>402</v>
      </c>
      <c r="K19" s="337" t="str">
        <f>IF(ISERROR(VLOOKUP(J19,'KAYIT LİSTESİ'!$B$4:$H$1158,2,0)),"",(VLOOKUP(J19,'KAYIT LİSTESİ'!$B$4:$H$1158,2,0)))</f>
        <v/>
      </c>
      <c r="L19" s="338" t="str">
        <f>IF(ISERROR(VLOOKUP(J19,'KAYIT LİSTESİ'!$B$4:$H$1158,4,0)),"",(VLOOKUP(J19,'KAYIT LİSTESİ'!$B$4:$H$1158,4,0)))</f>
        <v/>
      </c>
      <c r="M19" s="339" t="str">
        <f>IF(ISERROR(VLOOKUP(J19,'KAYIT LİSTESİ'!$B$4:$H$1158,5,0)),"",(VLOOKUP(J19,'KAYIT LİSTESİ'!$B$4:$H$1158,5,0)))</f>
        <v/>
      </c>
      <c r="N19" s="339" t="str">
        <f>IF(ISERROR(VLOOKUP(J19,'KAYIT LİSTESİ'!$B$4:$H$1158,6,0)),"",(VLOOKUP(J19,'KAYIT LİSTESİ'!$B$4:$H$1158,6,0)))</f>
        <v/>
      </c>
      <c r="O19" s="346"/>
      <c r="P19" s="341"/>
      <c r="T19" s="248">
        <v>1445</v>
      </c>
      <c r="U19" s="249">
        <v>82</v>
      </c>
    </row>
    <row r="20" spans="1:21" s="19" customFormat="1" ht="48" customHeight="1" x14ac:dyDescent="0.2">
      <c r="A20" s="66"/>
      <c r="B20" s="315"/>
      <c r="C20" s="117"/>
      <c r="D20" s="316"/>
      <c r="E20" s="176"/>
      <c r="F20" s="317"/>
      <c r="G20" s="364"/>
      <c r="H20" s="22"/>
      <c r="I20" s="263" t="s">
        <v>17</v>
      </c>
      <c r="J20" s="264"/>
      <c r="K20" s="264"/>
      <c r="L20" s="264"/>
      <c r="M20" s="267" t="s">
        <v>376</v>
      </c>
      <c r="N20" s="268"/>
      <c r="O20" s="295"/>
      <c r="P20" s="265"/>
      <c r="T20" s="248">
        <v>1450</v>
      </c>
      <c r="U20" s="249">
        <v>81</v>
      </c>
    </row>
    <row r="21" spans="1:21" s="19" customFormat="1" ht="48" customHeight="1" x14ac:dyDescent="0.2">
      <c r="A21" s="66"/>
      <c r="B21" s="315"/>
      <c r="C21" s="117"/>
      <c r="D21" s="316"/>
      <c r="E21" s="176"/>
      <c r="F21" s="317"/>
      <c r="G21" s="364"/>
      <c r="H21" s="22"/>
      <c r="I21" s="46" t="s">
        <v>519</v>
      </c>
      <c r="J21" s="43" t="s">
        <v>70</v>
      </c>
      <c r="K21" s="43" t="s">
        <v>69</v>
      </c>
      <c r="L21" s="44" t="s">
        <v>13</v>
      </c>
      <c r="M21" s="45" t="s">
        <v>14</v>
      </c>
      <c r="N21" s="45" t="s">
        <v>515</v>
      </c>
      <c r="O21" s="296" t="s">
        <v>15</v>
      </c>
      <c r="P21" s="43" t="s">
        <v>28</v>
      </c>
      <c r="T21" s="248">
        <v>1455</v>
      </c>
      <c r="U21" s="249">
        <v>80</v>
      </c>
    </row>
    <row r="22" spans="1:21" s="19" customFormat="1" ht="48" customHeight="1" x14ac:dyDescent="0.2">
      <c r="A22" s="66"/>
      <c r="B22" s="315"/>
      <c r="C22" s="117"/>
      <c r="D22" s="316"/>
      <c r="E22" s="176"/>
      <c r="F22" s="317"/>
      <c r="G22" s="364"/>
      <c r="H22" s="22"/>
      <c r="I22" s="66">
        <v>1</v>
      </c>
      <c r="J22" s="209" t="s">
        <v>403</v>
      </c>
      <c r="K22" s="271" t="str">
        <f>IF(ISERROR(VLOOKUP(J22,'KAYIT LİSTESİ'!$B$4:$H$1158,2,0)),"",(VLOOKUP(J22,'KAYIT LİSTESİ'!$B$4:$H$1158,2,0)))</f>
        <v/>
      </c>
      <c r="L22" s="117" t="str">
        <f>IF(ISERROR(VLOOKUP(J22,'KAYIT LİSTESİ'!$B$4:$H$1158,4,0)),"",(VLOOKUP(J22,'KAYIT LİSTESİ'!$B$4:$H$1158,4,0)))</f>
        <v/>
      </c>
      <c r="M22" s="210" t="str">
        <f>IF(ISERROR(VLOOKUP(J22,'KAYIT LİSTESİ'!$B$4:$H$1158,5,0)),"",(VLOOKUP(J22,'KAYIT LİSTESİ'!$B$4:$H$1158,5,0)))</f>
        <v/>
      </c>
      <c r="N22" s="210" t="str">
        <f>IF(ISERROR(VLOOKUP(J22,'KAYIT LİSTESİ'!$B$4:$H$1158,6,0)),"",(VLOOKUP(J22,'KAYIT LİSTESİ'!$B$4:$H$1158,6,0)))</f>
        <v/>
      </c>
      <c r="O22" s="317"/>
      <c r="P22" s="314"/>
      <c r="T22" s="248">
        <v>1460</v>
      </c>
      <c r="U22" s="249">
        <v>79</v>
      </c>
    </row>
    <row r="23" spans="1:21" s="19" customFormat="1" ht="48" customHeight="1" x14ac:dyDescent="0.2">
      <c r="A23" s="66"/>
      <c r="B23" s="315"/>
      <c r="C23" s="117"/>
      <c r="D23" s="316"/>
      <c r="E23" s="176"/>
      <c r="F23" s="317"/>
      <c r="G23" s="364"/>
      <c r="H23" s="22"/>
      <c r="I23" s="66">
        <v>2</v>
      </c>
      <c r="J23" s="209" t="s">
        <v>404</v>
      </c>
      <c r="K23" s="271" t="str">
        <f>IF(ISERROR(VLOOKUP(J23,'KAYIT LİSTESİ'!$B$4:$H$1158,2,0)),"",(VLOOKUP(J23,'KAYIT LİSTESİ'!$B$4:$H$1158,2,0)))</f>
        <v/>
      </c>
      <c r="L23" s="117" t="str">
        <f>IF(ISERROR(VLOOKUP(J23,'KAYIT LİSTESİ'!$B$4:$H$1158,4,0)),"",(VLOOKUP(J23,'KAYIT LİSTESİ'!$B$4:$H$1158,4,0)))</f>
        <v/>
      </c>
      <c r="M23" s="210" t="str">
        <f>IF(ISERROR(VLOOKUP(J23,'KAYIT LİSTESİ'!$B$4:$H$1158,5,0)),"",(VLOOKUP(J23,'KAYIT LİSTESİ'!$B$4:$H$1158,5,0)))</f>
        <v/>
      </c>
      <c r="N23" s="210" t="str">
        <f>IF(ISERROR(VLOOKUP(J23,'KAYIT LİSTESİ'!$B$4:$H$1158,6,0)),"",(VLOOKUP(J23,'KAYIT LİSTESİ'!$B$4:$H$1158,6,0)))</f>
        <v/>
      </c>
      <c r="O23" s="317"/>
      <c r="P23" s="314"/>
      <c r="T23" s="248">
        <v>1465</v>
      </c>
      <c r="U23" s="249">
        <v>78</v>
      </c>
    </row>
    <row r="24" spans="1:21" s="19" customFormat="1" ht="48" customHeight="1" x14ac:dyDescent="0.2">
      <c r="A24" s="66"/>
      <c r="B24" s="315"/>
      <c r="C24" s="117"/>
      <c r="D24" s="316"/>
      <c r="E24" s="176"/>
      <c r="F24" s="317"/>
      <c r="G24" s="364"/>
      <c r="H24" s="22"/>
      <c r="I24" s="66">
        <v>3</v>
      </c>
      <c r="J24" s="209" t="s">
        <v>405</v>
      </c>
      <c r="K24" s="271" t="str">
        <f>IF(ISERROR(VLOOKUP(J24,'KAYIT LİSTESİ'!$B$4:$H$1158,2,0)),"",(VLOOKUP(J24,'KAYIT LİSTESİ'!$B$4:$H$1158,2,0)))</f>
        <v/>
      </c>
      <c r="L24" s="117" t="str">
        <f>IF(ISERROR(VLOOKUP(J24,'KAYIT LİSTESİ'!$B$4:$H$1158,4,0)),"",(VLOOKUP(J24,'KAYIT LİSTESİ'!$B$4:$H$1158,4,0)))</f>
        <v/>
      </c>
      <c r="M24" s="210" t="str">
        <f>IF(ISERROR(VLOOKUP(J24,'KAYIT LİSTESİ'!$B$4:$H$1158,5,0)),"",(VLOOKUP(J24,'KAYIT LİSTESİ'!$B$4:$H$1158,5,0)))</f>
        <v/>
      </c>
      <c r="N24" s="210" t="str">
        <f>IF(ISERROR(VLOOKUP(J24,'KAYIT LİSTESİ'!$B$4:$H$1158,6,0)),"",(VLOOKUP(J24,'KAYIT LİSTESİ'!$B$4:$H$1158,6,0)))</f>
        <v/>
      </c>
      <c r="O24" s="317"/>
      <c r="P24" s="314"/>
      <c r="T24" s="248">
        <v>1470</v>
      </c>
      <c r="U24" s="249">
        <v>77</v>
      </c>
    </row>
    <row r="25" spans="1:21" s="19" customFormat="1" ht="48" customHeight="1" x14ac:dyDescent="0.2">
      <c r="A25" s="66"/>
      <c r="B25" s="315"/>
      <c r="C25" s="117"/>
      <c r="D25" s="316"/>
      <c r="E25" s="176"/>
      <c r="F25" s="317"/>
      <c r="G25" s="364"/>
      <c r="H25" s="22"/>
      <c r="I25" s="66">
        <v>4</v>
      </c>
      <c r="J25" s="209" t="s">
        <v>406</v>
      </c>
      <c r="K25" s="271" t="str">
        <f>IF(ISERROR(VLOOKUP(J25,'KAYIT LİSTESİ'!$B$4:$H$1158,2,0)),"",(VLOOKUP(J25,'KAYIT LİSTESİ'!$B$4:$H$1158,2,0)))</f>
        <v/>
      </c>
      <c r="L25" s="117" t="str">
        <f>IF(ISERROR(VLOOKUP(J25,'KAYIT LİSTESİ'!$B$4:$H$1158,4,0)),"",(VLOOKUP(J25,'KAYIT LİSTESİ'!$B$4:$H$1158,4,0)))</f>
        <v/>
      </c>
      <c r="M25" s="210" t="str">
        <f>IF(ISERROR(VLOOKUP(J25,'KAYIT LİSTESİ'!$B$4:$H$1158,5,0)),"",(VLOOKUP(J25,'KAYIT LİSTESİ'!$B$4:$H$1158,5,0)))</f>
        <v/>
      </c>
      <c r="N25" s="210" t="str">
        <f>IF(ISERROR(VLOOKUP(J25,'KAYIT LİSTESİ'!$B$4:$H$1158,6,0)),"",(VLOOKUP(J25,'KAYIT LİSTESİ'!$B$4:$H$1158,6,0)))</f>
        <v/>
      </c>
      <c r="O25" s="317"/>
      <c r="P25" s="314"/>
      <c r="T25" s="248">
        <v>1475</v>
      </c>
      <c r="U25" s="249">
        <v>76</v>
      </c>
    </row>
    <row r="26" spans="1:21" s="19" customFormat="1" ht="48" customHeight="1" x14ac:dyDescent="0.2">
      <c r="A26" s="66"/>
      <c r="B26" s="315"/>
      <c r="C26" s="117"/>
      <c r="D26" s="316"/>
      <c r="E26" s="176"/>
      <c r="F26" s="317"/>
      <c r="G26" s="364"/>
      <c r="H26" s="22"/>
      <c r="I26" s="66">
        <v>5</v>
      </c>
      <c r="J26" s="209" t="s">
        <v>407</v>
      </c>
      <c r="K26" s="271" t="str">
        <f>IF(ISERROR(VLOOKUP(J26,'KAYIT LİSTESİ'!$B$4:$H$1158,2,0)),"",(VLOOKUP(J26,'KAYIT LİSTESİ'!$B$4:$H$1158,2,0)))</f>
        <v/>
      </c>
      <c r="L26" s="117" t="str">
        <f>IF(ISERROR(VLOOKUP(J26,'KAYIT LİSTESİ'!$B$4:$H$1158,4,0)),"",(VLOOKUP(J26,'KAYIT LİSTESİ'!$B$4:$H$1158,4,0)))</f>
        <v/>
      </c>
      <c r="M26" s="210" t="str">
        <f>IF(ISERROR(VLOOKUP(J26,'KAYIT LİSTESİ'!$B$4:$H$1158,5,0)),"",(VLOOKUP(J26,'KAYIT LİSTESİ'!$B$4:$H$1158,5,0)))</f>
        <v/>
      </c>
      <c r="N26" s="210" t="str">
        <f>IF(ISERROR(VLOOKUP(J26,'KAYIT LİSTESİ'!$B$4:$H$1158,6,0)),"",(VLOOKUP(J26,'KAYIT LİSTESİ'!$B$4:$H$1158,6,0)))</f>
        <v/>
      </c>
      <c r="O26" s="317"/>
      <c r="P26" s="314"/>
      <c r="T26" s="248">
        <v>1480</v>
      </c>
      <c r="U26" s="249">
        <v>75</v>
      </c>
    </row>
    <row r="27" spans="1:21" s="19" customFormat="1" ht="48" customHeight="1" x14ac:dyDescent="0.2">
      <c r="A27" s="66"/>
      <c r="B27" s="315"/>
      <c r="C27" s="117"/>
      <c r="D27" s="316"/>
      <c r="E27" s="176"/>
      <c r="F27" s="317"/>
      <c r="G27" s="364"/>
      <c r="H27" s="22"/>
      <c r="I27" s="66">
        <v>6</v>
      </c>
      <c r="J27" s="209" t="s">
        <v>408</v>
      </c>
      <c r="K27" s="271" t="str">
        <f>IF(ISERROR(VLOOKUP(J27,'KAYIT LİSTESİ'!$B$4:$H$1158,2,0)),"",(VLOOKUP(J27,'KAYIT LİSTESİ'!$B$4:$H$1158,2,0)))</f>
        <v/>
      </c>
      <c r="L27" s="117" t="str">
        <f>IF(ISERROR(VLOOKUP(J27,'KAYIT LİSTESİ'!$B$4:$H$1158,4,0)),"",(VLOOKUP(J27,'KAYIT LİSTESİ'!$B$4:$H$1158,4,0)))</f>
        <v/>
      </c>
      <c r="M27" s="210" t="str">
        <f>IF(ISERROR(VLOOKUP(J27,'KAYIT LİSTESİ'!$B$4:$H$1158,5,0)),"",(VLOOKUP(J27,'KAYIT LİSTESİ'!$B$4:$H$1158,5,0)))</f>
        <v/>
      </c>
      <c r="N27" s="210" t="str">
        <f>IF(ISERROR(VLOOKUP(J27,'KAYIT LİSTESİ'!$B$4:$H$1158,6,0)),"",(VLOOKUP(J27,'KAYIT LİSTESİ'!$B$4:$H$1158,6,0)))</f>
        <v/>
      </c>
      <c r="O27" s="317"/>
      <c r="P27" s="314"/>
      <c r="T27" s="248">
        <v>1485</v>
      </c>
      <c r="U27" s="249">
        <v>74</v>
      </c>
    </row>
    <row r="28" spans="1:21" s="19" customFormat="1" ht="48" customHeight="1" x14ac:dyDescent="0.2">
      <c r="A28" s="66"/>
      <c r="B28" s="315"/>
      <c r="C28" s="117"/>
      <c r="D28" s="316"/>
      <c r="E28" s="176"/>
      <c r="F28" s="317"/>
      <c r="G28" s="364"/>
      <c r="H28" s="22"/>
      <c r="I28" s="66">
        <v>7</v>
      </c>
      <c r="J28" s="209" t="s">
        <v>409</v>
      </c>
      <c r="K28" s="271" t="str">
        <f>IF(ISERROR(VLOOKUP(J28,'KAYIT LİSTESİ'!$B$4:$H$1158,2,0)),"",(VLOOKUP(J28,'KAYIT LİSTESİ'!$B$4:$H$1158,2,0)))</f>
        <v/>
      </c>
      <c r="L28" s="117" t="str">
        <f>IF(ISERROR(VLOOKUP(J28,'KAYIT LİSTESİ'!$B$4:$H$1158,4,0)),"",(VLOOKUP(J28,'KAYIT LİSTESİ'!$B$4:$H$1158,4,0)))</f>
        <v/>
      </c>
      <c r="M28" s="210" t="str">
        <f>IF(ISERROR(VLOOKUP(J28,'KAYIT LİSTESİ'!$B$4:$H$1158,5,0)),"",(VLOOKUP(J28,'KAYIT LİSTESİ'!$B$4:$H$1158,5,0)))</f>
        <v/>
      </c>
      <c r="N28" s="210" t="str">
        <f>IF(ISERROR(VLOOKUP(J28,'KAYIT LİSTESİ'!$B$4:$H$1158,6,0)),"",(VLOOKUP(J28,'KAYIT LİSTESİ'!$B$4:$H$1158,6,0)))</f>
        <v/>
      </c>
      <c r="O28" s="317"/>
      <c r="P28" s="314"/>
      <c r="T28" s="248">
        <v>1490</v>
      </c>
      <c r="U28" s="249">
        <v>73</v>
      </c>
    </row>
    <row r="29" spans="1:21" s="19" customFormat="1" ht="48" customHeight="1" x14ac:dyDescent="0.2">
      <c r="A29" s="66"/>
      <c r="B29" s="315"/>
      <c r="C29" s="117"/>
      <c r="D29" s="316"/>
      <c r="E29" s="176"/>
      <c r="F29" s="317"/>
      <c r="G29" s="364"/>
      <c r="H29" s="22"/>
      <c r="I29" s="66">
        <v>8</v>
      </c>
      <c r="J29" s="209" t="s">
        <v>410</v>
      </c>
      <c r="K29" s="271" t="str">
        <f>IF(ISERROR(VLOOKUP(J29,'KAYIT LİSTESİ'!$B$4:$H$1158,2,0)),"",(VLOOKUP(J29,'KAYIT LİSTESİ'!$B$4:$H$1158,2,0)))</f>
        <v/>
      </c>
      <c r="L29" s="117" t="str">
        <f>IF(ISERROR(VLOOKUP(J29,'KAYIT LİSTESİ'!$B$4:$H$1158,4,0)),"",(VLOOKUP(J29,'KAYIT LİSTESİ'!$B$4:$H$1158,4,0)))</f>
        <v/>
      </c>
      <c r="M29" s="210" t="str">
        <f>IF(ISERROR(VLOOKUP(J29,'KAYIT LİSTESİ'!$B$4:$H$1158,5,0)),"",(VLOOKUP(J29,'KAYIT LİSTESİ'!$B$4:$H$1158,5,0)))</f>
        <v/>
      </c>
      <c r="N29" s="210" t="str">
        <f>IF(ISERROR(VLOOKUP(J29,'KAYIT LİSTESİ'!$B$4:$H$1158,6,0)),"",(VLOOKUP(J29,'KAYIT LİSTESİ'!$B$4:$H$1158,6,0)))</f>
        <v/>
      </c>
      <c r="O29" s="317"/>
      <c r="P29" s="314"/>
      <c r="T29" s="248">
        <v>1495</v>
      </c>
      <c r="U29" s="249">
        <v>72</v>
      </c>
    </row>
    <row r="30" spans="1:21" s="19" customFormat="1" ht="48" customHeight="1" x14ac:dyDescent="0.2">
      <c r="A30" s="66"/>
      <c r="B30" s="315"/>
      <c r="C30" s="117"/>
      <c r="D30" s="316"/>
      <c r="E30" s="176"/>
      <c r="F30" s="317"/>
      <c r="G30" s="364"/>
      <c r="H30" s="22"/>
      <c r="I30" s="66">
        <v>9</v>
      </c>
      <c r="J30" s="209" t="s">
        <v>411</v>
      </c>
      <c r="K30" s="271" t="str">
        <f>IF(ISERROR(VLOOKUP(J30,'KAYIT LİSTESİ'!$B$4:$H$1158,2,0)),"",(VLOOKUP(J30,'KAYIT LİSTESİ'!$B$4:$H$1158,2,0)))</f>
        <v/>
      </c>
      <c r="L30" s="117" t="str">
        <f>IF(ISERROR(VLOOKUP(J30,'KAYIT LİSTESİ'!$B$4:$H$1158,4,0)),"",(VLOOKUP(J30,'KAYIT LİSTESİ'!$B$4:$H$1158,4,0)))</f>
        <v/>
      </c>
      <c r="M30" s="210" t="str">
        <f>IF(ISERROR(VLOOKUP(J30,'KAYIT LİSTESİ'!$B$4:$H$1158,5,0)),"",(VLOOKUP(J30,'KAYIT LİSTESİ'!$B$4:$H$1158,5,0)))</f>
        <v/>
      </c>
      <c r="N30" s="210" t="str">
        <f>IF(ISERROR(VLOOKUP(J30,'KAYIT LİSTESİ'!$B$4:$H$1158,6,0)),"",(VLOOKUP(J30,'KAYIT LİSTESİ'!$B$4:$H$1158,6,0)))</f>
        <v/>
      </c>
      <c r="O30" s="317"/>
      <c r="P30" s="314"/>
      <c r="T30" s="248">
        <v>1500</v>
      </c>
      <c r="U30" s="249">
        <v>71</v>
      </c>
    </row>
    <row r="31" spans="1:21" s="19" customFormat="1" ht="48" customHeight="1" x14ac:dyDescent="0.2">
      <c r="A31" s="66"/>
      <c r="B31" s="315"/>
      <c r="C31" s="117"/>
      <c r="D31" s="316"/>
      <c r="E31" s="176"/>
      <c r="F31" s="317"/>
      <c r="G31" s="364"/>
      <c r="H31" s="22"/>
      <c r="I31" s="66">
        <v>10</v>
      </c>
      <c r="J31" s="209" t="s">
        <v>412</v>
      </c>
      <c r="K31" s="271" t="str">
        <f>IF(ISERROR(VLOOKUP(J31,'KAYIT LİSTESİ'!$B$4:$H$1158,2,0)),"",(VLOOKUP(J31,'KAYIT LİSTESİ'!$B$4:$H$1158,2,0)))</f>
        <v/>
      </c>
      <c r="L31" s="117" t="str">
        <f>IF(ISERROR(VLOOKUP(J31,'KAYIT LİSTESİ'!$B$4:$H$1158,4,0)),"",(VLOOKUP(J31,'KAYIT LİSTESİ'!$B$4:$H$1158,4,0)))</f>
        <v/>
      </c>
      <c r="M31" s="210" t="str">
        <f>IF(ISERROR(VLOOKUP(J31,'KAYIT LİSTESİ'!$B$4:$H$1158,5,0)),"",(VLOOKUP(J31,'KAYIT LİSTESİ'!$B$4:$H$1158,5,0)))</f>
        <v/>
      </c>
      <c r="N31" s="210" t="str">
        <f>IF(ISERROR(VLOOKUP(J31,'KAYIT LİSTESİ'!$B$4:$H$1158,6,0)),"",(VLOOKUP(J31,'KAYIT LİSTESİ'!$B$4:$H$1158,6,0)))</f>
        <v/>
      </c>
      <c r="O31" s="317"/>
      <c r="P31" s="314"/>
      <c r="T31" s="248">
        <v>1505</v>
      </c>
      <c r="U31" s="249">
        <v>70</v>
      </c>
    </row>
    <row r="32" spans="1:21" s="19" customFormat="1" ht="48" customHeight="1" x14ac:dyDescent="0.2">
      <c r="A32" s="66"/>
      <c r="B32" s="315"/>
      <c r="C32" s="117"/>
      <c r="D32" s="316"/>
      <c r="E32" s="176"/>
      <c r="F32" s="317"/>
      <c r="G32" s="364"/>
      <c r="H32" s="22"/>
      <c r="I32" s="66">
        <v>11</v>
      </c>
      <c r="J32" s="209" t="s">
        <v>413</v>
      </c>
      <c r="K32" s="271" t="str">
        <f>IF(ISERROR(VLOOKUP(J32,'KAYIT LİSTESİ'!$B$4:$H$1158,2,0)),"",(VLOOKUP(J32,'KAYIT LİSTESİ'!$B$4:$H$1158,2,0)))</f>
        <v/>
      </c>
      <c r="L32" s="117" t="str">
        <f>IF(ISERROR(VLOOKUP(J32,'KAYIT LİSTESİ'!$B$4:$H$1158,4,0)),"",(VLOOKUP(J32,'KAYIT LİSTESİ'!$B$4:$H$1158,4,0)))</f>
        <v/>
      </c>
      <c r="M32" s="210" t="str">
        <f>IF(ISERROR(VLOOKUP(J32,'KAYIT LİSTESİ'!$B$4:$H$1158,5,0)),"",(VLOOKUP(J32,'KAYIT LİSTESİ'!$B$4:$H$1158,5,0)))</f>
        <v/>
      </c>
      <c r="N32" s="210" t="str">
        <f>IF(ISERROR(VLOOKUP(J32,'KAYIT LİSTESİ'!$B$4:$H$1158,6,0)),"",(VLOOKUP(J32,'KAYIT LİSTESİ'!$B$4:$H$1158,6,0)))</f>
        <v/>
      </c>
      <c r="O32" s="317"/>
      <c r="P32" s="314"/>
      <c r="T32" s="248">
        <v>1510</v>
      </c>
      <c r="U32" s="249">
        <v>69</v>
      </c>
    </row>
    <row r="33" spans="1:21" s="19" customFormat="1" ht="48" customHeight="1" x14ac:dyDescent="0.2">
      <c r="A33" s="66"/>
      <c r="B33" s="315"/>
      <c r="C33" s="117"/>
      <c r="D33" s="316"/>
      <c r="E33" s="176"/>
      <c r="F33" s="317"/>
      <c r="G33" s="364"/>
      <c r="H33" s="22"/>
      <c r="I33" s="66">
        <v>12</v>
      </c>
      <c r="J33" s="209" t="s">
        <v>414</v>
      </c>
      <c r="K33" s="271" t="str">
        <f>IF(ISERROR(VLOOKUP(J33,'KAYIT LİSTESİ'!$B$4:$H$1158,2,0)),"",(VLOOKUP(J33,'KAYIT LİSTESİ'!$B$4:$H$1158,2,0)))</f>
        <v/>
      </c>
      <c r="L33" s="117" t="str">
        <f>IF(ISERROR(VLOOKUP(J33,'KAYIT LİSTESİ'!$B$4:$H$1158,4,0)),"",(VLOOKUP(J33,'KAYIT LİSTESİ'!$B$4:$H$1158,4,0)))</f>
        <v/>
      </c>
      <c r="M33" s="210" t="str">
        <f>IF(ISERROR(VLOOKUP(J33,'KAYIT LİSTESİ'!$B$4:$H$1158,5,0)),"",(VLOOKUP(J33,'KAYIT LİSTESİ'!$B$4:$H$1158,5,0)))</f>
        <v/>
      </c>
      <c r="N33" s="210" t="str">
        <f>IF(ISERROR(VLOOKUP(J33,'KAYIT LİSTESİ'!$B$4:$H$1158,6,0)),"",(VLOOKUP(J33,'KAYIT LİSTESİ'!$B$4:$H$1158,6,0)))</f>
        <v/>
      </c>
      <c r="O33" s="317"/>
      <c r="P33" s="314"/>
      <c r="T33" s="248">
        <v>1515</v>
      </c>
      <c r="U33" s="249">
        <v>68</v>
      </c>
    </row>
    <row r="34" spans="1:21" ht="13.5" customHeight="1" x14ac:dyDescent="0.2">
      <c r="A34" s="32"/>
      <c r="B34" s="32"/>
      <c r="C34" s="33"/>
      <c r="D34" s="53"/>
      <c r="E34" s="34"/>
      <c r="F34" s="302"/>
      <c r="G34" s="334"/>
      <c r="I34" s="37"/>
      <c r="J34" s="38"/>
      <c r="K34" s="39"/>
      <c r="L34" s="40"/>
      <c r="M34" s="49"/>
      <c r="N34" s="49"/>
      <c r="O34" s="297"/>
      <c r="P34" s="39"/>
      <c r="T34" s="248">
        <v>1620</v>
      </c>
      <c r="U34" s="249">
        <v>55</v>
      </c>
    </row>
    <row r="35" spans="1:21" ht="14.25" customHeight="1" x14ac:dyDescent="0.2">
      <c r="A35" s="26" t="s">
        <v>19</v>
      </c>
      <c r="B35" s="26"/>
      <c r="C35" s="26"/>
      <c r="D35" s="54"/>
      <c r="E35" s="47" t="s">
        <v>0</v>
      </c>
      <c r="F35" s="303" t="s">
        <v>1</v>
      </c>
      <c r="G35" s="334"/>
      <c r="H35" s="27" t="s">
        <v>2</v>
      </c>
      <c r="I35" s="27"/>
      <c r="J35" s="27"/>
      <c r="K35" s="27"/>
      <c r="M35" s="50" t="s">
        <v>3</v>
      </c>
      <c r="N35" s="51" t="s">
        <v>3</v>
      </c>
      <c r="O35" s="298" t="s">
        <v>3</v>
      </c>
      <c r="P35" s="26"/>
      <c r="Q35" s="28"/>
      <c r="T35" s="248">
        <v>1630</v>
      </c>
      <c r="U35" s="249">
        <v>54</v>
      </c>
    </row>
    <row r="36" spans="1:21" x14ac:dyDescent="0.2">
      <c r="T36" s="248">
        <v>1640</v>
      </c>
      <c r="U36" s="249">
        <v>53</v>
      </c>
    </row>
    <row r="37" spans="1:21" x14ac:dyDescent="0.2">
      <c r="T37" s="248">
        <v>1650</v>
      </c>
      <c r="U37" s="249">
        <v>52</v>
      </c>
    </row>
    <row r="38" spans="1:21" x14ac:dyDescent="0.2">
      <c r="T38" s="248">
        <v>1660</v>
      </c>
      <c r="U38" s="249">
        <v>51</v>
      </c>
    </row>
    <row r="39" spans="1:21" x14ac:dyDescent="0.2">
      <c r="T39" s="248">
        <v>1670</v>
      </c>
      <c r="U39" s="249">
        <v>50</v>
      </c>
    </row>
    <row r="40" spans="1:21" x14ac:dyDescent="0.2">
      <c r="T40" s="248">
        <v>1680</v>
      </c>
      <c r="U40" s="249">
        <v>49</v>
      </c>
    </row>
    <row r="41" spans="1:21" x14ac:dyDescent="0.2">
      <c r="T41" s="248">
        <v>1690</v>
      </c>
      <c r="U41" s="249">
        <v>48</v>
      </c>
    </row>
    <row r="42" spans="1:21" x14ac:dyDescent="0.2">
      <c r="T42" s="248">
        <v>1700</v>
      </c>
      <c r="U42" s="249">
        <v>47</v>
      </c>
    </row>
    <row r="43" spans="1:21" x14ac:dyDescent="0.2">
      <c r="T43" s="248">
        <v>1710</v>
      </c>
      <c r="U43" s="249">
        <v>46</v>
      </c>
    </row>
    <row r="44" spans="1:21" x14ac:dyDescent="0.2">
      <c r="T44" s="248">
        <v>1720</v>
      </c>
      <c r="U44" s="249">
        <v>45</v>
      </c>
    </row>
    <row r="45" spans="1:21" x14ac:dyDescent="0.2">
      <c r="T45" s="248">
        <v>1730</v>
      </c>
      <c r="U45" s="249">
        <v>44</v>
      </c>
    </row>
    <row r="46" spans="1:21" x14ac:dyDescent="0.2">
      <c r="T46" s="248">
        <v>1740</v>
      </c>
      <c r="U46" s="249">
        <v>43</v>
      </c>
    </row>
    <row r="47" spans="1:21" x14ac:dyDescent="0.2">
      <c r="T47" s="248">
        <v>1750</v>
      </c>
      <c r="U47" s="249">
        <v>42</v>
      </c>
    </row>
    <row r="48" spans="1:21" x14ac:dyDescent="0.2">
      <c r="T48" s="248">
        <v>1760</v>
      </c>
      <c r="U48" s="249">
        <v>41</v>
      </c>
    </row>
    <row r="49" spans="20:21" x14ac:dyDescent="0.2">
      <c r="T49" s="248">
        <v>1770</v>
      </c>
      <c r="U49" s="249">
        <v>40</v>
      </c>
    </row>
    <row r="50" spans="20:21" x14ac:dyDescent="0.2">
      <c r="T50" s="248">
        <v>1780</v>
      </c>
      <c r="U50" s="249">
        <v>39</v>
      </c>
    </row>
    <row r="51" spans="20:21" x14ac:dyDescent="0.2">
      <c r="T51" s="248">
        <v>1790</v>
      </c>
      <c r="U51" s="249">
        <v>38</v>
      </c>
    </row>
    <row r="52" spans="20:21" x14ac:dyDescent="0.2">
      <c r="T52" s="248">
        <v>1800</v>
      </c>
      <c r="U52" s="249">
        <v>37</v>
      </c>
    </row>
    <row r="53" spans="20:21" x14ac:dyDescent="0.2">
      <c r="T53" s="248">
        <v>1810</v>
      </c>
      <c r="U53" s="249">
        <v>36</v>
      </c>
    </row>
    <row r="54" spans="20:21" x14ac:dyDescent="0.2">
      <c r="T54" s="248">
        <v>1830</v>
      </c>
      <c r="U54" s="249">
        <v>35</v>
      </c>
    </row>
    <row r="55" spans="20:21" x14ac:dyDescent="0.2">
      <c r="T55" s="248">
        <v>1850</v>
      </c>
      <c r="U55" s="249">
        <v>34</v>
      </c>
    </row>
    <row r="56" spans="20:21" x14ac:dyDescent="0.2">
      <c r="T56" s="248">
        <v>1870</v>
      </c>
      <c r="U56" s="249">
        <v>33</v>
      </c>
    </row>
    <row r="57" spans="20:21" x14ac:dyDescent="0.2">
      <c r="T57" s="248">
        <v>1890</v>
      </c>
      <c r="U57" s="249">
        <v>32</v>
      </c>
    </row>
    <row r="58" spans="20:21" x14ac:dyDescent="0.2">
      <c r="T58" s="248">
        <v>1910</v>
      </c>
      <c r="U58" s="249">
        <v>31</v>
      </c>
    </row>
    <row r="59" spans="20:21" x14ac:dyDescent="0.2">
      <c r="T59" s="248">
        <v>1930</v>
      </c>
      <c r="U59" s="249">
        <v>30</v>
      </c>
    </row>
    <row r="60" spans="20:21" x14ac:dyDescent="0.2">
      <c r="T60" s="248">
        <v>1950</v>
      </c>
      <c r="U60" s="249">
        <v>29</v>
      </c>
    </row>
    <row r="61" spans="20:21" x14ac:dyDescent="0.2">
      <c r="T61" s="248">
        <v>1970</v>
      </c>
      <c r="U61" s="249">
        <v>28</v>
      </c>
    </row>
    <row r="62" spans="20:21" x14ac:dyDescent="0.2">
      <c r="T62" s="248">
        <v>1990</v>
      </c>
      <c r="U62" s="249">
        <v>27</v>
      </c>
    </row>
    <row r="63" spans="20:21" x14ac:dyDescent="0.2">
      <c r="T63" s="248">
        <v>2010</v>
      </c>
      <c r="U63" s="249">
        <v>26</v>
      </c>
    </row>
    <row r="64" spans="20:21" x14ac:dyDescent="0.2">
      <c r="T64" s="248">
        <v>2030</v>
      </c>
      <c r="U64" s="249">
        <v>25</v>
      </c>
    </row>
    <row r="65" spans="20:21" x14ac:dyDescent="0.2">
      <c r="T65" s="248">
        <v>2050</v>
      </c>
      <c r="U65" s="249">
        <v>24</v>
      </c>
    </row>
    <row r="66" spans="20:21" x14ac:dyDescent="0.2">
      <c r="T66" s="248">
        <v>2070</v>
      </c>
      <c r="U66" s="249">
        <v>23</v>
      </c>
    </row>
    <row r="67" spans="20:21" x14ac:dyDescent="0.2">
      <c r="T67" s="248">
        <v>2090</v>
      </c>
      <c r="U67" s="249">
        <v>22</v>
      </c>
    </row>
    <row r="68" spans="20:21" x14ac:dyDescent="0.2">
      <c r="T68" s="248">
        <v>2110</v>
      </c>
      <c r="U68" s="249">
        <v>21</v>
      </c>
    </row>
    <row r="69" spans="20:21" x14ac:dyDescent="0.2">
      <c r="T69" s="248">
        <v>2130</v>
      </c>
      <c r="U69" s="249">
        <v>20</v>
      </c>
    </row>
    <row r="70" spans="20:21" x14ac:dyDescent="0.2">
      <c r="T70" s="248">
        <v>2150</v>
      </c>
      <c r="U70" s="249">
        <v>19</v>
      </c>
    </row>
    <row r="71" spans="20:21" x14ac:dyDescent="0.2">
      <c r="T71" s="248">
        <v>2170</v>
      </c>
      <c r="U71" s="249">
        <v>18</v>
      </c>
    </row>
    <row r="72" spans="20:21" x14ac:dyDescent="0.2">
      <c r="T72" s="248">
        <v>2190</v>
      </c>
      <c r="U72" s="249">
        <v>17</v>
      </c>
    </row>
    <row r="73" spans="20:21" x14ac:dyDescent="0.2">
      <c r="T73" s="248">
        <v>2210</v>
      </c>
      <c r="U73" s="249">
        <v>16</v>
      </c>
    </row>
    <row r="74" spans="20:21" x14ac:dyDescent="0.2">
      <c r="T74" s="248">
        <v>2240</v>
      </c>
      <c r="U74" s="249">
        <v>15</v>
      </c>
    </row>
    <row r="75" spans="20:21" x14ac:dyDescent="0.2">
      <c r="T75" s="248">
        <v>2260</v>
      </c>
      <c r="U75" s="249">
        <v>14</v>
      </c>
    </row>
    <row r="76" spans="20:21" x14ac:dyDescent="0.2">
      <c r="T76" s="248">
        <v>2280</v>
      </c>
      <c r="U76" s="249">
        <v>13</v>
      </c>
    </row>
    <row r="77" spans="20:21" x14ac:dyDescent="0.2">
      <c r="T77" s="248">
        <v>2300</v>
      </c>
      <c r="U77" s="249">
        <v>12</v>
      </c>
    </row>
    <row r="78" spans="20:21" x14ac:dyDescent="0.2">
      <c r="T78" s="248">
        <v>2320</v>
      </c>
      <c r="U78" s="249">
        <v>11</v>
      </c>
    </row>
    <row r="79" spans="20:21" x14ac:dyDescent="0.2">
      <c r="T79" s="248">
        <v>2350</v>
      </c>
      <c r="U79" s="249">
        <v>10</v>
      </c>
    </row>
    <row r="80" spans="20:21" x14ac:dyDescent="0.2">
      <c r="T80" s="248">
        <v>2380</v>
      </c>
      <c r="U80" s="249">
        <v>9</v>
      </c>
    </row>
    <row r="81" spans="20:21" x14ac:dyDescent="0.2">
      <c r="T81" s="248">
        <v>2410</v>
      </c>
      <c r="U81" s="249">
        <v>8</v>
      </c>
    </row>
    <row r="82" spans="20:21" x14ac:dyDescent="0.2">
      <c r="T82" s="248">
        <v>2440</v>
      </c>
      <c r="U82" s="249">
        <v>7</v>
      </c>
    </row>
    <row r="83" spans="20:21" x14ac:dyDescent="0.2">
      <c r="T83" s="248">
        <v>2470</v>
      </c>
      <c r="U83" s="249">
        <v>6</v>
      </c>
    </row>
    <row r="84" spans="20:21" x14ac:dyDescent="0.2">
      <c r="T84" s="248">
        <v>2500</v>
      </c>
      <c r="U84" s="249">
        <v>5</v>
      </c>
    </row>
    <row r="85" spans="20:21" x14ac:dyDescent="0.2">
      <c r="T85" s="248">
        <v>2540</v>
      </c>
      <c r="U85" s="249">
        <v>4</v>
      </c>
    </row>
    <row r="86" spans="20:21" x14ac:dyDescent="0.2">
      <c r="T86" s="248">
        <v>2580</v>
      </c>
      <c r="U86" s="249">
        <v>3</v>
      </c>
    </row>
    <row r="87" spans="20:21" x14ac:dyDescent="0.2">
      <c r="T87" s="248">
        <v>2620</v>
      </c>
      <c r="U87" s="249">
        <v>2</v>
      </c>
    </row>
    <row r="88" spans="20:21" x14ac:dyDescent="0.2">
      <c r="T88" s="248">
        <v>2660</v>
      </c>
      <c r="U88" s="249">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31" priority="1" stopIfTrue="1" operator="containsText" text="1395">
      <formula>NOT(ISERROR(SEARCH("1395",G8)))</formula>
    </cfRule>
    <cfRule type="containsText" dxfId="30" priority="2" stopIfTrue="1" operator="containsText" text="1399">
      <formula>NOT(ISERROR(SEARCH("1399",G8)))</formula>
    </cfRule>
    <cfRule type="containsText" dxfId="29" priority="3" stopIfTrue="1" operator="containsText" text="1399">
      <formula>NOT(ISERROR(SEARCH("1399",G8)))</formula>
    </cfRule>
    <cfRule type="containsText" dxfId="2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view="pageBreakPreview" zoomScale="70" zoomScaleNormal="100" zoomScaleSheetLayoutView="70" workbookViewId="0">
      <selection activeCell="E9" sqref="E9"/>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81"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39.7109375" style="52" bestFit="1" customWidth="1"/>
    <col min="15" max="15" width="17.140625"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0.25"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c r="P1" s="461"/>
      <c r="T1" s="250">
        <v>41514</v>
      </c>
      <c r="U1" s="246">
        <v>100</v>
      </c>
    </row>
    <row r="2" spans="1:21" s="10" customFormat="1" ht="24.75" customHeight="1" x14ac:dyDescent="0.2">
      <c r="A2" s="481" t="str">
        <f>'YARIŞMA BİLGİLERİ'!F19</f>
        <v>3.Ulusal Bayrak Festivali Yarışmaları ve Olimpik Baraj Yarışmaları</v>
      </c>
      <c r="B2" s="481"/>
      <c r="C2" s="481"/>
      <c r="D2" s="481"/>
      <c r="E2" s="481"/>
      <c r="F2" s="481"/>
      <c r="G2" s="481"/>
      <c r="H2" s="481"/>
      <c r="I2" s="481"/>
      <c r="J2" s="481"/>
      <c r="K2" s="481"/>
      <c r="L2" s="481"/>
      <c r="M2" s="481"/>
      <c r="N2" s="481"/>
      <c r="O2" s="481"/>
      <c r="P2" s="481"/>
      <c r="T2" s="250">
        <v>41564</v>
      </c>
      <c r="U2" s="246">
        <v>99</v>
      </c>
    </row>
    <row r="3" spans="1:21" s="12" customFormat="1" ht="29.25" customHeight="1" x14ac:dyDescent="0.2">
      <c r="A3" s="482" t="s">
        <v>82</v>
      </c>
      <c r="B3" s="482"/>
      <c r="C3" s="482"/>
      <c r="D3" s="483" t="str">
        <f>'YARIŞMA PROGRAMI'!C20</f>
        <v>5000 Metre</v>
      </c>
      <c r="E3" s="483"/>
      <c r="F3" s="484"/>
      <c r="G3" s="484"/>
      <c r="H3" s="11"/>
      <c r="I3" s="470"/>
      <c r="J3" s="471"/>
      <c r="K3" s="471"/>
      <c r="L3" s="471"/>
      <c r="M3" s="242" t="s">
        <v>383</v>
      </c>
      <c r="N3" s="468" t="str">
        <f>'YARIŞMA PROGRAMI'!E20</f>
        <v>Elvan ABEYLEGESSE  16:06.40</v>
      </c>
      <c r="O3" s="468"/>
      <c r="P3" s="468"/>
      <c r="T3" s="250">
        <v>41614</v>
      </c>
      <c r="U3" s="246">
        <v>98</v>
      </c>
    </row>
    <row r="4" spans="1:21" s="12" customFormat="1" ht="17.25" customHeight="1" x14ac:dyDescent="0.2">
      <c r="A4" s="475" t="s">
        <v>74</v>
      </c>
      <c r="B4" s="475"/>
      <c r="C4" s="475"/>
      <c r="D4" s="476" t="str">
        <f>'YARIŞMA BİLGİLERİ'!F21</f>
        <v>Yıldız Kızlar</v>
      </c>
      <c r="E4" s="476"/>
      <c r="F4" s="182"/>
      <c r="G4" s="29"/>
      <c r="H4" s="29"/>
      <c r="I4" s="29"/>
      <c r="J4" s="29"/>
      <c r="K4" s="29"/>
      <c r="L4" s="30"/>
      <c r="M4" s="76" t="s">
        <v>5</v>
      </c>
      <c r="N4" s="469" t="str">
        <f>'YARIŞMA PROGRAMI'!B9</f>
        <v>14 Haziran 2015 - 16:40</v>
      </c>
      <c r="O4" s="469"/>
      <c r="P4" s="469"/>
      <c r="T4" s="250">
        <v>41664</v>
      </c>
      <c r="U4" s="246">
        <v>97</v>
      </c>
    </row>
    <row r="5" spans="1:21" s="10" customFormat="1" ht="15" customHeight="1" x14ac:dyDescent="0.2">
      <c r="A5" s="13"/>
      <c r="B5" s="13"/>
      <c r="C5" s="14"/>
      <c r="D5" s="15"/>
      <c r="E5" s="16"/>
      <c r="F5" s="183"/>
      <c r="G5" s="16"/>
      <c r="H5" s="16"/>
      <c r="I5" s="13"/>
      <c r="J5" s="13"/>
      <c r="K5" s="13"/>
      <c r="L5" s="17"/>
      <c r="M5" s="18"/>
      <c r="N5" s="486">
        <f ca="1">NOW()</f>
        <v>42170.440233912035</v>
      </c>
      <c r="O5" s="486"/>
      <c r="P5" s="486"/>
      <c r="T5" s="250">
        <v>41714</v>
      </c>
      <c r="U5" s="246">
        <v>96</v>
      </c>
    </row>
    <row r="6" spans="1:21" s="19" customFormat="1" ht="18.75" customHeight="1" x14ac:dyDescent="0.2">
      <c r="A6" s="477" t="s">
        <v>12</v>
      </c>
      <c r="B6" s="478" t="s">
        <v>69</v>
      </c>
      <c r="C6" s="480" t="s">
        <v>79</v>
      </c>
      <c r="D6" s="472" t="s">
        <v>14</v>
      </c>
      <c r="E6" s="472" t="s">
        <v>515</v>
      </c>
      <c r="F6" s="485" t="s">
        <v>15</v>
      </c>
      <c r="G6" s="473" t="s">
        <v>200</v>
      </c>
      <c r="I6" s="263" t="s">
        <v>16</v>
      </c>
      <c r="J6" s="264"/>
      <c r="K6" s="264"/>
      <c r="L6" s="264"/>
      <c r="M6" s="264"/>
      <c r="N6" s="264"/>
      <c r="O6" s="264"/>
      <c r="P6" s="265"/>
      <c r="T6" s="251">
        <v>41774</v>
      </c>
      <c r="U6" s="249">
        <v>95</v>
      </c>
    </row>
    <row r="7" spans="1:21" ht="26.25" customHeight="1" x14ac:dyDescent="0.2">
      <c r="A7" s="477"/>
      <c r="B7" s="479"/>
      <c r="C7" s="480"/>
      <c r="D7" s="472"/>
      <c r="E7" s="472"/>
      <c r="F7" s="485"/>
      <c r="G7" s="474"/>
      <c r="H7" s="20"/>
      <c r="I7" s="46" t="s">
        <v>519</v>
      </c>
      <c r="J7" s="46" t="s">
        <v>70</v>
      </c>
      <c r="K7" s="46" t="s">
        <v>69</v>
      </c>
      <c r="L7" s="119" t="s">
        <v>13</v>
      </c>
      <c r="M7" s="120" t="s">
        <v>14</v>
      </c>
      <c r="N7" s="120" t="s">
        <v>515</v>
      </c>
      <c r="O7" s="178" t="s">
        <v>15</v>
      </c>
      <c r="P7" s="46" t="s">
        <v>28</v>
      </c>
      <c r="T7" s="251">
        <v>41834</v>
      </c>
      <c r="U7" s="249">
        <v>94</v>
      </c>
    </row>
    <row r="8" spans="1:21" s="19" customFormat="1" ht="57" customHeight="1" x14ac:dyDescent="0.2">
      <c r="A8" s="335">
        <v>1</v>
      </c>
      <c r="B8" s="342"/>
      <c r="C8" s="338"/>
      <c r="D8" s="343"/>
      <c r="E8" s="344"/>
      <c r="F8" s="340"/>
      <c r="G8" s="364"/>
      <c r="H8" s="22"/>
      <c r="I8" s="335">
        <v>1</v>
      </c>
      <c r="J8" s="336" t="s">
        <v>470</v>
      </c>
      <c r="K8" s="337" t="str">
        <f>IF(ISERROR(VLOOKUP(J8,'KAYIT LİSTESİ'!$B$4:$H$1158,2,0)),"",(VLOOKUP(J8,'KAYIT LİSTESİ'!$B$4:$H$1158,2,0)))</f>
        <v/>
      </c>
      <c r="L8" s="338" t="str">
        <f>IF(ISERROR(VLOOKUP(J8,'KAYIT LİSTESİ'!$B$4:$H$1158,4,0)),"",(VLOOKUP(J8,'KAYIT LİSTESİ'!$B$4:$H$1158,4,0)))</f>
        <v/>
      </c>
      <c r="M8" s="339" t="str">
        <f>IF(ISERROR(VLOOKUP(J8,'KAYIT LİSTESİ'!$B$4:$H$1158,5,0)),"",(VLOOKUP(J8,'KAYIT LİSTESİ'!$B$4:$H$1158,5,0)))</f>
        <v/>
      </c>
      <c r="N8" s="339" t="str">
        <f>IF(ISERROR(VLOOKUP(J8,'KAYIT LİSTESİ'!$B$4:$H$1158,6,0)),"",(VLOOKUP(J8,'KAYIT LİSTESİ'!$B$4:$H$1158,6,0)))</f>
        <v/>
      </c>
      <c r="O8" s="340"/>
      <c r="P8" s="341"/>
      <c r="T8" s="251">
        <v>41894</v>
      </c>
      <c r="U8" s="249">
        <v>93</v>
      </c>
    </row>
    <row r="9" spans="1:21" s="19" customFormat="1" ht="57" customHeight="1" x14ac:dyDescent="0.2">
      <c r="A9" s="335">
        <v>2</v>
      </c>
      <c r="B9" s="342"/>
      <c r="C9" s="338"/>
      <c r="D9" s="343"/>
      <c r="E9" s="344"/>
      <c r="F9" s="340"/>
      <c r="G9" s="364"/>
      <c r="H9" s="22"/>
      <c r="I9" s="335">
        <v>2</v>
      </c>
      <c r="J9" s="336" t="s">
        <v>471</v>
      </c>
      <c r="K9" s="337" t="str">
        <f>IF(ISERROR(VLOOKUP(J9,'KAYIT LİSTESİ'!$B$4:$H$1158,2,0)),"",(VLOOKUP(J9,'KAYIT LİSTESİ'!$B$4:$H$1158,2,0)))</f>
        <v/>
      </c>
      <c r="L9" s="338" t="str">
        <f>IF(ISERROR(VLOOKUP(J9,'KAYIT LİSTESİ'!$B$4:$H$1158,4,0)),"",(VLOOKUP(J9,'KAYIT LİSTESİ'!$B$4:$H$1158,4,0)))</f>
        <v/>
      </c>
      <c r="M9" s="339" t="str">
        <f>IF(ISERROR(VLOOKUP(J9,'KAYIT LİSTESİ'!$B$4:$H$1158,5,0)),"",(VLOOKUP(J9,'KAYIT LİSTESİ'!$B$4:$H$1158,5,0)))</f>
        <v/>
      </c>
      <c r="N9" s="339" t="str">
        <f>IF(ISERROR(VLOOKUP(J9,'KAYIT LİSTESİ'!$B$4:$H$1158,6,0)),"",(VLOOKUP(J9,'KAYIT LİSTESİ'!$B$4:$H$1158,6,0)))</f>
        <v/>
      </c>
      <c r="O9" s="340"/>
      <c r="P9" s="341"/>
      <c r="T9" s="251">
        <v>41954</v>
      </c>
      <c r="U9" s="249">
        <v>92</v>
      </c>
    </row>
    <row r="10" spans="1:21" s="19" customFormat="1" ht="57" customHeight="1" x14ac:dyDescent="0.2">
      <c r="A10" s="335">
        <v>3</v>
      </c>
      <c r="B10" s="342"/>
      <c r="C10" s="338"/>
      <c r="D10" s="343"/>
      <c r="E10" s="344"/>
      <c r="F10" s="340"/>
      <c r="G10" s="364"/>
      <c r="H10" s="22"/>
      <c r="I10" s="335">
        <v>3</v>
      </c>
      <c r="J10" s="336" t="s">
        <v>472</v>
      </c>
      <c r="K10" s="337" t="str">
        <f>IF(ISERROR(VLOOKUP(J10,'KAYIT LİSTESİ'!$B$4:$H$1158,2,0)),"",(VLOOKUP(J10,'KAYIT LİSTESİ'!$B$4:$H$1158,2,0)))</f>
        <v/>
      </c>
      <c r="L10" s="338" t="str">
        <f>IF(ISERROR(VLOOKUP(J10,'KAYIT LİSTESİ'!$B$4:$H$1158,4,0)),"",(VLOOKUP(J10,'KAYIT LİSTESİ'!$B$4:$H$1158,4,0)))</f>
        <v/>
      </c>
      <c r="M10" s="339" t="str">
        <f>IF(ISERROR(VLOOKUP(J10,'KAYIT LİSTESİ'!$B$4:$H$1158,5,0)),"",(VLOOKUP(J10,'KAYIT LİSTESİ'!$B$4:$H$1158,5,0)))</f>
        <v/>
      </c>
      <c r="N10" s="339" t="str">
        <f>IF(ISERROR(VLOOKUP(J10,'KAYIT LİSTESİ'!$B$4:$H$1158,6,0)),"",(VLOOKUP(J10,'KAYIT LİSTESİ'!$B$4:$H$1158,6,0)))</f>
        <v/>
      </c>
      <c r="O10" s="340"/>
      <c r="P10" s="341"/>
      <c r="T10" s="251">
        <v>42014</v>
      </c>
      <c r="U10" s="249">
        <v>91</v>
      </c>
    </row>
    <row r="11" spans="1:21" s="19" customFormat="1" ht="57" customHeight="1" x14ac:dyDescent="0.2">
      <c r="A11" s="335">
        <v>4</v>
      </c>
      <c r="B11" s="342"/>
      <c r="C11" s="338"/>
      <c r="D11" s="343"/>
      <c r="E11" s="344"/>
      <c r="F11" s="340"/>
      <c r="G11" s="364"/>
      <c r="H11" s="22"/>
      <c r="I11" s="335">
        <v>4</v>
      </c>
      <c r="J11" s="336" t="s">
        <v>473</v>
      </c>
      <c r="K11" s="337" t="str">
        <f>IF(ISERROR(VLOOKUP(J11,'KAYIT LİSTESİ'!$B$4:$H$1158,2,0)),"",(VLOOKUP(J11,'KAYIT LİSTESİ'!$B$4:$H$1158,2,0)))</f>
        <v/>
      </c>
      <c r="L11" s="338" t="str">
        <f>IF(ISERROR(VLOOKUP(J11,'KAYIT LİSTESİ'!$B$4:$H$1158,4,0)),"",(VLOOKUP(J11,'KAYIT LİSTESİ'!$B$4:$H$1158,4,0)))</f>
        <v/>
      </c>
      <c r="M11" s="339" t="str">
        <f>IF(ISERROR(VLOOKUP(J11,'KAYIT LİSTESİ'!$B$4:$H$1158,5,0)),"",(VLOOKUP(J11,'KAYIT LİSTESİ'!$B$4:$H$1158,5,0)))</f>
        <v/>
      </c>
      <c r="N11" s="339" t="str">
        <f>IF(ISERROR(VLOOKUP(J11,'KAYIT LİSTESİ'!$B$4:$H$1158,6,0)),"",(VLOOKUP(J11,'KAYIT LİSTESİ'!$B$4:$H$1158,6,0)))</f>
        <v/>
      </c>
      <c r="O11" s="340"/>
      <c r="P11" s="341"/>
      <c r="T11" s="251">
        <v>42084</v>
      </c>
      <c r="U11" s="249">
        <v>90</v>
      </c>
    </row>
    <row r="12" spans="1:21" s="19" customFormat="1" ht="57" customHeight="1" x14ac:dyDescent="0.2">
      <c r="A12" s="335">
        <v>5</v>
      </c>
      <c r="B12" s="342"/>
      <c r="C12" s="338"/>
      <c r="D12" s="343"/>
      <c r="E12" s="344"/>
      <c r="F12" s="340"/>
      <c r="G12" s="364"/>
      <c r="H12" s="22"/>
      <c r="I12" s="335">
        <v>5</v>
      </c>
      <c r="J12" s="336" t="s">
        <v>474</v>
      </c>
      <c r="K12" s="337" t="str">
        <f>IF(ISERROR(VLOOKUP(J12,'KAYIT LİSTESİ'!$B$4:$H$1158,2,0)),"",(VLOOKUP(J12,'KAYIT LİSTESİ'!$B$4:$H$1158,2,0)))</f>
        <v/>
      </c>
      <c r="L12" s="338" t="str">
        <f>IF(ISERROR(VLOOKUP(J12,'KAYIT LİSTESİ'!$B$4:$H$1158,4,0)),"",(VLOOKUP(J12,'KAYIT LİSTESİ'!$B$4:$H$1158,4,0)))</f>
        <v/>
      </c>
      <c r="M12" s="339" t="str">
        <f>IF(ISERROR(VLOOKUP(J12,'KAYIT LİSTESİ'!$B$4:$H$1158,5,0)),"",(VLOOKUP(J12,'KAYIT LİSTESİ'!$B$4:$H$1158,5,0)))</f>
        <v/>
      </c>
      <c r="N12" s="339" t="str">
        <f>IF(ISERROR(VLOOKUP(J12,'KAYIT LİSTESİ'!$B$4:$H$1158,6,0)),"",(VLOOKUP(J12,'KAYIT LİSTESİ'!$B$4:$H$1158,6,0)))</f>
        <v/>
      </c>
      <c r="O12" s="340"/>
      <c r="P12" s="341"/>
      <c r="T12" s="251">
        <v>42154</v>
      </c>
      <c r="U12" s="249">
        <v>89</v>
      </c>
    </row>
    <row r="13" spans="1:21" s="19" customFormat="1" ht="57" customHeight="1" x14ac:dyDescent="0.2">
      <c r="A13" s="335">
        <v>6</v>
      </c>
      <c r="B13" s="342"/>
      <c r="C13" s="338"/>
      <c r="D13" s="343"/>
      <c r="E13" s="344"/>
      <c r="F13" s="340"/>
      <c r="G13" s="364"/>
      <c r="H13" s="22"/>
      <c r="I13" s="335">
        <v>6</v>
      </c>
      <c r="J13" s="336" t="s">
        <v>475</v>
      </c>
      <c r="K13" s="337" t="str">
        <f>IF(ISERROR(VLOOKUP(J13,'KAYIT LİSTESİ'!$B$4:$H$1158,2,0)),"",(VLOOKUP(J13,'KAYIT LİSTESİ'!$B$4:$H$1158,2,0)))</f>
        <v/>
      </c>
      <c r="L13" s="338" t="str">
        <f>IF(ISERROR(VLOOKUP(J13,'KAYIT LİSTESİ'!$B$4:$H$1158,4,0)),"",(VLOOKUP(J13,'KAYIT LİSTESİ'!$B$4:$H$1158,4,0)))</f>
        <v/>
      </c>
      <c r="M13" s="339" t="str">
        <f>IF(ISERROR(VLOOKUP(J13,'KAYIT LİSTESİ'!$B$4:$H$1158,5,0)),"",(VLOOKUP(J13,'KAYIT LİSTESİ'!$B$4:$H$1158,5,0)))</f>
        <v/>
      </c>
      <c r="N13" s="339" t="str">
        <f>IF(ISERROR(VLOOKUP(J13,'KAYIT LİSTESİ'!$B$4:$H$1158,6,0)),"",(VLOOKUP(J13,'KAYIT LİSTESİ'!$B$4:$H$1158,6,0)))</f>
        <v/>
      </c>
      <c r="O13" s="340"/>
      <c r="P13" s="341"/>
      <c r="T13" s="251">
        <v>42224</v>
      </c>
      <c r="U13" s="249">
        <v>88</v>
      </c>
    </row>
    <row r="14" spans="1:21" s="19" customFormat="1" ht="57" customHeight="1" x14ac:dyDescent="0.2">
      <c r="A14" s="335">
        <v>7</v>
      </c>
      <c r="B14" s="342"/>
      <c r="C14" s="338"/>
      <c r="D14" s="343"/>
      <c r="E14" s="344"/>
      <c r="F14" s="340"/>
      <c r="G14" s="364"/>
      <c r="H14" s="22"/>
      <c r="I14" s="335">
        <v>7</v>
      </c>
      <c r="J14" s="336" t="s">
        <v>476</v>
      </c>
      <c r="K14" s="337" t="str">
        <f>IF(ISERROR(VLOOKUP(J14,'KAYIT LİSTESİ'!$B$4:$H$1158,2,0)),"",(VLOOKUP(J14,'KAYIT LİSTESİ'!$B$4:$H$1158,2,0)))</f>
        <v/>
      </c>
      <c r="L14" s="338" t="str">
        <f>IF(ISERROR(VLOOKUP(J14,'KAYIT LİSTESİ'!$B$4:$H$1158,4,0)),"",(VLOOKUP(J14,'KAYIT LİSTESİ'!$B$4:$H$1158,4,0)))</f>
        <v/>
      </c>
      <c r="M14" s="339" t="str">
        <f>IF(ISERROR(VLOOKUP(J14,'KAYIT LİSTESİ'!$B$4:$H$1158,5,0)),"",(VLOOKUP(J14,'KAYIT LİSTESİ'!$B$4:$H$1158,5,0)))</f>
        <v/>
      </c>
      <c r="N14" s="339" t="str">
        <f>IF(ISERROR(VLOOKUP(J14,'KAYIT LİSTESİ'!$B$4:$H$1158,6,0)),"",(VLOOKUP(J14,'KAYIT LİSTESİ'!$B$4:$H$1158,6,0)))</f>
        <v/>
      </c>
      <c r="O14" s="340"/>
      <c r="P14" s="341"/>
      <c r="T14" s="251">
        <v>42294</v>
      </c>
      <c r="U14" s="249">
        <v>87</v>
      </c>
    </row>
    <row r="15" spans="1:21" s="19" customFormat="1" ht="57" customHeight="1" x14ac:dyDescent="0.2">
      <c r="A15" s="335">
        <v>8</v>
      </c>
      <c r="B15" s="342"/>
      <c r="C15" s="338"/>
      <c r="D15" s="343"/>
      <c r="E15" s="344"/>
      <c r="F15" s="340"/>
      <c r="G15" s="364"/>
      <c r="H15" s="22"/>
      <c r="I15" s="335">
        <v>8</v>
      </c>
      <c r="J15" s="336" t="s">
        <v>477</v>
      </c>
      <c r="K15" s="337" t="str">
        <f>IF(ISERROR(VLOOKUP(J15,'KAYIT LİSTESİ'!$B$4:$H$1158,2,0)),"",(VLOOKUP(J15,'KAYIT LİSTESİ'!$B$4:$H$1158,2,0)))</f>
        <v/>
      </c>
      <c r="L15" s="338" t="str">
        <f>IF(ISERROR(VLOOKUP(J15,'KAYIT LİSTESİ'!$B$4:$H$1158,4,0)),"",(VLOOKUP(J15,'KAYIT LİSTESİ'!$B$4:$H$1158,4,0)))</f>
        <v/>
      </c>
      <c r="M15" s="339" t="str">
        <f>IF(ISERROR(VLOOKUP(J15,'KAYIT LİSTESİ'!$B$4:$H$1158,5,0)),"",(VLOOKUP(J15,'KAYIT LİSTESİ'!$B$4:$H$1158,5,0)))</f>
        <v/>
      </c>
      <c r="N15" s="339" t="str">
        <f>IF(ISERROR(VLOOKUP(J15,'KAYIT LİSTESİ'!$B$4:$H$1158,6,0)),"",(VLOOKUP(J15,'KAYIT LİSTESİ'!$B$4:$H$1158,6,0)))</f>
        <v/>
      </c>
      <c r="O15" s="340"/>
      <c r="P15" s="341"/>
      <c r="T15" s="251">
        <v>42364</v>
      </c>
      <c r="U15" s="249">
        <v>86</v>
      </c>
    </row>
    <row r="16" spans="1:21" s="19" customFormat="1" ht="57" customHeight="1" x14ac:dyDescent="0.2">
      <c r="A16" s="335"/>
      <c r="B16" s="342"/>
      <c r="C16" s="338"/>
      <c r="D16" s="343"/>
      <c r="E16" s="344"/>
      <c r="F16" s="340"/>
      <c r="G16" s="364"/>
      <c r="H16" s="22"/>
      <c r="I16" s="335">
        <v>9</v>
      </c>
      <c r="J16" s="336" t="s">
        <v>478</v>
      </c>
      <c r="K16" s="337" t="str">
        <f>IF(ISERROR(VLOOKUP(J16,'KAYIT LİSTESİ'!$B$4:$H$1158,2,0)),"",(VLOOKUP(J16,'KAYIT LİSTESİ'!$B$4:$H$1158,2,0)))</f>
        <v/>
      </c>
      <c r="L16" s="338" t="str">
        <f>IF(ISERROR(VLOOKUP(J16,'KAYIT LİSTESİ'!$B$4:$H$1158,4,0)),"",(VLOOKUP(J16,'KAYIT LİSTESİ'!$B$4:$H$1158,4,0)))</f>
        <v/>
      </c>
      <c r="M16" s="339" t="str">
        <f>IF(ISERROR(VLOOKUP(J16,'KAYIT LİSTESİ'!$B$4:$H$1158,5,0)),"",(VLOOKUP(J16,'KAYIT LİSTESİ'!$B$4:$H$1158,5,0)))</f>
        <v/>
      </c>
      <c r="N16" s="339" t="str">
        <f>IF(ISERROR(VLOOKUP(J16,'KAYIT LİSTESİ'!$B$4:$H$1158,6,0)),"",(VLOOKUP(J16,'KAYIT LİSTESİ'!$B$4:$H$1158,6,0)))</f>
        <v/>
      </c>
      <c r="O16" s="340"/>
      <c r="P16" s="341"/>
      <c r="T16" s="251">
        <v>42434</v>
      </c>
      <c r="U16" s="249">
        <v>85</v>
      </c>
    </row>
    <row r="17" spans="1:21" s="19" customFormat="1" ht="57" customHeight="1" x14ac:dyDescent="0.2">
      <c r="A17" s="335"/>
      <c r="B17" s="342"/>
      <c r="C17" s="338"/>
      <c r="D17" s="343"/>
      <c r="E17" s="344"/>
      <c r="F17" s="340"/>
      <c r="G17" s="364"/>
      <c r="H17" s="22"/>
      <c r="I17" s="335">
        <v>10</v>
      </c>
      <c r="J17" s="336" t="s">
        <v>479</v>
      </c>
      <c r="K17" s="337" t="str">
        <f>IF(ISERROR(VLOOKUP(J17,'KAYIT LİSTESİ'!$B$4:$H$1158,2,0)),"",(VLOOKUP(J17,'KAYIT LİSTESİ'!$B$4:$H$1158,2,0)))</f>
        <v/>
      </c>
      <c r="L17" s="338" t="str">
        <f>IF(ISERROR(VLOOKUP(J17,'KAYIT LİSTESİ'!$B$4:$H$1158,4,0)),"",(VLOOKUP(J17,'KAYIT LİSTESİ'!$B$4:$H$1158,4,0)))</f>
        <v/>
      </c>
      <c r="M17" s="339" t="str">
        <f>IF(ISERROR(VLOOKUP(J17,'KAYIT LİSTESİ'!$B$4:$H$1158,5,0)),"",(VLOOKUP(J17,'KAYIT LİSTESİ'!$B$4:$H$1158,5,0)))</f>
        <v/>
      </c>
      <c r="N17" s="339" t="str">
        <f>IF(ISERROR(VLOOKUP(J17,'KAYIT LİSTESİ'!$B$4:$H$1158,6,0)),"",(VLOOKUP(J17,'KAYIT LİSTESİ'!$B$4:$H$1158,6,0)))</f>
        <v/>
      </c>
      <c r="O17" s="340"/>
      <c r="P17" s="341"/>
      <c r="T17" s="251">
        <v>42504</v>
      </c>
      <c r="U17" s="249">
        <v>84</v>
      </c>
    </row>
    <row r="18" spans="1:21" s="19" customFormat="1" ht="57" customHeight="1" x14ac:dyDescent="0.2">
      <c r="A18" s="335"/>
      <c r="B18" s="342"/>
      <c r="C18" s="338"/>
      <c r="D18" s="343"/>
      <c r="E18" s="344"/>
      <c r="F18" s="340"/>
      <c r="G18" s="364"/>
      <c r="H18" s="22"/>
      <c r="I18" s="335">
        <v>11</v>
      </c>
      <c r="J18" s="336" t="s">
        <v>480</v>
      </c>
      <c r="K18" s="337" t="str">
        <f>IF(ISERROR(VLOOKUP(J18,'KAYIT LİSTESİ'!$B$4:$H$1158,2,0)),"",(VLOOKUP(J18,'KAYIT LİSTESİ'!$B$4:$H$1158,2,0)))</f>
        <v/>
      </c>
      <c r="L18" s="338" t="str">
        <f>IF(ISERROR(VLOOKUP(J18,'KAYIT LİSTESİ'!$B$4:$H$1158,4,0)),"",(VLOOKUP(J18,'KAYIT LİSTESİ'!$B$4:$H$1158,4,0)))</f>
        <v/>
      </c>
      <c r="M18" s="339" t="str">
        <f>IF(ISERROR(VLOOKUP(J18,'KAYIT LİSTESİ'!$B$4:$H$1158,5,0)),"",(VLOOKUP(J18,'KAYIT LİSTESİ'!$B$4:$H$1158,5,0)))</f>
        <v/>
      </c>
      <c r="N18" s="339" t="str">
        <f>IF(ISERROR(VLOOKUP(J18,'KAYIT LİSTESİ'!$B$4:$H$1158,6,0)),"",(VLOOKUP(J18,'KAYIT LİSTESİ'!$B$4:$H$1158,6,0)))</f>
        <v/>
      </c>
      <c r="O18" s="340"/>
      <c r="P18" s="341"/>
      <c r="T18" s="251">
        <v>42574</v>
      </c>
      <c r="U18" s="249">
        <v>83</v>
      </c>
    </row>
    <row r="19" spans="1:21" s="19" customFormat="1" ht="57" customHeight="1" x14ac:dyDescent="0.2">
      <c r="A19" s="335"/>
      <c r="B19" s="342"/>
      <c r="C19" s="338"/>
      <c r="D19" s="343"/>
      <c r="E19" s="344"/>
      <c r="F19" s="340"/>
      <c r="G19" s="364"/>
      <c r="H19" s="22"/>
      <c r="I19" s="335">
        <v>12</v>
      </c>
      <c r="J19" s="336" t="s">
        <v>481</v>
      </c>
      <c r="K19" s="337" t="str">
        <f>IF(ISERROR(VLOOKUP(J19,'KAYIT LİSTESİ'!$B$4:$H$1158,2,0)),"",(VLOOKUP(J19,'KAYIT LİSTESİ'!$B$4:$H$1158,2,0)))</f>
        <v/>
      </c>
      <c r="L19" s="338" t="str">
        <f>IF(ISERROR(VLOOKUP(J19,'KAYIT LİSTESİ'!$B$4:$H$1158,4,0)),"",(VLOOKUP(J19,'KAYIT LİSTESİ'!$B$4:$H$1158,4,0)))</f>
        <v/>
      </c>
      <c r="M19" s="339" t="str">
        <f>IF(ISERROR(VLOOKUP(J19,'KAYIT LİSTESİ'!$B$4:$H$1158,5,0)),"",(VLOOKUP(J19,'KAYIT LİSTESİ'!$B$4:$H$1158,5,0)))</f>
        <v/>
      </c>
      <c r="N19" s="339" t="str">
        <f>IF(ISERROR(VLOOKUP(J19,'KAYIT LİSTESİ'!$B$4:$H$1158,6,0)),"",(VLOOKUP(J19,'KAYIT LİSTESİ'!$B$4:$H$1158,6,0)))</f>
        <v/>
      </c>
      <c r="O19" s="340"/>
      <c r="P19" s="341"/>
      <c r="T19" s="251">
        <v>42654</v>
      </c>
      <c r="U19" s="249">
        <v>82</v>
      </c>
    </row>
    <row r="20" spans="1:21" s="19" customFormat="1" ht="57" customHeight="1" x14ac:dyDescent="0.2">
      <c r="A20" s="66"/>
      <c r="B20" s="315"/>
      <c r="C20" s="117"/>
      <c r="D20" s="316"/>
      <c r="E20" s="176"/>
      <c r="F20" s="184"/>
      <c r="G20" s="364"/>
      <c r="H20" s="22"/>
      <c r="I20" s="263" t="s">
        <v>17</v>
      </c>
      <c r="J20" s="264"/>
      <c r="K20" s="264"/>
      <c r="L20" s="264"/>
      <c r="M20" s="264"/>
      <c r="N20" s="264"/>
      <c r="O20" s="264"/>
      <c r="P20" s="265"/>
      <c r="T20" s="251">
        <v>42734</v>
      </c>
      <c r="U20" s="249">
        <v>81</v>
      </c>
    </row>
    <row r="21" spans="1:21" s="19" customFormat="1" ht="57" customHeight="1" x14ac:dyDescent="0.2">
      <c r="A21" s="66"/>
      <c r="B21" s="315"/>
      <c r="C21" s="117"/>
      <c r="D21" s="316"/>
      <c r="E21" s="176"/>
      <c r="F21" s="184"/>
      <c r="G21" s="364"/>
      <c r="H21" s="22"/>
      <c r="I21" s="46" t="s">
        <v>519</v>
      </c>
      <c r="J21" s="46" t="s">
        <v>70</v>
      </c>
      <c r="K21" s="46" t="s">
        <v>69</v>
      </c>
      <c r="L21" s="119" t="s">
        <v>13</v>
      </c>
      <c r="M21" s="120" t="s">
        <v>14</v>
      </c>
      <c r="N21" s="120" t="s">
        <v>515</v>
      </c>
      <c r="O21" s="178" t="s">
        <v>15</v>
      </c>
      <c r="P21" s="46" t="s">
        <v>28</v>
      </c>
      <c r="T21" s="251">
        <v>42814</v>
      </c>
      <c r="U21" s="249">
        <v>80</v>
      </c>
    </row>
    <row r="22" spans="1:21" s="19" customFormat="1" ht="57" customHeight="1" x14ac:dyDescent="0.2">
      <c r="A22" s="66"/>
      <c r="B22" s="315"/>
      <c r="C22" s="117"/>
      <c r="D22" s="316"/>
      <c r="E22" s="176"/>
      <c r="F22" s="184"/>
      <c r="G22" s="364"/>
      <c r="H22" s="22"/>
      <c r="I22" s="66">
        <v>1</v>
      </c>
      <c r="J22" s="209" t="s">
        <v>482</v>
      </c>
      <c r="K22" s="271" t="str">
        <f>IF(ISERROR(VLOOKUP(J22,'KAYIT LİSTESİ'!$B$4:$H$1158,2,0)),"",(VLOOKUP(J22,'KAYIT LİSTESİ'!$B$4:$H$1158,2,0)))</f>
        <v/>
      </c>
      <c r="L22" s="117" t="str">
        <f>IF(ISERROR(VLOOKUP(J22,'KAYIT LİSTESİ'!$B$4:$H$1158,4,0)),"",(VLOOKUP(J22,'KAYIT LİSTESİ'!$B$4:$H$1158,4,0)))</f>
        <v/>
      </c>
      <c r="M22" s="210" t="str">
        <f>IF(ISERROR(VLOOKUP(J22,'KAYIT LİSTESİ'!$B$4:$H$1158,5,0)),"",(VLOOKUP(J22,'KAYIT LİSTESİ'!$B$4:$H$1158,5,0)))</f>
        <v/>
      </c>
      <c r="N22" s="210" t="str">
        <f>IF(ISERROR(VLOOKUP(J22,'KAYIT LİSTESİ'!$B$4:$H$1158,6,0)),"",(VLOOKUP(J22,'KAYIT LİSTESİ'!$B$4:$H$1158,6,0)))</f>
        <v/>
      </c>
      <c r="O22" s="184"/>
      <c r="P22" s="314"/>
      <c r="T22" s="251">
        <v>42894</v>
      </c>
      <c r="U22" s="249">
        <v>79</v>
      </c>
    </row>
    <row r="23" spans="1:21" s="19" customFormat="1" ht="57" customHeight="1" x14ac:dyDescent="0.2">
      <c r="A23" s="66"/>
      <c r="B23" s="315"/>
      <c r="C23" s="117"/>
      <c r="D23" s="316"/>
      <c r="E23" s="176"/>
      <c r="F23" s="184"/>
      <c r="G23" s="364"/>
      <c r="H23" s="22"/>
      <c r="I23" s="66">
        <v>2</v>
      </c>
      <c r="J23" s="209" t="s">
        <v>483</v>
      </c>
      <c r="K23" s="271" t="str">
        <f>IF(ISERROR(VLOOKUP(J23,'KAYIT LİSTESİ'!$B$4:$H$1158,2,0)),"",(VLOOKUP(J23,'KAYIT LİSTESİ'!$B$4:$H$1158,2,0)))</f>
        <v/>
      </c>
      <c r="L23" s="117" t="str">
        <f>IF(ISERROR(VLOOKUP(J23,'KAYIT LİSTESİ'!$B$4:$H$1158,4,0)),"",(VLOOKUP(J23,'KAYIT LİSTESİ'!$B$4:$H$1158,4,0)))</f>
        <v/>
      </c>
      <c r="M23" s="210" t="str">
        <f>IF(ISERROR(VLOOKUP(J23,'KAYIT LİSTESİ'!$B$4:$H$1158,5,0)),"",(VLOOKUP(J23,'KAYIT LİSTESİ'!$B$4:$H$1158,5,0)))</f>
        <v/>
      </c>
      <c r="N23" s="210" t="str">
        <f>IF(ISERROR(VLOOKUP(J23,'KAYIT LİSTESİ'!$B$4:$H$1158,6,0)),"",(VLOOKUP(J23,'KAYIT LİSTESİ'!$B$4:$H$1158,6,0)))</f>
        <v/>
      </c>
      <c r="O23" s="184"/>
      <c r="P23" s="314"/>
      <c r="T23" s="251">
        <v>42974</v>
      </c>
      <c r="U23" s="249">
        <v>78</v>
      </c>
    </row>
    <row r="24" spans="1:21" s="19" customFormat="1" ht="57" customHeight="1" x14ac:dyDescent="0.2">
      <c r="A24" s="66"/>
      <c r="B24" s="315"/>
      <c r="C24" s="117"/>
      <c r="D24" s="316"/>
      <c r="E24" s="176"/>
      <c r="F24" s="184"/>
      <c r="G24" s="364"/>
      <c r="H24" s="22"/>
      <c r="I24" s="66">
        <v>3</v>
      </c>
      <c r="J24" s="209" t="s">
        <v>484</v>
      </c>
      <c r="K24" s="271" t="str">
        <f>IF(ISERROR(VLOOKUP(J24,'KAYIT LİSTESİ'!$B$4:$H$1158,2,0)),"",(VLOOKUP(J24,'KAYIT LİSTESİ'!$B$4:$H$1158,2,0)))</f>
        <v/>
      </c>
      <c r="L24" s="117" t="str">
        <f>IF(ISERROR(VLOOKUP(J24,'KAYIT LİSTESİ'!$B$4:$H$1158,4,0)),"",(VLOOKUP(J24,'KAYIT LİSTESİ'!$B$4:$H$1158,4,0)))</f>
        <v/>
      </c>
      <c r="M24" s="210" t="str">
        <f>IF(ISERROR(VLOOKUP(J24,'KAYIT LİSTESİ'!$B$4:$H$1158,5,0)),"",(VLOOKUP(J24,'KAYIT LİSTESİ'!$B$4:$H$1158,5,0)))</f>
        <v/>
      </c>
      <c r="N24" s="210" t="str">
        <f>IF(ISERROR(VLOOKUP(J24,'KAYIT LİSTESİ'!$B$4:$H$1158,6,0)),"",(VLOOKUP(J24,'KAYIT LİSTESİ'!$B$4:$H$1158,6,0)))</f>
        <v/>
      </c>
      <c r="O24" s="184"/>
      <c r="P24" s="314"/>
      <c r="T24" s="251">
        <v>43054</v>
      </c>
      <c r="U24" s="249">
        <v>77</v>
      </c>
    </row>
    <row r="25" spans="1:21" s="19" customFormat="1" ht="57" customHeight="1" x14ac:dyDescent="0.2">
      <c r="A25" s="66"/>
      <c r="B25" s="315"/>
      <c r="C25" s="117"/>
      <c r="D25" s="316"/>
      <c r="E25" s="176"/>
      <c r="F25" s="184"/>
      <c r="G25" s="364"/>
      <c r="H25" s="22"/>
      <c r="I25" s="66">
        <v>4</v>
      </c>
      <c r="J25" s="209" t="s">
        <v>485</v>
      </c>
      <c r="K25" s="271" t="str">
        <f>IF(ISERROR(VLOOKUP(J25,'KAYIT LİSTESİ'!$B$4:$H$1158,2,0)),"",(VLOOKUP(J25,'KAYIT LİSTESİ'!$B$4:$H$1158,2,0)))</f>
        <v/>
      </c>
      <c r="L25" s="117" t="str">
        <f>IF(ISERROR(VLOOKUP(J25,'KAYIT LİSTESİ'!$B$4:$H$1158,4,0)),"",(VLOOKUP(J25,'KAYIT LİSTESİ'!$B$4:$H$1158,4,0)))</f>
        <v/>
      </c>
      <c r="M25" s="210" t="str">
        <f>IF(ISERROR(VLOOKUP(J25,'KAYIT LİSTESİ'!$B$4:$H$1158,5,0)),"",(VLOOKUP(J25,'KAYIT LİSTESİ'!$B$4:$H$1158,5,0)))</f>
        <v/>
      </c>
      <c r="N25" s="210" t="str">
        <f>IF(ISERROR(VLOOKUP(J25,'KAYIT LİSTESİ'!$B$4:$H$1158,6,0)),"",(VLOOKUP(J25,'KAYIT LİSTESİ'!$B$4:$H$1158,6,0)))</f>
        <v/>
      </c>
      <c r="O25" s="184"/>
      <c r="P25" s="314"/>
      <c r="T25" s="251">
        <v>43134</v>
      </c>
      <c r="U25" s="249">
        <v>76</v>
      </c>
    </row>
    <row r="26" spans="1:21" s="19" customFormat="1" ht="57" customHeight="1" x14ac:dyDescent="0.2">
      <c r="A26" s="66"/>
      <c r="B26" s="315"/>
      <c r="C26" s="117"/>
      <c r="D26" s="316"/>
      <c r="E26" s="176"/>
      <c r="F26" s="184"/>
      <c r="G26" s="364"/>
      <c r="H26" s="22"/>
      <c r="I26" s="66">
        <v>5</v>
      </c>
      <c r="J26" s="209" t="s">
        <v>486</v>
      </c>
      <c r="K26" s="271" t="str">
        <f>IF(ISERROR(VLOOKUP(J26,'KAYIT LİSTESİ'!$B$4:$H$1158,2,0)),"",(VLOOKUP(J26,'KAYIT LİSTESİ'!$B$4:$H$1158,2,0)))</f>
        <v/>
      </c>
      <c r="L26" s="117" t="str">
        <f>IF(ISERROR(VLOOKUP(J26,'KAYIT LİSTESİ'!$B$4:$H$1158,4,0)),"",(VLOOKUP(J26,'KAYIT LİSTESİ'!$B$4:$H$1158,4,0)))</f>
        <v/>
      </c>
      <c r="M26" s="210" t="str">
        <f>IF(ISERROR(VLOOKUP(J26,'KAYIT LİSTESİ'!$B$4:$H$1158,5,0)),"",(VLOOKUP(J26,'KAYIT LİSTESİ'!$B$4:$H$1158,5,0)))</f>
        <v/>
      </c>
      <c r="N26" s="210" t="str">
        <f>IF(ISERROR(VLOOKUP(J26,'KAYIT LİSTESİ'!$B$4:$H$1158,6,0)),"",(VLOOKUP(J26,'KAYIT LİSTESİ'!$B$4:$H$1158,6,0)))</f>
        <v/>
      </c>
      <c r="O26" s="184"/>
      <c r="P26" s="314"/>
      <c r="T26" s="251">
        <v>43214</v>
      </c>
      <c r="U26" s="249">
        <v>75</v>
      </c>
    </row>
    <row r="27" spans="1:21" s="19" customFormat="1" ht="57" customHeight="1" x14ac:dyDescent="0.2">
      <c r="A27" s="66"/>
      <c r="B27" s="315"/>
      <c r="C27" s="117"/>
      <c r="D27" s="316"/>
      <c r="E27" s="176"/>
      <c r="F27" s="184"/>
      <c r="G27" s="364"/>
      <c r="H27" s="22"/>
      <c r="I27" s="66">
        <v>6</v>
      </c>
      <c r="J27" s="209" t="s">
        <v>487</v>
      </c>
      <c r="K27" s="271" t="str">
        <f>IF(ISERROR(VLOOKUP(J27,'KAYIT LİSTESİ'!$B$4:$H$1158,2,0)),"",(VLOOKUP(J27,'KAYIT LİSTESİ'!$B$4:$H$1158,2,0)))</f>
        <v/>
      </c>
      <c r="L27" s="117" t="str">
        <f>IF(ISERROR(VLOOKUP(J27,'KAYIT LİSTESİ'!$B$4:$H$1158,4,0)),"",(VLOOKUP(J27,'KAYIT LİSTESİ'!$B$4:$H$1158,4,0)))</f>
        <v/>
      </c>
      <c r="M27" s="210" t="str">
        <f>IF(ISERROR(VLOOKUP(J27,'KAYIT LİSTESİ'!$B$4:$H$1158,5,0)),"",(VLOOKUP(J27,'KAYIT LİSTESİ'!$B$4:$H$1158,5,0)))</f>
        <v/>
      </c>
      <c r="N27" s="210" t="str">
        <f>IF(ISERROR(VLOOKUP(J27,'KAYIT LİSTESİ'!$B$4:$H$1158,6,0)),"",(VLOOKUP(J27,'KAYIT LİSTESİ'!$B$4:$H$1158,6,0)))</f>
        <v/>
      </c>
      <c r="O27" s="184"/>
      <c r="P27" s="314"/>
      <c r="T27" s="251">
        <v>43314</v>
      </c>
      <c r="U27" s="249">
        <v>74</v>
      </c>
    </row>
    <row r="28" spans="1:21" s="19" customFormat="1" ht="57" customHeight="1" x14ac:dyDescent="0.2">
      <c r="A28" s="66"/>
      <c r="B28" s="315"/>
      <c r="C28" s="117"/>
      <c r="D28" s="316"/>
      <c r="E28" s="176"/>
      <c r="F28" s="184"/>
      <c r="G28" s="364"/>
      <c r="H28" s="22"/>
      <c r="I28" s="66">
        <v>7</v>
      </c>
      <c r="J28" s="209" t="s">
        <v>488</v>
      </c>
      <c r="K28" s="271" t="str">
        <f>IF(ISERROR(VLOOKUP(J28,'KAYIT LİSTESİ'!$B$4:$H$1158,2,0)),"",(VLOOKUP(J28,'KAYIT LİSTESİ'!$B$4:$H$1158,2,0)))</f>
        <v/>
      </c>
      <c r="L28" s="117" t="str">
        <f>IF(ISERROR(VLOOKUP(J28,'KAYIT LİSTESİ'!$B$4:$H$1158,4,0)),"",(VLOOKUP(J28,'KAYIT LİSTESİ'!$B$4:$H$1158,4,0)))</f>
        <v/>
      </c>
      <c r="M28" s="210" t="str">
        <f>IF(ISERROR(VLOOKUP(J28,'KAYIT LİSTESİ'!$B$4:$H$1158,5,0)),"",(VLOOKUP(J28,'KAYIT LİSTESİ'!$B$4:$H$1158,5,0)))</f>
        <v/>
      </c>
      <c r="N28" s="210" t="str">
        <f>IF(ISERROR(VLOOKUP(J28,'KAYIT LİSTESİ'!$B$4:$H$1158,6,0)),"",(VLOOKUP(J28,'KAYIT LİSTESİ'!$B$4:$H$1158,6,0)))</f>
        <v/>
      </c>
      <c r="O28" s="184"/>
      <c r="P28" s="314"/>
      <c r="T28" s="251">
        <v>43414</v>
      </c>
      <c r="U28" s="249">
        <v>73</v>
      </c>
    </row>
    <row r="29" spans="1:21" s="19" customFormat="1" ht="57" customHeight="1" x14ac:dyDescent="0.2">
      <c r="A29" s="66"/>
      <c r="B29" s="315"/>
      <c r="C29" s="117"/>
      <c r="D29" s="316"/>
      <c r="E29" s="176"/>
      <c r="F29" s="184"/>
      <c r="G29" s="364"/>
      <c r="H29" s="22"/>
      <c r="I29" s="66">
        <v>8</v>
      </c>
      <c r="J29" s="209" t="s">
        <v>489</v>
      </c>
      <c r="K29" s="271" t="str">
        <f>IF(ISERROR(VLOOKUP(J29,'KAYIT LİSTESİ'!$B$4:$H$1158,2,0)),"",(VLOOKUP(J29,'KAYIT LİSTESİ'!$B$4:$H$1158,2,0)))</f>
        <v/>
      </c>
      <c r="L29" s="117" t="str">
        <f>IF(ISERROR(VLOOKUP(J29,'KAYIT LİSTESİ'!$B$4:$H$1158,4,0)),"",(VLOOKUP(J29,'KAYIT LİSTESİ'!$B$4:$H$1158,4,0)))</f>
        <v/>
      </c>
      <c r="M29" s="210" t="str">
        <f>IF(ISERROR(VLOOKUP(J29,'KAYIT LİSTESİ'!$B$4:$H$1158,5,0)),"",(VLOOKUP(J29,'KAYIT LİSTESİ'!$B$4:$H$1158,5,0)))</f>
        <v/>
      </c>
      <c r="N29" s="210" t="str">
        <f>IF(ISERROR(VLOOKUP(J29,'KAYIT LİSTESİ'!$B$4:$H$1158,6,0)),"",(VLOOKUP(J29,'KAYIT LİSTESİ'!$B$4:$H$1158,6,0)))</f>
        <v/>
      </c>
      <c r="O29" s="184"/>
      <c r="P29" s="314"/>
      <c r="T29" s="251">
        <v>43514</v>
      </c>
      <c r="U29" s="249">
        <v>72</v>
      </c>
    </row>
    <row r="30" spans="1:21" s="19" customFormat="1" ht="57" customHeight="1" x14ac:dyDescent="0.2">
      <c r="A30" s="66"/>
      <c r="B30" s="315"/>
      <c r="C30" s="117"/>
      <c r="D30" s="316"/>
      <c r="E30" s="176"/>
      <c r="F30" s="184"/>
      <c r="G30" s="364"/>
      <c r="H30" s="22"/>
      <c r="I30" s="66">
        <v>9</v>
      </c>
      <c r="J30" s="209" t="s">
        <v>490</v>
      </c>
      <c r="K30" s="271" t="str">
        <f>IF(ISERROR(VLOOKUP(J30,'KAYIT LİSTESİ'!$B$4:$H$1158,2,0)),"",(VLOOKUP(J30,'KAYIT LİSTESİ'!$B$4:$H$1158,2,0)))</f>
        <v/>
      </c>
      <c r="L30" s="117" t="str">
        <f>IF(ISERROR(VLOOKUP(J30,'KAYIT LİSTESİ'!$B$4:$H$1158,4,0)),"",(VLOOKUP(J30,'KAYIT LİSTESİ'!$B$4:$H$1158,4,0)))</f>
        <v/>
      </c>
      <c r="M30" s="210" t="str">
        <f>IF(ISERROR(VLOOKUP(J30,'KAYIT LİSTESİ'!$B$4:$H$1158,5,0)),"",(VLOOKUP(J30,'KAYIT LİSTESİ'!$B$4:$H$1158,5,0)))</f>
        <v/>
      </c>
      <c r="N30" s="210" t="str">
        <f>IF(ISERROR(VLOOKUP(J30,'KAYIT LİSTESİ'!$B$4:$H$1158,6,0)),"",(VLOOKUP(J30,'KAYIT LİSTESİ'!$B$4:$H$1158,6,0)))</f>
        <v/>
      </c>
      <c r="O30" s="184"/>
      <c r="P30" s="314"/>
      <c r="T30" s="251">
        <v>43614</v>
      </c>
      <c r="U30" s="249">
        <v>71</v>
      </c>
    </row>
    <row r="31" spans="1:21" s="19" customFormat="1" ht="57" customHeight="1" x14ac:dyDescent="0.2">
      <c r="A31" s="66"/>
      <c r="B31" s="315"/>
      <c r="C31" s="117"/>
      <c r="D31" s="316"/>
      <c r="E31" s="176"/>
      <c r="F31" s="184"/>
      <c r="G31" s="364"/>
      <c r="H31" s="22"/>
      <c r="I31" s="66">
        <v>10</v>
      </c>
      <c r="J31" s="209" t="s">
        <v>491</v>
      </c>
      <c r="K31" s="271" t="str">
        <f>IF(ISERROR(VLOOKUP(J31,'KAYIT LİSTESİ'!$B$4:$H$1158,2,0)),"",(VLOOKUP(J31,'KAYIT LİSTESİ'!$B$4:$H$1158,2,0)))</f>
        <v/>
      </c>
      <c r="L31" s="117" t="str">
        <f>IF(ISERROR(VLOOKUP(J31,'KAYIT LİSTESİ'!$B$4:$H$1158,4,0)),"",(VLOOKUP(J31,'KAYIT LİSTESİ'!$B$4:$H$1158,4,0)))</f>
        <v/>
      </c>
      <c r="M31" s="210" t="str">
        <f>IF(ISERROR(VLOOKUP(J31,'KAYIT LİSTESİ'!$B$4:$H$1158,5,0)),"",(VLOOKUP(J31,'KAYIT LİSTESİ'!$B$4:$H$1158,5,0)))</f>
        <v/>
      </c>
      <c r="N31" s="210" t="str">
        <f>IF(ISERROR(VLOOKUP(J31,'KAYIT LİSTESİ'!$B$4:$H$1158,6,0)),"",(VLOOKUP(J31,'KAYIT LİSTESİ'!$B$4:$H$1158,6,0)))</f>
        <v/>
      </c>
      <c r="O31" s="184"/>
      <c r="P31" s="314"/>
      <c r="T31" s="251">
        <v>43714</v>
      </c>
      <c r="U31" s="249">
        <v>70</v>
      </c>
    </row>
    <row r="32" spans="1:21" s="19" customFormat="1" ht="57" customHeight="1" x14ac:dyDescent="0.2">
      <c r="A32" s="66"/>
      <c r="B32" s="315"/>
      <c r="C32" s="117"/>
      <c r="D32" s="316"/>
      <c r="E32" s="176"/>
      <c r="F32" s="184"/>
      <c r="G32" s="364"/>
      <c r="H32" s="22"/>
      <c r="I32" s="66">
        <v>11</v>
      </c>
      <c r="J32" s="209" t="s">
        <v>492</v>
      </c>
      <c r="K32" s="271" t="str">
        <f>IF(ISERROR(VLOOKUP(J32,'KAYIT LİSTESİ'!$B$4:$H$1158,2,0)),"",(VLOOKUP(J32,'KAYIT LİSTESİ'!$B$4:$H$1158,2,0)))</f>
        <v/>
      </c>
      <c r="L32" s="117" t="str">
        <f>IF(ISERROR(VLOOKUP(J32,'KAYIT LİSTESİ'!$B$4:$H$1158,4,0)),"",(VLOOKUP(J32,'KAYIT LİSTESİ'!$B$4:$H$1158,4,0)))</f>
        <v/>
      </c>
      <c r="M32" s="210" t="str">
        <f>IF(ISERROR(VLOOKUP(J32,'KAYIT LİSTESİ'!$B$4:$H$1158,5,0)),"",(VLOOKUP(J32,'KAYIT LİSTESİ'!$B$4:$H$1158,5,0)))</f>
        <v/>
      </c>
      <c r="N32" s="210" t="str">
        <f>IF(ISERROR(VLOOKUP(J32,'KAYIT LİSTESİ'!$B$4:$H$1158,6,0)),"",(VLOOKUP(J32,'KAYIT LİSTESİ'!$B$4:$H$1158,6,0)))</f>
        <v/>
      </c>
      <c r="O32" s="184"/>
      <c r="P32" s="314"/>
      <c r="T32" s="251">
        <v>43834</v>
      </c>
      <c r="U32" s="249">
        <v>69</v>
      </c>
    </row>
    <row r="33" spans="1:21" s="19" customFormat="1" ht="57" customHeight="1" x14ac:dyDescent="0.2">
      <c r="A33" s="66"/>
      <c r="B33" s="315"/>
      <c r="C33" s="117"/>
      <c r="D33" s="316"/>
      <c r="E33" s="176"/>
      <c r="F33" s="184"/>
      <c r="G33" s="364"/>
      <c r="H33" s="22"/>
      <c r="I33" s="66">
        <v>12</v>
      </c>
      <c r="J33" s="209" t="s">
        <v>493</v>
      </c>
      <c r="K33" s="271" t="str">
        <f>IF(ISERROR(VLOOKUP(J33,'KAYIT LİSTESİ'!$B$4:$H$1158,2,0)),"",(VLOOKUP(J33,'KAYIT LİSTESİ'!$B$4:$H$1158,2,0)))</f>
        <v/>
      </c>
      <c r="L33" s="117" t="str">
        <f>IF(ISERROR(VLOOKUP(J33,'KAYIT LİSTESİ'!$B$4:$H$1158,4,0)),"",(VLOOKUP(J33,'KAYIT LİSTESİ'!$B$4:$H$1158,4,0)))</f>
        <v/>
      </c>
      <c r="M33" s="210" t="str">
        <f>IF(ISERROR(VLOOKUP(J33,'KAYIT LİSTESİ'!$B$4:$H$1158,5,0)),"",(VLOOKUP(J33,'KAYIT LİSTESİ'!$B$4:$H$1158,5,0)))</f>
        <v/>
      </c>
      <c r="N33" s="210" t="str">
        <f>IF(ISERROR(VLOOKUP(J33,'KAYIT LİSTESİ'!$B$4:$H$1158,6,0)),"",(VLOOKUP(J33,'KAYIT LİSTESİ'!$B$4:$H$1158,6,0)))</f>
        <v/>
      </c>
      <c r="O33" s="184"/>
      <c r="P33" s="314"/>
      <c r="T33" s="251">
        <v>43954</v>
      </c>
      <c r="U33" s="249">
        <v>68</v>
      </c>
    </row>
    <row r="34" spans="1:21" ht="7.5" customHeight="1" x14ac:dyDescent="0.2">
      <c r="A34" s="32"/>
      <c r="B34" s="32"/>
      <c r="C34" s="33"/>
      <c r="D34" s="53"/>
      <c r="E34" s="34"/>
      <c r="F34" s="185"/>
      <c r="G34" s="36"/>
      <c r="I34" s="37"/>
      <c r="J34" s="38"/>
      <c r="K34" s="39"/>
      <c r="L34" s="40"/>
      <c r="M34" s="49"/>
      <c r="N34" s="49"/>
      <c r="O34" s="179"/>
      <c r="P34" s="39"/>
      <c r="T34" s="251">
        <v>52614</v>
      </c>
      <c r="U34" s="249">
        <v>39</v>
      </c>
    </row>
    <row r="35" spans="1:21" ht="14.25" customHeight="1" x14ac:dyDescent="0.2">
      <c r="A35" s="26" t="s">
        <v>19</v>
      </c>
      <c r="B35" s="26"/>
      <c r="C35" s="26"/>
      <c r="D35" s="54"/>
      <c r="E35" s="47" t="s">
        <v>0</v>
      </c>
      <c r="F35" s="186" t="s">
        <v>1</v>
      </c>
      <c r="G35" s="23"/>
      <c r="H35" s="27" t="s">
        <v>2</v>
      </c>
      <c r="I35" s="27"/>
      <c r="J35" s="27"/>
      <c r="K35" s="27"/>
      <c r="M35" s="50" t="s">
        <v>3</v>
      </c>
      <c r="N35" s="51" t="s">
        <v>3</v>
      </c>
      <c r="O35" s="180" t="s">
        <v>3</v>
      </c>
      <c r="P35" s="26"/>
      <c r="Q35" s="28"/>
      <c r="T35" s="251">
        <v>52814</v>
      </c>
      <c r="U35" s="249">
        <v>38</v>
      </c>
    </row>
    <row r="36" spans="1:21" x14ac:dyDescent="0.2">
      <c r="T36" s="251">
        <v>53014</v>
      </c>
      <c r="U36" s="249">
        <v>37</v>
      </c>
    </row>
    <row r="37" spans="1:21" x14ac:dyDescent="0.2">
      <c r="T37" s="251">
        <v>53214</v>
      </c>
      <c r="U37" s="249">
        <v>36</v>
      </c>
    </row>
    <row r="38" spans="1:21" x14ac:dyDescent="0.2">
      <c r="T38" s="251">
        <v>53514</v>
      </c>
      <c r="U38" s="249">
        <v>35</v>
      </c>
    </row>
    <row r="39" spans="1:21" x14ac:dyDescent="0.2">
      <c r="T39" s="251">
        <v>53814</v>
      </c>
      <c r="U39" s="249">
        <v>34</v>
      </c>
    </row>
    <row r="40" spans="1:21" x14ac:dyDescent="0.2">
      <c r="T40" s="251">
        <v>54114</v>
      </c>
      <c r="U40" s="249">
        <v>33</v>
      </c>
    </row>
    <row r="41" spans="1:21" x14ac:dyDescent="0.2">
      <c r="T41" s="251">
        <v>54414</v>
      </c>
      <c r="U41" s="249">
        <v>32</v>
      </c>
    </row>
    <row r="42" spans="1:21" x14ac:dyDescent="0.2">
      <c r="T42" s="251">
        <v>54814</v>
      </c>
      <c r="U42" s="249">
        <v>31</v>
      </c>
    </row>
    <row r="43" spans="1:21" x14ac:dyDescent="0.2">
      <c r="T43" s="251">
        <v>55214</v>
      </c>
      <c r="U43" s="249">
        <v>30</v>
      </c>
    </row>
    <row r="44" spans="1:21" x14ac:dyDescent="0.2">
      <c r="T44" s="251">
        <v>55614</v>
      </c>
      <c r="U44" s="249">
        <v>29</v>
      </c>
    </row>
    <row r="45" spans="1:21" x14ac:dyDescent="0.2">
      <c r="T45" s="251">
        <v>60014</v>
      </c>
      <c r="U45" s="249">
        <v>28</v>
      </c>
    </row>
    <row r="46" spans="1:21" x14ac:dyDescent="0.2">
      <c r="T46" s="251">
        <v>60414</v>
      </c>
      <c r="U46" s="249">
        <v>27</v>
      </c>
    </row>
    <row r="47" spans="1:21" x14ac:dyDescent="0.2">
      <c r="T47" s="251">
        <v>60814</v>
      </c>
      <c r="U47" s="249">
        <v>26</v>
      </c>
    </row>
    <row r="48" spans="1:21" x14ac:dyDescent="0.2">
      <c r="T48" s="251">
        <v>61214</v>
      </c>
      <c r="U48" s="249">
        <v>25</v>
      </c>
    </row>
    <row r="49" spans="20:21" x14ac:dyDescent="0.2">
      <c r="T49" s="251">
        <v>61614</v>
      </c>
      <c r="U49" s="249">
        <v>24</v>
      </c>
    </row>
    <row r="50" spans="20:21" x14ac:dyDescent="0.2">
      <c r="T50" s="251">
        <v>62014</v>
      </c>
      <c r="U50" s="249">
        <v>23</v>
      </c>
    </row>
    <row r="51" spans="20:21" x14ac:dyDescent="0.2">
      <c r="T51" s="251">
        <v>62414</v>
      </c>
      <c r="U51" s="249">
        <v>22</v>
      </c>
    </row>
    <row r="52" spans="20:21" x14ac:dyDescent="0.2">
      <c r="T52" s="251">
        <v>62814</v>
      </c>
      <c r="U52" s="249">
        <v>21</v>
      </c>
    </row>
    <row r="53" spans="20:21" x14ac:dyDescent="0.2">
      <c r="T53" s="251">
        <v>63214</v>
      </c>
      <c r="U53" s="249">
        <v>20</v>
      </c>
    </row>
    <row r="54" spans="20:21" x14ac:dyDescent="0.2">
      <c r="T54" s="251">
        <v>63614</v>
      </c>
      <c r="U54" s="249">
        <v>19</v>
      </c>
    </row>
    <row r="55" spans="20:21" x14ac:dyDescent="0.2">
      <c r="T55" s="251">
        <v>64014</v>
      </c>
      <c r="U55" s="249">
        <v>18</v>
      </c>
    </row>
    <row r="56" spans="20:21" x14ac:dyDescent="0.2">
      <c r="T56" s="251">
        <v>64414</v>
      </c>
      <c r="U56" s="249">
        <v>17</v>
      </c>
    </row>
    <row r="57" spans="20:21" x14ac:dyDescent="0.2">
      <c r="T57" s="251">
        <v>64814</v>
      </c>
      <c r="U57" s="249">
        <v>16</v>
      </c>
    </row>
    <row r="58" spans="20:21" x14ac:dyDescent="0.2">
      <c r="T58" s="251">
        <v>65214</v>
      </c>
      <c r="U58" s="249">
        <v>15</v>
      </c>
    </row>
    <row r="59" spans="20:21" x14ac:dyDescent="0.2">
      <c r="T59" s="251">
        <v>65614</v>
      </c>
      <c r="U59" s="249">
        <v>14</v>
      </c>
    </row>
    <row r="60" spans="20:21" x14ac:dyDescent="0.2">
      <c r="T60" s="251">
        <v>70014</v>
      </c>
      <c r="U60" s="249">
        <v>13</v>
      </c>
    </row>
    <row r="61" spans="20:21" x14ac:dyDescent="0.2">
      <c r="T61" s="251">
        <v>70414</v>
      </c>
      <c r="U61" s="249">
        <v>12</v>
      </c>
    </row>
    <row r="62" spans="20:21" x14ac:dyDescent="0.2">
      <c r="T62" s="251">
        <v>70914</v>
      </c>
      <c r="U62" s="249">
        <v>11</v>
      </c>
    </row>
    <row r="63" spans="20:21" x14ac:dyDescent="0.2">
      <c r="T63" s="251">
        <v>71414</v>
      </c>
      <c r="U63" s="249">
        <v>10</v>
      </c>
    </row>
    <row r="64" spans="20:21" x14ac:dyDescent="0.2">
      <c r="T64" s="251">
        <v>71914</v>
      </c>
      <c r="U64" s="249">
        <v>9</v>
      </c>
    </row>
    <row r="65" spans="20:21" x14ac:dyDescent="0.2">
      <c r="T65" s="251">
        <v>72414</v>
      </c>
      <c r="U65" s="249">
        <v>8</v>
      </c>
    </row>
    <row r="66" spans="20:21" x14ac:dyDescent="0.2">
      <c r="T66" s="251">
        <v>72914</v>
      </c>
      <c r="U66" s="249">
        <v>7</v>
      </c>
    </row>
    <row r="67" spans="20:21" x14ac:dyDescent="0.2">
      <c r="T67" s="251">
        <v>73414</v>
      </c>
      <c r="U67" s="249">
        <v>6</v>
      </c>
    </row>
    <row r="68" spans="20:21" x14ac:dyDescent="0.2">
      <c r="T68" s="251">
        <v>73914</v>
      </c>
      <c r="U68" s="249">
        <v>5</v>
      </c>
    </row>
    <row r="69" spans="20:21" x14ac:dyDescent="0.2">
      <c r="T69" s="251">
        <v>74414</v>
      </c>
      <c r="U69" s="249">
        <v>4</v>
      </c>
    </row>
    <row r="70" spans="20:21" x14ac:dyDescent="0.2">
      <c r="T70" s="251">
        <v>74914</v>
      </c>
      <c r="U70" s="249">
        <v>3</v>
      </c>
    </row>
    <row r="71" spans="20:21" x14ac:dyDescent="0.2">
      <c r="T71" s="251">
        <v>75414</v>
      </c>
      <c r="U71" s="249">
        <v>2</v>
      </c>
    </row>
    <row r="72" spans="20:21" x14ac:dyDescent="0.2">
      <c r="T72" s="251">
        <v>80014</v>
      </c>
      <c r="U72" s="249">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33">
    <cfRule type="containsText" dxfId="27" priority="1" stopIfTrue="1" operator="containsText" text="1395">
      <formula>NOT(ISERROR(SEARCH("1395",G8)))</formula>
    </cfRule>
    <cfRule type="containsText" dxfId="26" priority="2" stopIfTrue="1" operator="containsText" text="1399">
      <formula>NOT(ISERROR(SEARCH("1399",G8)))</formula>
    </cfRule>
    <cfRule type="containsText" dxfId="25" priority="3" stopIfTrue="1" operator="containsText" text="1399">
      <formula>NOT(ISERROR(SEARCH("1399",G8)))</formula>
    </cfRule>
    <cfRule type="containsText" dxfId="2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F8" sqref="F8"/>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19.85546875" style="85" bestFit="1" customWidth="1"/>
    <col min="6" max="6" width="43.5703125" style="3" bestFit="1" customWidth="1"/>
    <col min="7" max="7" width="10.85546875" style="3" customWidth="1"/>
    <col min="8" max="12" width="10.7109375" style="3" customWidth="1"/>
    <col min="13" max="13" width="10.85546875" style="3" customWidth="1"/>
    <col min="14" max="14" width="15" style="87" customWidth="1"/>
    <col min="15" max="15" width="9.5703125" style="85" bestFit="1" customWidth="1"/>
    <col min="16" max="16" width="9.5703125" style="85" customWidth="1"/>
    <col min="17" max="17" width="9.140625" style="259" hidden="1" customWidth="1"/>
    <col min="18" max="18" width="9.140625" style="256" hidden="1" customWidth="1"/>
    <col min="19" max="16384" width="9.140625" style="3"/>
  </cols>
  <sheetData>
    <row r="1" spans="1:18" ht="48.75" customHeight="1" x14ac:dyDescent="0.2">
      <c r="A1" s="495" t="str">
        <f>'YARIŞMA BİLGİLERİ'!A2:K2</f>
        <v>Türkiye Atletizm Federasyonu
İstanbul Atletizm İl Temsilciliği</v>
      </c>
      <c r="B1" s="495"/>
      <c r="C1" s="495"/>
      <c r="D1" s="495"/>
      <c r="E1" s="495"/>
      <c r="F1" s="495"/>
      <c r="G1" s="495"/>
      <c r="H1" s="495"/>
      <c r="I1" s="495"/>
      <c r="J1" s="495"/>
      <c r="K1" s="495"/>
      <c r="L1" s="495"/>
      <c r="M1" s="495"/>
      <c r="N1" s="495"/>
      <c r="O1" s="495"/>
      <c r="P1" s="495"/>
      <c r="Q1" s="259">
        <v>159</v>
      </c>
      <c r="R1" s="256">
        <v>1</v>
      </c>
    </row>
    <row r="2" spans="1:18" ht="25.5" customHeight="1" x14ac:dyDescent="0.2">
      <c r="A2" s="496" t="str">
        <f>'YARIŞMA BİLGİLERİ'!A14:K14</f>
        <v>3.Ulusal Bayrak Festivali Yarışmaları ve Olimpik Baraj Yarışmaları</v>
      </c>
      <c r="B2" s="496"/>
      <c r="C2" s="496"/>
      <c r="D2" s="496"/>
      <c r="E2" s="496"/>
      <c r="F2" s="496"/>
      <c r="G2" s="496"/>
      <c r="H2" s="496"/>
      <c r="I2" s="496"/>
      <c r="J2" s="496"/>
      <c r="K2" s="496"/>
      <c r="L2" s="496"/>
      <c r="M2" s="496"/>
      <c r="N2" s="496"/>
      <c r="O2" s="496"/>
      <c r="P2" s="496"/>
      <c r="Q2" s="259">
        <v>169</v>
      </c>
      <c r="R2" s="256">
        <v>2</v>
      </c>
    </row>
    <row r="3" spans="1:18" s="4" customFormat="1" ht="27" customHeight="1" x14ac:dyDescent="0.2">
      <c r="A3" s="499" t="s">
        <v>82</v>
      </c>
      <c r="B3" s="499"/>
      <c r="C3" s="499"/>
      <c r="D3" s="498" t="str">
        <f>'YARIŞMA PROGRAMI'!C15</f>
        <v>Uzun Atlama</v>
      </c>
      <c r="E3" s="498"/>
      <c r="F3" s="242"/>
      <c r="G3" s="224"/>
      <c r="H3" s="212"/>
      <c r="I3" s="189"/>
      <c r="J3" s="189"/>
      <c r="K3" s="189"/>
      <c r="L3" s="189" t="s">
        <v>383</v>
      </c>
      <c r="M3" s="500" t="str">
        <f>'YARIŞMA PROGRAMI'!E15</f>
        <v>Pınar ADAY  6.07</v>
      </c>
      <c r="N3" s="500"/>
      <c r="O3" s="500"/>
      <c r="P3" s="500"/>
      <c r="Q3" s="259">
        <v>179</v>
      </c>
      <c r="R3" s="256">
        <v>3</v>
      </c>
    </row>
    <row r="4" spans="1:18" s="4" customFormat="1" ht="17.25" customHeight="1" x14ac:dyDescent="0.2">
      <c r="A4" s="491" t="s">
        <v>83</v>
      </c>
      <c r="B4" s="491"/>
      <c r="C4" s="491"/>
      <c r="D4" s="502" t="str">
        <f>'YARIŞMA BİLGİLERİ'!F21</f>
        <v>Yıldız Kızlar</v>
      </c>
      <c r="E4" s="502"/>
      <c r="F4" s="88"/>
      <c r="G4" s="213"/>
      <c r="H4" s="213"/>
      <c r="I4" s="191"/>
      <c r="J4" s="191"/>
      <c r="K4" s="490" t="s">
        <v>81</v>
      </c>
      <c r="L4" s="490"/>
      <c r="M4" s="493" t="str">
        <f>'YARIŞMA PROGRAMI'!B15</f>
        <v>14 Haziran 2015 - 16:30</v>
      </c>
      <c r="N4" s="493"/>
      <c r="O4" s="493"/>
      <c r="P4" s="262"/>
      <c r="Q4" s="259">
        <v>187</v>
      </c>
      <c r="R4" s="256">
        <v>4</v>
      </c>
    </row>
    <row r="5" spans="1:18" ht="21" customHeight="1" x14ac:dyDescent="0.2">
      <c r="A5" s="5"/>
      <c r="B5" s="5"/>
      <c r="C5" s="5"/>
      <c r="D5" s="9"/>
      <c r="E5" s="6"/>
      <c r="F5" s="7"/>
      <c r="G5" s="8"/>
      <c r="H5" s="8"/>
      <c r="I5" s="8"/>
      <c r="J5" s="8"/>
      <c r="K5" s="8"/>
      <c r="L5" s="8"/>
      <c r="M5" s="8"/>
      <c r="N5" s="486">
        <f ca="1">NOW()</f>
        <v>42170.440233912035</v>
      </c>
      <c r="O5" s="486"/>
      <c r="P5" s="266"/>
      <c r="Q5" s="259">
        <v>195</v>
      </c>
      <c r="R5" s="256">
        <v>5</v>
      </c>
    </row>
    <row r="6" spans="1:18" ht="15.75" x14ac:dyDescent="0.2">
      <c r="A6" s="501" t="s">
        <v>6</v>
      </c>
      <c r="B6" s="501"/>
      <c r="C6" s="492" t="s">
        <v>68</v>
      </c>
      <c r="D6" s="492" t="s">
        <v>85</v>
      </c>
      <c r="E6" s="501" t="s">
        <v>7</v>
      </c>
      <c r="F6" s="501" t="s">
        <v>515</v>
      </c>
      <c r="G6" s="497" t="s">
        <v>36</v>
      </c>
      <c r="H6" s="497"/>
      <c r="I6" s="497"/>
      <c r="J6" s="497"/>
      <c r="K6" s="497"/>
      <c r="L6" s="497"/>
      <c r="M6" s="497"/>
      <c r="N6" s="494" t="s">
        <v>8</v>
      </c>
      <c r="O6" s="494" t="s">
        <v>121</v>
      </c>
      <c r="P6" s="494" t="s">
        <v>377</v>
      </c>
      <c r="Q6" s="259">
        <v>203</v>
      </c>
      <c r="R6" s="256">
        <v>6</v>
      </c>
    </row>
    <row r="7" spans="1:18" ht="24.75" customHeight="1" x14ac:dyDescent="0.2">
      <c r="A7" s="501"/>
      <c r="B7" s="501"/>
      <c r="C7" s="492"/>
      <c r="D7" s="492"/>
      <c r="E7" s="501"/>
      <c r="F7" s="501"/>
      <c r="G7" s="89">
        <v>1</v>
      </c>
      <c r="H7" s="89">
        <v>2</v>
      </c>
      <c r="I7" s="89">
        <v>3</v>
      </c>
      <c r="J7" s="245" t="s">
        <v>375</v>
      </c>
      <c r="K7" s="244">
        <v>4</v>
      </c>
      <c r="L7" s="244">
        <v>5</v>
      </c>
      <c r="M7" s="244">
        <v>6</v>
      </c>
      <c r="N7" s="494"/>
      <c r="O7" s="494"/>
      <c r="P7" s="494"/>
      <c r="Q7" s="259">
        <v>211</v>
      </c>
      <c r="R7" s="256">
        <v>7</v>
      </c>
    </row>
    <row r="8" spans="1:18" s="79" customFormat="1" ht="53.25" customHeight="1" x14ac:dyDescent="0.2">
      <c r="A8" s="347">
        <v>1</v>
      </c>
      <c r="B8" s="348" t="s">
        <v>167</v>
      </c>
      <c r="C8" s="349" t="str">
        <f>IF(ISERROR(VLOOKUP(B8,'KAYIT LİSTESİ'!$B$4:$H$1158,2,0)),"",(VLOOKUP(B8,'KAYIT LİSTESİ'!$B$4:$H$1158,2,0)))</f>
        <v/>
      </c>
      <c r="D8" s="350" t="str">
        <f>IF(ISERROR(VLOOKUP(B8,'KAYIT LİSTESİ'!$B$4:$H$1158,4,0)),"",(VLOOKUP(B8,'KAYIT LİSTESİ'!$B$4:$H$1158,4,0)))</f>
        <v/>
      </c>
      <c r="E8" s="351" t="str">
        <f>IF(ISERROR(VLOOKUP(B8,'KAYIT LİSTESİ'!$B$4:$H$1158,5,0)),"",(VLOOKUP(B8,'KAYIT LİSTESİ'!$B$4:$H$1158,5,0)))</f>
        <v/>
      </c>
      <c r="F8" s="351" t="str">
        <f>IF(ISERROR(VLOOKUP(B8,'KAYIT LİSTESİ'!$B$4:$H$1158,6,0)),"",(VLOOKUP(B8,'KAYIT LİSTESİ'!$B$4:$H$1158,6,0)))</f>
        <v/>
      </c>
      <c r="G8" s="378"/>
      <c r="H8" s="378"/>
      <c r="I8" s="378"/>
      <c r="J8" s="325">
        <f>MAX(G8:I8)</f>
        <v>0</v>
      </c>
      <c r="K8" s="379"/>
      <c r="L8" s="379"/>
      <c r="M8" s="379"/>
      <c r="N8" s="325">
        <f>MAX(G8:M8)</f>
        <v>0</v>
      </c>
      <c r="O8" s="366"/>
      <c r="P8" s="269"/>
      <c r="Q8" s="259">
        <v>219</v>
      </c>
      <c r="R8" s="256">
        <v>8</v>
      </c>
    </row>
    <row r="9" spans="1:18" s="79" customFormat="1" ht="53.25" customHeight="1" x14ac:dyDescent="0.2">
      <c r="A9" s="347">
        <v>2</v>
      </c>
      <c r="B9" s="348" t="s">
        <v>168</v>
      </c>
      <c r="C9" s="349" t="str">
        <f>IF(ISERROR(VLOOKUP(B9,'KAYIT LİSTESİ'!$B$4:$H$1158,2,0)),"",(VLOOKUP(B9,'KAYIT LİSTESİ'!$B$4:$H$1158,2,0)))</f>
        <v/>
      </c>
      <c r="D9" s="350" t="str">
        <f>IF(ISERROR(VLOOKUP(B9,'KAYIT LİSTESİ'!$B$4:$H$1158,4,0)),"",(VLOOKUP(B9,'KAYIT LİSTESİ'!$B$4:$H$1158,4,0)))</f>
        <v/>
      </c>
      <c r="E9" s="351" t="str">
        <f>IF(ISERROR(VLOOKUP(B9,'KAYIT LİSTESİ'!$B$4:$H$1158,5,0)),"",(VLOOKUP(B9,'KAYIT LİSTESİ'!$B$4:$H$1158,5,0)))</f>
        <v/>
      </c>
      <c r="F9" s="351" t="str">
        <f>IF(ISERROR(VLOOKUP(B9,'KAYIT LİSTESİ'!$B$4:$H$1158,6,0)),"",(VLOOKUP(B9,'KAYIT LİSTESİ'!$B$4:$H$1158,6,0)))</f>
        <v/>
      </c>
      <c r="G9" s="378"/>
      <c r="H9" s="378"/>
      <c r="I9" s="378"/>
      <c r="J9" s="326">
        <f t="shared" ref="J9:J32" si="0">MAX(G9:I9)</f>
        <v>0</v>
      </c>
      <c r="K9" s="380"/>
      <c r="L9" s="380"/>
      <c r="M9" s="380"/>
      <c r="N9" s="327">
        <f t="shared" ref="N9:N32" si="1">MAX(G9:M9)</f>
        <v>0</v>
      </c>
      <c r="O9" s="366"/>
      <c r="P9" s="269"/>
      <c r="Q9" s="259">
        <v>227</v>
      </c>
      <c r="R9" s="256">
        <v>9</v>
      </c>
    </row>
    <row r="10" spans="1:18" s="79" customFormat="1" ht="53.25" customHeight="1" x14ac:dyDescent="0.2">
      <c r="A10" s="347">
        <v>3</v>
      </c>
      <c r="B10" s="348" t="s">
        <v>169</v>
      </c>
      <c r="C10" s="349" t="str">
        <f>IF(ISERROR(VLOOKUP(B10,'KAYIT LİSTESİ'!$B$4:$H$1158,2,0)),"",(VLOOKUP(B10,'KAYIT LİSTESİ'!$B$4:$H$1158,2,0)))</f>
        <v/>
      </c>
      <c r="D10" s="350" t="str">
        <f>IF(ISERROR(VLOOKUP(B10,'KAYIT LİSTESİ'!$B$4:$H$1158,4,0)),"",(VLOOKUP(B10,'KAYIT LİSTESİ'!$B$4:$H$1158,4,0)))</f>
        <v/>
      </c>
      <c r="E10" s="351" t="str">
        <f>IF(ISERROR(VLOOKUP(B10,'KAYIT LİSTESİ'!$B$4:$H$1158,5,0)),"",(VLOOKUP(B10,'KAYIT LİSTESİ'!$B$4:$H$1158,5,0)))</f>
        <v/>
      </c>
      <c r="F10" s="351" t="str">
        <f>IF(ISERROR(VLOOKUP(B10,'KAYIT LİSTESİ'!$B$4:$H$1158,6,0)),"",(VLOOKUP(B10,'KAYIT LİSTESİ'!$B$4:$H$1158,6,0)))</f>
        <v/>
      </c>
      <c r="G10" s="378"/>
      <c r="H10" s="378"/>
      <c r="I10" s="378"/>
      <c r="J10" s="326">
        <f t="shared" si="0"/>
        <v>0</v>
      </c>
      <c r="K10" s="380"/>
      <c r="L10" s="380"/>
      <c r="M10" s="380"/>
      <c r="N10" s="327">
        <f t="shared" si="1"/>
        <v>0</v>
      </c>
      <c r="O10" s="366"/>
      <c r="P10" s="269"/>
      <c r="Q10" s="259">
        <v>235</v>
      </c>
      <c r="R10" s="256">
        <v>10</v>
      </c>
    </row>
    <row r="11" spans="1:18" s="79" customFormat="1" ht="53.25" customHeight="1" x14ac:dyDescent="0.2">
      <c r="A11" s="347">
        <v>4</v>
      </c>
      <c r="B11" s="348" t="s">
        <v>170</v>
      </c>
      <c r="C11" s="349" t="str">
        <f>IF(ISERROR(VLOOKUP(B11,'KAYIT LİSTESİ'!$B$4:$H$1158,2,0)),"",(VLOOKUP(B11,'KAYIT LİSTESİ'!$B$4:$H$1158,2,0)))</f>
        <v/>
      </c>
      <c r="D11" s="350" t="str">
        <f>IF(ISERROR(VLOOKUP(B11,'KAYIT LİSTESİ'!$B$4:$H$1158,4,0)),"",(VLOOKUP(B11,'KAYIT LİSTESİ'!$B$4:$H$1158,4,0)))</f>
        <v/>
      </c>
      <c r="E11" s="351" t="str">
        <f>IF(ISERROR(VLOOKUP(B11,'KAYIT LİSTESİ'!$B$4:$H$1158,5,0)),"",(VLOOKUP(B11,'KAYIT LİSTESİ'!$B$4:$H$1158,5,0)))</f>
        <v/>
      </c>
      <c r="F11" s="351" t="str">
        <f>IF(ISERROR(VLOOKUP(B11,'KAYIT LİSTESİ'!$B$4:$H$1158,6,0)),"",(VLOOKUP(B11,'KAYIT LİSTESİ'!$B$4:$H$1158,6,0)))</f>
        <v/>
      </c>
      <c r="G11" s="378"/>
      <c r="H11" s="378"/>
      <c r="I11" s="378"/>
      <c r="J11" s="326">
        <f t="shared" si="0"/>
        <v>0</v>
      </c>
      <c r="K11" s="380"/>
      <c r="L11" s="380"/>
      <c r="M11" s="380"/>
      <c r="N11" s="327">
        <f t="shared" si="1"/>
        <v>0</v>
      </c>
      <c r="O11" s="366"/>
      <c r="P11" s="269"/>
      <c r="Q11" s="259">
        <v>243</v>
      </c>
      <c r="R11" s="256">
        <v>11</v>
      </c>
    </row>
    <row r="12" spans="1:18" s="79" customFormat="1" ht="53.25" customHeight="1" x14ac:dyDescent="0.2">
      <c r="A12" s="347">
        <v>5</v>
      </c>
      <c r="B12" s="348" t="s">
        <v>171</v>
      </c>
      <c r="C12" s="349" t="str">
        <f>IF(ISERROR(VLOOKUP(B12,'KAYIT LİSTESİ'!$B$4:$H$1158,2,0)),"",(VLOOKUP(B12,'KAYIT LİSTESİ'!$B$4:$H$1158,2,0)))</f>
        <v/>
      </c>
      <c r="D12" s="350" t="str">
        <f>IF(ISERROR(VLOOKUP(B12,'KAYIT LİSTESİ'!$B$4:$H$1158,4,0)),"",(VLOOKUP(B12,'KAYIT LİSTESİ'!$B$4:$H$1158,4,0)))</f>
        <v/>
      </c>
      <c r="E12" s="351" t="str">
        <f>IF(ISERROR(VLOOKUP(B12,'KAYIT LİSTESİ'!$B$4:$H$1158,5,0)),"",(VLOOKUP(B12,'KAYIT LİSTESİ'!$B$4:$H$1158,5,0)))</f>
        <v/>
      </c>
      <c r="F12" s="351" t="str">
        <f>IF(ISERROR(VLOOKUP(B12,'KAYIT LİSTESİ'!$B$4:$H$1158,6,0)),"",(VLOOKUP(B12,'KAYIT LİSTESİ'!$B$4:$H$1158,6,0)))</f>
        <v/>
      </c>
      <c r="G12" s="378"/>
      <c r="H12" s="378"/>
      <c r="I12" s="378"/>
      <c r="J12" s="326">
        <f t="shared" si="0"/>
        <v>0</v>
      </c>
      <c r="K12" s="380"/>
      <c r="L12" s="380"/>
      <c r="M12" s="380"/>
      <c r="N12" s="327">
        <f t="shared" si="1"/>
        <v>0</v>
      </c>
      <c r="O12" s="366"/>
      <c r="P12" s="269"/>
      <c r="Q12" s="259">
        <v>251</v>
      </c>
      <c r="R12" s="256">
        <v>12</v>
      </c>
    </row>
    <row r="13" spans="1:18" s="79" customFormat="1" ht="53.25" customHeight="1" x14ac:dyDescent="0.2">
      <c r="A13" s="347">
        <v>6</v>
      </c>
      <c r="B13" s="348" t="s">
        <v>172</v>
      </c>
      <c r="C13" s="349" t="str">
        <f>IF(ISERROR(VLOOKUP(B13,'KAYIT LİSTESİ'!$B$4:$H$1158,2,0)),"",(VLOOKUP(B13,'KAYIT LİSTESİ'!$B$4:$H$1158,2,0)))</f>
        <v/>
      </c>
      <c r="D13" s="350" t="str">
        <f>IF(ISERROR(VLOOKUP(B13,'KAYIT LİSTESİ'!$B$4:$H$1158,4,0)),"",(VLOOKUP(B13,'KAYIT LİSTESİ'!$B$4:$H$1158,4,0)))</f>
        <v/>
      </c>
      <c r="E13" s="351" t="str">
        <f>IF(ISERROR(VLOOKUP(B13,'KAYIT LİSTESİ'!$B$4:$H$1158,5,0)),"",(VLOOKUP(B13,'KAYIT LİSTESİ'!$B$4:$H$1158,5,0)))</f>
        <v/>
      </c>
      <c r="F13" s="351" t="str">
        <f>IF(ISERROR(VLOOKUP(B13,'KAYIT LİSTESİ'!$B$4:$H$1158,6,0)),"",(VLOOKUP(B13,'KAYIT LİSTESİ'!$B$4:$H$1158,6,0)))</f>
        <v/>
      </c>
      <c r="G13" s="378"/>
      <c r="H13" s="378"/>
      <c r="I13" s="378"/>
      <c r="J13" s="326">
        <f t="shared" si="0"/>
        <v>0</v>
      </c>
      <c r="K13" s="380"/>
      <c r="L13" s="380"/>
      <c r="M13" s="380"/>
      <c r="N13" s="327">
        <f t="shared" si="1"/>
        <v>0</v>
      </c>
      <c r="O13" s="366"/>
      <c r="P13" s="269"/>
      <c r="Q13" s="259">
        <v>259</v>
      </c>
      <c r="R13" s="256">
        <v>13</v>
      </c>
    </row>
    <row r="14" spans="1:18" s="79" customFormat="1" ht="53.25" customHeight="1" x14ac:dyDescent="0.2">
      <c r="A14" s="347">
        <v>7</v>
      </c>
      <c r="B14" s="348" t="s">
        <v>173</v>
      </c>
      <c r="C14" s="349" t="str">
        <f>IF(ISERROR(VLOOKUP(B14,'KAYIT LİSTESİ'!$B$4:$H$1158,2,0)),"",(VLOOKUP(B14,'KAYIT LİSTESİ'!$B$4:$H$1158,2,0)))</f>
        <v/>
      </c>
      <c r="D14" s="350" t="str">
        <f>IF(ISERROR(VLOOKUP(B14,'KAYIT LİSTESİ'!$B$4:$H$1158,4,0)),"",(VLOOKUP(B14,'KAYIT LİSTESİ'!$B$4:$H$1158,4,0)))</f>
        <v/>
      </c>
      <c r="E14" s="351" t="str">
        <f>IF(ISERROR(VLOOKUP(B14,'KAYIT LİSTESİ'!$B$4:$H$1158,5,0)),"",(VLOOKUP(B14,'KAYIT LİSTESİ'!$B$4:$H$1158,5,0)))</f>
        <v/>
      </c>
      <c r="F14" s="351" t="str">
        <f>IF(ISERROR(VLOOKUP(B14,'KAYIT LİSTESİ'!$B$4:$H$1158,6,0)),"",(VLOOKUP(B14,'KAYIT LİSTESİ'!$B$4:$H$1158,6,0)))</f>
        <v/>
      </c>
      <c r="G14" s="378"/>
      <c r="H14" s="378"/>
      <c r="I14" s="378"/>
      <c r="J14" s="326">
        <f t="shared" si="0"/>
        <v>0</v>
      </c>
      <c r="K14" s="380"/>
      <c r="L14" s="380"/>
      <c r="M14" s="380"/>
      <c r="N14" s="327">
        <f t="shared" si="1"/>
        <v>0</v>
      </c>
      <c r="O14" s="366"/>
      <c r="P14" s="269"/>
      <c r="Q14" s="259">
        <v>267</v>
      </c>
      <c r="R14" s="256">
        <v>14</v>
      </c>
    </row>
    <row r="15" spans="1:18" s="79" customFormat="1" ht="53.25" customHeight="1" x14ac:dyDescent="0.2">
      <c r="A15" s="347">
        <v>8</v>
      </c>
      <c r="B15" s="348" t="s">
        <v>174</v>
      </c>
      <c r="C15" s="349" t="str">
        <f>IF(ISERROR(VLOOKUP(B15,'KAYIT LİSTESİ'!$B$4:$H$1158,2,0)),"",(VLOOKUP(B15,'KAYIT LİSTESİ'!$B$4:$H$1158,2,0)))</f>
        <v/>
      </c>
      <c r="D15" s="350" t="str">
        <f>IF(ISERROR(VLOOKUP(B15,'KAYIT LİSTESİ'!$B$4:$H$1158,4,0)),"",(VLOOKUP(B15,'KAYIT LİSTESİ'!$B$4:$H$1158,4,0)))</f>
        <v/>
      </c>
      <c r="E15" s="351" t="str">
        <f>IF(ISERROR(VLOOKUP(B15,'KAYIT LİSTESİ'!$B$4:$H$1158,5,0)),"",(VLOOKUP(B15,'KAYIT LİSTESİ'!$B$4:$H$1158,5,0)))</f>
        <v/>
      </c>
      <c r="F15" s="351" t="str">
        <f>IF(ISERROR(VLOOKUP(B15,'KAYIT LİSTESİ'!$B$4:$H$1158,6,0)),"",(VLOOKUP(B15,'KAYIT LİSTESİ'!$B$4:$H$1158,6,0)))</f>
        <v/>
      </c>
      <c r="G15" s="378"/>
      <c r="H15" s="378"/>
      <c r="I15" s="378"/>
      <c r="J15" s="326">
        <f t="shared" si="0"/>
        <v>0</v>
      </c>
      <c r="K15" s="380"/>
      <c r="L15" s="380"/>
      <c r="M15" s="380"/>
      <c r="N15" s="327">
        <f t="shared" si="1"/>
        <v>0</v>
      </c>
      <c r="O15" s="366"/>
      <c r="P15" s="269"/>
      <c r="Q15" s="259">
        <v>275</v>
      </c>
      <c r="R15" s="256">
        <v>15</v>
      </c>
    </row>
    <row r="16" spans="1:18" s="79" customFormat="1" ht="53.25" customHeight="1" x14ac:dyDescent="0.2">
      <c r="A16" s="347"/>
      <c r="B16" s="348" t="s">
        <v>175</v>
      </c>
      <c r="C16" s="349" t="str">
        <f>IF(ISERROR(VLOOKUP(B16,'KAYIT LİSTESİ'!$B$4:$H$1158,2,0)),"",(VLOOKUP(B16,'KAYIT LİSTESİ'!$B$4:$H$1158,2,0)))</f>
        <v/>
      </c>
      <c r="D16" s="350" t="str">
        <f>IF(ISERROR(VLOOKUP(B16,'KAYIT LİSTESİ'!$B$4:$H$1158,4,0)),"",(VLOOKUP(B16,'KAYIT LİSTESİ'!$B$4:$H$1158,4,0)))</f>
        <v/>
      </c>
      <c r="E16" s="351" t="str">
        <f>IF(ISERROR(VLOOKUP(B16,'KAYIT LİSTESİ'!$B$4:$H$1158,5,0)),"",(VLOOKUP(B16,'KAYIT LİSTESİ'!$B$4:$H$1158,5,0)))</f>
        <v/>
      </c>
      <c r="F16" s="351" t="str">
        <f>IF(ISERROR(VLOOKUP(B16,'KAYIT LİSTESİ'!$B$4:$H$1158,6,0)),"",(VLOOKUP(B16,'KAYIT LİSTESİ'!$B$4:$H$1158,6,0)))</f>
        <v/>
      </c>
      <c r="G16" s="378"/>
      <c r="H16" s="378"/>
      <c r="I16" s="378"/>
      <c r="J16" s="326">
        <f t="shared" si="0"/>
        <v>0</v>
      </c>
      <c r="K16" s="380"/>
      <c r="L16" s="380"/>
      <c r="M16" s="380"/>
      <c r="N16" s="327">
        <f t="shared" si="1"/>
        <v>0</v>
      </c>
      <c r="O16" s="366"/>
      <c r="P16" s="269"/>
      <c r="Q16" s="259">
        <v>281</v>
      </c>
      <c r="R16" s="256">
        <v>16</v>
      </c>
    </row>
    <row r="17" spans="1:18" s="79" customFormat="1" ht="53.25" customHeight="1" x14ac:dyDescent="0.2">
      <c r="A17" s="347"/>
      <c r="B17" s="348" t="s">
        <v>176</v>
      </c>
      <c r="C17" s="349" t="str">
        <f>IF(ISERROR(VLOOKUP(B17,'KAYIT LİSTESİ'!$B$4:$H$1158,2,0)),"",(VLOOKUP(B17,'KAYIT LİSTESİ'!$B$4:$H$1158,2,0)))</f>
        <v/>
      </c>
      <c r="D17" s="350" t="str">
        <f>IF(ISERROR(VLOOKUP(B17,'KAYIT LİSTESİ'!$B$4:$H$1158,4,0)),"",(VLOOKUP(B17,'KAYIT LİSTESİ'!$B$4:$H$1158,4,0)))</f>
        <v/>
      </c>
      <c r="E17" s="351" t="str">
        <f>IF(ISERROR(VLOOKUP(B17,'KAYIT LİSTESİ'!$B$4:$H$1158,5,0)),"",(VLOOKUP(B17,'KAYIT LİSTESİ'!$B$4:$H$1158,5,0)))</f>
        <v/>
      </c>
      <c r="F17" s="351" t="str">
        <f>IF(ISERROR(VLOOKUP(B17,'KAYIT LİSTESİ'!$B$4:$H$1158,6,0)),"",(VLOOKUP(B17,'KAYIT LİSTESİ'!$B$4:$H$1158,6,0)))</f>
        <v/>
      </c>
      <c r="G17" s="378"/>
      <c r="H17" s="378"/>
      <c r="I17" s="378"/>
      <c r="J17" s="326">
        <f t="shared" si="0"/>
        <v>0</v>
      </c>
      <c r="K17" s="380"/>
      <c r="L17" s="380"/>
      <c r="M17" s="380"/>
      <c r="N17" s="327">
        <f t="shared" si="1"/>
        <v>0</v>
      </c>
      <c r="O17" s="366"/>
      <c r="P17" s="269"/>
      <c r="Q17" s="259">
        <v>287</v>
      </c>
      <c r="R17" s="256">
        <v>17</v>
      </c>
    </row>
    <row r="18" spans="1:18" s="79" customFormat="1" ht="53.25" customHeight="1" x14ac:dyDescent="0.2">
      <c r="A18" s="347"/>
      <c r="B18" s="348" t="s">
        <v>177</v>
      </c>
      <c r="C18" s="349" t="str">
        <f>IF(ISERROR(VLOOKUP(B18,'KAYIT LİSTESİ'!$B$4:$H$1158,2,0)),"",(VLOOKUP(B18,'KAYIT LİSTESİ'!$B$4:$H$1158,2,0)))</f>
        <v/>
      </c>
      <c r="D18" s="350" t="str">
        <f>IF(ISERROR(VLOOKUP(B18,'KAYIT LİSTESİ'!$B$4:$H$1158,4,0)),"",(VLOOKUP(B18,'KAYIT LİSTESİ'!$B$4:$H$1158,4,0)))</f>
        <v/>
      </c>
      <c r="E18" s="351" t="str">
        <f>IF(ISERROR(VLOOKUP(B18,'KAYIT LİSTESİ'!$B$4:$H$1158,5,0)),"",(VLOOKUP(B18,'KAYIT LİSTESİ'!$B$4:$H$1158,5,0)))</f>
        <v/>
      </c>
      <c r="F18" s="351" t="str">
        <f>IF(ISERROR(VLOOKUP(B18,'KAYIT LİSTESİ'!$B$4:$H$1158,6,0)),"",(VLOOKUP(B18,'KAYIT LİSTESİ'!$B$4:$H$1158,6,0)))</f>
        <v/>
      </c>
      <c r="G18" s="378"/>
      <c r="H18" s="378"/>
      <c r="I18" s="378"/>
      <c r="J18" s="326">
        <f t="shared" si="0"/>
        <v>0</v>
      </c>
      <c r="K18" s="380"/>
      <c r="L18" s="380"/>
      <c r="M18" s="380"/>
      <c r="N18" s="327">
        <f t="shared" si="1"/>
        <v>0</v>
      </c>
      <c r="O18" s="366"/>
      <c r="P18" s="269"/>
      <c r="Q18" s="259">
        <v>293</v>
      </c>
      <c r="R18" s="256">
        <v>18</v>
      </c>
    </row>
    <row r="19" spans="1:18" s="79" customFormat="1" ht="53.25" customHeight="1" x14ac:dyDescent="0.2">
      <c r="A19" s="347"/>
      <c r="B19" s="348" t="s">
        <v>178</v>
      </c>
      <c r="C19" s="349" t="str">
        <f>IF(ISERROR(VLOOKUP(B19,'KAYIT LİSTESİ'!$B$4:$H$1158,2,0)),"",(VLOOKUP(B19,'KAYIT LİSTESİ'!$B$4:$H$1158,2,0)))</f>
        <v/>
      </c>
      <c r="D19" s="350" t="str">
        <f>IF(ISERROR(VLOOKUP(B19,'KAYIT LİSTESİ'!$B$4:$H$1158,4,0)),"",(VLOOKUP(B19,'KAYIT LİSTESİ'!$B$4:$H$1158,4,0)))</f>
        <v/>
      </c>
      <c r="E19" s="351" t="str">
        <f>IF(ISERROR(VLOOKUP(B19,'KAYIT LİSTESİ'!$B$4:$H$1158,5,0)),"",(VLOOKUP(B19,'KAYIT LİSTESİ'!$B$4:$H$1158,5,0)))</f>
        <v/>
      </c>
      <c r="F19" s="351" t="str">
        <f>IF(ISERROR(VLOOKUP(B19,'KAYIT LİSTESİ'!$B$4:$H$1158,6,0)),"",(VLOOKUP(B19,'KAYIT LİSTESİ'!$B$4:$H$1158,6,0)))</f>
        <v/>
      </c>
      <c r="G19" s="378"/>
      <c r="H19" s="378"/>
      <c r="I19" s="378"/>
      <c r="J19" s="326">
        <f t="shared" si="0"/>
        <v>0</v>
      </c>
      <c r="K19" s="380"/>
      <c r="L19" s="380"/>
      <c r="M19" s="380"/>
      <c r="N19" s="327">
        <f t="shared" si="1"/>
        <v>0</v>
      </c>
      <c r="O19" s="366"/>
      <c r="P19" s="269"/>
      <c r="Q19" s="259">
        <v>299</v>
      </c>
      <c r="R19" s="256">
        <v>19</v>
      </c>
    </row>
    <row r="20" spans="1:18" s="79" customFormat="1" ht="53.25" customHeight="1" x14ac:dyDescent="0.2">
      <c r="A20" s="347"/>
      <c r="B20" s="348" t="s">
        <v>179</v>
      </c>
      <c r="C20" s="349" t="str">
        <f>IF(ISERROR(VLOOKUP(B20,'KAYIT LİSTESİ'!$B$4:$H$1158,2,0)),"",(VLOOKUP(B20,'KAYIT LİSTESİ'!$B$4:$H$1158,2,0)))</f>
        <v/>
      </c>
      <c r="D20" s="350" t="str">
        <f>IF(ISERROR(VLOOKUP(B20,'KAYIT LİSTESİ'!$B$4:$H$1158,4,0)),"",(VLOOKUP(B20,'KAYIT LİSTESİ'!$B$4:$H$1158,4,0)))</f>
        <v/>
      </c>
      <c r="E20" s="351" t="str">
        <f>IF(ISERROR(VLOOKUP(B20,'KAYIT LİSTESİ'!$B$4:$H$1158,5,0)),"",(VLOOKUP(B20,'KAYIT LİSTESİ'!$B$4:$H$1158,5,0)))</f>
        <v/>
      </c>
      <c r="F20" s="351" t="str">
        <f>IF(ISERROR(VLOOKUP(B20,'KAYIT LİSTESİ'!$B$4:$H$1158,6,0)),"",(VLOOKUP(B20,'KAYIT LİSTESİ'!$B$4:$H$1158,6,0)))</f>
        <v/>
      </c>
      <c r="G20" s="378"/>
      <c r="H20" s="378"/>
      <c r="I20" s="378"/>
      <c r="J20" s="326">
        <f t="shared" si="0"/>
        <v>0</v>
      </c>
      <c r="K20" s="380"/>
      <c r="L20" s="380"/>
      <c r="M20" s="380"/>
      <c r="N20" s="327">
        <f t="shared" si="1"/>
        <v>0</v>
      </c>
      <c r="O20" s="366"/>
      <c r="P20" s="269"/>
      <c r="Q20" s="259">
        <v>305</v>
      </c>
      <c r="R20" s="256">
        <v>20</v>
      </c>
    </row>
    <row r="21" spans="1:18" s="79" customFormat="1" ht="53.25" customHeight="1" x14ac:dyDescent="0.2">
      <c r="A21" s="347"/>
      <c r="B21" s="348" t="s">
        <v>180</v>
      </c>
      <c r="C21" s="349" t="str">
        <f>IF(ISERROR(VLOOKUP(B21,'KAYIT LİSTESİ'!$B$4:$H$1158,2,0)),"",(VLOOKUP(B21,'KAYIT LİSTESİ'!$B$4:$H$1158,2,0)))</f>
        <v/>
      </c>
      <c r="D21" s="350" t="str">
        <f>IF(ISERROR(VLOOKUP(B21,'KAYIT LİSTESİ'!$B$4:$H$1158,4,0)),"",(VLOOKUP(B21,'KAYIT LİSTESİ'!$B$4:$H$1158,4,0)))</f>
        <v/>
      </c>
      <c r="E21" s="351" t="str">
        <f>IF(ISERROR(VLOOKUP(B21,'KAYIT LİSTESİ'!$B$4:$H$1158,5,0)),"",(VLOOKUP(B21,'KAYIT LİSTESİ'!$B$4:$H$1158,5,0)))</f>
        <v/>
      </c>
      <c r="F21" s="351" t="str">
        <f>IF(ISERROR(VLOOKUP(B21,'KAYIT LİSTESİ'!$B$4:$H$1158,6,0)),"",(VLOOKUP(B21,'KAYIT LİSTESİ'!$B$4:$H$1158,6,0)))</f>
        <v/>
      </c>
      <c r="G21" s="378"/>
      <c r="H21" s="378"/>
      <c r="I21" s="378"/>
      <c r="J21" s="326">
        <f t="shared" si="0"/>
        <v>0</v>
      </c>
      <c r="K21" s="380"/>
      <c r="L21" s="380"/>
      <c r="M21" s="380"/>
      <c r="N21" s="327">
        <f t="shared" si="1"/>
        <v>0</v>
      </c>
      <c r="O21" s="366"/>
      <c r="P21" s="269"/>
      <c r="Q21" s="259">
        <v>311</v>
      </c>
      <c r="R21" s="256">
        <v>21</v>
      </c>
    </row>
    <row r="22" spans="1:18" s="79" customFormat="1" ht="53.25" customHeight="1" x14ac:dyDescent="0.2">
      <c r="A22" s="347"/>
      <c r="B22" s="348" t="s">
        <v>181</v>
      </c>
      <c r="C22" s="349" t="str">
        <f>IF(ISERROR(VLOOKUP(B22,'KAYIT LİSTESİ'!$B$4:$H$1158,2,0)),"",(VLOOKUP(B22,'KAYIT LİSTESİ'!$B$4:$H$1158,2,0)))</f>
        <v/>
      </c>
      <c r="D22" s="350" t="str">
        <f>IF(ISERROR(VLOOKUP(B22,'KAYIT LİSTESİ'!$B$4:$H$1158,4,0)),"",(VLOOKUP(B22,'KAYIT LİSTESİ'!$B$4:$H$1158,4,0)))</f>
        <v/>
      </c>
      <c r="E22" s="351" t="str">
        <f>IF(ISERROR(VLOOKUP(B22,'KAYIT LİSTESİ'!$B$4:$H$1158,5,0)),"",(VLOOKUP(B22,'KAYIT LİSTESİ'!$B$4:$H$1158,5,0)))</f>
        <v/>
      </c>
      <c r="F22" s="351" t="str">
        <f>IF(ISERROR(VLOOKUP(B22,'KAYIT LİSTESİ'!$B$4:$H$1158,6,0)),"",(VLOOKUP(B22,'KAYIT LİSTESİ'!$B$4:$H$1158,6,0)))</f>
        <v/>
      </c>
      <c r="G22" s="378"/>
      <c r="H22" s="378"/>
      <c r="I22" s="378"/>
      <c r="J22" s="326">
        <f t="shared" si="0"/>
        <v>0</v>
      </c>
      <c r="K22" s="380"/>
      <c r="L22" s="380"/>
      <c r="M22" s="380"/>
      <c r="N22" s="327">
        <f t="shared" si="1"/>
        <v>0</v>
      </c>
      <c r="O22" s="366"/>
      <c r="P22" s="269"/>
      <c r="Q22" s="259">
        <v>317</v>
      </c>
      <c r="R22" s="256">
        <v>22</v>
      </c>
    </row>
    <row r="23" spans="1:18" s="79" customFormat="1" ht="53.25" customHeight="1" x14ac:dyDescent="0.2">
      <c r="A23" s="347"/>
      <c r="B23" s="348" t="s">
        <v>182</v>
      </c>
      <c r="C23" s="349" t="str">
        <f>IF(ISERROR(VLOOKUP(B23,'KAYIT LİSTESİ'!$B$4:$H$1158,2,0)),"",(VLOOKUP(B23,'KAYIT LİSTESİ'!$B$4:$H$1158,2,0)))</f>
        <v/>
      </c>
      <c r="D23" s="350" t="str">
        <f>IF(ISERROR(VLOOKUP(B23,'KAYIT LİSTESİ'!$B$4:$H$1158,4,0)),"",(VLOOKUP(B23,'KAYIT LİSTESİ'!$B$4:$H$1158,4,0)))</f>
        <v/>
      </c>
      <c r="E23" s="351" t="str">
        <f>IF(ISERROR(VLOOKUP(B23,'KAYIT LİSTESİ'!$B$4:$H$1158,5,0)),"",(VLOOKUP(B23,'KAYIT LİSTESİ'!$B$4:$H$1158,5,0)))</f>
        <v/>
      </c>
      <c r="F23" s="351" t="str">
        <f>IF(ISERROR(VLOOKUP(B23,'KAYIT LİSTESİ'!$B$4:$H$1158,6,0)),"",(VLOOKUP(B23,'KAYIT LİSTESİ'!$B$4:$H$1158,6,0)))</f>
        <v/>
      </c>
      <c r="G23" s="378"/>
      <c r="H23" s="378"/>
      <c r="I23" s="378"/>
      <c r="J23" s="326">
        <f t="shared" si="0"/>
        <v>0</v>
      </c>
      <c r="K23" s="380"/>
      <c r="L23" s="380"/>
      <c r="M23" s="380"/>
      <c r="N23" s="327">
        <f t="shared" si="1"/>
        <v>0</v>
      </c>
      <c r="O23" s="366"/>
      <c r="P23" s="269"/>
      <c r="Q23" s="259">
        <v>323</v>
      </c>
      <c r="R23" s="256">
        <v>23</v>
      </c>
    </row>
    <row r="24" spans="1:18" s="79" customFormat="1" ht="53.25" customHeight="1" x14ac:dyDescent="0.2">
      <c r="A24" s="347"/>
      <c r="B24" s="348" t="s">
        <v>183</v>
      </c>
      <c r="C24" s="349" t="str">
        <f>IF(ISERROR(VLOOKUP(B24,'KAYIT LİSTESİ'!$B$4:$H$1158,2,0)),"",(VLOOKUP(B24,'KAYIT LİSTESİ'!$B$4:$H$1158,2,0)))</f>
        <v/>
      </c>
      <c r="D24" s="350" t="str">
        <f>IF(ISERROR(VLOOKUP(B24,'KAYIT LİSTESİ'!$B$4:$H$1158,4,0)),"",(VLOOKUP(B24,'KAYIT LİSTESİ'!$B$4:$H$1158,4,0)))</f>
        <v/>
      </c>
      <c r="E24" s="351" t="str">
        <f>IF(ISERROR(VLOOKUP(B24,'KAYIT LİSTESİ'!$B$4:$H$1158,5,0)),"",(VLOOKUP(B24,'KAYIT LİSTESİ'!$B$4:$H$1158,5,0)))</f>
        <v/>
      </c>
      <c r="F24" s="351" t="str">
        <f>IF(ISERROR(VLOOKUP(B24,'KAYIT LİSTESİ'!$B$4:$H$1158,6,0)),"",(VLOOKUP(B24,'KAYIT LİSTESİ'!$B$4:$H$1158,6,0)))</f>
        <v/>
      </c>
      <c r="G24" s="378"/>
      <c r="H24" s="378"/>
      <c r="I24" s="378"/>
      <c r="J24" s="326">
        <f t="shared" si="0"/>
        <v>0</v>
      </c>
      <c r="K24" s="380"/>
      <c r="L24" s="380"/>
      <c r="M24" s="380"/>
      <c r="N24" s="327">
        <f t="shared" si="1"/>
        <v>0</v>
      </c>
      <c r="O24" s="366"/>
      <c r="P24" s="269"/>
      <c r="Q24" s="259">
        <v>329</v>
      </c>
      <c r="R24" s="256">
        <v>24</v>
      </c>
    </row>
    <row r="25" spans="1:18" s="79" customFormat="1" ht="53.25" customHeight="1" x14ac:dyDescent="0.2">
      <c r="A25" s="347"/>
      <c r="B25" s="348" t="s">
        <v>184</v>
      </c>
      <c r="C25" s="349" t="str">
        <f>IF(ISERROR(VLOOKUP(B25,'KAYIT LİSTESİ'!$B$4:$H$1158,2,0)),"",(VLOOKUP(B25,'KAYIT LİSTESİ'!$B$4:$H$1158,2,0)))</f>
        <v/>
      </c>
      <c r="D25" s="350" t="str">
        <f>IF(ISERROR(VLOOKUP(B25,'KAYIT LİSTESİ'!$B$4:$H$1158,4,0)),"",(VLOOKUP(B25,'KAYIT LİSTESİ'!$B$4:$H$1158,4,0)))</f>
        <v/>
      </c>
      <c r="E25" s="351" t="str">
        <f>IF(ISERROR(VLOOKUP(B25,'KAYIT LİSTESİ'!$B$4:$H$1158,5,0)),"",(VLOOKUP(B25,'KAYIT LİSTESİ'!$B$4:$H$1158,5,0)))</f>
        <v/>
      </c>
      <c r="F25" s="351" t="str">
        <f>IF(ISERROR(VLOOKUP(B25,'KAYIT LİSTESİ'!$B$4:$H$1158,6,0)),"",(VLOOKUP(B25,'KAYIT LİSTESİ'!$B$4:$H$1158,6,0)))</f>
        <v/>
      </c>
      <c r="G25" s="378"/>
      <c r="H25" s="378"/>
      <c r="I25" s="378"/>
      <c r="J25" s="326">
        <f t="shared" si="0"/>
        <v>0</v>
      </c>
      <c r="K25" s="380"/>
      <c r="L25" s="380"/>
      <c r="M25" s="380"/>
      <c r="N25" s="327">
        <f t="shared" si="1"/>
        <v>0</v>
      </c>
      <c r="O25" s="366"/>
      <c r="P25" s="269"/>
      <c r="Q25" s="259">
        <v>335</v>
      </c>
      <c r="R25" s="256">
        <v>25</v>
      </c>
    </row>
    <row r="26" spans="1:18" s="79" customFormat="1" ht="53.25" customHeight="1" x14ac:dyDescent="0.2">
      <c r="A26" s="347"/>
      <c r="B26" s="348" t="s">
        <v>185</v>
      </c>
      <c r="C26" s="349" t="str">
        <f>IF(ISERROR(VLOOKUP(B26,'KAYIT LİSTESİ'!$B$4:$H$1158,2,0)),"",(VLOOKUP(B26,'KAYIT LİSTESİ'!$B$4:$H$1158,2,0)))</f>
        <v/>
      </c>
      <c r="D26" s="350" t="str">
        <f>IF(ISERROR(VLOOKUP(B26,'KAYIT LİSTESİ'!$B$4:$H$1158,4,0)),"",(VLOOKUP(B26,'KAYIT LİSTESİ'!$B$4:$H$1158,4,0)))</f>
        <v/>
      </c>
      <c r="E26" s="351" t="str">
        <f>IF(ISERROR(VLOOKUP(B26,'KAYIT LİSTESİ'!$B$4:$H$1158,5,0)),"",(VLOOKUP(B26,'KAYIT LİSTESİ'!$B$4:$H$1158,5,0)))</f>
        <v/>
      </c>
      <c r="F26" s="351" t="str">
        <f>IF(ISERROR(VLOOKUP(B26,'KAYIT LİSTESİ'!$B$4:$H$1158,6,0)),"",(VLOOKUP(B26,'KAYIT LİSTESİ'!$B$4:$H$1158,6,0)))</f>
        <v/>
      </c>
      <c r="G26" s="378"/>
      <c r="H26" s="378"/>
      <c r="I26" s="378"/>
      <c r="J26" s="326">
        <f t="shared" si="0"/>
        <v>0</v>
      </c>
      <c r="K26" s="380"/>
      <c r="L26" s="380"/>
      <c r="M26" s="380"/>
      <c r="N26" s="327">
        <f t="shared" si="1"/>
        <v>0</v>
      </c>
      <c r="O26" s="366"/>
      <c r="P26" s="269"/>
      <c r="Q26" s="259">
        <v>341</v>
      </c>
      <c r="R26" s="256">
        <v>26</v>
      </c>
    </row>
    <row r="27" spans="1:18" s="79" customFormat="1" ht="53.25" customHeight="1" x14ac:dyDescent="0.2">
      <c r="A27" s="347"/>
      <c r="B27" s="348" t="s">
        <v>186</v>
      </c>
      <c r="C27" s="349" t="str">
        <f>IF(ISERROR(VLOOKUP(B27,'KAYIT LİSTESİ'!$B$4:$H$1158,2,0)),"",(VLOOKUP(B27,'KAYIT LİSTESİ'!$B$4:$H$1158,2,0)))</f>
        <v/>
      </c>
      <c r="D27" s="350" t="str">
        <f>IF(ISERROR(VLOOKUP(B27,'KAYIT LİSTESİ'!$B$4:$H$1158,4,0)),"",(VLOOKUP(B27,'KAYIT LİSTESİ'!$B$4:$H$1158,4,0)))</f>
        <v/>
      </c>
      <c r="E27" s="351" t="str">
        <f>IF(ISERROR(VLOOKUP(B27,'KAYIT LİSTESİ'!$B$4:$H$1158,5,0)),"",(VLOOKUP(B27,'KAYIT LİSTESİ'!$B$4:$H$1158,5,0)))</f>
        <v/>
      </c>
      <c r="F27" s="351" t="str">
        <f>IF(ISERROR(VLOOKUP(B27,'KAYIT LİSTESİ'!$B$4:$H$1158,6,0)),"",(VLOOKUP(B27,'KAYIT LİSTESİ'!$B$4:$H$1158,6,0)))</f>
        <v/>
      </c>
      <c r="G27" s="378"/>
      <c r="H27" s="378"/>
      <c r="I27" s="378"/>
      <c r="J27" s="326">
        <f t="shared" si="0"/>
        <v>0</v>
      </c>
      <c r="K27" s="380"/>
      <c r="L27" s="380"/>
      <c r="M27" s="380"/>
      <c r="N27" s="327">
        <f t="shared" si="1"/>
        <v>0</v>
      </c>
      <c r="O27" s="366"/>
      <c r="P27" s="269"/>
      <c r="Q27" s="259">
        <v>347</v>
      </c>
      <c r="R27" s="256">
        <v>27</v>
      </c>
    </row>
    <row r="28" spans="1:18" s="79" customFormat="1" ht="53.25" customHeight="1" x14ac:dyDescent="0.2">
      <c r="A28" s="347"/>
      <c r="B28" s="348" t="s">
        <v>187</v>
      </c>
      <c r="C28" s="349" t="str">
        <f>IF(ISERROR(VLOOKUP(B28,'KAYIT LİSTESİ'!$B$4:$H$1158,2,0)),"",(VLOOKUP(B28,'KAYIT LİSTESİ'!$B$4:$H$1158,2,0)))</f>
        <v/>
      </c>
      <c r="D28" s="350" t="str">
        <f>IF(ISERROR(VLOOKUP(B28,'KAYIT LİSTESİ'!$B$4:$H$1158,4,0)),"",(VLOOKUP(B28,'KAYIT LİSTESİ'!$B$4:$H$1158,4,0)))</f>
        <v/>
      </c>
      <c r="E28" s="351" t="str">
        <f>IF(ISERROR(VLOOKUP(B28,'KAYIT LİSTESİ'!$B$4:$H$1158,5,0)),"",(VLOOKUP(B28,'KAYIT LİSTESİ'!$B$4:$H$1158,5,0)))</f>
        <v/>
      </c>
      <c r="F28" s="351" t="str">
        <f>IF(ISERROR(VLOOKUP(B28,'KAYIT LİSTESİ'!$B$4:$H$1158,6,0)),"",(VLOOKUP(B28,'KAYIT LİSTESİ'!$B$4:$H$1158,6,0)))</f>
        <v/>
      </c>
      <c r="G28" s="378"/>
      <c r="H28" s="378"/>
      <c r="I28" s="378"/>
      <c r="J28" s="326">
        <f t="shared" si="0"/>
        <v>0</v>
      </c>
      <c r="K28" s="380"/>
      <c r="L28" s="380"/>
      <c r="M28" s="380"/>
      <c r="N28" s="327">
        <f t="shared" si="1"/>
        <v>0</v>
      </c>
      <c r="O28" s="366"/>
      <c r="P28" s="269"/>
      <c r="Q28" s="259">
        <v>353</v>
      </c>
      <c r="R28" s="256">
        <v>28</v>
      </c>
    </row>
    <row r="29" spans="1:18" s="79" customFormat="1" ht="53.25" customHeight="1" x14ac:dyDescent="0.2">
      <c r="A29" s="347"/>
      <c r="B29" s="348" t="s">
        <v>188</v>
      </c>
      <c r="C29" s="349" t="str">
        <f>IF(ISERROR(VLOOKUP(B29,'KAYIT LİSTESİ'!$B$4:$H$1158,2,0)),"",(VLOOKUP(B29,'KAYIT LİSTESİ'!$B$4:$H$1158,2,0)))</f>
        <v/>
      </c>
      <c r="D29" s="350" t="str">
        <f>IF(ISERROR(VLOOKUP(B29,'KAYIT LİSTESİ'!$B$4:$H$1158,4,0)),"",(VLOOKUP(B29,'KAYIT LİSTESİ'!$B$4:$H$1158,4,0)))</f>
        <v/>
      </c>
      <c r="E29" s="351" t="str">
        <f>IF(ISERROR(VLOOKUP(B29,'KAYIT LİSTESİ'!$B$4:$H$1158,5,0)),"",(VLOOKUP(B29,'KAYIT LİSTESİ'!$B$4:$H$1158,5,0)))</f>
        <v/>
      </c>
      <c r="F29" s="351" t="str">
        <f>IF(ISERROR(VLOOKUP(B29,'KAYIT LİSTESİ'!$B$4:$H$1158,6,0)),"",(VLOOKUP(B29,'KAYIT LİSTESİ'!$B$4:$H$1158,6,0)))</f>
        <v/>
      </c>
      <c r="G29" s="378"/>
      <c r="H29" s="378"/>
      <c r="I29" s="378"/>
      <c r="J29" s="326">
        <f t="shared" si="0"/>
        <v>0</v>
      </c>
      <c r="K29" s="380"/>
      <c r="L29" s="380"/>
      <c r="M29" s="380"/>
      <c r="N29" s="327">
        <f t="shared" si="1"/>
        <v>0</v>
      </c>
      <c r="O29" s="366"/>
      <c r="P29" s="269"/>
      <c r="Q29" s="259">
        <v>359</v>
      </c>
      <c r="R29" s="256">
        <v>29</v>
      </c>
    </row>
    <row r="30" spans="1:18" s="79" customFormat="1" ht="53.25" customHeight="1" x14ac:dyDescent="0.2">
      <c r="A30" s="347"/>
      <c r="B30" s="348" t="s">
        <v>189</v>
      </c>
      <c r="C30" s="349" t="str">
        <f>IF(ISERROR(VLOOKUP(B30,'KAYIT LİSTESİ'!$B$4:$H$1158,2,0)),"",(VLOOKUP(B30,'KAYIT LİSTESİ'!$B$4:$H$1158,2,0)))</f>
        <v/>
      </c>
      <c r="D30" s="350" t="str">
        <f>IF(ISERROR(VLOOKUP(B30,'KAYIT LİSTESİ'!$B$4:$H$1158,4,0)),"",(VLOOKUP(B30,'KAYIT LİSTESİ'!$B$4:$H$1158,4,0)))</f>
        <v/>
      </c>
      <c r="E30" s="351" t="str">
        <f>IF(ISERROR(VLOOKUP(B30,'KAYIT LİSTESİ'!$B$4:$H$1158,5,0)),"",(VLOOKUP(B30,'KAYIT LİSTESİ'!$B$4:$H$1158,5,0)))</f>
        <v/>
      </c>
      <c r="F30" s="351" t="str">
        <f>IF(ISERROR(VLOOKUP(B30,'KAYIT LİSTESİ'!$B$4:$H$1158,6,0)),"",(VLOOKUP(B30,'KAYIT LİSTESİ'!$B$4:$H$1158,6,0)))</f>
        <v/>
      </c>
      <c r="G30" s="378"/>
      <c r="H30" s="378"/>
      <c r="I30" s="378"/>
      <c r="J30" s="326">
        <f t="shared" si="0"/>
        <v>0</v>
      </c>
      <c r="K30" s="380"/>
      <c r="L30" s="380"/>
      <c r="M30" s="380"/>
      <c r="N30" s="327">
        <f t="shared" si="1"/>
        <v>0</v>
      </c>
      <c r="O30" s="366"/>
      <c r="P30" s="269"/>
      <c r="Q30" s="259">
        <v>365</v>
      </c>
      <c r="R30" s="256">
        <v>30</v>
      </c>
    </row>
    <row r="31" spans="1:18" s="79" customFormat="1" ht="53.25" customHeight="1" x14ac:dyDescent="0.2">
      <c r="A31" s="347"/>
      <c r="B31" s="348" t="s">
        <v>190</v>
      </c>
      <c r="C31" s="349" t="str">
        <f>IF(ISERROR(VLOOKUP(B31,'KAYIT LİSTESİ'!$B$4:$H$1158,2,0)),"",(VLOOKUP(B31,'KAYIT LİSTESİ'!$B$4:$H$1158,2,0)))</f>
        <v/>
      </c>
      <c r="D31" s="350" t="str">
        <f>IF(ISERROR(VLOOKUP(B31,'KAYIT LİSTESİ'!$B$4:$H$1158,4,0)),"",(VLOOKUP(B31,'KAYIT LİSTESİ'!$B$4:$H$1158,4,0)))</f>
        <v/>
      </c>
      <c r="E31" s="351" t="str">
        <f>IF(ISERROR(VLOOKUP(B31,'KAYIT LİSTESİ'!$B$4:$H$1158,5,0)),"",(VLOOKUP(B31,'KAYIT LİSTESİ'!$B$4:$H$1158,5,0)))</f>
        <v/>
      </c>
      <c r="F31" s="351" t="str">
        <f>IF(ISERROR(VLOOKUP(B31,'KAYIT LİSTESİ'!$B$4:$H$1158,6,0)),"",(VLOOKUP(B31,'KAYIT LİSTESİ'!$B$4:$H$1158,6,0)))</f>
        <v/>
      </c>
      <c r="G31" s="378"/>
      <c r="H31" s="378"/>
      <c r="I31" s="378"/>
      <c r="J31" s="326">
        <f t="shared" si="0"/>
        <v>0</v>
      </c>
      <c r="K31" s="380"/>
      <c r="L31" s="380"/>
      <c r="M31" s="380"/>
      <c r="N31" s="327">
        <f t="shared" si="1"/>
        <v>0</v>
      </c>
      <c r="O31" s="366"/>
      <c r="P31" s="269"/>
      <c r="Q31" s="259">
        <v>371</v>
      </c>
      <c r="R31" s="256">
        <v>31</v>
      </c>
    </row>
    <row r="32" spans="1:18" s="79" customFormat="1" ht="53.25" customHeight="1" x14ac:dyDescent="0.2">
      <c r="A32" s="347"/>
      <c r="B32" s="348" t="s">
        <v>191</v>
      </c>
      <c r="C32" s="349" t="str">
        <f>IF(ISERROR(VLOOKUP(B32,'KAYIT LİSTESİ'!$B$4:$H$1158,2,0)),"",(VLOOKUP(B32,'KAYIT LİSTESİ'!$B$4:$H$1158,2,0)))</f>
        <v/>
      </c>
      <c r="D32" s="350" t="str">
        <f>IF(ISERROR(VLOOKUP(B32,'KAYIT LİSTESİ'!$B$4:$H$1158,4,0)),"",(VLOOKUP(B32,'KAYIT LİSTESİ'!$B$4:$H$1158,4,0)))</f>
        <v/>
      </c>
      <c r="E32" s="351" t="str">
        <f>IF(ISERROR(VLOOKUP(B32,'KAYIT LİSTESİ'!$B$4:$H$1158,5,0)),"",(VLOOKUP(B32,'KAYIT LİSTESİ'!$B$4:$H$1158,5,0)))</f>
        <v/>
      </c>
      <c r="F32" s="351" t="str">
        <f>IF(ISERROR(VLOOKUP(B32,'KAYIT LİSTESİ'!$B$4:$H$1158,6,0)),"",(VLOOKUP(B32,'KAYIT LİSTESİ'!$B$4:$H$1158,6,0)))</f>
        <v/>
      </c>
      <c r="G32" s="378"/>
      <c r="H32" s="378"/>
      <c r="I32" s="378"/>
      <c r="J32" s="326">
        <f t="shared" si="0"/>
        <v>0</v>
      </c>
      <c r="K32" s="380"/>
      <c r="L32" s="380"/>
      <c r="M32" s="380"/>
      <c r="N32" s="327">
        <f t="shared" si="1"/>
        <v>0</v>
      </c>
      <c r="O32" s="366"/>
      <c r="P32" s="269"/>
      <c r="Q32" s="259">
        <v>377</v>
      </c>
      <c r="R32" s="256">
        <v>32</v>
      </c>
    </row>
    <row r="33" spans="1:18" s="82" customFormat="1" ht="30.75" customHeight="1" x14ac:dyDescent="0.2">
      <c r="A33" s="80"/>
      <c r="B33" s="80"/>
      <c r="C33" s="80"/>
      <c r="D33" s="81"/>
      <c r="E33" s="80"/>
      <c r="N33" s="83"/>
      <c r="O33" s="80"/>
      <c r="P33" s="80"/>
      <c r="Q33" s="259">
        <v>455</v>
      </c>
      <c r="R33" s="256">
        <v>48</v>
      </c>
    </row>
    <row r="34" spans="1:18" s="82" customFormat="1" ht="30.75" customHeight="1" x14ac:dyDescent="0.2">
      <c r="A34" s="488" t="s">
        <v>4</v>
      </c>
      <c r="B34" s="488"/>
      <c r="C34" s="488"/>
      <c r="D34" s="488"/>
      <c r="E34" s="84" t="s">
        <v>0</v>
      </c>
      <c r="F34" s="84" t="s">
        <v>1</v>
      </c>
      <c r="G34" s="489" t="s">
        <v>2</v>
      </c>
      <c r="H34" s="489"/>
      <c r="I34" s="489"/>
      <c r="J34" s="489"/>
      <c r="K34" s="489"/>
      <c r="L34" s="489"/>
      <c r="M34" s="489"/>
      <c r="N34" s="489" t="s">
        <v>3</v>
      </c>
      <c r="O34" s="489"/>
      <c r="P34" s="84"/>
      <c r="Q34" s="259">
        <v>460</v>
      </c>
      <c r="R34" s="256">
        <v>49</v>
      </c>
    </row>
    <row r="35" spans="1:18" x14ac:dyDescent="0.2">
      <c r="Q35" s="259">
        <v>465</v>
      </c>
      <c r="R35" s="256">
        <v>50</v>
      </c>
    </row>
    <row r="36" spans="1:18" x14ac:dyDescent="0.2">
      <c r="Q36" s="259">
        <v>469</v>
      </c>
      <c r="R36" s="256">
        <v>51</v>
      </c>
    </row>
    <row r="37" spans="1:18" x14ac:dyDescent="0.2">
      <c r="Q37" s="260">
        <v>473</v>
      </c>
      <c r="R37" s="84">
        <v>52</v>
      </c>
    </row>
    <row r="38" spans="1:18" x14ac:dyDescent="0.2">
      <c r="Q38" s="260">
        <v>477</v>
      </c>
      <c r="R38" s="84">
        <v>53</v>
      </c>
    </row>
    <row r="39" spans="1:18" x14ac:dyDescent="0.2">
      <c r="Q39" s="260">
        <v>481</v>
      </c>
      <c r="R39" s="84">
        <v>54</v>
      </c>
    </row>
    <row r="40" spans="1:18" x14ac:dyDescent="0.2">
      <c r="Q40" s="260">
        <v>485</v>
      </c>
      <c r="R40" s="84">
        <v>55</v>
      </c>
    </row>
    <row r="41" spans="1:18" x14ac:dyDescent="0.2">
      <c r="Q41" s="260">
        <v>489</v>
      </c>
      <c r="R41" s="84">
        <v>56</v>
      </c>
    </row>
    <row r="42" spans="1:18" x14ac:dyDescent="0.2">
      <c r="Q42" s="260">
        <v>493</v>
      </c>
      <c r="R42" s="84">
        <v>57</v>
      </c>
    </row>
    <row r="43" spans="1:18" x14ac:dyDescent="0.2">
      <c r="Q43" s="260">
        <v>497</v>
      </c>
      <c r="R43" s="84">
        <v>58</v>
      </c>
    </row>
    <row r="44" spans="1:18" x14ac:dyDescent="0.2">
      <c r="Q44" s="260">
        <v>501</v>
      </c>
      <c r="R44" s="84">
        <v>59</v>
      </c>
    </row>
    <row r="45" spans="1:18" x14ac:dyDescent="0.2">
      <c r="Q45" s="260">
        <v>505</v>
      </c>
      <c r="R45" s="84">
        <v>60</v>
      </c>
    </row>
    <row r="46" spans="1:18" x14ac:dyDescent="0.2">
      <c r="Q46" s="260">
        <v>509</v>
      </c>
      <c r="R46" s="84">
        <v>61</v>
      </c>
    </row>
    <row r="47" spans="1:18" x14ac:dyDescent="0.2">
      <c r="Q47" s="260">
        <v>513</v>
      </c>
      <c r="R47" s="84">
        <v>62</v>
      </c>
    </row>
    <row r="48" spans="1:18" x14ac:dyDescent="0.2">
      <c r="Q48" s="260">
        <v>517</v>
      </c>
      <c r="R48" s="84">
        <v>63</v>
      </c>
    </row>
    <row r="49" spans="17:18" x14ac:dyDescent="0.2">
      <c r="Q49" s="260">
        <v>521</v>
      </c>
      <c r="R49" s="84">
        <v>64</v>
      </c>
    </row>
    <row r="50" spans="17:18" x14ac:dyDescent="0.2">
      <c r="Q50" s="260">
        <v>525</v>
      </c>
      <c r="R50" s="84">
        <v>65</v>
      </c>
    </row>
    <row r="51" spans="17:18" x14ac:dyDescent="0.2">
      <c r="Q51" s="260">
        <v>529</v>
      </c>
      <c r="R51" s="84">
        <v>66</v>
      </c>
    </row>
    <row r="52" spans="17:18" x14ac:dyDescent="0.2">
      <c r="Q52" s="260">
        <v>533</v>
      </c>
      <c r="R52" s="84">
        <v>67</v>
      </c>
    </row>
    <row r="53" spans="17:18" x14ac:dyDescent="0.2">
      <c r="Q53" s="260">
        <v>537</v>
      </c>
      <c r="R53" s="84">
        <v>68</v>
      </c>
    </row>
    <row r="54" spans="17:18" x14ac:dyDescent="0.2">
      <c r="Q54" s="260">
        <v>541</v>
      </c>
      <c r="R54" s="84">
        <v>69</v>
      </c>
    </row>
    <row r="55" spans="17:18" x14ac:dyDescent="0.2">
      <c r="Q55" s="260">
        <v>545</v>
      </c>
      <c r="R55" s="84">
        <v>70</v>
      </c>
    </row>
    <row r="56" spans="17:18" x14ac:dyDescent="0.2">
      <c r="Q56" s="260">
        <v>549</v>
      </c>
      <c r="R56" s="84">
        <v>71</v>
      </c>
    </row>
    <row r="57" spans="17:18" x14ac:dyDescent="0.2">
      <c r="Q57" s="260">
        <v>553</v>
      </c>
      <c r="R57" s="84">
        <v>72</v>
      </c>
    </row>
    <row r="58" spans="17:18" x14ac:dyDescent="0.2">
      <c r="Q58" s="260">
        <v>557</v>
      </c>
      <c r="R58" s="84">
        <v>73</v>
      </c>
    </row>
    <row r="59" spans="17:18" x14ac:dyDescent="0.2">
      <c r="Q59" s="260">
        <v>561</v>
      </c>
      <c r="R59" s="84">
        <v>74</v>
      </c>
    </row>
    <row r="60" spans="17:18" x14ac:dyDescent="0.2">
      <c r="Q60" s="260">
        <v>565</v>
      </c>
      <c r="R60" s="84">
        <v>75</v>
      </c>
    </row>
    <row r="61" spans="17:18" x14ac:dyDescent="0.2">
      <c r="Q61" s="260">
        <v>569</v>
      </c>
      <c r="R61" s="84">
        <v>76</v>
      </c>
    </row>
    <row r="62" spans="17:18" x14ac:dyDescent="0.2">
      <c r="Q62" s="260">
        <v>573</v>
      </c>
      <c r="R62" s="84">
        <v>77</v>
      </c>
    </row>
    <row r="63" spans="17:18" x14ac:dyDescent="0.2">
      <c r="Q63" s="260">
        <v>577</v>
      </c>
      <c r="R63" s="84">
        <v>78</v>
      </c>
    </row>
    <row r="64" spans="17:18" x14ac:dyDescent="0.2">
      <c r="Q64" s="260">
        <v>581</v>
      </c>
      <c r="R64" s="84">
        <v>79</v>
      </c>
    </row>
    <row r="65" spans="17:18" x14ac:dyDescent="0.2">
      <c r="Q65" s="260">
        <v>585</v>
      </c>
      <c r="R65" s="84">
        <v>80</v>
      </c>
    </row>
    <row r="66" spans="17:18" x14ac:dyDescent="0.2">
      <c r="Q66" s="260">
        <v>589</v>
      </c>
      <c r="R66" s="84">
        <v>81</v>
      </c>
    </row>
    <row r="67" spans="17:18" x14ac:dyDescent="0.2">
      <c r="Q67" s="260">
        <v>593</v>
      </c>
      <c r="R67" s="84">
        <v>82</v>
      </c>
    </row>
    <row r="68" spans="17:18" x14ac:dyDescent="0.2">
      <c r="Q68" s="260">
        <v>597</v>
      </c>
      <c r="R68" s="84">
        <v>83</v>
      </c>
    </row>
    <row r="69" spans="17:18" x14ac:dyDescent="0.2">
      <c r="Q69" s="260">
        <v>601</v>
      </c>
      <c r="R69" s="84">
        <v>84</v>
      </c>
    </row>
    <row r="70" spans="17:18" x14ac:dyDescent="0.2">
      <c r="Q70" s="260">
        <v>605</v>
      </c>
      <c r="R70" s="84">
        <v>85</v>
      </c>
    </row>
    <row r="71" spans="17:18" x14ac:dyDescent="0.2">
      <c r="Q71" s="260">
        <v>608</v>
      </c>
      <c r="R71" s="84">
        <v>86</v>
      </c>
    </row>
    <row r="72" spans="17:18" x14ac:dyDescent="0.2">
      <c r="Q72" s="260">
        <v>611</v>
      </c>
      <c r="R72" s="84">
        <v>87</v>
      </c>
    </row>
    <row r="73" spans="17:18" x14ac:dyDescent="0.2">
      <c r="Q73" s="260">
        <v>614</v>
      </c>
      <c r="R73" s="84">
        <v>88</v>
      </c>
    </row>
    <row r="74" spans="17:18" x14ac:dyDescent="0.2">
      <c r="Q74" s="260">
        <v>617</v>
      </c>
      <c r="R74" s="84">
        <v>89</v>
      </c>
    </row>
    <row r="75" spans="17:18" x14ac:dyDescent="0.2">
      <c r="Q75" s="260">
        <v>620</v>
      </c>
      <c r="R75" s="84">
        <v>90</v>
      </c>
    </row>
    <row r="76" spans="17:18" x14ac:dyDescent="0.2">
      <c r="Q76" s="260">
        <v>623</v>
      </c>
      <c r="R76" s="84">
        <v>91</v>
      </c>
    </row>
    <row r="77" spans="17:18" x14ac:dyDescent="0.2">
      <c r="Q77" s="260">
        <v>626</v>
      </c>
      <c r="R77" s="84">
        <v>92</v>
      </c>
    </row>
    <row r="78" spans="17:18" x14ac:dyDescent="0.2">
      <c r="Q78" s="260">
        <v>629</v>
      </c>
      <c r="R78" s="84">
        <v>93</v>
      </c>
    </row>
    <row r="79" spans="17:18" x14ac:dyDescent="0.2">
      <c r="Q79" s="259">
        <v>632</v>
      </c>
      <c r="R79" s="256">
        <v>94</v>
      </c>
    </row>
    <row r="80" spans="17:18" x14ac:dyDescent="0.2">
      <c r="Q80" s="259">
        <v>635</v>
      </c>
      <c r="R80" s="256">
        <v>95</v>
      </c>
    </row>
    <row r="81" spans="17:18" x14ac:dyDescent="0.2">
      <c r="Q81" s="259">
        <v>637</v>
      </c>
      <c r="R81" s="256">
        <v>96</v>
      </c>
    </row>
    <row r="82" spans="17:18" x14ac:dyDescent="0.2">
      <c r="Q82" s="259">
        <v>639</v>
      </c>
      <c r="R82" s="256">
        <v>97</v>
      </c>
    </row>
    <row r="83" spans="17:18" x14ac:dyDescent="0.2">
      <c r="Q83" s="259">
        <v>641</v>
      </c>
      <c r="R83" s="256">
        <v>98</v>
      </c>
    </row>
    <row r="84" spans="17:18" x14ac:dyDescent="0.2">
      <c r="Q84" s="259">
        <v>643</v>
      </c>
      <c r="R84" s="256">
        <v>99</v>
      </c>
    </row>
    <row r="85" spans="17:18" x14ac:dyDescent="0.2">
      <c r="Q85" s="259">
        <v>645</v>
      </c>
      <c r="R85" s="256">
        <v>100</v>
      </c>
    </row>
  </sheetData>
  <mergeCells count="23">
    <mergeCell ref="A1:P1"/>
    <mergeCell ref="A2:P2"/>
    <mergeCell ref="N5:O5"/>
    <mergeCell ref="G6:M6"/>
    <mergeCell ref="N6:N7"/>
    <mergeCell ref="D3:E3"/>
    <mergeCell ref="C6:C7"/>
    <mergeCell ref="A3:C3"/>
    <mergeCell ref="M3:P3"/>
    <mergeCell ref="P6:P7"/>
    <mergeCell ref="A6:A7"/>
    <mergeCell ref="D4:E4"/>
    <mergeCell ref="B6:B7"/>
    <mergeCell ref="E6:E7"/>
    <mergeCell ref="F6:F7"/>
    <mergeCell ref="A34:D34"/>
    <mergeCell ref="G34:M34"/>
    <mergeCell ref="N34:O34"/>
    <mergeCell ref="K4:L4"/>
    <mergeCell ref="A4:C4"/>
    <mergeCell ref="D6:D7"/>
    <mergeCell ref="M4:O4"/>
    <mergeCell ref="O6:O7"/>
  </mergeCells>
  <conditionalFormatting sqref="J8:J32">
    <cfRule type="cellIs" dxfId="23" priority="3" operator="equal">
      <formula>0</formula>
    </cfRule>
  </conditionalFormatting>
  <conditionalFormatting sqref="N8:N32">
    <cfRule type="cellIs" dxfId="22" priority="2" operator="equal">
      <formula>0</formula>
    </cfRule>
  </conditionalFormatting>
  <conditionalFormatting sqref="O8:O32">
    <cfRule type="containsErrors" dxfId="2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0" orientation="portrait" horizontalDpi="300" verticalDpi="300" r:id="rId1"/>
  <headerFooter alignWithMargins="0"/>
  <ignoredErrors>
    <ignoredError sqref="C8:F32 D4"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85"/>
  <sheetViews>
    <sheetView view="pageBreakPreview" zoomScale="70" zoomScaleNormal="100" zoomScaleSheetLayoutView="70" workbookViewId="0">
      <selection activeCell="F9" sqref="F9"/>
    </sheetView>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20.42578125" style="85" bestFit="1" customWidth="1"/>
    <col min="6" max="6" width="43.5703125" style="3" bestFit="1"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7" customWidth="1"/>
    <col min="15" max="15" width="10.5703125" style="85" customWidth="1"/>
    <col min="16" max="16" width="10" style="85" customWidth="1"/>
    <col min="17" max="17" width="9.140625" style="257" hidden="1" customWidth="1"/>
    <col min="18" max="18" width="9.140625" style="256" hidden="1" customWidth="1"/>
    <col min="19" max="19" width="9.140625" style="256" customWidth="1"/>
    <col min="20" max="16384" width="9.140625" style="3"/>
  </cols>
  <sheetData>
    <row r="1" spans="1:19" ht="48.75" customHeight="1" x14ac:dyDescent="0.2">
      <c r="A1" s="495" t="str">
        <f>'YARIŞMA BİLGİLERİ'!A2:K2</f>
        <v>Türkiye Atletizm Federasyonu
İstanbul Atletizm İl Temsilciliği</v>
      </c>
      <c r="B1" s="495"/>
      <c r="C1" s="495"/>
      <c r="D1" s="495"/>
      <c r="E1" s="495"/>
      <c r="F1" s="495"/>
      <c r="G1" s="495"/>
      <c r="H1" s="495"/>
      <c r="I1" s="495"/>
      <c r="J1" s="495"/>
      <c r="K1" s="495"/>
      <c r="L1" s="495"/>
      <c r="M1" s="495"/>
      <c r="N1" s="495"/>
      <c r="O1" s="495"/>
      <c r="P1" s="261"/>
      <c r="Q1" s="257">
        <v>630</v>
      </c>
      <c r="R1" s="256">
        <v>1</v>
      </c>
    </row>
    <row r="2" spans="1:19" ht="25.5" customHeight="1" x14ac:dyDescent="0.2">
      <c r="A2" s="496" t="str">
        <f>'YARIŞMA BİLGİLERİ'!A14:K14</f>
        <v>3.Ulusal Bayrak Festivali Yarışmaları ve Olimpik Baraj Yarışmaları</v>
      </c>
      <c r="B2" s="496"/>
      <c r="C2" s="496"/>
      <c r="D2" s="496"/>
      <c r="E2" s="496"/>
      <c r="F2" s="496"/>
      <c r="G2" s="496"/>
      <c r="H2" s="496"/>
      <c r="I2" s="496"/>
      <c r="J2" s="496"/>
      <c r="K2" s="496"/>
      <c r="L2" s="496"/>
      <c r="M2" s="496"/>
      <c r="N2" s="496"/>
      <c r="O2" s="496"/>
      <c r="P2" s="496"/>
      <c r="Q2" s="257">
        <v>650</v>
      </c>
      <c r="R2" s="256">
        <v>2</v>
      </c>
    </row>
    <row r="3" spans="1:19" s="4" customFormat="1" ht="27" customHeight="1" x14ac:dyDescent="0.2">
      <c r="A3" s="499" t="s">
        <v>82</v>
      </c>
      <c r="B3" s="499"/>
      <c r="C3" s="499"/>
      <c r="D3" s="498" t="str">
        <f>'YARIŞMA PROGRAMI'!C11</f>
        <v>Üçadım Atma</v>
      </c>
      <c r="E3" s="498"/>
      <c r="F3" s="242"/>
      <c r="G3" s="395"/>
      <c r="H3" s="212"/>
      <c r="I3" s="189"/>
      <c r="J3" s="189"/>
      <c r="K3" s="189"/>
      <c r="L3" s="189" t="s">
        <v>383</v>
      </c>
      <c r="M3" s="503" t="str">
        <f>'YARIŞMA PROGRAMI'!E11</f>
        <v>Esra EMİROĞLU  12.96</v>
      </c>
      <c r="N3" s="503"/>
      <c r="O3" s="503"/>
      <c r="P3" s="503"/>
      <c r="Q3" s="257">
        <v>660</v>
      </c>
      <c r="R3" s="256">
        <v>3</v>
      </c>
      <c r="S3" s="256"/>
    </row>
    <row r="4" spans="1:19" s="4" customFormat="1" ht="17.25" customHeight="1" x14ac:dyDescent="0.2">
      <c r="A4" s="491" t="s">
        <v>83</v>
      </c>
      <c r="B4" s="491"/>
      <c r="C4" s="491"/>
      <c r="D4" s="502" t="str">
        <f>'YARIŞMA BİLGİLERİ'!F21</f>
        <v>Yıldız Kızlar</v>
      </c>
      <c r="E4" s="502"/>
      <c r="F4" s="88"/>
      <c r="G4" s="213"/>
      <c r="H4" s="213"/>
      <c r="I4" s="191"/>
      <c r="J4" s="191"/>
      <c r="K4" s="490" t="s">
        <v>81</v>
      </c>
      <c r="L4" s="490"/>
      <c r="M4" s="493" t="str">
        <f>'YARIŞMA PROGRAMI'!B11</f>
        <v>14 Haziran 2015 - 18:45</v>
      </c>
      <c r="N4" s="493"/>
      <c r="O4" s="493"/>
      <c r="P4" s="262"/>
      <c r="Q4" s="257">
        <v>670</v>
      </c>
      <c r="R4" s="256">
        <v>4</v>
      </c>
      <c r="S4" s="256"/>
    </row>
    <row r="5" spans="1:19" ht="21" customHeight="1" x14ac:dyDescent="0.2">
      <c r="A5" s="5"/>
      <c r="B5" s="5"/>
      <c r="C5" s="5"/>
      <c r="D5" s="9"/>
      <c r="E5" s="6"/>
      <c r="F5" s="7"/>
      <c r="G5" s="8"/>
      <c r="H5" s="8"/>
      <c r="I5" s="8"/>
      <c r="J5" s="8"/>
      <c r="K5" s="8"/>
      <c r="L5" s="8"/>
      <c r="M5" s="8"/>
      <c r="N5" s="486">
        <f ca="1">NOW()</f>
        <v>42170.440233912035</v>
      </c>
      <c r="O5" s="486"/>
      <c r="P5" s="266"/>
      <c r="Q5" s="257">
        <v>680</v>
      </c>
      <c r="R5" s="256">
        <v>5</v>
      </c>
    </row>
    <row r="6" spans="1:19" ht="15.75" x14ac:dyDescent="0.2">
      <c r="A6" s="501" t="s">
        <v>6</v>
      </c>
      <c r="B6" s="501"/>
      <c r="C6" s="492" t="s">
        <v>68</v>
      </c>
      <c r="D6" s="492" t="s">
        <v>85</v>
      </c>
      <c r="E6" s="501" t="s">
        <v>7</v>
      </c>
      <c r="F6" s="501" t="s">
        <v>515</v>
      </c>
      <c r="G6" s="497" t="s">
        <v>36</v>
      </c>
      <c r="H6" s="497"/>
      <c r="I6" s="497"/>
      <c r="J6" s="497"/>
      <c r="K6" s="497"/>
      <c r="L6" s="497"/>
      <c r="M6" s="497"/>
      <c r="N6" s="494" t="s">
        <v>8</v>
      </c>
      <c r="O6" s="494" t="s">
        <v>121</v>
      </c>
      <c r="P6" s="494" t="s">
        <v>377</v>
      </c>
      <c r="Q6" s="257">
        <v>690</v>
      </c>
      <c r="R6" s="256">
        <v>6</v>
      </c>
    </row>
    <row r="7" spans="1:19" ht="24.75" customHeight="1" x14ac:dyDescent="0.2">
      <c r="A7" s="501"/>
      <c r="B7" s="501"/>
      <c r="C7" s="492"/>
      <c r="D7" s="492"/>
      <c r="E7" s="501"/>
      <c r="F7" s="501"/>
      <c r="G7" s="243">
        <v>1</v>
      </c>
      <c r="H7" s="243">
        <v>2</v>
      </c>
      <c r="I7" s="243">
        <v>3</v>
      </c>
      <c r="J7" s="245" t="s">
        <v>375</v>
      </c>
      <c r="K7" s="244">
        <v>4</v>
      </c>
      <c r="L7" s="244">
        <v>5</v>
      </c>
      <c r="M7" s="243">
        <v>6</v>
      </c>
      <c r="N7" s="494"/>
      <c r="O7" s="494"/>
      <c r="P7" s="494"/>
      <c r="Q7" s="257">
        <v>700</v>
      </c>
      <c r="R7" s="256">
        <v>7</v>
      </c>
    </row>
    <row r="8" spans="1:19" s="79" customFormat="1" ht="49.5" customHeight="1" x14ac:dyDescent="0.2">
      <c r="A8" s="347">
        <v>1</v>
      </c>
      <c r="B8" s="348" t="s">
        <v>339</v>
      </c>
      <c r="C8" s="349" t="str">
        <f>IF(ISERROR(VLOOKUP(B8,'KAYIT LİSTESİ'!$B$4:$H$1158,2,0)),"",(VLOOKUP(B8,'KAYIT LİSTESİ'!$B$4:$H$1158,2,0)))</f>
        <v/>
      </c>
      <c r="D8" s="350" t="str">
        <f>IF(ISERROR(VLOOKUP(B8,'KAYIT LİSTESİ'!$B$4:$H$1158,4,0)),"",(VLOOKUP(B8,'KAYIT LİSTESİ'!$B$4:$H$1158,4,0)))</f>
        <v/>
      </c>
      <c r="E8" s="351" t="str">
        <f>IF(ISERROR(VLOOKUP(B8,'KAYIT LİSTESİ'!$B$4:$H$1158,5,0)),"",(VLOOKUP(B8,'KAYIT LİSTESİ'!$B$4:$H$1158,5,0)))</f>
        <v/>
      </c>
      <c r="F8" s="351" t="str">
        <f>IF(ISERROR(VLOOKUP(B8,'KAYIT LİSTESİ'!$B$4:$H$1158,6,0)),"",(VLOOKUP(B8,'KAYIT LİSTESİ'!$B$4:$H$1158,6,0)))</f>
        <v/>
      </c>
      <c r="G8" s="378"/>
      <c r="H8" s="378"/>
      <c r="I8" s="378"/>
      <c r="J8" s="325">
        <f>MAX(G8:I8)</f>
        <v>0</v>
      </c>
      <c r="K8" s="379"/>
      <c r="L8" s="379"/>
      <c r="M8" s="379"/>
      <c r="N8" s="327">
        <f t="shared" ref="N8:N32" si="0">MAX(G8:M8)</f>
        <v>0</v>
      </c>
      <c r="O8" s="366"/>
      <c r="P8" s="269"/>
      <c r="Q8" s="257">
        <v>710</v>
      </c>
      <c r="R8" s="256">
        <v>8</v>
      </c>
      <c r="S8" s="84"/>
    </row>
    <row r="9" spans="1:19" s="79" customFormat="1" ht="49.5" customHeight="1" x14ac:dyDescent="0.2">
      <c r="A9" s="347">
        <v>2</v>
      </c>
      <c r="B9" s="348" t="s">
        <v>340</v>
      </c>
      <c r="C9" s="349" t="str">
        <f>IF(ISERROR(VLOOKUP(B9,'KAYIT LİSTESİ'!$B$4:$H$1158,2,0)),"",(VLOOKUP(B9,'KAYIT LİSTESİ'!$B$4:$H$1158,2,0)))</f>
        <v/>
      </c>
      <c r="D9" s="350" t="str">
        <f>IF(ISERROR(VLOOKUP(B9,'KAYIT LİSTESİ'!$B$4:$H$1158,4,0)),"",(VLOOKUP(B9,'KAYIT LİSTESİ'!$B$4:$H$1158,4,0)))</f>
        <v/>
      </c>
      <c r="E9" s="351" t="str">
        <f>IF(ISERROR(VLOOKUP(B9,'KAYIT LİSTESİ'!$B$4:$H$1158,5,0)),"",(VLOOKUP(B9,'KAYIT LİSTESİ'!$B$4:$H$1158,5,0)))</f>
        <v/>
      </c>
      <c r="F9" s="351" t="str">
        <f>IF(ISERROR(VLOOKUP(B9,'KAYIT LİSTESİ'!$B$4:$H$1158,6,0)),"",(VLOOKUP(B9,'KAYIT LİSTESİ'!$B$4:$H$1158,6,0)))</f>
        <v/>
      </c>
      <c r="G9" s="378"/>
      <c r="H9" s="378"/>
      <c r="I9" s="378"/>
      <c r="J9" s="326">
        <f t="shared" ref="J9:J32" si="1">MAX(G9:I9)</f>
        <v>0</v>
      </c>
      <c r="K9" s="380"/>
      <c r="L9" s="380"/>
      <c r="M9" s="380"/>
      <c r="N9" s="327">
        <f t="shared" si="0"/>
        <v>0</v>
      </c>
      <c r="O9" s="366"/>
      <c r="P9" s="269"/>
      <c r="Q9" s="257">
        <v>720</v>
      </c>
      <c r="R9" s="256">
        <v>9</v>
      </c>
      <c r="S9" s="84"/>
    </row>
    <row r="10" spans="1:19" s="79" customFormat="1" ht="49.5" customHeight="1" x14ac:dyDescent="0.2">
      <c r="A10" s="347">
        <v>3</v>
      </c>
      <c r="B10" s="348" t="s">
        <v>341</v>
      </c>
      <c r="C10" s="349" t="str">
        <f>IF(ISERROR(VLOOKUP(B10,'KAYIT LİSTESİ'!$B$4:$H$1158,2,0)),"",(VLOOKUP(B10,'KAYIT LİSTESİ'!$B$4:$H$1158,2,0)))</f>
        <v/>
      </c>
      <c r="D10" s="350" t="str">
        <f>IF(ISERROR(VLOOKUP(B10,'KAYIT LİSTESİ'!$B$4:$H$1158,4,0)),"",(VLOOKUP(B10,'KAYIT LİSTESİ'!$B$4:$H$1158,4,0)))</f>
        <v/>
      </c>
      <c r="E10" s="351" t="str">
        <f>IF(ISERROR(VLOOKUP(B10,'KAYIT LİSTESİ'!$B$4:$H$1158,5,0)),"",(VLOOKUP(B10,'KAYIT LİSTESİ'!$B$4:$H$1158,5,0)))</f>
        <v/>
      </c>
      <c r="F10" s="351" t="str">
        <f>IF(ISERROR(VLOOKUP(B10,'KAYIT LİSTESİ'!$B$4:$H$1158,6,0)),"",(VLOOKUP(B10,'KAYIT LİSTESİ'!$B$4:$H$1158,6,0)))</f>
        <v/>
      </c>
      <c r="G10" s="378"/>
      <c r="H10" s="378"/>
      <c r="I10" s="378"/>
      <c r="J10" s="326">
        <f t="shared" si="1"/>
        <v>0</v>
      </c>
      <c r="K10" s="380"/>
      <c r="L10" s="380"/>
      <c r="M10" s="380"/>
      <c r="N10" s="327">
        <f t="shared" si="0"/>
        <v>0</v>
      </c>
      <c r="O10" s="366"/>
      <c r="P10" s="269"/>
      <c r="Q10" s="257">
        <v>730</v>
      </c>
      <c r="R10" s="256">
        <v>10</v>
      </c>
      <c r="S10" s="84"/>
    </row>
    <row r="11" spans="1:19" s="79" customFormat="1" ht="49.5" customHeight="1" x14ac:dyDescent="0.2">
      <c r="A11" s="347">
        <v>4</v>
      </c>
      <c r="B11" s="348" t="s">
        <v>342</v>
      </c>
      <c r="C11" s="349" t="str">
        <f>IF(ISERROR(VLOOKUP(B11,'KAYIT LİSTESİ'!$B$4:$H$1158,2,0)),"",(VLOOKUP(B11,'KAYIT LİSTESİ'!$B$4:$H$1158,2,0)))</f>
        <v/>
      </c>
      <c r="D11" s="350" t="str">
        <f>IF(ISERROR(VLOOKUP(B11,'KAYIT LİSTESİ'!$B$4:$H$1158,4,0)),"",(VLOOKUP(B11,'KAYIT LİSTESİ'!$B$4:$H$1158,4,0)))</f>
        <v/>
      </c>
      <c r="E11" s="351" t="str">
        <f>IF(ISERROR(VLOOKUP(B11,'KAYIT LİSTESİ'!$B$4:$H$1158,5,0)),"",(VLOOKUP(B11,'KAYIT LİSTESİ'!$B$4:$H$1158,5,0)))</f>
        <v/>
      </c>
      <c r="F11" s="351" t="str">
        <f>IF(ISERROR(VLOOKUP(B11,'KAYIT LİSTESİ'!$B$4:$H$1158,6,0)),"",(VLOOKUP(B11,'KAYIT LİSTESİ'!$B$4:$H$1158,6,0)))</f>
        <v/>
      </c>
      <c r="G11" s="378"/>
      <c r="H11" s="378"/>
      <c r="I11" s="378"/>
      <c r="J11" s="326">
        <f t="shared" si="1"/>
        <v>0</v>
      </c>
      <c r="K11" s="380"/>
      <c r="L11" s="380"/>
      <c r="M11" s="380"/>
      <c r="N11" s="327">
        <f t="shared" si="0"/>
        <v>0</v>
      </c>
      <c r="O11" s="366"/>
      <c r="P11" s="269"/>
      <c r="Q11" s="257">
        <v>740</v>
      </c>
      <c r="R11" s="256">
        <v>11</v>
      </c>
      <c r="S11" s="84"/>
    </row>
    <row r="12" spans="1:19" s="79" customFormat="1" ht="49.5" customHeight="1" x14ac:dyDescent="0.2">
      <c r="A12" s="347">
        <v>5</v>
      </c>
      <c r="B12" s="348" t="s">
        <v>343</v>
      </c>
      <c r="C12" s="349" t="str">
        <f>IF(ISERROR(VLOOKUP(B12,'KAYIT LİSTESİ'!$B$4:$H$1158,2,0)),"",(VLOOKUP(B12,'KAYIT LİSTESİ'!$B$4:$H$1158,2,0)))</f>
        <v/>
      </c>
      <c r="D12" s="350" t="str">
        <f>IF(ISERROR(VLOOKUP(B12,'KAYIT LİSTESİ'!$B$4:$H$1158,4,0)),"",(VLOOKUP(B12,'KAYIT LİSTESİ'!$B$4:$H$1158,4,0)))</f>
        <v/>
      </c>
      <c r="E12" s="351" t="str">
        <f>IF(ISERROR(VLOOKUP(B12,'KAYIT LİSTESİ'!$B$4:$H$1158,5,0)),"",(VLOOKUP(B12,'KAYIT LİSTESİ'!$B$4:$H$1158,5,0)))</f>
        <v/>
      </c>
      <c r="F12" s="351" t="str">
        <f>IF(ISERROR(VLOOKUP(B12,'KAYIT LİSTESİ'!$B$4:$H$1158,6,0)),"",(VLOOKUP(B12,'KAYIT LİSTESİ'!$B$4:$H$1158,6,0)))</f>
        <v/>
      </c>
      <c r="G12" s="378"/>
      <c r="H12" s="378"/>
      <c r="I12" s="378"/>
      <c r="J12" s="326">
        <f t="shared" si="1"/>
        <v>0</v>
      </c>
      <c r="K12" s="380"/>
      <c r="L12" s="380"/>
      <c r="M12" s="380"/>
      <c r="N12" s="327">
        <f t="shared" si="0"/>
        <v>0</v>
      </c>
      <c r="O12" s="366"/>
      <c r="P12" s="269"/>
      <c r="Q12" s="257">
        <v>750</v>
      </c>
      <c r="R12" s="256">
        <v>12</v>
      </c>
      <c r="S12" s="84"/>
    </row>
    <row r="13" spans="1:19" s="79" customFormat="1" ht="49.5" customHeight="1" x14ac:dyDescent="0.2">
      <c r="A13" s="347">
        <v>6</v>
      </c>
      <c r="B13" s="348" t="s">
        <v>344</v>
      </c>
      <c r="C13" s="349" t="str">
        <f>IF(ISERROR(VLOOKUP(B13,'KAYIT LİSTESİ'!$B$4:$H$1158,2,0)),"",(VLOOKUP(B13,'KAYIT LİSTESİ'!$B$4:$H$1158,2,0)))</f>
        <v/>
      </c>
      <c r="D13" s="350" t="str">
        <f>IF(ISERROR(VLOOKUP(B13,'KAYIT LİSTESİ'!$B$4:$H$1158,4,0)),"",(VLOOKUP(B13,'KAYIT LİSTESİ'!$B$4:$H$1158,4,0)))</f>
        <v/>
      </c>
      <c r="E13" s="351" t="str">
        <f>IF(ISERROR(VLOOKUP(B13,'KAYIT LİSTESİ'!$B$4:$H$1158,5,0)),"",(VLOOKUP(B13,'KAYIT LİSTESİ'!$B$4:$H$1158,5,0)))</f>
        <v/>
      </c>
      <c r="F13" s="351" t="str">
        <f>IF(ISERROR(VLOOKUP(B13,'KAYIT LİSTESİ'!$B$4:$H$1158,6,0)),"",(VLOOKUP(B13,'KAYIT LİSTESİ'!$B$4:$H$1158,6,0)))</f>
        <v/>
      </c>
      <c r="G13" s="378"/>
      <c r="H13" s="378"/>
      <c r="I13" s="378"/>
      <c r="J13" s="326">
        <f t="shared" si="1"/>
        <v>0</v>
      </c>
      <c r="K13" s="380"/>
      <c r="L13" s="380"/>
      <c r="M13" s="380"/>
      <c r="N13" s="327">
        <f t="shared" si="0"/>
        <v>0</v>
      </c>
      <c r="O13" s="366"/>
      <c r="P13" s="269"/>
      <c r="Q13" s="257">
        <v>760</v>
      </c>
      <c r="R13" s="256">
        <v>13</v>
      </c>
      <c r="S13" s="84"/>
    </row>
    <row r="14" spans="1:19" s="79" customFormat="1" ht="49.5" customHeight="1" x14ac:dyDescent="0.2">
      <c r="A14" s="347">
        <v>7</v>
      </c>
      <c r="B14" s="348" t="s">
        <v>345</v>
      </c>
      <c r="C14" s="349" t="str">
        <f>IF(ISERROR(VLOOKUP(B14,'KAYIT LİSTESİ'!$B$4:$H$1158,2,0)),"",(VLOOKUP(B14,'KAYIT LİSTESİ'!$B$4:$H$1158,2,0)))</f>
        <v/>
      </c>
      <c r="D14" s="350" t="str">
        <f>IF(ISERROR(VLOOKUP(B14,'KAYIT LİSTESİ'!$B$4:$H$1158,4,0)),"",(VLOOKUP(B14,'KAYIT LİSTESİ'!$B$4:$H$1158,4,0)))</f>
        <v/>
      </c>
      <c r="E14" s="351" t="str">
        <f>IF(ISERROR(VLOOKUP(B14,'KAYIT LİSTESİ'!$B$4:$H$1158,5,0)),"",(VLOOKUP(B14,'KAYIT LİSTESİ'!$B$4:$H$1158,5,0)))</f>
        <v/>
      </c>
      <c r="F14" s="351" t="str">
        <f>IF(ISERROR(VLOOKUP(B14,'KAYIT LİSTESİ'!$B$4:$H$1158,6,0)),"",(VLOOKUP(B14,'KAYIT LİSTESİ'!$B$4:$H$1158,6,0)))</f>
        <v/>
      </c>
      <c r="G14" s="378"/>
      <c r="H14" s="378"/>
      <c r="I14" s="378"/>
      <c r="J14" s="326">
        <f t="shared" si="1"/>
        <v>0</v>
      </c>
      <c r="K14" s="380"/>
      <c r="L14" s="380"/>
      <c r="M14" s="380"/>
      <c r="N14" s="327">
        <f t="shared" si="0"/>
        <v>0</v>
      </c>
      <c r="O14" s="366"/>
      <c r="P14" s="269"/>
      <c r="Q14" s="257">
        <v>770</v>
      </c>
      <c r="R14" s="256">
        <v>14</v>
      </c>
      <c r="S14" s="84"/>
    </row>
    <row r="15" spans="1:19" s="79" customFormat="1" ht="49.5" customHeight="1" x14ac:dyDescent="0.2">
      <c r="A15" s="347">
        <v>8</v>
      </c>
      <c r="B15" s="348" t="s">
        <v>346</v>
      </c>
      <c r="C15" s="349" t="str">
        <f>IF(ISERROR(VLOOKUP(B15,'KAYIT LİSTESİ'!$B$4:$H$1158,2,0)),"",(VLOOKUP(B15,'KAYIT LİSTESİ'!$B$4:$H$1158,2,0)))</f>
        <v/>
      </c>
      <c r="D15" s="350" t="str">
        <f>IF(ISERROR(VLOOKUP(B15,'KAYIT LİSTESİ'!$B$4:$H$1158,4,0)),"",(VLOOKUP(B15,'KAYIT LİSTESİ'!$B$4:$H$1158,4,0)))</f>
        <v/>
      </c>
      <c r="E15" s="351" t="str">
        <f>IF(ISERROR(VLOOKUP(B15,'KAYIT LİSTESİ'!$B$4:$H$1158,5,0)),"",(VLOOKUP(B15,'KAYIT LİSTESİ'!$B$4:$H$1158,5,0)))</f>
        <v/>
      </c>
      <c r="F15" s="351" t="str">
        <f>IF(ISERROR(VLOOKUP(B15,'KAYIT LİSTESİ'!$B$4:$H$1158,6,0)),"",(VLOOKUP(B15,'KAYIT LİSTESİ'!$B$4:$H$1158,6,0)))</f>
        <v/>
      </c>
      <c r="G15" s="378"/>
      <c r="H15" s="378"/>
      <c r="I15" s="378"/>
      <c r="J15" s="326">
        <f t="shared" si="1"/>
        <v>0</v>
      </c>
      <c r="K15" s="380"/>
      <c r="L15" s="380"/>
      <c r="M15" s="380"/>
      <c r="N15" s="327">
        <f t="shared" si="0"/>
        <v>0</v>
      </c>
      <c r="O15" s="366"/>
      <c r="P15" s="269"/>
      <c r="Q15" s="257">
        <v>780</v>
      </c>
      <c r="R15" s="256">
        <v>15</v>
      </c>
      <c r="S15" s="84"/>
    </row>
    <row r="16" spans="1:19" s="79" customFormat="1" ht="49.5" customHeight="1" x14ac:dyDescent="0.2">
      <c r="A16" s="347"/>
      <c r="B16" s="348" t="s">
        <v>347</v>
      </c>
      <c r="C16" s="349" t="str">
        <f>IF(ISERROR(VLOOKUP(B16,'KAYIT LİSTESİ'!$B$4:$H$1158,2,0)),"",(VLOOKUP(B16,'KAYIT LİSTESİ'!$B$4:$H$1158,2,0)))</f>
        <v/>
      </c>
      <c r="D16" s="350" t="str">
        <f>IF(ISERROR(VLOOKUP(B16,'KAYIT LİSTESİ'!$B$4:$H$1158,4,0)),"",(VLOOKUP(B16,'KAYIT LİSTESİ'!$B$4:$H$1158,4,0)))</f>
        <v/>
      </c>
      <c r="E16" s="351" t="str">
        <f>IF(ISERROR(VLOOKUP(B16,'KAYIT LİSTESİ'!$B$4:$H$1158,5,0)),"",(VLOOKUP(B16,'KAYIT LİSTESİ'!$B$4:$H$1158,5,0)))</f>
        <v/>
      </c>
      <c r="F16" s="351" t="str">
        <f>IF(ISERROR(VLOOKUP(B16,'KAYIT LİSTESİ'!$B$4:$H$1158,6,0)),"",(VLOOKUP(B16,'KAYIT LİSTESİ'!$B$4:$H$1158,6,0)))</f>
        <v/>
      </c>
      <c r="G16" s="378"/>
      <c r="H16" s="378"/>
      <c r="I16" s="378"/>
      <c r="J16" s="326">
        <f t="shared" si="1"/>
        <v>0</v>
      </c>
      <c r="K16" s="380"/>
      <c r="L16" s="380"/>
      <c r="M16" s="380"/>
      <c r="N16" s="327">
        <f t="shared" si="0"/>
        <v>0</v>
      </c>
      <c r="O16" s="366"/>
      <c r="P16" s="269"/>
      <c r="Q16" s="257">
        <v>789</v>
      </c>
      <c r="R16" s="256">
        <v>16</v>
      </c>
      <c r="S16" s="84"/>
    </row>
    <row r="17" spans="1:19" s="79" customFormat="1" ht="49.5" customHeight="1" x14ac:dyDescent="0.2">
      <c r="A17" s="347"/>
      <c r="B17" s="348" t="s">
        <v>348</v>
      </c>
      <c r="C17" s="349" t="str">
        <f>IF(ISERROR(VLOOKUP(B17,'KAYIT LİSTESİ'!$B$4:$H$1158,2,0)),"",(VLOOKUP(B17,'KAYIT LİSTESİ'!$B$4:$H$1158,2,0)))</f>
        <v/>
      </c>
      <c r="D17" s="350" t="str">
        <f>IF(ISERROR(VLOOKUP(B17,'KAYIT LİSTESİ'!$B$4:$H$1158,4,0)),"",(VLOOKUP(B17,'KAYIT LİSTESİ'!$B$4:$H$1158,4,0)))</f>
        <v/>
      </c>
      <c r="E17" s="351" t="str">
        <f>IF(ISERROR(VLOOKUP(B17,'KAYIT LİSTESİ'!$B$4:$H$1158,5,0)),"",(VLOOKUP(B17,'KAYIT LİSTESİ'!$B$4:$H$1158,5,0)))</f>
        <v/>
      </c>
      <c r="F17" s="351" t="str">
        <f>IF(ISERROR(VLOOKUP(B17,'KAYIT LİSTESİ'!$B$4:$H$1158,6,0)),"",(VLOOKUP(B17,'KAYIT LİSTESİ'!$B$4:$H$1158,6,0)))</f>
        <v/>
      </c>
      <c r="G17" s="378"/>
      <c r="H17" s="378"/>
      <c r="I17" s="378"/>
      <c r="J17" s="326">
        <f t="shared" si="1"/>
        <v>0</v>
      </c>
      <c r="K17" s="380"/>
      <c r="L17" s="380"/>
      <c r="M17" s="380"/>
      <c r="N17" s="327">
        <f t="shared" si="0"/>
        <v>0</v>
      </c>
      <c r="O17" s="366"/>
      <c r="P17" s="269"/>
      <c r="Q17" s="257">
        <v>798</v>
      </c>
      <c r="R17" s="256">
        <v>17</v>
      </c>
      <c r="S17" s="84"/>
    </row>
    <row r="18" spans="1:19" s="79" customFormat="1" ht="49.5" customHeight="1" x14ac:dyDescent="0.2">
      <c r="A18" s="347"/>
      <c r="B18" s="348" t="s">
        <v>349</v>
      </c>
      <c r="C18" s="349" t="str">
        <f>IF(ISERROR(VLOOKUP(B18,'KAYIT LİSTESİ'!$B$4:$H$1158,2,0)),"",(VLOOKUP(B18,'KAYIT LİSTESİ'!$B$4:$H$1158,2,0)))</f>
        <v/>
      </c>
      <c r="D18" s="350" t="str">
        <f>IF(ISERROR(VLOOKUP(B18,'KAYIT LİSTESİ'!$B$4:$H$1158,4,0)),"",(VLOOKUP(B18,'KAYIT LİSTESİ'!$B$4:$H$1158,4,0)))</f>
        <v/>
      </c>
      <c r="E18" s="351" t="str">
        <f>IF(ISERROR(VLOOKUP(B18,'KAYIT LİSTESİ'!$B$4:$H$1158,5,0)),"",(VLOOKUP(B18,'KAYIT LİSTESİ'!$B$4:$H$1158,5,0)))</f>
        <v/>
      </c>
      <c r="F18" s="351" t="str">
        <f>IF(ISERROR(VLOOKUP(B18,'KAYIT LİSTESİ'!$B$4:$H$1158,6,0)),"",(VLOOKUP(B18,'KAYIT LİSTESİ'!$B$4:$H$1158,6,0)))</f>
        <v/>
      </c>
      <c r="G18" s="378"/>
      <c r="H18" s="378"/>
      <c r="I18" s="378"/>
      <c r="J18" s="326">
        <f t="shared" si="1"/>
        <v>0</v>
      </c>
      <c r="K18" s="380"/>
      <c r="L18" s="380"/>
      <c r="M18" s="380"/>
      <c r="N18" s="327">
        <f t="shared" si="0"/>
        <v>0</v>
      </c>
      <c r="O18" s="366"/>
      <c r="P18" s="269"/>
      <c r="Q18" s="257">
        <v>807</v>
      </c>
      <c r="R18" s="256">
        <v>18</v>
      </c>
      <c r="S18" s="84"/>
    </row>
    <row r="19" spans="1:19" s="79" customFormat="1" ht="49.5" customHeight="1" x14ac:dyDescent="0.2">
      <c r="A19" s="347"/>
      <c r="B19" s="348" t="s">
        <v>350</v>
      </c>
      <c r="C19" s="349" t="str">
        <f>IF(ISERROR(VLOOKUP(B19,'KAYIT LİSTESİ'!$B$4:$H$1158,2,0)),"",(VLOOKUP(B19,'KAYIT LİSTESİ'!$B$4:$H$1158,2,0)))</f>
        <v/>
      </c>
      <c r="D19" s="350" t="str">
        <f>IF(ISERROR(VLOOKUP(B19,'KAYIT LİSTESİ'!$B$4:$H$1158,4,0)),"",(VLOOKUP(B19,'KAYIT LİSTESİ'!$B$4:$H$1158,4,0)))</f>
        <v/>
      </c>
      <c r="E19" s="351" t="str">
        <f>IF(ISERROR(VLOOKUP(B19,'KAYIT LİSTESİ'!$B$4:$H$1158,5,0)),"",(VLOOKUP(B19,'KAYIT LİSTESİ'!$B$4:$H$1158,5,0)))</f>
        <v/>
      </c>
      <c r="F19" s="351" t="str">
        <f>IF(ISERROR(VLOOKUP(B19,'KAYIT LİSTESİ'!$B$4:$H$1158,6,0)),"",(VLOOKUP(B19,'KAYIT LİSTESİ'!$B$4:$H$1158,6,0)))</f>
        <v/>
      </c>
      <c r="G19" s="378"/>
      <c r="H19" s="378"/>
      <c r="I19" s="378"/>
      <c r="J19" s="326">
        <f t="shared" si="1"/>
        <v>0</v>
      </c>
      <c r="K19" s="380"/>
      <c r="L19" s="380"/>
      <c r="M19" s="380"/>
      <c r="N19" s="327">
        <f t="shared" si="0"/>
        <v>0</v>
      </c>
      <c r="O19" s="366"/>
      <c r="P19" s="269"/>
      <c r="Q19" s="257">
        <v>816</v>
      </c>
      <c r="R19" s="256">
        <v>19</v>
      </c>
      <c r="S19" s="84"/>
    </row>
    <row r="20" spans="1:19" s="79" customFormat="1" ht="49.5" customHeight="1" x14ac:dyDescent="0.2">
      <c r="A20" s="347"/>
      <c r="B20" s="348" t="s">
        <v>351</v>
      </c>
      <c r="C20" s="349" t="str">
        <f>IF(ISERROR(VLOOKUP(B20,'KAYIT LİSTESİ'!$B$4:$H$1158,2,0)),"",(VLOOKUP(B20,'KAYIT LİSTESİ'!$B$4:$H$1158,2,0)))</f>
        <v/>
      </c>
      <c r="D20" s="350" t="str">
        <f>IF(ISERROR(VLOOKUP(B20,'KAYIT LİSTESİ'!$B$4:$H$1158,4,0)),"",(VLOOKUP(B20,'KAYIT LİSTESİ'!$B$4:$H$1158,4,0)))</f>
        <v/>
      </c>
      <c r="E20" s="351" t="str">
        <f>IF(ISERROR(VLOOKUP(B20,'KAYIT LİSTESİ'!$B$4:$H$1158,5,0)),"",(VLOOKUP(B20,'KAYIT LİSTESİ'!$B$4:$H$1158,5,0)))</f>
        <v/>
      </c>
      <c r="F20" s="351" t="str">
        <f>IF(ISERROR(VLOOKUP(B20,'KAYIT LİSTESİ'!$B$4:$H$1158,6,0)),"",(VLOOKUP(B20,'KAYIT LİSTESİ'!$B$4:$H$1158,6,0)))</f>
        <v/>
      </c>
      <c r="G20" s="378"/>
      <c r="H20" s="378"/>
      <c r="I20" s="378"/>
      <c r="J20" s="326">
        <f t="shared" si="1"/>
        <v>0</v>
      </c>
      <c r="K20" s="380"/>
      <c r="L20" s="380"/>
      <c r="M20" s="380"/>
      <c r="N20" s="327">
        <f t="shared" si="0"/>
        <v>0</v>
      </c>
      <c r="O20" s="366"/>
      <c r="P20" s="269"/>
      <c r="Q20" s="257">
        <v>825</v>
      </c>
      <c r="R20" s="256">
        <v>20</v>
      </c>
      <c r="S20" s="84"/>
    </row>
    <row r="21" spans="1:19" s="79" customFormat="1" ht="49.5" customHeight="1" x14ac:dyDescent="0.2">
      <c r="A21" s="347"/>
      <c r="B21" s="348" t="s">
        <v>352</v>
      </c>
      <c r="C21" s="349" t="str">
        <f>IF(ISERROR(VLOOKUP(B21,'KAYIT LİSTESİ'!$B$4:$H$1158,2,0)),"",(VLOOKUP(B21,'KAYIT LİSTESİ'!$B$4:$H$1158,2,0)))</f>
        <v/>
      </c>
      <c r="D21" s="350" t="str">
        <f>IF(ISERROR(VLOOKUP(B21,'KAYIT LİSTESİ'!$B$4:$H$1158,4,0)),"",(VLOOKUP(B21,'KAYIT LİSTESİ'!$B$4:$H$1158,4,0)))</f>
        <v/>
      </c>
      <c r="E21" s="351" t="str">
        <f>IF(ISERROR(VLOOKUP(B21,'KAYIT LİSTESİ'!$B$4:$H$1158,5,0)),"",(VLOOKUP(B21,'KAYIT LİSTESİ'!$B$4:$H$1158,5,0)))</f>
        <v/>
      </c>
      <c r="F21" s="351" t="str">
        <f>IF(ISERROR(VLOOKUP(B21,'KAYIT LİSTESİ'!$B$4:$H$1158,6,0)),"",(VLOOKUP(B21,'KAYIT LİSTESİ'!$B$4:$H$1158,6,0)))</f>
        <v/>
      </c>
      <c r="G21" s="378"/>
      <c r="H21" s="378"/>
      <c r="I21" s="378"/>
      <c r="J21" s="326">
        <f t="shared" si="1"/>
        <v>0</v>
      </c>
      <c r="K21" s="380"/>
      <c r="L21" s="380"/>
      <c r="M21" s="380"/>
      <c r="N21" s="327">
        <f t="shared" si="0"/>
        <v>0</v>
      </c>
      <c r="O21" s="366"/>
      <c r="P21" s="269"/>
      <c r="Q21" s="257">
        <v>834</v>
      </c>
      <c r="R21" s="256">
        <v>21</v>
      </c>
      <c r="S21" s="84"/>
    </row>
    <row r="22" spans="1:19" s="79" customFormat="1" ht="49.5" customHeight="1" x14ac:dyDescent="0.2">
      <c r="A22" s="347"/>
      <c r="B22" s="348" t="s">
        <v>353</v>
      </c>
      <c r="C22" s="349" t="str">
        <f>IF(ISERROR(VLOOKUP(B22,'KAYIT LİSTESİ'!$B$4:$H$1158,2,0)),"",(VLOOKUP(B22,'KAYIT LİSTESİ'!$B$4:$H$1158,2,0)))</f>
        <v/>
      </c>
      <c r="D22" s="350" t="str">
        <f>IF(ISERROR(VLOOKUP(B22,'KAYIT LİSTESİ'!$B$4:$H$1158,4,0)),"",(VLOOKUP(B22,'KAYIT LİSTESİ'!$B$4:$H$1158,4,0)))</f>
        <v/>
      </c>
      <c r="E22" s="351" t="str">
        <f>IF(ISERROR(VLOOKUP(B22,'KAYIT LİSTESİ'!$B$4:$H$1158,5,0)),"",(VLOOKUP(B22,'KAYIT LİSTESİ'!$B$4:$H$1158,5,0)))</f>
        <v/>
      </c>
      <c r="F22" s="351" t="str">
        <f>IF(ISERROR(VLOOKUP(B22,'KAYIT LİSTESİ'!$B$4:$H$1158,6,0)),"",(VLOOKUP(B22,'KAYIT LİSTESİ'!$B$4:$H$1158,6,0)))</f>
        <v/>
      </c>
      <c r="G22" s="378"/>
      <c r="H22" s="378"/>
      <c r="I22" s="378"/>
      <c r="J22" s="326">
        <f t="shared" si="1"/>
        <v>0</v>
      </c>
      <c r="K22" s="380"/>
      <c r="L22" s="380"/>
      <c r="M22" s="380"/>
      <c r="N22" s="327">
        <f t="shared" si="0"/>
        <v>0</v>
      </c>
      <c r="O22" s="366"/>
      <c r="P22" s="269"/>
      <c r="Q22" s="257">
        <v>843</v>
      </c>
      <c r="R22" s="256">
        <v>22</v>
      </c>
      <c r="S22" s="84"/>
    </row>
    <row r="23" spans="1:19" s="79" customFormat="1" ht="49.5" customHeight="1" x14ac:dyDescent="0.2">
      <c r="A23" s="347"/>
      <c r="B23" s="348" t="s">
        <v>354</v>
      </c>
      <c r="C23" s="349" t="str">
        <f>IF(ISERROR(VLOOKUP(B23,'KAYIT LİSTESİ'!$B$4:$H$1158,2,0)),"",(VLOOKUP(B23,'KAYIT LİSTESİ'!$B$4:$H$1158,2,0)))</f>
        <v/>
      </c>
      <c r="D23" s="350" t="str">
        <f>IF(ISERROR(VLOOKUP(B23,'KAYIT LİSTESİ'!$B$4:$H$1158,4,0)),"",(VLOOKUP(B23,'KAYIT LİSTESİ'!$B$4:$H$1158,4,0)))</f>
        <v/>
      </c>
      <c r="E23" s="351" t="str">
        <f>IF(ISERROR(VLOOKUP(B23,'KAYIT LİSTESİ'!$B$4:$H$1158,5,0)),"",(VLOOKUP(B23,'KAYIT LİSTESİ'!$B$4:$H$1158,5,0)))</f>
        <v/>
      </c>
      <c r="F23" s="351" t="str">
        <f>IF(ISERROR(VLOOKUP(B23,'KAYIT LİSTESİ'!$B$4:$H$1158,6,0)),"",(VLOOKUP(B23,'KAYIT LİSTESİ'!$B$4:$H$1158,6,0)))</f>
        <v/>
      </c>
      <c r="G23" s="378"/>
      <c r="H23" s="378"/>
      <c r="I23" s="378"/>
      <c r="J23" s="326">
        <f t="shared" si="1"/>
        <v>0</v>
      </c>
      <c r="K23" s="380"/>
      <c r="L23" s="380"/>
      <c r="M23" s="380"/>
      <c r="N23" s="327">
        <f t="shared" si="0"/>
        <v>0</v>
      </c>
      <c r="O23" s="366"/>
      <c r="P23" s="269"/>
      <c r="Q23" s="257">
        <v>852</v>
      </c>
      <c r="R23" s="256">
        <v>23</v>
      </c>
      <c r="S23" s="84"/>
    </row>
    <row r="24" spans="1:19" s="79" customFormat="1" ht="49.5" customHeight="1" x14ac:dyDescent="0.2">
      <c r="A24" s="347"/>
      <c r="B24" s="348" t="s">
        <v>355</v>
      </c>
      <c r="C24" s="349" t="str">
        <f>IF(ISERROR(VLOOKUP(B24,'KAYIT LİSTESİ'!$B$4:$H$1158,2,0)),"",(VLOOKUP(B24,'KAYIT LİSTESİ'!$B$4:$H$1158,2,0)))</f>
        <v/>
      </c>
      <c r="D24" s="350" t="str">
        <f>IF(ISERROR(VLOOKUP(B24,'KAYIT LİSTESİ'!$B$4:$H$1158,4,0)),"",(VLOOKUP(B24,'KAYIT LİSTESİ'!$B$4:$H$1158,4,0)))</f>
        <v/>
      </c>
      <c r="E24" s="351" t="str">
        <f>IF(ISERROR(VLOOKUP(B24,'KAYIT LİSTESİ'!$B$4:$H$1158,5,0)),"",(VLOOKUP(B24,'KAYIT LİSTESİ'!$B$4:$H$1158,5,0)))</f>
        <v/>
      </c>
      <c r="F24" s="351" t="str">
        <f>IF(ISERROR(VLOOKUP(B24,'KAYIT LİSTESİ'!$B$4:$H$1158,6,0)),"",(VLOOKUP(B24,'KAYIT LİSTESİ'!$B$4:$H$1158,6,0)))</f>
        <v/>
      </c>
      <c r="G24" s="378"/>
      <c r="H24" s="378"/>
      <c r="I24" s="378"/>
      <c r="J24" s="326">
        <f t="shared" si="1"/>
        <v>0</v>
      </c>
      <c r="K24" s="380"/>
      <c r="L24" s="380"/>
      <c r="M24" s="380"/>
      <c r="N24" s="327">
        <f t="shared" si="0"/>
        <v>0</v>
      </c>
      <c r="O24" s="366"/>
      <c r="P24" s="269"/>
      <c r="Q24" s="257">
        <v>861</v>
      </c>
      <c r="R24" s="256">
        <v>24</v>
      </c>
      <c r="S24" s="84"/>
    </row>
    <row r="25" spans="1:19" s="79" customFormat="1" ht="49.5" customHeight="1" x14ac:dyDescent="0.2">
      <c r="A25" s="347"/>
      <c r="B25" s="348" t="s">
        <v>356</v>
      </c>
      <c r="C25" s="349" t="str">
        <f>IF(ISERROR(VLOOKUP(B25,'KAYIT LİSTESİ'!$B$4:$H$1158,2,0)),"",(VLOOKUP(B25,'KAYIT LİSTESİ'!$B$4:$H$1158,2,0)))</f>
        <v/>
      </c>
      <c r="D25" s="350" t="str">
        <f>IF(ISERROR(VLOOKUP(B25,'KAYIT LİSTESİ'!$B$4:$H$1158,4,0)),"",(VLOOKUP(B25,'KAYIT LİSTESİ'!$B$4:$H$1158,4,0)))</f>
        <v/>
      </c>
      <c r="E25" s="351" t="str">
        <f>IF(ISERROR(VLOOKUP(B25,'KAYIT LİSTESİ'!$B$4:$H$1158,5,0)),"",(VLOOKUP(B25,'KAYIT LİSTESİ'!$B$4:$H$1158,5,0)))</f>
        <v/>
      </c>
      <c r="F25" s="351" t="str">
        <f>IF(ISERROR(VLOOKUP(B25,'KAYIT LİSTESİ'!$B$4:$H$1158,6,0)),"",(VLOOKUP(B25,'KAYIT LİSTESİ'!$B$4:$H$1158,6,0)))</f>
        <v/>
      </c>
      <c r="G25" s="378"/>
      <c r="H25" s="378"/>
      <c r="I25" s="378"/>
      <c r="J25" s="326">
        <f t="shared" si="1"/>
        <v>0</v>
      </c>
      <c r="K25" s="380"/>
      <c r="L25" s="380"/>
      <c r="M25" s="380"/>
      <c r="N25" s="327">
        <f t="shared" si="0"/>
        <v>0</v>
      </c>
      <c r="O25" s="366"/>
      <c r="P25" s="269"/>
      <c r="Q25" s="257">
        <v>870</v>
      </c>
      <c r="R25" s="256">
        <v>25</v>
      </c>
      <c r="S25" s="84"/>
    </row>
    <row r="26" spans="1:19" s="79" customFormat="1" ht="49.5" customHeight="1" x14ac:dyDescent="0.2">
      <c r="A26" s="347"/>
      <c r="B26" s="348" t="s">
        <v>357</v>
      </c>
      <c r="C26" s="349" t="str">
        <f>IF(ISERROR(VLOOKUP(B26,'KAYIT LİSTESİ'!$B$4:$H$1158,2,0)),"",(VLOOKUP(B26,'KAYIT LİSTESİ'!$B$4:$H$1158,2,0)))</f>
        <v/>
      </c>
      <c r="D26" s="350" t="str">
        <f>IF(ISERROR(VLOOKUP(B26,'KAYIT LİSTESİ'!$B$4:$H$1158,4,0)),"",(VLOOKUP(B26,'KAYIT LİSTESİ'!$B$4:$H$1158,4,0)))</f>
        <v/>
      </c>
      <c r="E26" s="351" t="str">
        <f>IF(ISERROR(VLOOKUP(B26,'KAYIT LİSTESİ'!$B$4:$H$1158,5,0)),"",(VLOOKUP(B26,'KAYIT LİSTESİ'!$B$4:$H$1158,5,0)))</f>
        <v/>
      </c>
      <c r="F26" s="351" t="str">
        <f>IF(ISERROR(VLOOKUP(B26,'KAYIT LİSTESİ'!$B$4:$H$1158,6,0)),"",(VLOOKUP(B26,'KAYIT LİSTESİ'!$B$4:$H$1158,6,0)))</f>
        <v/>
      </c>
      <c r="G26" s="378"/>
      <c r="H26" s="378"/>
      <c r="I26" s="378"/>
      <c r="J26" s="326">
        <f t="shared" si="1"/>
        <v>0</v>
      </c>
      <c r="K26" s="380"/>
      <c r="L26" s="380"/>
      <c r="M26" s="380"/>
      <c r="N26" s="327">
        <f t="shared" si="0"/>
        <v>0</v>
      </c>
      <c r="O26" s="366"/>
      <c r="P26" s="269"/>
      <c r="Q26" s="257">
        <v>878</v>
      </c>
      <c r="R26" s="256">
        <v>26</v>
      </c>
      <c r="S26" s="84"/>
    </row>
    <row r="27" spans="1:19" s="79" customFormat="1" ht="49.5" customHeight="1" x14ac:dyDescent="0.2">
      <c r="A27" s="347"/>
      <c r="B27" s="348" t="s">
        <v>358</v>
      </c>
      <c r="C27" s="349" t="str">
        <f>IF(ISERROR(VLOOKUP(B27,'KAYIT LİSTESİ'!$B$4:$H$1158,2,0)),"",(VLOOKUP(B27,'KAYIT LİSTESİ'!$B$4:$H$1158,2,0)))</f>
        <v/>
      </c>
      <c r="D27" s="350" t="str">
        <f>IF(ISERROR(VLOOKUP(B27,'KAYIT LİSTESİ'!$B$4:$H$1158,4,0)),"",(VLOOKUP(B27,'KAYIT LİSTESİ'!$B$4:$H$1158,4,0)))</f>
        <v/>
      </c>
      <c r="E27" s="351" t="str">
        <f>IF(ISERROR(VLOOKUP(B27,'KAYIT LİSTESİ'!$B$4:$H$1158,5,0)),"",(VLOOKUP(B27,'KAYIT LİSTESİ'!$B$4:$H$1158,5,0)))</f>
        <v/>
      </c>
      <c r="F27" s="351" t="str">
        <f>IF(ISERROR(VLOOKUP(B27,'KAYIT LİSTESİ'!$B$4:$H$1158,6,0)),"",(VLOOKUP(B27,'KAYIT LİSTESİ'!$B$4:$H$1158,6,0)))</f>
        <v/>
      </c>
      <c r="G27" s="378"/>
      <c r="H27" s="378"/>
      <c r="I27" s="378"/>
      <c r="J27" s="326">
        <f t="shared" si="1"/>
        <v>0</v>
      </c>
      <c r="K27" s="380"/>
      <c r="L27" s="380"/>
      <c r="M27" s="380"/>
      <c r="N27" s="327">
        <f t="shared" si="0"/>
        <v>0</v>
      </c>
      <c r="O27" s="366"/>
      <c r="P27" s="269"/>
      <c r="Q27" s="257">
        <v>886</v>
      </c>
      <c r="R27" s="256">
        <v>27</v>
      </c>
      <c r="S27" s="84"/>
    </row>
    <row r="28" spans="1:19" s="79" customFormat="1" ht="49.5" customHeight="1" x14ac:dyDescent="0.2">
      <c r="A28" s="347"/>
      <c r="B28" s="348" t="s">
        <v>359</v>
      </c>
      <c r="C28" s="349" t="str">
        <f>IF(ISERROR(VLOOKUP(B28,'KAYIT LİSTESİ'!$B$4:$H$1158,2,0)),"",(VLOOKUP(B28,'KAYIT LİSTESİ'!$B$4:$H$1158,2,0)))</f>
        <v/>
      </c>
      <c r="D28" s="350" t="str">
        <f>IF(ISERROR(VLOOKUP(B28,'KAYIT LİSTESİ'!$B$4:$H$1158,4,0)),"",(VLOOKUP(B28,'KAYIT LİSTESİ'!$B$4:$H$1158,4,0)))</f>
        <v/>
      </c>
      <c r="E28" s="351" t="str">
        <f>IF(ISERROR(VLOOKUP(B28,'KAYIT LİSTESİ'!$B$4:$H$1158,5,0)),"",(VLOOKUP(B28,'KAYIT LİSTESİ'!$B$4:$H$1158,5,0)))</f>
        <v/>
      </c>
      <c r="F28" s="351" t="str">
        <f>IF(ISERROR(VLOOKUP(B28,'KAYIT LİSTESİ'!$B$4:$H$1158,6,0)),"",(VLOOKUP(B28,'KAYIT LİSTESİ'!$B$4:$H$1158,6,0)))</f>
        <v/>
      </c>
      <c r="G28" s="378"/>
      <c r="H28" s="378"/>
      <c r="I28" s="378"/>
      <c r="J28" s="326">
        <f t="shared" si="1"/>
        <v>0</v>
      </c>
      <c r="K28" s="380"/>
      <c r="L28" s="380"/>
      <c r="M28" s="380"/>
      <c r="N28" s="327">
        <f t="shared" si="0"/>
        <v>0</v>
      </c>
      <c r="O28" s="366"/>
      <c r="P28" s="269"/>
      <c r="Q28" s="257">
        <v>894</v>
      </c>
      <c r="R28" s="256">
        <v>28</v>
      </c>
      <c r="S28" s="84"/>
    </row>
    <row r="29" spans="1:19" s="79" customFormat="1" ht="49.5" customHeight="1" x14ac:dyDescent="0.2">
      <c r="A29" s="347"/>
      <c r="B29" s="348" t="s">
        <v>360</v>
      </c>
      <c r="C29" s="349" t="str">
        <f>IF(ISERROR(VLOOKUP(B29,'KAYIT LİSTESİ'!$B$4:$H$1158,2,0)),"",(VLOOKUP(B29,'KAYIT LİSTESİ'!$B$4:$H$1158,2,0)))</f>
        <v/>
      </c>
      <c r="D29" s="350" t="str">
        <f>IF(ISERROR(VLOOKUP(B29,'KAYIT LİSTESİ'!$B$4:$H$1158,4,0)),"",(VLOOKUP(B29,'KAYIT LİSTESİ'!$B$4:$H$1158,4,0)))</f>
        <v/>
      </c>
      <c r="E29" s="351" t="str">
        <f>IF(ISERROR(VLOOKUP(B29,'KAYIT LİSTESİ'!$B$4:$H$1158,5,0)),"",(VLOOKUP(B29,'KAYIT LİSTESİ'!$B$4:$H$1158,5,0)))</f>
        <v/>
      </c>
      <c r="F29" s="351" t="str">
        <f>IF(ISERROR(VLOOKUP(B29,'KAYIT LİSTESİ'!$B$4:$H$1158,6,0)),"",(VLOOKUP(B29,'KAYIT LİSTESİ'!$B$4:$H$1158,6,0)))</f>
        <v/>
      </c>
      <c r="G29" s="378"/>
      <c r="H29" s="378"/>
      <c r="I29" s="378"/>
      <c r="J29" s="326">
        <f t="shared" si="1"/>
        <v>0</v>
      </c>
      <c r="K29" s="380"/>
      <c r="L29" s="380"/>
      <c r="M29" s="380"/>
      <c r="N29" s="327">
        <f t="shared" si="0"/>
        <v>0</v>
      </c>
      <c r="O29" s="366"/>
      <c r="P29" s="269"/>
      <c r="Q29" s="257">
        <v>902</v>
      </c>
      <c r="R29" s="256">
        <v>29</v>
      </c>
      <c r="S29" s="84"/>
    </row>
    <row r="30" spans="1:19" s="79" customFormat="1" ht="49.5" customHeight="1" x14ac:dyDescent="0.2">
      <c r="A30" s="347"/>
      <c r="B30" s="348" t="s">
        <v>361</v>
      </c>
      <c r="C30" s="349" t="str">
        <f>IF(ISERROR(VLOOKUP(B30,'KAYIT LİSTESİ'!$B$4:$H$1158,2,0)),"",(VLOOKUP(B30,'KAYIT LİSTESİ'!$B$4:$H$1158,2,0)))</f>
        <v/>
      </c>
      <c r="D30" s="350" t="str">
        <f>IF(ISERROR(VLOOKUP(B30,'KAYIT LİSTESİ'!$B$4:$H$1158,4,0)),"",(VLOOKUP(B30,'KAYIT LİSTESİ'!$B$4:$H$1158,4,0)))</f>
        <v/>
      </c>
      <c r="E30" s="351" t="str">
        <f>IF(ISERROR(VLOOKUP(B30,'KAYIT LİSTESİ'!$B$4:$H$1158,5,0)),"",(VLOOKUP(B30,'KAYIT LİSTESİ'!$B$4:$H$1158,5,0)))</f>
        <v/>
      </c>
      <c r="F30" s="351" t="str">
        <f>IF(ISERROR(VLOOKUP(B30,'KAYIT LİSTESİ'!$B$4:$H$1158,6,0)),"",(VLOOKUP(B30,'KAYIT LİSTESİ'!$B$4:$H$1158,6,0)))</f>
        <v/>
      </c>
      <c r="G30" s="378"/>
      <c r="H30" s="378"/>
      <c r="I30" s="378"/>
      <c r="J30" s="326">
        <f t="shared" si="1"/>
        <v>0</v>
      </c>
      <c r="K30" s="380"/>
      <c r="L30" s="380"/>
      <c r="M30" s="380"/>
      <c r="N30" s="327">
        <f t="shared" si="0"/>
        <v>0</v>
      </c>
      <c r="O30" s="366"/>
      <c r="P30" s="269"/>
      <c r="Q30" s="257">
        <v>910</v>
      </c>
      <c r="R30" s="256">
        <v>30</v>
      </c>
      <c r="S30" s="84"/>
    </row>
    <row r="31" spans="1:19" s="79" customFormat="1" ht="49.5" customHeight="1" x14ac:dyDescent="0.2">
      <c r="A31" s="347"/>
      <c r="B31" s="348" t="s">
        <v>362</v>
      </c>
      <c r="C31" s="349" t="str">
        <f>IF(ISERROR(VLOOKUP(B31,'KAYIT LİSTESİ'!$B$4:$H$1158,2,0)),"",(VLOOKUP(B31,'KAYIT LİSTESİ'!$B$4:$H$1158,2,0)))</f>
        <v/>
      </c>
      <c r="D31" s="350" t="str">
        <f>IF(ISERROR(VLOOKUP(B31,'KAYIT LİSTESİ'!$B$4:$H$1158,4,0)),"",(VLOOKUP(B31,'KAYIT LİSTESİ'!$B$4:$H$1158,4,0)))</f>
        <v/>
      </c>
      <c r="E31" s="351" t="str">
        <f>IF(ISERROR(VLOOKUP(B31,'KAYIT LİSTESİ'!$B$4:$H$1158,5,0)),"",(VLOOKUP(B31,'KAYIT LİSTESİ'!$B$4:$H$1158,5,0)))</f>
        <v/>
      </c>
      <c r="F31" s="351" t="str">
        <f>IF(ISERROR(VLOOKUP(B31,'KAYIT LİSTESİ'!$B$4:$H$1158,6,0)),"",(VLOOKUP(B31,'KAYIT LİSTESİ'!$B$4:$H$1158,6,0)))</f>
        <v/>
      </c>
      <c r="G31" s="378"/>
      <c r="H31" s="378"/>
      <c r="I31" s="378"/>
      <c r="J31" s="326">
        <f t="shared" si="1"/>
        <v>0</v>
      </c>
      <c r="K31" s="380"/>
      <c r="L31" s="380"/>
      <c r="M31" s="380"/>
      <c r="N31" s="327">
        <f t="shared" si="0"/>
        <v>0</v>
      </c>
      <c r="O31" s="366"/>
      <c r="P31" s="269"/>
      <c r="Q31" s="257">
        <v>918</v>
      </c>
      <c r="R31" s="256">
        <v>31</v>
      </c>
      <c r="S31" s="84"/>
    </row>
    <row r="32" spans="1:19" s="79" customFormat="1" ht="49.5" customHeight="1" x14ac:dyDescent="0.2">
      <c r="A32" s="347"/>
      <c r="B32" s="348" t="s">
        <v>363</v>
      </c>
      <c r="C32" s="349" t="str">
        <f>IF(ISERROR(VLOOKUP(B32,'KAYIT LİSTESİ'!$B$4:$H$1158,2,0)),"",(VLOOKUP(B32,'KAYIT LİSTESİ'!$B$4:$H$1158,2,0)))</f>
        <v/>
      </c>
      <c r="D32" s="350" t="str">
        <f>IF(ISERROR(VLOOKUP(B32,'KAYIT LİSTESİ'!$B$4:$H$1158,4,0)),"",(VLOOKUP(B32,'KAYIT LİSTESİ'!$B$4:$H$1158,4,0)))</f>
        <v/>
      </c>
      <c r="E32" s="351" t="str">
        <f>IF(ISERROR(VLOOKUP(B32,'KAYIT LİSTESİ'!$B$4:$H$1158,5,0)),"",(VLOOKUP(B32,'KAYIT LİSTESİ'!$B$4:$H$1158,5,0)))</f>
        <v/>
      </c>
      <c r="F32" s="351" t="str">
        <f>IF(ISERROR(VLOOKUP(B32,'KAYIT LİSTESİ'!$B$4:$H$1158,6,0)),"",(VLOOKUP(B32,'KAYIT LİSTESİ'!$B$4:$H$1158,6,0)))</f>
        <v/>
      </c>
      <c r="G32" s="378"/>
      <c r="H32" s="378"/>
      <c r="I32" s="378"/>
      <c r="J32" s="326">
        <f t="shared" si="1"/>
        <v>0</v>
      </c>
      <c r="K32" s="380"/>
      <c r="L32" s="380"/>
      <c r="M32" s="380"/>
      <c r="N32" s="327">
        <f t="shared" si="0"/>
        <v>0</v>
      </c>
      <c r="O32" s="366"/>
      <c r="P32" s="269"/>
      <c r="Q32" s="257">
        <v>926</v>
      </c>
      <c r="R32" s="256">
        <v>32</v>
      </c>
      <c r="S32" s="84"/>
    </row>
    <row r="33" spans="1:19" s="82" customFormat="1" ht="32.25" customHeight="1" x14ac:dyDescent="0.2">
      <c r="A33" s="80"/>
      <c r="B33" s="80"/>
      <c r="C33" s="273"/>
      <c r="D33" s="81"/>
      <c r="E33" s="80"/>
      <c r="N33" s="83"/>
      <c r="O33" s="80"/>
      <c r="P33" s="80"/>
      <c r="Q33" s="257">
        <v>1046</v>
      </c>
      <c r="R33" s="256">
        <v>48</v>
      </c>
      <c r="S33" s="84"/>
    </row>
    <row r="34" spans="1:19" s="82" customFormat="1" ht="32.25" customHeight="1" x14ac:dyDescent="0.2">
      <c r="A34" s="488" t="s">
        <v>4</v>
      </c>
      <c r="B34" s="488"/>
      <c r="C34" s="488"/>
      <c r="D34" s="488"/>
      <c r="E34" s="84" t="s">
        <v>0</v>
      </c>
      <c r="F34" s="84" t="s">
        <v>1</v>
      </c>
      <c r="G34" s="489" t="s">
        <v>2</v>
      </c>
      <c r="H34" s="489"/>
      <c r="I34" s="489"/>
      <c r="J34" s="489"/>
      <c r="K34" s="489"/>
      <c r="L34" s="489"/>
      <c r="M34" s="489"/>
      <c r="N34" s="489" t="s">
        <v>3</v>
      </c>
      <c r="O34" s="489"/>
      <c r="P34" s="84"/>
      <c r="Q34" s="257">
        <v>1053</v>
      </c>
      <c r="R34" s="256">
        <v>49</v>
      </c>
      <c r="S34" s="84"/>
    </row>
    <row r="35" spans="1:19" x14ac:dyDescent="0.2">
      <c r="Q35" s="257">
        <v>1060</v>
      </c>
      <c r="R35" s="256">
        <v>50</v>
      </c>
    </row>
    <row r="36" spans="1:19" x14ac:dyDescent="0.2">
      <c r="Q36" s="257">
        <v>1066</v>
      </c>
      <c r="R36" s="256">
        <v>51</v>
      </c>
    </row>
    <row r="37" spans="1:19" x14ac:dyDescent="0.2">
      <c r="Q37" s="258">
        <v>1072</v>
      </c>
      <c r="R37" s="84">
        <v>52</v>
      </c>
    </row>
    <row r="38" spans="1:19" x14ac:dyDescent="0.2">
      <c r="Q38" s="258">
        <v>1078</v>
      </c>
      <c r="R38" s="84">
        <v>53</v>
      </c>
    </row>
    <row r="39" spans="1:19" x14ac:dyDescent="0.2">
      <c r="Q39" s="258">
        <v>1084</v>
      </c>
      <c r="R39" s="84">
        <v>54</v>
      </c>
    </row>
    <row r="40" spans="1:19" x14ac:dyDescent="0.2">
      <c r="Q40" s="258">
        <v>1090</v>
      </c>
      <c r="R40" s="84">
        <v>55</v>
      </c>
    </row>
    <row r="41" spans="1:19" x14ac:dyDescent="0.2">
      <c r="Q41" s="258">
        <v>1096</v>
      </c>
      <c r="R41" s="84">
        <v>56</v>
      </c>
    </row>
    <row r="42" spans="1:19" x14ac:dyDescent="0.2">
      <c r="Q42" s="258">
        <v>1102</v>
      </c>
      <c r="R42" s="84">
        <v>57</v>
      </c>
    </row>
    <row r="43" spans="1:19" x14ac:dyDescent="0.2">
      <c r="Q43" s="258">
        <v>1108</v>
      </c>
      <c r="R43" s="84">
        <v>58</v>
      </c>
    </row>
    <row r="44" spans="1:19" x14ac:dyDescent="0.2">
      <c r="Q44" s="258">
        <v>1114</v>
      </c>
      <c r="R44" s="84">
        <v>59</v>
      </c>
    </row>
    <row r="45" spans="1:19" x14ac:dyDescent="0.2">
      <c r="Q45" s="258">
        <v>1120</v>
      </c>
      <c r="R45" s="84">
        <v>60</v>
      </c>
    </row>
    <row r="46" spans="1:19" x14ac:dyDescent="0.2">
      <c r="Q46" s="258">
        <v>1126</v>
      </c>
      <c r="R46" s="84">
        <v>61</v>
      </c>
    </row>
    <row r="47" spans="1:19" x14ac:dyDescent="0.2">
      <c r="Q47" s="258">
        <v>1132</v>
      </c>
      <c r="R47" s="84">
        <v>62</v>
      </c>
    </row>
    <row r="48" spans="1:19" x14ac:dyDescent="0.2">
      <c r="Q48" s="258">
        <v>1138</v>
      </c>
      <c r="R48" s="84">
        <v>63</v>
      </c>
    </row>
    <row r="49" spans="17:18" x14ac:dyDescent="0.2">
      <c r="Q49" s="258">
        <v>1144</v>
      </c>
      <c r="R49" s="84">
        <v>64</v>
      </c>
    </row>
    <row r="50" spans="17:18" x14ac:dyDescent="0.2">
      <c r="Q50" s="258">
        <v>1150</v>
      </c>
      <c r="R50" s="84">
        <v>65</v>
      </c>
    </row>
    <row r="51" spans="17:18" x14ac:dyDescent="0.2">
      <c r="Q51" s="258">
        <v>1156</v>
      </c>
      <c r="R51" s="84">
        <v>66</v>
      </c>
    </row>
    <row r="52" spans="17:18" x14ac:dyDescent="0.2">
      <c r="Q52" s="258">
        <v>1162</v>
      </c>
      <c r="R52" s="84">
        <v>67</v>
      </c>
    </row>
    <row r="53" spans="17:18" x14ac:dyDescent="0.2">
      <c r="Q53" s="258">
        <v>1168</v>
      </c>
      <c r="R53" s="84">
        <v>68</v>
      </c>
    </row>
    <row r="54" spans="17:18" x14ac:dyDescent="0.2">
      <c r="Q54" s="258">
        <v>1174</v>
      </c>
      <c r="R54" s="84">
        <v>69</v>
      </c>
    </row>
    <row r="55" spans="17:18" x14ac:dyDescent="0.2">
      <c r="Q55" s="258">
        <v>1180</v>
      </c>
      <c r="R55" s="84">
        <v>70</v>
      </c>
    </row>
    <row r="56" spans="17:18" x14ac:dyDescent="0.2">
      <c r="Q56" s="258">
        <v>1186</v>
      </c>
      <c r="R56" s="84">
        <v>71</v>
      </c>
    </row>
    <row r="57" spans="17:18" x14ac:dyDescent="0.2">
      <c r="Q57" s="258">
        <v>1192</v>
      </c>
      <c r="R57" s="84">
        <v>72</v>
      </c>
    </row>
    <row r="58" spans="17:18" x14ac:dyDescent="0.2">
      <c r="Q58" s="258">
        <v>1198</v>
      </c>
      <c r="R58" s="84">
        <v>73</v>
      </c>
    </row>
    <row r="59" spans="17:18" x14ac:dyDescent="0.2">
      <c r="Q59" s="258">
        <v>1204</v>
      </c>
      <c r="R59" s="84">
        <v>74</v>
      </c>
    </row>
    <row r="60" spans="17:18" x14ac:dyDescent="0.2">
      <c r="Q60" s="258">
        <v>1210</v>
      </c>
      <c r="R60" s="84">
        <v>75</v>
      </c>
    </row>
    <row r="61" spans="17:18" x14ac:dyDescent="0.2">
      <c r="Q61" s="258">
        <v>1215</v>
      </c>
      <c r="R61" s="84">
        <v>76</v>
      </c>
    </row>
    <row r="62" spans="17:18" x14ac:dyDescent="0.2">
      <c r="Q62" s="258">
        <v>1220</v>
      </c>
      <c r="R62" s="84">
        <v>77</v>
      </c>
    </row>
    <row r="63" spans="17:18" x14ac:dyDescent="0.2">
      <c r="Q63" s="258">
        <v>1225</v>
      </c>
      <c r="R63" s="84">
        <v>78</v>
      </c>
    </row>
    <row r="64" spans="17:18" x14ac:dyDescent="0.2">
      <c r="Q64" s="258">
        <v>1230</v>
      </c>
      <c r="R64" s="84">
        <v>79</v>
      </c>
    </row>
    <row r="65" spans="17:18" x14ac:dyDescent="0.2">
      <c r="Q65" s="258">
        <v>1235</v>
      </c>
      <c r="R65" s="84">
        <v>80</v>
      </c>
    </row>
    <row r="66" spans="17:18" x14ac:dyDescent="0.2">
      <c r="Q66" s="258">
        <v>1240</v>
      </c>
      <c r="R66" s="84">
        <v>81</v>
      </c>
    </row>
    <row r="67" spans="17:18" x14ac:dyDescent="0.2">
      <c r="Q67" s="258">
        <v>1245</v>
      </c>
      <c r="R67" s="84">
        <v>82</v>
      </c>
    </row>
    <row r="68" spans="17:18" x14ac:dyDescent="0.2">
      <c r="Q68" s="258">
        <v>1250</v>
      </c>
      <c r="R68" s="84">
        <v>83</v>
      </c>
    </row>
    <row r="69" spans="17:18" x14ac:dyDescent="0.2">
      <c r="Q69" s="258">
        <v>1255</v>
      </c>
      <c r="R69" s="84">
        <v>84</v>
      </c>
    </row>
    <row r="70" spans="17:18" x14ac:dyDescent="0.2">
      <c r="Q70" s="258">
        <v>1260</v>
      </c>
      <c r="R70" s="84">
        <v>85</v>
      </c>
    </row>
    <row r="71" spans="17:18" x14ac:dyDescent="0.2">
      <c r="Q71" s="258">
        <v>1265</v>
      </c>
      <c r="R71" s="84">
        <v>86</v>
      </c>
    </row>
    <row r="72" spans="17:18" x14ac:dyDescent="0.2">
      <c r="Q72" s="258">
        <v>1270</v>
      </c>
      <c r="R72" s="84">
        <v>87</v>
      </c>
    </row>
    <row r="73" spans="17:18" x14ac:dyDescent="0.2">
      <c r="Q73" s="258">
        <v>1275</v>
      </c>
      <c r="R73" s="84">
        <v>88</v>
      </c>
    </row>
    <row r="74" spans="17:18" x14ac:dyDescent="0.2">
      <c r="Q74" s="258">
        <v>1280</v>
      </c>
      <c r="R74" s="84">
        <v>89</v>
      </c>
    </row>
    <row r="75" spans="17:18" x14ac:dyDescent="0.2">
      <c r="Q75" s="258">
        <v>1285</v>
      </c>
      <c r="R75" s="84">
        <v>90</v>
      </c>
    </row>
    <row r="76" spans="17:18" x14ac:dyDescent="0.2">
      <c r="Q76" s="258">
        <v>1290</v>
      </c>
      <c r="R76" s="84">
        <v>91</v>
      </c>
    </row>
    <row r="77" spans="17:18" x14ac:dyDescent="0.2">
      <c r="Q77" s="258">
        <v>1295</v>
      </c>
      <c r="R77" s="84">
        <v>92</v>
      </c>
    </row>
    <row r="78" spans="17:18" x14ac:dyDescent="0.2">
      <c r="Q78" s="258">
        <v>1300</v>
      </c>
      <c r="R78" s="84">
        <v>93</v>
      </c>
    </row>
    <row r="79" spans="17:18" x14ac:dyDescent="0.2">
      <c r="Q79" s="257">
        <v>1305</v>
      </c>
      <c r="R79" s="256">
        <v>94</v>
      </c>
    </row>
    <row r="80" spans="17:18" x14ac:dyDescent="0.2">
      <c r="Q80" s="257">
        <v>1310</v>
      </c>
      <c r="R80" s="256">
        <v>95</v>
      </c>
    </row>
    <row r="81" spans="17:18" x14ac:dyDescent="0.2">
      <c r="Q81" s="257">
        <v>1314</v>
      </c>
      <c r="R81" s="256">
        <v>96</v>
      </c>
    </row>
    <row r="82" spans="17:18" x14ac:dyDescent="0.2">
      <c r="Q82" s="257">
        <v>1318</v>
      </c>
      <c r="R82" s="256">
        <v>97</v>
      </c>
    </row>
    <row r="83" spans="17:18" x14ac:dyDescent="0.2">
      <c r="Q83" s="257">
        <v>1322</v>
      </c>
      <c r="R83" s="256">
        <v>98</v>
      </c>
    </row>
    <row r="84" spans="17:18" x14ac:dyDescent="0.2">
      <c r="Q84" s="257">
        <v>1326</v>
      </c>
      <c r="R84" s="256">
        <v>99</v>
      </c>
    </row>
    <row r="85" spans="17:18" x14ac:dyDescent="0.2">
      <c r="Q85" s="257">
        <v>1330</v>
      </c>
      <c r="R85" s="256">
        <v>100</v>
      </c>
    </row>
  </sheetData>
  <mergeCells count="23">
    <mergeCell ref="A1:O1"/>
    <mergeCell ref="A3:C3"/>
    <mergeCell ref="D3:E3"/>
    <mergeCell ref="F6:F7"/>
    <mergeCell ref="D4:E4"/>
    <mergeCell ref="A4:C4"/>
    <mergeCell ref="N6:N7"/>
    <mergeCell ref="G6:M6"/>
    <mergeCell ref="A6:A7"/>
    <mergeCell ref="B6:B7"/>
    <mergeCell ref="A2:P2"/>
    <mergeCell ref="P6:P7"/>
    <mergeCell ref="M3:P3"/>
    <mergeCell ref="N34:O34"/>
    <mergeCell ref="A34:D34"/>
    <mergeCell ref="D6:D7"/>
    <mergeCell ref="K4:L4"/>
    <mergeCell ref="E6:E7"/>
    <mergeCell ref="G34:M34"/>
    <mergeCell ref="N5:O5"/>
    <mergeCell ref="C6:C7"/>
    <mergeCell ref="M4:O4"/>
    <mergeCell ref="O6:O7"/>
  </mergeCells>
  <conditionalFormatting sqref="J8:J32">
    <cfRule type="cellIs" dxfId="20" priority="3" operator="equal">
      <formula>0</formula>
    </cfRule>
  </conditionalFormatting>
  <conditionalFormatting sqref="N8:N32">
    <cfRule type="cellIs" dxfId="19" priority="2" operator="equal">
      <formula>0</formula>
    </cfRule>
  </conditionalFormatting>
  <conditionalFormatting sqref="O8:O32">
    <cfRule type="containsErrors" dxfId="18"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ignoredErrors>
    <ignoredError sqref="C8:F32"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W89"/>
  <sheetViews>
    <sheetView view="pageBreakPreview" zoomScale="37" zoomScaleNormal="50" zoomScaleSheetLayoutView="37" workbookViewId="0">
      <selection activeCell="AH9" sqref="AH9"/>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5" hidden="1" customWidth="1"/>
    <col min="75" max="75" width="9.140625" style="253" hidden="1" customWidth="1"/>
    <col min="76" max="16384" width="9.140625" style="55"/>
  </cols>
  <sheetData>
    <row r="1" spans="1:75" s="10" customFormat="1" ht="69.75" customHeight="1" x14ac:dyDescent="0.2">
      <c r="A1" s="505" t="str">
        <f>('YARIŞMA BİLGİLERİ'!A2)</f>
        <v>Türkiye Atletizm Federasyonu
İstanbul Atletizm İl Temsilciliği</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5"/>
      <c r="AK1" s="505"/>
      <c r="AL1" s="505"/>
      <c r="AM1" s="505"/>
      <c r="AN1" s="505"/>
      <c r="AO1" s="505"/>
      <c r="AP1" s="505"/>
      <c r="AQ1" s="505"/>
      <c r="AR1" s="505"/>
      <c r="AS1" s="505"/>
      <c r="AT1" s="505"/>
      <c r="AU1" s="505"/>
      <c r="AV1" s="505"/>
      <c r="AW1" s="505"/>
      <c r="AX1" s="505"/>
      <c r="AY1" s="505"/>
      <c r="AZ1" s="505"/>
      <c r="BA1" s="505"/>
      <c r="BB1" s="505"/>
      <c r="BC1" s="505"/>
      <c r="BD1" s="505"/>
      <c r="BE1" s="505"/>
      <c r="BF1" s="505"/>
      <c r="BG1" s="505"/>
      <c r="BH1" s="505"/>
      <c r="BI1" s="505"/>
      <c r="BJ1" s="505"/>
      <c r="BK1" s="505"/>
      <c r="BL1" s="505"/>
      <c r="BM1" s="505"/>
      <c r="BN1" s="505"/>
      <c r="BO1" s="505"/>
      <c r="BP1" s="505"/>
      <c r="BQ1" s="505"/>
      <c r="BV1" s="255">
        <v>60</v>
      </c>
      <c r="BW1" s="253">
        <v>1</v>
      </c>
    </row>
    <row r="2" spans="1:75" s="10" customFormat="1" ht="36.75" customHeight="1" x14ac:dyDescent="0.2">
      <c r="A2" s="506" t="str">
        <f>'YARIŞMA BİLGİLERİ'!F19</f>
        <v>3.Ulusal Bayrak Festivali Yarışmaları ve Olimpik Baraj Yarışmaları</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c r="AT2" s="506"/>
      <c r="AU2" s="506"/>
      <c r="AV2" s="506"/>
      <c r="AW2" s="506"/>
      <c r="AX2" s="506"/>
      <c r="AY2" s="506"/>
      <c r="AZ2" s="506"/>
      <c r="BA2" s="506"/>
      <c r="BB2" s="506"/>
      <c r="BC2" s="506"/>
      <c r="BD2" s="506"/>
      <c r="BE2" s="506"/>
      <c r="BF2" s="506"/>
      <c r="BG2" s="506"/>
      <c r="BH2" s="506"/>
      <c r="BI2" s="506"/>
      <c r="BJ2" s="506"/>
      <c r="BK2" s="506"/>
      <c r="BL2" s="506"/>
      <c r="BM2" s="506"/>
      <c r="BN2" s="506"/>
      <c r="BO2" s="506"/>
      <c r="BP2" s="506"/>
      <c r="BQ2" s="506"/>
      <c r="BV2" s="255">
        <v>62</v>
      </c>
      <c r="BW2" s="253">
        <v>2</v>
      </c>
    </row>
    <row r="3" spans="1:75" s="65" customFormat="1" ht="23.25" customHeight="1" x14ac:dyDescent="0.2">
      <c r="A3" s="507" t="s">
        <v>82</v>
      </c>
      <c r="B3" s="507"/>
      <c r="C3" s="507"/>
      <c r="D3" s="507"/>
      <c r="E3" s="508" t="str">
        <f>'YARIŞMA PROGRAMI'!C16</f>
        <v>Yüksek Atlama</v>
      </c>
      <c r="F3" s="508"/>
      <c r="G3" s="384"/>
      <c r="H3" s="384"/>
      <c r="I3" s="384"/>
      <c r="J3" s="384"/>
      <c r="K3" s="384"/>
      <c r="L3" s="384"/>
      <c r="M3" s="384"/>
      <c r="N3" s="384"/>
      <c r="O3" s="384"/>
      <c r="P3" s="384"/>
      <c r="Q3" s="384"/>
      <c r="R3" s="384"/>
      <c r="S3" s="384"/>
      <c r="T3" s="384"/>
      <c r="U3" s="515"/>
      <c r="V3" s="515"/>
      <c r="W3" s="515"/>
      <c r="X3" s="515"/>
      <c r="Y3" s="515"/>
      <c r="Z3" s="515"/>
      <c r="AA3" s="509"/>
      <c r="AB3" s="510"/>
      <c r="AC3" s="510"/>
      <c r="AD3" s="510"/>
      <c r="AE3" s="510"/>
      <c r="AF3" s="511"/>
      <c r="AG3" s="511"/>
      <c r="AH3" s="511"/>
      <c r="AI3" s="511"/>
      <c r="AJ3" s="511"/>
      <c r="AK3" s="384"/>
      <c r="AL3" s="384"/>
      <c r="AM3" s="384"/>
      <c r="AN3" s="384"/>
      <c r="AO3" s="384"/>
      <c r="AP3" s="384"/>
      <c r="AQ3" s="384"/>
      <c r="AR3" s="385"/>
      <c r="AS3" s="385"/>
      <c r="AT3" s="385"/>
      <c r="AU3" s="385"/>
      <c r="AV3" s="385"/>
      <c r="AW3" s="507" t="s">
        <v>383</v>
      </c>
      <c r="AX3" s="507"/>
      <c r="AY3" s="507"/>
      <c r="AZ3" s="507"/>
      <c r="BA3" s="507"/>
      <c r="BB3" s="507"/>
      <c r="BC3" s="512" t="str">
        <f>'YARIŞMA PROGRAMI'!E16</f>
        <v>Gülsün DURAK  1.82</v>
      </c>
      <c r="BD3" s="512"/>
      <c r="BE3" s="512"/>
      <c r="BF3" s="512"/>
      <c r="BG3" s="512"/>
      <c r="BH3" s="512"/>
      <c r="BI3" s="512"/>
      <c r="BJ3" s="512"/>
      <c r="BK3" s="512"/>
      <c r="BL3" s="512"/>
      <c r="BM3" s="512"/>
      <c r="BN3" s="512"/>
      <c r="BO3" s="512"/>
      <c r="BP3" s="512"/>
      <c r="BQ3" s="512"/>
      <c r="BV3" s="255">
        <v>64</v>
      </c>
      <c r="BW3" s="253">
        <v>3</v>
      </c>
    </row>
    <row r="4" spans="1:75" s="65" customFormat="1" ht="23.25" customHeight="1" x14ac:dyDescent="0.2">
      <c r="A4" s="504" t="s">
        <v>84</v>
      </c>
      <c r="B4" s="504"/>
      <c r="C4" s="504"/>
      <c r="D4" s="504"/>
      <c r="E4" s="513" t="str">
        <f>'YARIŞMA BİLGİLERİ'!F21</f>
        <v>Yıldız Kızlar</v>
      </c>
      <c r="F4" s="513"/>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504" t="s">
        <v>80</v>
      </c>
      <c r="AX4" s="504"/>
      <c r="AY4" s="504"/>
      <c r="AZ4" s="504"/>
      <c r="BA4" s="504"/>
      <c r="BB4" s="504"/>
      <c r="BC4" s="514" t="str">
        <f>'YARIŞMA PROGRAMI'!B16</f>
        <v>14 Haziran 2015 - 18:30</v>
      </c>
      <c r="BD4" s="514"/>
      <c r="BE4" s="514"/>
      <c r="BF4" s="514"/>
      <c r="BG4" s="514"/>
      <c r="BH4" s="514"/>
      <c r="BI4" s="514"/>
      <c r="BJ4" s="514"/>
      <c r="BK4" s="514"/>
      <c r="BL4" s="514"/>
      <c r="BM4" s="514"/>
      <c r="BN4" s="514"/>
      <c r="BO4" s="514"/>
      <c r="BP4" s="514"/>
      <c r="BQ4" s="514"/>
      <c r="BV4" s="255">
        <v>66</v>
      </c>
      <c r="BW4" s="253">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6">
        <f ca="1">NOW()</f>
        <v>42170.440233912035</v>
      </c>
      <c r="BP5" s="516"/>
      <c r="BQ5" s="516"/>
      <c r="BV5" s="255">
        <v>68</v>
      </c>
      <c r="BW5" s="253">
        <v>5</v>
      </c>
    </row>
    <row r="6" spans="1:75" ht="22.5" customHeight="1" x14ac:dyDescent="0.2">
      <c r="A6" s="521" t="s">
        <v>6</v>
      </c>
      <c r="B6" s="523"/>
      <c r="C6" s="521" t="s">
        <v>68</v>
      </c>
      <c r="D6" s="521" t="s">
        <v>21</v>
      </c>
      <c r="E6" s="521" t="s">
        <v>7</v>
      </c>
      <c r="F6" s="521" t="s">
        <v>515</v>
      </c>
      <c r="G6" s="524" t="s">
        <v>22</v>
      </c>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4"/>
      <c r="AT6" s="524"/>
      <c r="AU6" s="524"/>
      <c r="AV6" s="524"/>
      <c r="AW6" s="524"/>
      <c r="AX6" s="524"/>
      <c r="AY6" s="524"/>
      <c r="AZ6" s="524"/>
      <c r="BA6" s="524"/>
      <c r="BB6" s="524"/>
      <c r="BC6" s="524"/>
      <c r="BD6" s="524"/>
      <c r="BE6" s="524"/>
      <c r="BF6" s="524"/>
      <c r="BG6" s="524"/>
      <c r="BH6" s="524"/>
      <c r="BI6" s="524"/>
      <c r="BJ6" s="524"/>
      <c r="BK6" s="524"/>
      <c r="BL6" s="524"/>
      <c r="BM6" s="524"/>
      <c r="BN6" s="524"/>
      <c r="BO6" s="520" t="s">
        <v>8</v>
      </c>
      <c r="BP6" s="519" t="s">
        <v>121</v>
      </c>
      <c r="BQ6" s="518" t="s">
        <v>9</v>
      </c>
      <c r="BV6" s="255">
        <v>70</v>
      </c>
      <c r="BW6" s="253">
        <v>6</v>
      </c>
    </row>
    <row r="7" spans="1:75" ht="54.75" customHeight="1" x14ac:dyDescent="0.2">
      <c r="A7" s="522"/>
      <c r="B7" s="523"/>
      <c r="C7" s="522"/>
      <c r="D7" s="522"/>
      <c r="E7" s="522"/>
      <c r="F7" s="522"/>
      <c r="G7" s="517"/>
      <c r="H7" s="517"/>
      <c r="I7" s="517"/>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7"/>
      <c r="AN7" s="517"/>
      <c r="AO7" s="517"/>
      <c r="AP7" s="517"/>
      <c r="AQ7" s="517"/>
      <c r="AR7" s="517"/>
      <c r="AS7" s="517"/>
      <c r="AT7" s="517"/>
      <c r="AU7" s="517"/>
      <c r="AV7" s="517"/>
      <c r="AW7" s="517"/>
      <c r="AX7" s="517"/>
      <c r="AY7" s="517"/>
      <c r="AZ7" s="517"/>
      <c r="BA7" s="517"/>
      <c r="BB7" s="517"/>
      <c r="BC7" s="517"/>
      <c r="BD7" s="517"/>
      <c r="BE7" s="517"/>
      <c r="BF7" s="517"/>
      <c r="BG7" s="517"/>
      <c r="BH7" s="517"/>
      <c r="BI7" s="517"/>
      <c r="BJ7" s="517"/>
      <c r="BK7" s="517"/>
      <c r="BL7" s="517"/>
      <c r="BM7" s="517"/>
      <c r="BN7" s="517"/>
      <c r="BO7" s="520"/>
      <c r="BP7" s="519"/>
      <c r="BQ7" s="518"/>
      <c r="BV7" s="255">
        <v>72</v>
      </c>
      <c r="BW7" s="253">
        <v>7</v>
      </c>
    </row>
    <row r="8" spans="1:75" s="19" customFormat="1" ht="87" customHeight="1" x14ac:dyDescent="0.2">
      <c r="A8" s="328">
        <v>1</v>
      </c>
      <c r="B8" s="329" t="s">
        <v>101</v>
      </c>
      <c r="C8" s="330" t="str">
        <f>IF(ISERROR(VLOOKUP(B8,'KAYIT LİSTESİ'!$B$4:$H$1158,2,0)),"",(VLOOKUP(B8,'KAYIT LİSTESİ'!$B$4:$H$1158,2,0)))</f>
        <v/>
      </c>
      <c r="D8" s="331" t="str">
        <f>IF(ISERROR(VLOOKUP(B8,'KAYIT LİSTESİ'!$B$4:$H$1158,4,0)),"",(VLOOKUP(B8,'KAYIT LİSTESİ'!$B$4:$H$1158,4,0)))</f>
        <v/>
      </c>
      <c r="E8" s="332" t="str">
        <f>IF(ISERROR(VLOOKUP(B8,'KAYIT LİSTESİ'!$B$4:$H$1158,5,0)),"",(VLOOKUP(B8,'KAYIT LİSTESİ'!$B$4:$H$1158,5,0)))</f>
        <v/>
      </c>
      <c r="F8" s="332" t="str">
        <f>IF(ISERROR(VLOOKUP(B8,'KAYIT LİSTESİ'!$B$4:$H$1158,6,0)),"",(VLOOKUP(B8,'KAYIT LİSTESİ'!$B$4:$H$1158,6,0)))</f>
        <v/>
      </c>
      <c r="G8" s="308"/>
      <c r="H8" s="308"/>
      <c r="I8" s="308"/>
      <c r="J8" s="309"/>
      <c r="K8" s="310"/>
      <c r="L8" s="310"/>
      <c r="M8" s="308"/>
      <c r="N8" s="311"/>
      <c r="O8" s="308"/>
      <c r="P8" s="310"/>
      <c r="Q8" s="310"/>
      <c r="R8" s="310"/>
      <c r="S8" s="308"/>
      <c r="T8" s="308"/>
      <c r="U8" s="308"/>
      <c r="V8" s="310"/>
      <c r="W8" s="310"/>
      <c r="X8" s="310"/>
      <c r="Y8" s="308"/>
      <c r="Z8" s="308"/>
      <c r="AA8" s="308"/>
      <c r="AB8" s="310"/>
      <c r="AC8" s="310"/>
      <c r="AD8" s="310"/>
      <c r="AE8" s="308"/>
      <c r="AF8" s="308"/>
      <c r="AG8" s="308"/>
      <c r="AH8" s="310"/>
      <c r="AI8" s="310"/>
      <c r="AJ8" s="310"/>
      <c r="AK8" s="308"/>
      <c r="AL8" s="308"/>
      <c r="AM8" s="308"/>
      <c r="AN8" s="310"/>
      <c r="AO8" s="310"/>
      <c r="AP8" s="310"/>
      <c r="AQ8" s="308"/>
      <c r="AR8" s="308"/>
      <c r="AS8" s="308"/>
      <c r="AT8" s="310"/>
      <c r="AU8" s="312"/>
      <c r="AV8" s="312"/>
      <c r="AW8" s="308"/>
      <c r="AX8" s="308"/>
      <c r="AY8" s="308"/>
      <c r="AZ8" s="310"/>
      <c r="BA8" s="310"/>
      <c r="BB8" s="310"/>
      <c r="BC8" s="308"/>
      <c r="BD8" s="313"/>
      <c r="BE8" s="313"/>
      <c r="BF8" s="310"/>
      <c r="BG8" s="312"/>
      <c r="BH8" s="312"/>
      <c r="BI8" s="308"/>
      <c r="BJ8" s="313"/>
      <c r="BK8" s="313"/>
      <c r="BL8" s="310"/>
      <c r="BM8" s="312"/>
      <c r="BN8" s="312"/>
      <c r="BO8" s="333"/>
      <c r="BP8" s="365"/>
      <c r="BQ8" s="333"/>
      <c r="BV8" s="255">
        <v>74</v>
      </c>
      <c r="BW8" s="253">
        <v>8</v>
      </c>
    </row>
    <row r="9" spans="1:75" s="19" customFormat="1" ht="87" customHeight="1" x14ac:dyDescent="0.2">
      <c r="A9" s="328">
        <v>2</v>
      </c>
      <c r="B9" s="329" t="s">
        <v>102</v>
      </c>
      <c r="C9" s="330" t="str">
        <f>IF(ISERROR(VLOOKUP(B9,'KAYIT LİSTESİ'!$B$4:$H$1158,2,0)),"",(VLOOKUP(B9,'KAYIT LİSTESİ'!$B$4:$H$1158,2,0)))</f>
        <v/>
      </c>
      <c r="D9" s="331" t="str">
        <f>IF(ISERROR(VLOOKUP(B9,'KAYIT LİSTESİ'!$B$4:$H$1158,4,0)),"",(VLOOKUP(B9,'KAYIT LİSTESİ'!$B$4:$H$1158,4,0)))</f>
        <v/>
      </c>
      <c r="E9" s="332" t="str">
        <f>IF(ISERROR(VLOOKUP(B9,'KAYIT LİSTESİ'!$B$4:$H$1158,5,0)),"",(VLOOKUP(B9,'KAYIT LİSTESİ'!$B$4:$H$1158,5,0)))</f>
        <v/>
      </c>
      <c r="F9" s="332" t="str">
        <f>IF(ISERROR(VLOOKUP(B9,'KAYIT LİSTESİ'!$B$4:$H$1158,6,0)),"",(VLOOKUP(B9,'KAYIT LİSTESİ'!$B$4:$H$1158,6,0)))</f>
        <v/>
      </c>
      <c r="G9" s="308"/>
      <c r="H9" s="308"/>
      <c r="I9" s="308"/>
      <c r="J9" s="309"/>
      <c r="K9" s="310"/>
      <c r="L9" s="310"/>
      <c r="M9" s="308"/>
      <c r="N9" s="311"/>
      <c r="O9" s="308"/>
      <c r="P9" s="310"/>
      <c r="Q9" s="310"/>
      <c r="R9" s="310"/>
      <c r="S9" s="308"/>
      <c r="T9" s="308"/>
      <c r="U9" s="308"/>
      <c r="V9" s="310"/>
      <c r="W9" s="310"/>
      <c r="X9" s="310"/>
      <c r="Y9" s="308"/>
      <c r="Z9" s="308"/>
      <c r="AA9" s="308"/>
      <c r="AB9" s="310"/>
      <c r="AC9" s="310"/>
      <c r="AD9" s="310"/>
      <c r="AE9" s="308"/>
      <c r="AF9" s="308"/>
      <c r="AG9" s="308"/>
      <c r="AH9" s="310"/>
      <c r="AI9" s="310"/>
      <c r="AJ9" s="310"/>
      <c r="AK9" s="308"/>
      <c r="AL9" s="308"/>
      <c r="AM9" s="308"/>
      <c r="AN9" s="310"/>
      <c r="AO9" s="310"/>
      <c r="AP9" s="310"/>
      <c r="AQ9" s="308"/>
      <c r="AR9" s="308"/>
      <c r="AS9" s="308"/>
      <c r="AT9" s="310"/>
      <c r="AU9" s="312"/>
      <c r="AV9" s="312"/>
      <c r="AW9" s="308"/>
      <c r="AX9" s="308"/>
      <c r="AY9" s="308"/>
      <c r="AZ9" s="310"/>
      <c r="BA9" s="310"/>
      <c r="BB9" s="310"/>
      <c r="BC9" s="308"/>
      <c r="BD9" s="313"/>
      <c r="BE9" s="313"/>
      <c r="BF9" s="310"/>
      <c r="BG9" s="312"/>
      <c r="BH9" s="312"/>
      <c r="BI9" s="308"/>
      <c r="BJ9" s="313"/>
      <c r="BK9" s="313"/>
      <c r="BL9" s="310"/>
      <c r="BM9" s="312"/>
      <c r="BN9" s="312"/>
      <c r="BO9" s="333"/>
      <c r="BP9" s="365"/>
      <c r="BQ9" s="333"/>
      <c r="BV9" s="255">
        <v>76</v>
      </c>
      <c r="BW9" s="253">
        <v>9</v>
      </c>
    </row>
    <row r="10" spans="1:75" s="19" customFormat="1" ht="87" customHeight="1" x14ac:dyDescent="0.2">
      <c r="A10" s="328">
        <v>3</v>
      </c>
      <c r="B10" s="329" t="s">
        <v>103</v>
      </c>
      <c r="C10" s="330" t="str">
        <f>IF(ISERROR(VLOOKUP(B10,'KAYIT LİSTESİ'!$B$4:$H$1158,2,0)),"",(VLOOKUP(B10,'KAYIT LİSTESİ'!$B$4:$H$1158,2,0)))</f>
        <v/>
      </c>
      <c r="D10" s="331" t="str">
        <f>IF(ISERROR(VLOOKUP(B10,'KAYIT LİSTESİ'!$B$4:$H$1158,4,0)),"",(VLOOKUP(B10,'KAYIT LİSTESİ'!$B$4:$H$1158,4,0)))</f>
        <v/>
      </c>
      <c r="E10" s="332" t="str">
        <f>IF(ISERROR(VLOOKUP(B10,'KAYIT LİSTESİ'!$B$4:$H$1158,5,0)),"",(VLOOKUP(B10,'KAYIT LİSTESİ'!$B$4:$H$1158,5,0)))</f>
        <v/>
      </c>
      <c r="F10" s="332" t="str">
        <f>IF(ISERROR(VLOOKUP(B10,'KAYIT LİSTESİ'!$B$4:$H$1158,6,0)),"",(VLOOKUP(B10,'KAYIT LİSTESİ'!$B$4:$H$1158,6,0)))</f>
        <v/>
      </c>
      <c r="G10" s="308"/>
      <c r="H10" s="308"/>
      <c r="I10" s="308"/>
      <c r="J10" s="309"/>
      <c r="K10" s="310"/>
      <c r="L10" s="310"/>
      <c r="M10" s="308"/>
      <c r="N10" s="311"/>
      <c r="O10" s="308"/>
      <c r="P10" s="310"/>
      <c r="Q10" s="310"/>
      <c r="R10" s="310"/>
      <c r="S10" s="308"/>
      <c r="T10" s="308"/>
      <c r="U10" s="308"/>
      <c r="V10" s="310"/>
      <c r="W10" s="310"/>
      <c r="X10" s="310"/>
      <c r="Y10" s="308"/>
      <c r="Z10" s="308"/>
      <c r="AA10" s="308"/>
      <c r="AB10" s="310"/>
      <c r="AC10" s="310"/>
      <c r="AD10" s="310"/>
      <c r="AE10" s="308"/>
      <c r="AF10" s="308"/>
      <c r="AG10" s="308"/>
      <c r="AH10" s="310"/>
      <c r="AI10" s="310"/>
      <c r="AJ10" s="310"/>
      <c r="AK10" s="308"/>
      <c r="AL10" s="308"/>
      <c r="AM10" s="308"/>
      <c r="AN10" s="310"/>
      <c r="AO10" s="310"/>
      <c r="AP10" s="310"/>
      <c r="AQ10" s="308"/>
      <c r="AR10" s="308"/>
      <c r="AS10" s="308"/>
      <c r="AT10" s="310"/>
      <c r="AU10" s="312"/>
      <c r="AV10" s="312"/>
      <c r="AW10" s="313"/>
      <c r="AX10" s="313"/>
      <c r="AY10" s="313"/>
      <c r="AZ10" s="312"/>
      <c r="BA10" s="312"/>
      <c r="BB10" s="312"/>
      <c r="BC10" s="313"/>
      <c r="BD10" s="313"/>
      <c r="BE10" s="313"/>
      <c r="BF10" s="312"/>
      <c r="BG10" s="312"/>
      <c r="BH10" s="312"/>
      <c r="BI10" s="313"/>
      <c r="BJ10" s="313"/>
      <c r="BK10" s="313"/>
      <c r="BL10" s="312"/>
      <c r="BM10" s="312"/>
      <c r="BN10" s="312"/>
      <c r="BO10" s="333"/>
      <c r="BP10" s="365"/>
      <c r="BQ10" s="333"/>
      <c r="BV10" s="255">
        <v>78</v>
      </c>
      <c r="BW10" s="253">
        <v>10</v>
      </c>
    </row>
    <row r="11" spans="1:75" s="19" customFormat="1" ht="87" customHeight="1" x14ac:dyDescent="0.2">
      <c r="A11" s="328">
        <v>4</v>
      </c>
      <c r="B11" s="329" t="s">
        <v>104</v>
      </c>
      <c r="C11" s="330" t="str">
        <f>IF(ISERROR(VLOOKUP(B11,'KAYIT LİSTESİ'!$B$4:$H$1158,2,0)),"",(VLOOKUP(B11,'KAYIT LİSTESİ'!$B$4:$H$1158,2,0)))</f>
        <v/>
      </c>
      <c r="D11" s="331" t="str">
        <f>IF(ISERROR(VLOOKUP(B11,'KAYIT LİSTESİ'!$B$4:$H$1158,4,0)),"",(VLOOKUP(B11,'KAYIT LİSTESİ'!$B$4:$H$1158,4,0)))</f>
        <v/>
      </c>
      <c r="E11" s="332" t="str">
        <f>IF(ISERROR(VLOOKUP(B11,'KAYIT LİSTESİ'!$B$4:$H$1158,5,0)),"",(VLOOKUP(B11,'KAYIT LİSTESİ'!$B$4:$H$1158,5,0)))</f>
        <v/>
      </c>
      <c r="F11" s="332" t="str">
        <f>IF(ISERROR(VLOOKUP(B11,'KAYIT LİSTESİ'!$B$4:$H$1158,6,0)),"",(VLOOKUP(B11,'KAYIT LİSTESİ'!$B$4:$H$1158,6,0)))</f>
        <v/>
      </c>
      <c r="G11" s="308"/>
      <c r="H11" s="308"/>
      <c r="I11" s="308"/>
      <c r="J11" s="309"/>
      <c r="K11" s="310"/>
      <c r="L11" s="310"/>
      <c r="M11" s="308"/>
      <c r="N11" s="311"/>
      <c r="O11" s="308"/>
      <c r="P11" s="310"/>
      <c r="Q11" s="310"/>
      <c r="R11" s="310"/>
      <c r="S11" s="308"/>
      <c r="T11" s="308"/>
      <c r="U11" s="308"/>
      <c r="V11" s="310"/>
      <c r="W11" s="310"/>
      <c r="X11" s="310"/>
      <c r="Y11" s="308"/>
      <c r="Z11" s="308"/>
      <c r="AA11" s="308"/>
      <c r="AB11" s="310"/>
      <c r="AC11" s="310"/>
      <c r="AD11" s="310"/>
      <c r="AE11" s="308"/>
      <c r="AF11" s="308"/>
      <c r="AG11" s="308"/>
      <c r="AH11" s="310"/>
      <c r="AI11" s="310"/>
      <c r="AJ11" s="310"/>
      <c r="AK11" s="308"/>
      <c r="AL11" s="308"/>
      <c r="AM11" s="308"/>
      <c r="AN11" s="310"/>
      <c r="AO11" s="310"/>
      <c r="AP11" s="310"/>
      <c r="AQ11" s="308"/>
      <c r="AR11" s="308"/>
      <c r="AS11" s="308"/>
      <c r="AT11" s="310"/>
      <c r="AU11" s="312"/>
      <c r="AV11" s="312"/>
      <c r="AW11" s="308"/>
      <c r="AX11" s="308"/>
      <c r="AY11" s="308"/>
      <c r="AZ11" s="310"/>
      <c r="BA11" s="310"/>
      <c r="BB11" s="310"/>
      <c r="BC11" s="308"/>
      <c r="BD11" s="313"/>
      <c r="BE11" s="313"/>
      <c r="BF11" s="310"/>
      <c r="BG11" s="312"/>
      <c r="BH11" s="312"/>
      <c r="BI11" s="308"/>
      <c r="BJ11" s="313"/>
      <c r="BK11" s="313"/>
      <c r="BL11" s="310"/>
      <c r="BM11" s="312"/>
      <c r="BN11" s="312"/>
      <c r="BO11" s="333"/>
      <c r="BP11" s="365"/>
      <c r="BQ11" s="333"/>
      <c r="BV11" s="255">
        <v>80</v>
      </c>
      <c r="BW11" s="253">
        <v>11</v>
      </c>
    </row>
    <row r="12" spans="1:75" s="19" customFormat="1" ht="87" customHeight="1" x14ac:dyDescent="0.2">
      <c r="A12" s="328">
        <v>5</v>
      </c>
      <c r="B12" s="329" t="s">
        <v>105</v>
      </c>
      <c r="C12" s="330" t="str">
        <f>IF(ISERROR(VLOOKUP(B12,'KAYIT LİSTESİ'!$B$4:$H$1158,2,0)),"",(VLOOKUP(B12,'KAYIT LİSTESİ'!$B$4:$H$1158,2,0)))</f>
        <v/>
      </c>
      <c r="D12" s="331" t="str">
        <f>IF(ISERROR(VLOOKUP(B12,'KAYIT LİSTESİ'!$B$4:$H$1158,4,0)),"",(VLOOKUP(B12,'KAYIT LİSTESİ'!$B$4:$H$1158,4,0)))</f>
        <v/>
      </c>
      <c r="E12" s="332" t="str">
        <f>IF(ISERROR(VLOOKUP(B12,'KAYIT LİSTESİ'!$B$4:$H$1158,5,0)),"",(VLOOKUP(B12,'KAYIT LİSTESİ'!$B$4:$H$1158,5,0)))</f>
        <v/>
      </c>
      <c r="F12" s="332" t="str">
        <f>IF(ISERROR(VLOOKUP(B12,'KAYIT LİSTESİ'!$B$4:$H$1158,6,0)),"",(VLOOKUP(B12,'KAYIT LİSTESİ'!$B$4:$H$1158,6,0)))</f>
        <v/>
      </c>
      <c r="G12" s="308"/>
      <c r="H12" s="308"/>
      <c r="I12" s="308"/>
      <c r="J12" s="309"/>
      <c r="K12" s="310"/>
      <c r="L12" s="310"/>
      <c r="M12" s="308"/>
      <c r="N12" s="311"/>
      <c r="O12" s="308"/>
      <c r="P12" s="310"/>
      <c r="Q12" s="310"/>
      <c r="R12" s="310"/>
      <c r="S12" s="308"/>
      <c r="T12" s="308"/>
      <c r="U12" s="308"/>
      <c r="V12" s="310"/>
      <c r="W12" s="310"/>
      <c r="X12" s="310"/>
      <c r="Y12" s="308"/>
      <c r="Z12" s="308"/>
      <c r="AA12" s="308"/>
      <c r="AB12" s="310"/>
      <c r="AC12" s="310"/>
      <c r="AD12" s="310"/>
      <c r="AE12" s="308"/>
      <c r="AF12" s="308"/>
      <c r="AG12" s="308"/>
      <c r="AH12" s="310"/>
      <c r="AI12" s="310"/>
      <c r="AJ12" s="310"/>
      <c r="AK12" s="308"/>
      <c r="AL12" s="308"/>
      <c r="AM12" s="308"/>
      <c r="AN12" s="310"/>
      <c r="AO12" s="310"/>
      <c r="AP12" s="310"/>
      <c r="AQ12" s="308"/>
      <c r="AR12" s="308"/>
      <c r="AS12" s="308"/>
      <c r="AT12" s="310"/>
      <c r="AU12" s="312"/>
      <c r="AV12" s="312"/>
      <c r="AW12" s="313"/>
      <c r="AX12" s="313"/>
      <c r="AY12" s="313"/>
      <c r="AZ12" s="312"/>
      <c r="BA12" s="312"/>
      <c r="BB12" s="312"/>
      <c r="BC12" s="313"/>
      <c r="BD12" s="313"/>
      <c r="BE12" s="313"/>
      <c r="BF12" s="312"/>
      <c r="BG12" s="312"/>
      <c r="BH12" s="312"/>
      <c r="BI12" s="313"/>
      <c r="BJ12" s="313"/>
      <c r="BK12" s="313"/>
      <c r="BL12" s="312"/>
      <c r="BM12" s="312"/>
      <c r="BN12" s="312"/>
      <c r="BO12" s="333"/>
      <c r="BP12" s="365"/>
      <c r="BQ12" s="333"/>
      <c r="BV12" s="255">
        <v>82</v>
      </c>
      <c r="BW12" s="253">
        <v>12</v>
      </c>
    </row>
    <row r="13" spans="1:75" s="19" customFormat="1" ht="87" customHeight="1" x14ac:dyDescent="0.2">
      <c r="A13" s="328">
        <v>6</v>
      </c>
      <c r="B13" s="329" t="s">
        <v>106</v>
      </c>
      <c r="C13" s="330" t="str">
        <f>IF(ISERROR(VLOOKUP(B13,'KAYIT LİSTESİ'!$B$4:$H$1158,2,0)),"",(VLOOKUP(B13,'KAYIT LİSTESİ'!$B$4:$H$1158,2,0)))</f>
        <v/>
      </c>
      <c r="D13" s="331" t="str">
        <f>IF(ISERROR(VLOOKUP(B13,'KAYIT LİSTESİ'!$B$4:$H$1158,4,0)),"",(VLOOKUP(B13,'KAYIT LİSTESİ'!$B$4:$H$1158,4,0)))</f>
        <v/>
      </c>
      <c r="E13" s="332" t="str">
        <f>IF(ISERROR(VLOOKUP(B13,'KAYIT LİSTESİ'!$B$4:$H$1158,5,0)),"",(VLOOKUP(B13,'KAYIT LİSTESİ'!$B$4:$H$1158,5,0)))</f>
        <v/>
      </c>
      <c r="F13" s="332" t="str">
        <f>IF(ISERROR(VLOOKUP(B13,'KAYIT LİSTESİ'!$B$4:$H$1158,6,0)),"",(VLOOKUP(B13,'KAYIT LİSTESİ'!$B$4:$H$1158,6,0)))</f>
        <v/>
      </c>
      <c r="G13" s="308"/>
      <c r="H13" s="308"/>
      <c r="I13" s="308"/>
      <c r="J13" s="309"/>
      <c r="K13" s="310"/>
      <c r="L13" s="310"/>
      <c r="M13" s="308"/>
      <c r="N13" s="311"/>
      <c r="O13" s="308"/>
      <c r="P13" s="310"/>
      <c r="Q13" s="310"/>
      <c r="R13" s="310"/>
      <c r="S13" s="308"/>
      <c r="T13" s="308"/>
      <c r="U13" s="308"/>
      <c r="V13" s="310"/>
      <c r="W13" s="310"/>
      <c r="X13" s="310"/>
      <c r="Y13" s="308"/>
      <c r="Z13" s="308"/>
      <c r="AA13" s="308"/>
      <c r="AB13" s="310"/>
      <c r="AC13" s="310"/>
      <c r="AD13" s="310"/>
      <c r="AE13" s="308"/>
      <c r="AF13" s="308"/>
      <c r="AG13" s="308"/>
      <c r="AH13" s="310"/>
      <c r="AI13" s="310"/>
      <c r="AJ13" s="310"/>
      <c r="AK13" s="308"/>
      <c r="AL13" s="308"/>
      <c r="AM13" s="308"/>
      <c r="AN13" s="310"/>
      <c r="AO13" s="310"/>
      <c r="AP13" s="310"/>
      <c r="AQ13" s="308"/>
      <c r="AR13" s="308"/>
      <c r="AS13" s="308"/>
      <c r="AT13" s="310"/>
      <c r="AU13" s="312"/>
      <c r="AV13" s="312"/>
      <c r="AW13" s="313"/>
      <c r="AX13" s="313"/>
      <c r="AY13" s="313"/>
      <c r="AZ13" s="312"/>
      <c r="BA13" s="312"/>
      <c r="BB13" s="312"/>
      <c r="BC13" s="313"/>
      <c r="BD13" s="313"/>
      <c r="BE13" s="313"/>
      <c r="BF13" s="312"/>
      <c r="BG13" s="312"/>
      <c r="BH13" s="312"/>
      <c r="BI13" s="313"/>
      <c r="BJ13" s="313"/>
      <c r="BK13" s="313"/>
      <c r="BL13" s="312"/>
      <c r="BM13" s="312"/>
      <c r="BN13" s="312"/>
      <c r="BO13" s="333"/>
      <c r="BP13" s="365"/>
      <c r="BQ13" s="333"/>
      <c r="BV13" s="255">
        <v>84</v>
      </c>
      <c r="BW13" s="253">
        <v>13</v>
      </c>
    </row>
    <row r="14" spans="1:75" s="19" customFormat="1" ht="87" customHeight="1" x14ac:dyDescent="0.2">
      <c r="A14" s="328">
        <v>7</v>
      </c>
      <c r="B14" s="329" t="s">
        <v>107</v>
      </c>
      <c r="C14" s="330" t="str">
        <f>IF(ISERROR(VLOOKUP(B14,'KAYIT LİSTESİ'!$B$4:$H$1158,2,0)),"",(VLOOKUP(B14,'KAYIT LİSTESİ'!$B$4:$H$1158,2,0)))</f>
        <v/>
      </c>
      <c r="D14" s="331" t="str">
        <f>IF(ISERROR(VLOOKUP(B14,'KAYIT LİSTESİ'!$B$4:$H$1158,4,0)),"",(VLOOKUP(B14,'KAYIT LİSTESİ'!$B$4:$H$1158,4,0)))</f>
        <v/>
      </c>
      <c r="E14" s="332" t="str">
        <f>IF(ISERROR(VLOOKUP(B14,'KAYIT LİSTESİ'!$B$4:$H$1158,5,0)),"",(VLOOKUP(B14,'KAYIT LİSTESİ'!$B$4:$H$1158,5,0)))</f>
        <v/>
      </c>
      <c r="F14" s="332" t="str">
        <f>IF(ISERROR(VLOOKUP(B14,'KAYIT LİSTESİ'!$B$4:$H$1158,6,0)),"",(VLOOKUP(B14,'KAYIT LİSTESİ'!$B$4:$H$1158,6,0)))</f>
        <v/>
      </c>
      <c r="G14" s="308"/>
      <c r="H14" s="308"/>
      <c r="I14" s="308"/>
      <c r="J14" s="309"/>
      <c r="K14" s="310"/>
      <c r="L14" s="310"/>
      <c r="M14" s="308"/>
      <c r="N14" s="311"/>
      <c r="O14" s="308"/>
      <c r="P14" s="310"/>
      <c r="Q14" s="310"/>
      <c r="R14" s="310"/>
      <c r="S14" s="308"/>
      <c r="T14" s="308"/>
      <c r="U14" s="308"/>
      <c r="V14" s="310"/>
      <c r="W14" s="310"/>
      <c r="X14" s="310"/>
      <c r="Y14" s="308"/>
      <c r="Z14" s="308"/>
      <c r="AA14" s="308"/>
      <c r="AB14" s="310"/>
      <c r="AC14" s="310"/>
      <c r="AD14" s="310"/>
      <c r="AE14" s="308"/>
      <c r="AF14" s="308"/>
      <c r="AG14" s="308"/>
      <c r="AH14" s="310"/>
      <c r="AI14" s="310"/>
      <c r="AJ14" s="310"/>
      <c r="AK14" s="308"/>
      <c r="AL14" s="308"/>
      <c r="AM14" s="308"/>
      <c r="AN14" s="310"/>
      <c r="AO14" s="310"/>
      <c r="AP14" s="310"/>
      <c r="AQ14" s="308"/>
      <c r="AR14" s="308"/>
      <c r="AS14" s="308"/>
      <c r="AT14" s="310"/>
      <c r="AU14" s="312"/>
      <c r="AV14" s="312"/>
      <c r="AW14" s="313"/>
      <c r="AX14" s="313"/>
      <c r="AY14" s="313"/>
      <c r="AZ14" s="312"/>
      <c r="BA14" s="312"/>
      <c r="BB14" s="312"/>
      <c r="BC14" s="313"/>
      <c r="BD14" s="313"/>
      <c r="BE14" s="313"/>
      <c r="BF14" s="312"/>
      <c r="BG14" s="312"/>
      <c r="BH14" s="312"/>
      <c r="BI14" s="313"/>
      <c r="BJ14" s="313"/>
      <c r="BK14" s="313"/>
      <c r="BL14" s="312"/>
      <c r="BM14" s="312"/>
      <c r="BN14" s="312"/>
      <c r="BO14" s="333"/>
      <c r="BP14" s="365"/>
      <c r="BQ14" s="333"/>
      <c r="BV14" s="255">
        <v>86</v>
      </c>
      <c r="BW14" s="253">
        <v>14</v>
      </c>
    </row>
    <row r="15" spans="1:75" s="19" customFormat="1" ht="87" customHeight="1" x14ac:dyDescent="0.2">
      <c r="A15" s="328">
        <v>8</v>
      </c>
      <c r="B15" s="329" t="s">
        <v>108</v>
      </c>
      <c r="C15" s="330" t="str">
        <f>IF(ISERROR(VLOOKUP(B15,'KAYIT LİSTESİ'!$B$4:$H$1158,2,0)),"",(VLOOKUP(B15,'KAYIT LİSTESİ'!$B$4:$H$1158,2,0)))</f>
        <v/>
      </c>
      <c r="D15" s="331" t="str">
        <f>IF(ISERROR(VLOOKUP(B15,'KAYIT LİSTESİ'!$B$4:$H$1158,4,0)),"",(VLOOKUP(B15,'KAYIT LİSTESİ'!$B$4:$H$1158,4,0)))</f>
        <v/>
      </c>
      <c r="E15" s="332" t="str">
        <f>IF(ISERROR(VLOOKUP(B15,'KAYIT LİSTESİ'!$B$4:$H$1158,5,0)),"",(VLOOKUP(B15,'KAYIT LİSTESİ'!$B$4:$H$1158,5,0)))</f>
        <v/>
      </c>
      <c r="F15" s="332" t="str">
        <f>IF(ISERROR(VLOOKUP(B15,'KAYIT LİSTESİ'!$B$4:$H$1158,6,0)),"",(VLOOKUP(B15,'KAYIT LİSTESİ'!$B$4:$H$1158,6,0)))</f>
        <v/>
      </c>
      <c r="G15" s="308"/>
      <c r="H15" s="308"/>
      <c r="I15" s="308"/>
      <c r="J15" s="309"/>
      <c r="K15" s="310"/>
      <c r="L15" s="310"/>
      <c r="M15" s="308"/>
      <c r="N15" s="311"/>
      <c r="O15" s="308"/>
      <c r="P15" s="310"/>
      <c r="Q15" s="310"/>
      <c r="R15" s="310"/>
      <c r="S15" s="308"/>
      <c r="T15" s="308"/>
      <c r="U15" s="308"/>
      <c r="V15" s="310"/>
      <c r="W15" s="310"/>
      <c r="X15" s="310"/>
      <c r="Y15" s="308"/>
      <c r="Z15" s="308"/>
      <c r="AA15" s="308"/>
      <c r="AB15" s="310"/>
      <c r="AC15" s="310"/>
      <c r="AD15" s="310"/>
      <c r="AE15" s="308"/>
      <c r="AF15" s="308"/>
      <c r="AG15" s="308"/>
      <c r="AH15" s="310"/>
      <c r="AI15" s="310"/>
      <c r="AJ15" s="310"/>
      <c r="AK15" s="308"/>
      <c r="AL15" s="308"/>
      <c r="AM15" s="308"/>
      <c r="AN15" s="310"/>
      <c r="AO15" s="310"/>
      <c r="AP15" s="310"/>
      <c r="AQ15" s="308"/>
      <c r="AR15" s="308"/>
      <c r="AS15" s="308"/>
      <c r="AT15" s="310"/>
      <c r="AU15" s="312"/>
      <c r="AV15" s="312"/>
      <c r="AW15" s="313"/>
      <c r="AX15" s="313"/>
      <c r="AY15" s="313"/>
      <c r="AZ15" s="312"/>
      <c r="BA15" s="312"/>
      <c r="BB15" s="312"/>
      <c r="BC15" s="313"/>
      <c r="BD15" s="313"/>
      <c r="BE15" s="313"/>
      <c r="BF15" s="312"/>
      <c r="BG15" s="312"/>
      <c r="BH15" s="312"/>
      <c r="BI15" s="313"/>
      <c r="BJ15" s="313"/>
      <c r="BK15" s="313"/>
      <c r="BL15" s="312"/>
      <c r="BM15" s="312"/>
      <c r="BN15" s="312"/>
      <c r="BO15" s="333"/>
      <c r="BP15" s="365"/>
      <c r="BQ15" s="333"/>
      <c r="BV15" s="255">
        <v>88</v>
      </c>
      <c r="BW15" s="253">
        <v>15</v>
      </c>
    </row>
    <row r="16" spans="1:75" s="19" customFormat="1" ht="87" customHeight="1" x14ac:dyDescent="0.2">
      <c r="A16" s="328"/>
      <c r="B16" s="329" t="s">
        <v>109</v>
      </c>
      <c r="C16" s="330" t="str">
        <f>IF(ISERROR(VLOOKUP(B16,'KAYIT LİSTESİ'!$B$4:$H$1158,2,0)),"",(VLOOKUP(B16,'KAYIT LİSTESİ'!$B$4:$H$1158,2,0)))</f>
        <v/>
      </c>
      <c r="D16" s="331" t="str">
        <f>IF(ISERROR(VLOOKUP(B16,'KAYIT LİSTESİ'!$B$4:$H$1158,4,0)),"",(VLOOKUP(B16,'KAYIT LİSTESİ'!$B$4:$H$1158,4,0)))</f>
        <v/>
      </c>
      <c r="E16" s="332" t="str">
        <f>IF(ISERROR(VLOOKUP(B16,'KAYIT LİSTESİ'!$B$4:$H$1158,5,0)),"",(VLOOKUP(B16,'KAYIT LİSTESİ'!$B$4:$H$1158,5,0)))</f>
        <v/>
      </c>
      <c r="F16" s="332" t="str">
        <f>IF(ISERROR(VLOOKUP(B16,'KAYIT LİSTESİ'!$B$4:$H$1158,6,0)),"",(VLOOKUP(B16,'KAYIT LİSTESİ'!$B$4:$H$1158,6,0)))</f>
        <v/>
      </c>
      <c r="G16" s="308"/>
      <c r="H16" s="308"/>
      <c r="I16" s="308"/>
      <c r="J16" s="309"/>
      <c r="K16" s="310"/>
      <c r="L16" s="310"/>
      <c r="M16" s="308"/>
      <c r="N16" s="311"/>
      <c r="O16" s="308"/>
      <c r="P16" s="310"/>
      <c r="Q16" s="310"/>
      <c r="R16" s="310"/>
      <c r="S16" s="308"/>
      <c r="T16" s="308"/>
      <c r="U16" s="308"/>
      <c r="V16" s="310"/>
      <c r="W16" s="310"/>
      <c r="X16" s="310"/>
      <c r="Y16" s="308"/>
      <c r="Z16" s="308"/>
      <c r="AA16" s="308"/>
      <c r="AB16" s="310"/>
      <c r="AC16" s="310"/>
      <c r="AD16" s="310"/>
      <c r="AE16" s="308"/>
      <c r="AF16" s="308"/>
      <c r="AG16" s="308"/>
      <c r="AH16" s="310"/>
      <c r="AI16" s="310"/>
      <c r="AJ16" s="310"/>
      <c r="AK16" s="308"/>
      <c r="AL16" s="308"/>
      <c r="AM16" s="308"/>
      <c r="AN16" s="310"/>
      <c r="AO16" s="310"/>
      <c r="AP16" s="310"/>
      <c r="AQ16" s="308"/>
      <c r="AR16" s="308"/>
      <c r="AS16" s="308"/>
      <c r="AT16" s="310"/>
      <c r="AU16" s="312"/>
      <c r="AV16" s="312"/>
      <c r="AW16" s="313"/>
      <c r="AX16" s="313"/>
      <c r="AY16" s="313"/>
      <c r="AZ16" s="312"/>
      <c r="BA16" s="312"/>
      <c r="BB16" s="312"/>
      <c r="BC16" s="313"/>
      <c r="BD16" s="313"/>
      <c r="BE16" s="313"/>
      <c r="BF16" s="312"/>
      <c r="BG16" s="312"/>
      <c r="BH16" s="312"/>
      <c r="BI16" s="313"/>
      <c r="BJ16" s="313"/>
      <c r="BK16" s="313"/>
      <c r="BL16" s="312"/>
      <c r="BM16" s="312"/>
      <c r="BN16" s="312"/>
      <c r="BO16" s="333"/>
      <c r="BP16" s="365"/>
      <c r="BQ16" s="333"/>
      <c r="BV16" s="255">
        <v>90</v>
      </c>
      <c r="BW16" s="253">
        <v>16</v>
      </c>
    </row>
    <row r="17" spans="1:75" s="19" customFormat="1" ht="87" customHeight="1" x14ac:dyDescent="0.2">
      <c r="A17" s="318"/>
      <c r="B17" s="175" t="s">
        <v>110</v>
      </c>
      <c r="C17" s="319" t="str">
        <f>IF(ISERROR(VLOOKUP(B17,'KAYIT LİSTESİ'!$B$4:$H$1158,2,0)),"",(VLOOKUP(B17,'KAYIT LİSTESİ'!$B$4:$H$1158,2,0)))</f>
        <v/>
      </c>
      <c r="D17" s="320" t="str">
        <f>IF(ISERROR(VLOOKUP(B17,'KAYIT LİSTESİ'!$B$4:$H$1158,4,0)),"",(VLOOKUP(B17,'KAYIT LİSTESİ'!$B$4:$H$1158,4,0)))</f>
        <v/>
      </c>
      <c r="E17" s="321" t="str">
        <f>IF(ISERROR(VLOOKUP(B17,'KAYIT LİSTESİ'!$B$4:$H$1158,5,0)),"",(VLOOKUP(B17,'KAYIT LİSTESİ'!$B$4:$H$1158,5,0)))</f>
        <v/>
      </c>
      <c r="F17" s="321" t="str">
        <f>IF(ISERROR(VLOOKUP(B17,'KAYIT LİSTESİ'!$B$4:$H$1158,6,0)),"",(VLOOKUP(B17,'KAYIT LİSTESİ'!$B$4:$H$1158,6,0)))</f>
        <v/>
      </c>
      <c r="G17" s="308"/>
      <c r="H17" s="308"/>
      <c r="I17" s="308"/>
      <c r="J17" s="309"/>
      <c r="K17" s="310"/>
      <c r="L17" s="310"/>
      <c r="M17" s="308"/>
      <c r="N17" s="311"/>
      <c r="O17" s="308"/>
      <c r="P17" s="310"/>
      <c r="Q17" s="310"/>
      <c r="R17" s="310"/>
      <c r="S17" s="308"/>
      <c r="T17" s="308"/>
      <c r="U17" s="308"/>
      <c r="V17" s="310"/>
      <c r="W17" s="310"/>
      <c r="X17" s="310"/>
      <c r="Y17" s="308"/>
      <c r="Z17" s="308"/>
      <c r="AA17" s="308"/>
      <c r="AB17" s="310"/>
      <c r="AC17" s="310"/>
      <c r="AD17" s="310"/>
      <c r="AE17" s="308"/>
      <c r="AF17" s="308"/>
      <c r="AG17" s="308"/>
      <c r="AH17" s="310"/>
      <c r="AI17" s="310"/>
      <c r="AJ17" s="310"/>
      <c r="AK17" s="308"/>
      <c r="AL17" s="308"/>
      <c r="AM17" s="308"/>
      <c r="AN17" s="310"/>
      <c r="AO17" s="310"/>
      <c r="AP17" s="310"/>
      <c r="AQ17" s="308"/>
      <c r="AR17" s="308"/>
      <c r="AS17" s="308"/>
      <c r="AT17" s="310"/>
      <c r="AU17" s="312"/>
      <c r="AV17" s="312"/>
      <c r="AW17" s="313"/>
      <c r="AX17" s="313"/>
      <c r="AY17" s="313"/>
      <c r="AZ17" s="312"/>
      <c r="BA17" s="312"/>
      <c r="BB17" s="312"/>
      <c r="BC17" s="313"/>
      <c r="BD17" s="313"/>
      <c r="BE17" s="313"/>
      <c r="BF17" s="312"/>
      <c r="BG17" s="312"/>
      <c r="BH17" s="312"/>
      <c r="BI17" s="313"/>
      <c r="BJ17" s="313"/>
      <c r="BK17" s="313"/>
      <c r="BL17" s="312"/>
      <c r="BM17" s="312"/>
      <c r="BN17" s="312"/>
      <c r="BO17" s="333"/>
      <c r="BP17" s="365"/>
      <c r="BQ17" s="333"/>
      <c r="BV17" s="255">
        <v>92</v>
      </c>
      <c r="BW17" s="253">
        <v>17</v>
      </c>
    </row>
    <row r="18" spans="1:75" s="19" customFormat="1" ht="87" customHeight="1" x14ac:dyDescent="0.2">
      <c r="A18" s="318"/>
      <c r="B18" s="175" t="s">
        <v>111</v>
      </c>
      <c r="C18" s="319" t="str">
        <f>IF(ISERROR(VLOOKUP(B18,'KAYIT LİSTESİ'!$B$4:$H$1158,2,0)),"",(VLOOKUP(B18,'KAYIT LİSTESİ'!$B$4:$H$1158,2,0)))</f>
        <v/>
      </c>
      <c r="D18" s="320" t="str">
        <f>IF(ISERROR(VLOOKUP(B18,'KAYIT LİSTESİ'!$B$4:$H$1158,4,0)),"",(VLOOKUP(B18,'KAYIT LİSTESİ'!$B$4:$H$1158,4,0)))</f>
        <v/>
      </c>
      <c r="E18" s="321" t="str">
        <f>IF(ISERROR(VLOOKUP(B18,'KAYIT LİSTESİ'!$B$4:$H$1158,5,0)),"",(VLOOKUP(B18,'KAYIT LİSTESİ'!$B$4:$H$1158,5,0)))</f>
        <v/>
      </c>
      <c r="F18" s="321" t="str">
        <f>IF(ISERROR(VLOOKUP(B18,'KAYIT LİSTESİ'!$B$4:$H$1158,6,0)),"",(VLOOKUP(B18,'KAYIT LİSTESİ'!$B$4:$H$1158,6,0)))</f>
        <v/>
      </c>
      <c r="G18" s="308"/>
      <c r="H18" s="308"/>
      <c r="I18" s="308"/>
      <c r="J18" s="309"/>
      <c r="K18" s="310"/>
      <c r="L18" s="310"/>
      <c r="M18" s="308"/>
      <c r="N18" s="311"/>
      <c r="O18" s="308"/>
      <c r="P18" s="310"/>
      <c r="Q18" s="310"/>
      <c r="R18" s="310"/>
      <c r="S18" s="308"/>
      <c r="T18" s="308"/>
      <c r="U18" s="308"/>
      <c r="V18" s="310"/>
      <c r="W18" s="310"/>
      <c r="X18" s="310"/>
      <c r="Y18" s="308"/>
      <c r="Z18" s="308"/>
      <c r="AA18" s="308"/>
      <c r="AB18" s="310"/>
      <c r="AC18" s="310"/>
      <c r="AD18" s="310"/>
      <c r="AE18" s="308"/>
      <c r="AF18" s="308"/>
      <c r="AG18" s="308"/>
      <c r="AH18" s="310"/>
      <c r="AI18" s="310"/>
      <c r="AJ18" s="310"/>
      <c r="AK18" s="308"/>
      <c r="AL18" s="308"/>
      <c r="AM18" s="308"/>
      <c r="AN18" s="310"/>
      <c r="AO18" s="310"/>
      <c r="AP18" s="310"/>
      <c r="AQ18" s="308"/>
      <c r="AR18" s="308"/>
      <c r="AS18" s="308"/>
      <c r="AT18" s="310"/>
      <c r="AU18" s="312"/>
      <c r="AV18" s="312"/>
      <c r="AW18" s="313"/>
      <c r="AX18" s="313"/>
      <c r="AY18" s="313"/>
      <c r="AZ18" s="312"/>
      <c r="BA18" s="312"/>
      <c r="BB18" s="312"/>
      <c r="BC18" s="313"/>
      <c r="BD18" s="313"/>
      <c r="BE18" s="313"/>
      <c r="BF18" s="312"/>
      <c r="BG18" s="312"/>
      <c r="BH18" s="312"/>
      <c r="BI18" s="313"/>
      <c r="BJ18" s="313"/>
      <c r="BK18" s="313"/>
      <c r="BL18" s="312"/>
      <c r="BM18" s="312"/>
      <c r="BN18" s="312"/>
      <c r="BO18" s="333"/>
      <c r="BP18" s="365"/>
      <c r="BQ18" s="333"/>
      <c r="BV18" s="255">
        <v>94</v>
      </c>
      <c r="BW18" s="253">
        <v>18</v>
      </c>
    </row>
    <row r="19" spans="1:75" s="19" customFormat="1" ht="87" customHeight="1" x14ac:dyDescent="0.2">
      <c r="A19" s="318"/>
      <c r="B19" s="175" t="s">
        <v>112</v>
      </c>
      <c r="C19" s="319" t="str">
        <f>IF(ISERROR(VLOOKUP(B19,'KAYIT LİSTESİ'!$B$4:$H$1158,2,0)),"",(VLOOKUP(B19,'KAYIT LİSTESİ'!$B$4:$H$1158,2,0)))</f>
        <v/>
      </c>
      <c r="D19" s="320" t="str">
        <f>IF(ISERROR(VLOOKUP(B19,'KAYIT LİSTESİ'!$B$4:$H$1158,4,0)),"",(VLOOKUP(B19,'KAYIT LİSTESİ'!$B$4:$H$1158,4,0)))</f>
        <v/>
      </c>
      <c r="E19" s="321" t="str">
        <f>IF(ISERROR(VLOOKUP(B19,'KAYIT LİSTESİ'!$B$4:$H$1158,5,0)),"",(VLOOKUP(B19,'KAYIT LİSTESİ'!$B$4:$H$1158,5,0)))</f>
        <v/>
      </c>
      <c r="F19" s="321" t="str">
        <f>IF(ISERROR(VLOOKUP(B19,'KAYIT LİSTESİ'!$B$4:$H$1158,6,0)),"",(VLOOKUP(B19,'KAYIT LİSTESİ'!$B$4:$H$1158,6,0)))</f>
        <v/>
      </c>
      <c r="G19" s="308"/>
      <c r="H19" s="308"/>
      <c r="I19" s="308"/>
      <c r="J19" s="309"/>
      <c r="K19" s="310"/>
      <c r="L19" s="310"/>
      <c r="M19" s="308"/>
      <c r="N19" s="311"/>
      <c r="O19" s="308"/>
      <c r="P19" s="310"/>
      <c r="Q19" s="310"/>
      <c r="R19" s="310"/>
      <c r="S19" s="308"/>
      <c r="T19" s="308"/>
      <c r="U19" s="308"/>
      <c r="V19" s="310"/>
      <c r="W19" s="310"/>
      <c r="X19" s="310"/>
      <c r="Y19" s="308"/>
      <c r="Z19" s="308"/>
      <c r="AA19" s="308"/>
      <c r="AB19" s="310"/>
      <c r="AC19" s="310"/>
      <c r="AD19" s="310"/>
      <c r="AE19" s="308"/>
      <c r="AF19" s="308"/>
      <c r="AG19" s="308"/>
      <c r="AH19" s="310"/>
      <c r="AI19" s="310"/>
      <c r="AJ19" s="310"/>
      <c r="AK19" s="308"/>
      <c r="AL19" s="308"/>
      <c r="AM19" s="308"/>
      <c r="AN19" s="310"/>
      <c r="AO19" s="310"/>
      <c r="AP19" s="310"/>
      <c r="AQ19" s="308"/>
      <c r="AR19" s="308"/>
      <c r="AS19" s="308"/>
      <c r="AT19" s="310"/>
      <c r="AU19" s="312"/>
      <c r="AV19" s="312"/>
      <c r="AW19" s="313"/>
      <c r="AX19" s="313"/>
      <c r="AY19" s="313"/>
      <c r="AZ19" s="312"/>
      <c r="BA19" s="312"/>
      <c r="BB19" s="312"/>
      <c r="BC19" s="313"/>
      <c r="BD19" s="313"/>
      <c r="BE19" s="313"/>
      <c r="BF19" s="312"/>
      <c r="BG19" s="312"/>
      <c r="BH19" s="312"/>
      <c r="BI19" s="313"/>
      <c r="BJ19" s="313"/>
      <c r="BK19" s="313"/>
      <c r="BL19" s="312"/>
      <c r="BM19" s="312"/>
      <c r="BN19" s="312"/>
      <c r="BO19" s="211"/>
      <c r="BP19" s="365"/>
      <c r="BQ19" s="67"/>
      <c r="BV19" s="255">
        <v>96</v>
      </c>
      <c r="BW19" s="253">
        <v>19</v>
      </c>
    </row>
    <row r="20" spans="1:75" s="19" customFormat="1" ht="87" customHeight="1" x14ac:dyDescent="0.2">
      <c r="A20" s="318"/>
      <c r="B20" s="175" t="s">
        <v>113</v>
      </c>
      <c r="C20" s="319" t="str">
        <f>IF(ISERROR(VLOOKUP(B20,'KAYIT LİSTESİ'!$B$4:$H$1158,2,0)),"",(VLOOKUP(B20,'KAYIT LİSTESİ'!$B$4:$H$1158,2,0)))</f>
        <v/>
      </c>
      <c r="D20" s="320" t="str">
        <f>IF(ISERROR(VLOOKUP(B20,'KAYIT LİSTESİ'!$B$4:$H$1158,4,0)),"",(VLOOKUP(B20,'KAYIT LİSTESİ'!$B$4:$H$1158,4,0)))</f>
        <v/>
      </c>
      <c r="E20" s="321" t="str">
        <f>IF(ISERROR(VLOOKUP(B20,'KAYIT LİSTESİ'!$B$4:$H$1158,5,0)),"",(VLOOKUP(B20,'KAYIT LİSTESİ'!$B$4:$H$1158,5,0)))</f>
        <v/>
      </c>
      <c r="F20" s="321" t="str">
        <f>IF(ISERROR(VLOOKUP(B20,'KAYIT LİSTESİ'!$B$4:$H$1158,6,0)),"",(VLOOKUP(B20,'KAYIT LİSTESİ'!$B$4:$H$1158,6,0)))</f>
        <v/>
      </c>
      <c r="G20" s="308"/>
      <c r="H20" s="308"/>
      <c r="I20" s="308"/>
      <c r="J20" s="309"/>
      <c r="K20" s="310"/>
      <c r="L20" s="310"/>
      <c r="M20" s="308"/>
      <c r="N20" s="311"/>
      <c r="O20" s="308"/>
      <c r="P20" s="310"/>
      <c r="Q20" s="310"/>
      <c r="R20" s="310"/>
      <c r="S20" s="308"/>
      <c r="T20" s="308"/>
      <c r="U20" s="308"/>
      <c r="V20" s="310"/>
      <c r="W20" s="310"/>
      <c r="X20" s="310"/>
      <c r="Y20" s="308"/>
      <c r="Z20" s="308"/>
      <c r="AA20" s="308"/>
      <c r="AB20" s="310"/>
      <c r="AC20" s="310"/>
      <c r="AD20" s="310"/>
      <c r="AE20" s="308"/>
      <c r="AF20" s="308"/>
      <c r="AG20" s="308"/>
      <c r="AH20" s="310"/>
      <c r="AI20" s="310"/>
      <c r="AJ20" s="310"/>
      <c r="AK20" s="308"/>
      <c r="AL20" s="308"/>
      <c r="AM20" s="308"/>
      <c r="AN20" s="310"/>
      <c r="AO20" s="310"/>
      <c r="AP20" s="310"/>
      <c r="AQ20" s="308"/>
      <c r="AR20" s="308"/>
      <c r="AS20" s="308"/>
      <c r="AT20" s="310"/>
      <c r="AU20" s="312"/>
      <c r="AV20" s="312"/>
      <c r="AW20" s="313"/>
      <c r="AX20" s="313"/>
      <c r="AY20" s="313"/>
      <c r="AZ20" s="312"/>
      <c r="BA20" s="312"/>
      <c r="BB20" s="312"/>
      <c r="BC20" s="313"/>
      <c r="BD20" s="313"/>
      <c r="BE20" s="313"/>
      <c r="BF20" s="312"/>
      <c r="BG20" s="312"/>
      <c r="BH20" s="312"/>
      <c r="BI20" s="313"/>
      <c r="BJ20" s="313"/>
      <c r="BK20" s="313"/>
      <c r="BL20" s="312"/>
      <c r="BM20" s="312"/>
      <c r="BN20" s="312"/>
      <c r="BO20" s="211"/>
      <c r="BP20" s="365"/>
      <c r="BQ20" s="67"/>
      <c r="BV20" s="255">
        <v>98</v>
      </c>
      <c r="BW20" s="253">
        <v>20</v>
      </c>
    </row>
    <row r="21" spans="1:75" s="19" customFormat="1" ht="87" customHeight="1" x14ac:dyDescent="0.2">
      <c r="A21" s="318"/>
      <c r="B21" s="175" t="s">
        <v>114</v>
      </c>
      <c r="C21" s="319" t="str">
        <f>IF(ISERROR(VLOOKUP(B21,'KAYIT LİSTESİ'!$B$4:$H$1158,2,0)),"",(VLOOKUP(B21,'KAYIT LİSTESİ'!$B$4:$H$1158,2,0)))</f>
        <v/>
      </c>
      <c r="D21" s="320" t="str">
        <f>IF(ISERROR(VLOOKUP(B21,'KAYIT LİSTESİ'!$B$4:$H$1158,4,0)),"",(VLOOKUP(B21,'KAYIT LİSTESİ'!$B$4:$H$1158,4,0)))</f>
        <v/>
      </c>
      <c r="E21" s="321" t="str">
        <f>IF(ISERROR(VLOOKUP(B21,'KAYIT LİSTESİ'!$B$4:$H$1158,5,0)),"",(VLOOKUP(B21,'KAYIT LİSTESİ'!$B$4:$H$1158,5,0)))</f>
        <v/>
      </c>
      <c r="F21" s="321" t="str">
        <f>IF(ISERROR(VLOOKUP(B21,'KAYIT LİSTESİ'!$B$4:$H$1158,6,0)),"",(VLOOKUP(B21,'KAYIT LİSTESİ'!$B$4:$H$1158,6,0)))</f>
        <v/>
      </c>
      <c r="G21" s="308"/>
      <c r="H21" s="308"/>
      <c r="I21" s="308"/>
      <c r="J21" s="309"/>
      <c r="K21" s="310"/>
      <c r="L21" s="310"/>
      <c r="M21" s="308"/>
      <c r="N21" s="311"/>
      <c r="O21" s="308"/>
      <c r="P21" s="310"/>
      <c r="Q21" s="310"/>
      <c r="R21" s="310"/>
      <c r="S21" s="308"/>
      <c r="T21" s="308"/>
      <c r="U21" s="308"/>
      <c r="V21" s="310"/>
      <c r="W21" s="310"/>
      <c r="X21" s="310"/>
      <c r="Y21" s="308"/>
      <c r="Z21" s="308"/>
      <c r="AA21" s="308"/>
      <c r="AB21" s="310"/>
      <c r="AC21" s="310"/>
      <c r="AD21" s="310"/>
      <c r="AE21" s="308"/>
      <c r="AF21" s="308"/>
      <c r="AG21" s="308"/>
      <c r="AH21" s="310"/>
      <c r="AI21" s="310"/>
      <c r="AJ21" s="310"/>
      <c r="AK21" s="308"/>
      <c r="AL21" s="308"/>
      <c r="AM21" s="308"/>
      <c r="AN21" s="310"/>
      <c r="AO21" s="310"/>
      <c r="AP21" s="310"/>
      <c r="AQ21" s="308"/>
      <c r="AR21" s="308"/>
      <c r="AS21" s="308"/>
      <c r="AT21" s="310"/>
      <c r="AU21" s="312"/>
      <c r="AV21" s="312"/>
      <c r="AW21" s="313"/>
      <c r="AX21" s="313"/>
      <c r="AY21" s="313"/>
      <c r="AZ21" s="312"/>
      <c r="BA21" s="312"/>
      <c r="BB21" s="312"/>
      <c r="BC21" s="313"/>
      <c r="BD21" s="313"/>
      <c r="BE21" s="313"/>
      <c r="BF21" s="312"/>
      <c r="BG21" s="312"/>
      <c r="BH21" s="312"/>
      <c r="BI21" s="313"/>
      <c r="BJ21" s="313"/>
      <c r="BK21" s="313"/>
      <c r="BL21" s="312"/>
      <c r="BM21" s="312"/>
      <c r="BN21" s="312"/>
      <c r="BO21" s="211"/>
      <c r="BP21" s="365"/>
      <c r="BQ21" s="67"/>
      <c r="BV21" s="255">
        <v>100</v>
      </c>
      <c r="BW21" s="253">
        <v>21</v>
      </c>
    </row>
    <row r="22" spans="1:75" ht="9" customHeight="1" x14ac:dyDescent="0.2">
      <c r="E22" s="53"/>
      <c r="BV22" s="255">
        <v>123</v>
      </c>
      <c r="BW22" s="253">
        <v>33</v>
      </c>
    </row>
    <row r="23" spans="1:75" s="73" customFormat="1" x14ac:dyDescent="0.25">
      <c r="A23" s="69" t="s">
        <v>23</v>
      </c>
      <c r="B23" s="69"/>
      <c r="C23" s="69"/>
      <c r="D23" s="70"/>
      <c r="E23" s="71"/>
      <c r="F23" s="72" t="s">
        <v>0</v>
      </c>
      <c r="J23" s="73" t="s">
        <v>1</v>
      </c>
      <c r="S23" s="73" t="s">
        <v>2</v>
      </c>
      <c r="AA23" s="73" t="s">
        <v>3</v>
      </c>
      <c r="AL23" s="73" t="s">
        <v>3</v>
      </c>
      <c r="BO23" s="74" t="s">
        <v>3</v>
      </c>
      <c r="BP23" s="72"/>
      <c r="BQ23" s="72"/>
      <c r="BV23" s="255">
        <v>124</v>
      </c>
      <c r="BW23" s="253">
        <v>34</v>
      </c>
    </row>
    <row r="24" spans="1:75" x14ac:dyDescent="0.2">
      <c r="E24" s="53"/>
      <c r="BV24" s="255">
        <v>125</v>
      </c>
      <c r="BW24" s="253">
        <v>35</v>
      </c>
    </row>
    <row r="25" spans="1:75" x14ac:dyDescent="0.2">
      <c r="E25" s="53"/>
      <c r="BV25" s="255">
        <v>126</v>
      </c>
      <c r="BW25" s="253">
        <v>36</v>
      </c>
    </row>
    <row r="26" spans="1:75" x14ac:dyDescent="0.2">
      <c r="E26" s="53"/>
      <c r="BV26" s="255">
        <v>127</v>
      </c>
      <c r="BW26" s="253">
        <v>37</v>
      </c>
    </row>
    <row r="27" spans="1:75" x14ac:dyDescent="0.2">
      <c r="BV27" s="255">
        <v>128</v>
      </c>
      <c r="BW27" s="253">
        <v>38</v>
      </c>
    </row>
    <row r="28" spans="1:75" x14ac:dyDescent="0.2">
      <c r="BV28" s="255">
        <v>129</v>
      </c>
      <c r="BW28" s="253">
        <v>39</v>
      </c>
    </row>
    <row r="29" spans="1:75" x14ac:dyDescent="0.2">
      <c r="BV29" s="255">
        <v>130</v>
      </c>
      <c r="BW29" s="253">
        <v>40</v>
      </c>
    </row>
    <row r="30" spans="1:75" x14ac:dyDescent="0.2">
      <c r="BV30" s="255">
        <v>131</v>
      </c>
      <c r="BW30" s="253">
        <v>41</v>
      </c>
    </row>
    <row r="31" spans="1:75" x14ac:dyDescent="0.2">
      <c r="BV31" s="255">
        <v>132</v>
      </c>
      <c r="BW31" s="253">
        <v>42</v>
      </c>
    </row>
    <row r="32" spans="1:75" x14ac:dyDescent="0.2">
      <c r="BV32" s="255">
        <v>133</v>
      </c>
      <c r="BW32" s="253">
        <v>43</v>
      </c>
    </row>
    <row r="33" spans="74:75" x14ac:dyDescent="0.2">
      <c r="BV33" s="255">
        <v>134</v>
      </c>
      <c r="BW33" s="253">
        <v>44</v>
      </c>
    </row>
    <row r="34" spans="74:75" x14ac:dyDescent="0.2">
      <c r="BV34" s="255">
        <v>135</v>
      </c>
      <c r="BW34" s="253">
        <v>45</v>
      </c>
    </row>
    <row r="35" spans="74:75" x14ac:dyDescent="0.2">
      <c r="BV35" s="255">
        <v>136</v>
      </c>
      <c r="BW35" s="253">
        <v>46</v>
      </c>
    </row>
    <row r="36" spans="74:75" x14ac:dyDescent="0.2">
      <c r="BV36" s="255">
        <v>137</v>
      </c>
      <c r="BW36" s="253">
        <v>47</v>
      </c>
    </row>
    <row r="37" spans="74:75" x14ac:dyDescent="0.2">
      <c r="BV37" s="255">
        <v>138</v>
      </c>
      <c r="BW37" s="253">
        <v>48</v>
      </c>
    </row>
    <row r="38" spans="74:75" x14ac:dyDescent="0.2">
      <c r="BV38" s="255">
        <v>139</v>
      </c>
      <c r="BW38" s="253">
        <v>49</v>
      </c>
    </row>
    <row r="39" spans="74:75" x14ac:dyDescent="0.2">
      <c r="BV39" s="255">
        <v>140</v>
      </c>
      <c r="BW39" s="253">
        <v>50</v>
      </c>
    </row>
    <row r="40" spans="74:75" x14ac:dyDescent="0.2">
      <c r="BV40" s="255">
        <v>141</v>
      </c>
      <c r="BW40" s="253">
        <v>51</v>
      </c>
    </row>
    <row r="41" spans="74:75" x14ac:dyDescent="0.2">
      <c r="BV41" s="255">
        <v>142</v>
      </c>
      <c r="BW41" s="253">
        <v>52</v>
      </c>
    </row>
    <row r="42" spans="74:75" x14ac:dyDescent="0.2">
      <c r="BV42" s="255">
        <v>143</v>
      </c>
      <c r="BW42" s="253">
        <v>53</v>
      </c>
    </row>
    <row r="43" spans="74:75" x14ac:dyDescent="0.2">
      <c r="BV43" s="255">
        <v>144</v>
      </c>
      <c r="BW43" s="253">
        <v>54</v>
      </c>
    </row>
    <row r="44" spans="74:75" x14ac:dyDescent="0.2">
      <c r="BV44" s="255">
        <v>145</v>
      </c>
      <c r="BW44" s="253">
        <v>55</v>
      </c>
    </row>
    <row r="45" spans="74:75" x14ac:dyDescent="0.2">
      <c r="BV45" s="255">
        <v>146</v>
      </c>
      <c r="BW45" s="253">
        <v>56</v>
      </c>
    </row>
    <row r="46" spans="74:75" x14ac:dyDescent="0.2">
      <c r="BV46" s="255">
        <v>147</v>
      </c>
      <c r="BW46" s="253">
        <v>57</v>
      </c>
    </row>
    <row r="47" spans="74:75" x14ac:dyDescent="0.2">
      <c r="BV47" s="255">
        <v>148</v>
      </c>
      <c r="BW47" s="253">
        <v>58</v>
      </c>
    </row>
    <row r="48" spans="74:75" x14ac:dyDescent="0.2">
      <c r="BV48" s="255">
        <v>149</v>
      </c>
      <c r="BW48" s="253">
        <v>59</v>
      </c>
    </row>
    <row r="49" spans="74:75" x14ac:dyDescent="0.2">
      <c r="BV49" s="255">
        <v>150</v>
      </c>
      <c r="BW49" s="253">
        <v>60</v>
      </c>
    </row>
    <row r="50" spans="74:75" x14ac:dyDescent="0.2">
      <c r="BV50" s="255">
        <v>151</v>
      </c>
      <c r="BW50" s="253">
        <v>61</v>
      </c>
    </row>
    <row r="51" spans="74:75" x14ac:dyDescent="0.2">
      <c r="BV51" s="255">
        <v>152</v>
      </c>
      <c r="BW51" s="253">
        <v>62</v>
      </c>
    </row>
    <row r="52" spans="74:75" x14ac:dyDescent="0.2">
      <c r="BV52" s="255">
        <v>153</v>
      </c>
      <c r="BW52" s="253">
        <v>63</v>
      </c>
    </row>
    <row r="53" spans="74:75" x14ac:dyDescent="0.2">
      <c r="BV53" s="255">
        <v>154</v>
      </c>
      <c r="BW53" s="253">
        <v>64</v>
      </c>
    </row>
    <row r="54" spans="74:75" x14ac:dyDescent="0.2">
      <c r="BV54" s="255">
        <v>155</v>
      </c>
      <c r="BW54" s="253">
        <v>65</v>
      </c>
    </row>
    <row r="55" spans="74:75" x14ac:dyDescent="0.2">
      <c r="BV55" s="255">
        <v>156</v>
      </c>
      <c r="BW55" s="253">
        <v>66</v>
      </c>
    </row>
    <row r="56" spans="74:75" x14ac:dyDescent="0.2">
      <c r="BV56" s="255">
        <v>157</v>
      </c>
      <c r="BW56" s="253">
        <v>67</v>
      </c>
    </row>
    <row r="57" spans="74:75" x14ac:dyDescent="0.2">
      <c r="BV57" s="255">
        <v>158</v>
      </c>
      <c r="BW57" s="253">
        <v>68</v>
      </c>
    </row>
    <row r="58" spans="74:75" x14ac:dyDescent="0.2">
      <c r="BV58" s="255">
        <v>159</v>
      </c>
      <c r="BW58" s="253">
        <v>69</v>
      </c>
    </row>
    <row r="59" spans="74:75" x14ac:dyDescent="0.2">
      <c r="BV59" s="255">
        <v>160</v>
      </c>
      <c r="BW59" s="253">
        <v>70</v>
      </c>
    </row>
    <row r="60" spans="74:75" x14ac:dyDescent="0.2">
      <c r="BV60" s="255">
        <v>161</v>
      </c>
      <c r="BW60" s="253">
        <v>71</v>
      </c>
    </row>
    <row r="61" spans="74:75" x14ac:dyDescent="0.2">
      <c r="BV61" s="255">
        <v>162</v>
      </c>
      <c r="BW61" s="253">
        <v>72</v>
      </c>
    </row>
    <row r="62" spans="74:75" x14ac:dyDescent="0.2">
      <c r="BV62" s="255">
        <v>163</v>
      </c>
      <c r="BW62" s="253">
        <v>73</v>
      </c>
    </row>
    <row r="63" spans="74:75" x14ac:dyDescent="0.2">
      <c r="BV63" s="255">
        <v>164</v>
      </c>
      <c r="BW63" s="253">
        <v>74</v>
      </c>
    </row>
    <row r="64" spans="74:75" x14ac:dyDescent="0.2">
      <c r="BV64" s="255">
        <v>165</v>
      </c>
      <c r="BW64" s="253">
        <v>75</v>
      </c>
    </row>
    <row r="65" spans="74:75" x14ac:dyDescent="0.2">
      <c r="BV65" s="255">
        <v>166</v>
      </c>
      <c r="BW65" s="253">
        <v>76</v>
      </c>
    </row>
    <row r="66" spans="74:75" x14ac:dyDescent="0.2">
      <c r="BV66" s="255">
        <v>167</v>
      </c>
      <c r="BW66" s="253">
        <v>77</v>
      </c>
    </row>
    <row r="67" spans="74:75" x14ac:dyDescent="0.2">
      <c r="BV67" s="255">
        <v>168</v>
      </c>
      <c r="BW67" s="253">
        <v>78</v>
      </c>
    </row>
    <row r="68" spans="74:75" x14ac:dyDescent="0.2">
      <c r="BV68" s="255">
        <v>169</v>
      </c>
      <c r="BW68" s="253">
        <v>79</v>
      </c>
    </row>
    <row r="69" spans="74:75" x14ac:dyDescent="0.2">
      <c r="BV69" s="255">
        <v>170</v>
      </c>
      <c r="BW69" s="253">
        <v>80</v>
      </c>
    </row>
    <row r="70" spans="74:75" x14ac:dyDescent="0.2">
      <c r="BV70" s="255">
        <v>171</v>
      </c>
      <c r="BW70" s="253">
        <v>81</v>
      </c>
    </row>
    <row r="71" spans="74:75" x14ac:dyDescent="0.2">
      <c r="BV71" s="255">
        <v>172</v>
      </c>
      <c r="BW71" s="253">
        <v>82</v>
      </c>
    </row>
    <row r="72" spans="74:75" x14ac:dyDescent="0.2">
      <c r="BV72" s="255">
        <v>173</v>
      </c>
      <c r="BW72" s="253">
        <v>83</v>
      </c>
    </row>
    <row r="73" spans="74:75" x14ac:dyDescent="0.2">
      <c r="BV73" s="255">
        <v>174</v>
      </c>
      <c r="BW73" s="253">
        <v>84</v>
      </c>
    </row>
    <row r="74" spans="74:75" x14ac:dyDescent="0.2">
      <c r="BV74" s="255">
        <v>175</v>
      </c>
      <c r="BW74" s="253">
        <v>85</v>
      </c>
    </row>
    <row r="75" spans="74:75" x14ac:dyDescent="0.2">
      <c r="BV75" s="255">
        <v>176</v>
      </c>
      <c r="BW75" s="253">
        <v>86</v>
      </c>
    </row>
    <row r="76" spans="74:75" x14ac:dyDescent="0.2">
      <c r="BV76" s="255">
        <v>177</v>
      </c>
      <c r="BW76" s="253">
        <v>87</v>
      </c>
    </row>
    <row r="77" spans="74:75" x14ac:dyDescent="0.2">
      <c r="BV77" s="255">
        <v>178</v>
      </c>
      <c r="BW77" s="253">
        <v>88</v>
      </c>
    </row>
    <row r="78" spans="74:75" x14ac:dyDescent="0.2">
      <c r="BV78" s="255">
        <v>179</v>
      </c>
      <c r="BW78" s="253">
        <v>89</v>
      </c>
    </row>
    <row r="79" spans="74:75" x14ac:dyDescent="0.2">
      <c r="BV79" s="255">
        <v>180</v>
      </c>
      <c r="BW79" s="253">
        <v>90</v>
      </c>
    </row>
    <row r="80" spans="74:75" x14ac:dyDescent="0.2">
      <c r="BW80" s="253">
        <v>91</v>
      </c>
    </row>
    <row r="81" spans="74:75" x14ac:dyDescent="0.2">
      <c r="BV81" s="255">
        <v>181</v>
      </c>
      <c r="BW81" s="253">
        <v>92</v>
      </c>
    </row>
    <row r="82" spans="74:75" x14ac:dyDescent="0.2">
      <c r="BW82" s="253">
        <v>93</v>
      </c>
    </row>
    <row r="83" spans="74:75" x14ac:dyDescent="0.2">
      <c r="BV83" s="255">
        <v>182</v>
      </c>
      <c r="BW83" s="253">
        <v>94</v>
      </c>
    </row>
    <row r="84" spans="74:75" x14ac:dyDescent="0.2">
      <c r="BW84" s="253">
        <v>95</v>
      </c>
    </row>
    <row r="85" spans="74:75" x14ac:dyDescent="0.2">
      <c r="BV85" s="254">
        <v>183</v>
      </c>
      <c r="BW85" s="252">
        <v>96</v>
      </c>
    </row>
    <row r="86" spans="74:75" x14ac:dyDescent="0.2">
      <c r="BV86" s="254"/>
      <c r="BW86" s="252">
        <v>97</v>
      </c>
    </row>
    <row r="87" spans="74:75" x14ac:dyDescent="0.2">
      <c r="BV87" s="254">
        <v>184</v>
      </c>
      <c r="BW87" s="252">
        <v>98</v>
      </c>
    </row>
    <row r="88" spans="74:75" x14ac:dyDescent="0.2">
      <c r="BV88" s="254"/>
      <c r="BW88" s="252">
        <v>99</v>
      </c>
    </row>
    <row r="89" spans="74:75" x14ac:dyDescent="0.2">
      <c r="BV89" s="254">
        <v>185</v>
      </c>
      <c r="BW89" s="252">
        <v>100</v>
      </c>
    </row>
  </sheetData>
  <mergeCells count="44">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 ref="P7:R7"/>
    <mergeCell ref="BP6:BP7"/>
    <mergeCell ref="AH7:AJ7"/>
    <mergeCell ref="AK7:AM7"/>
    <mergeCell ref="AW7:AY7"/>
    <mergeCell ref="AZ7:BB7"/>
    <mergeCell ref="BC7:BE7"/>
    <mergeCell ref="BF7:BH7"/>
    <mergeCell ref="BO6:BO7"/>
    <mergeCell ref="BO5:BQ5"/>
    <mergeCell ref="BI7:BK7"/>
    <mergeCell ref="BL7:BN7"/>
    <mergeCell ref="AQ7:AS7"/>
    <mergeCell ref="AT7:AV7"/>
    <mergeCell ref="BQ6:BQ7"/>
    <mergeCell ref="A4:D4"/>
    <mergeCell ref="A1:BQ1"/>
    <mergeCell ref="A2:BQ2"/>
    <mergeCell ref="A3:D3"/>
    <mergeCell ref="E3:F3"/>
    <mergeCell ref="AA3:AE3"/>
    <mergeCell ref="AF3:AJ3"/>
    <mergeCell ref="AW3:BB3"/>
    <mergeCell ref="BC3:BQ3"/>
    <mergeCell ref="E4:F4"/>
    <mergeCell ref="AW4:BB4"/>
    <mergeCell ref="BC4:BQ4"/>
    <mergeCell ref="U3:Z3"/>
  </mergeCells>
  <conditionalFormatting sqref="BP8:BP21">
    <cfRule type="containsErrors" dxfId="17"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ignoredErrors>
    <ignoredError sqref="E4 A2 B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F10" sqref="F10"/>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2.28515625" style="85" bestFit="1" customWidth="1"/>
    <col min="6" max="6" width="43.5703125" style="3" bestFit="1" customWidth="1"/>
    <col min="7" max="9" width="10.85546875" style="3" customWidth="1"/>
    <col min="10" max="10" width="12.85546875" style="3" bestFit="1" customWidth="1"/>
    <col min="11" max="11" width="10.85546875" style="3" customWidth="1"/>
    <col min="12" max="12" width="11.85546875" style="3" customWidth="1"/>
    <col min="13" max="13" width="10.7109375" style="3" customWidth="1"/>
    <col min="14" max="14" width="15" style="87" customWidth="1"/>
    <col min="15" max="15" width="9.5703125" style="85" bestFit="1" customWidth="1"/>
    <col min="16" max="16" width="9.85546875" style="85" bestFit="1" customWidth="1"/>
    <col min="17" max="17" width="9.140625" style="257" hidden="1" customWidth="1"/>
    <col min="18" max="18" width="9.140625" style="256" hidden="1" customWidth="1"/>
    <col min="19" max="16384" width="9.140625" style="3"/>
  </cols>
  <sheetData>
    <row r="1" spans="1:18" ht="48.75" customHeight="1" x14ac:dyDescent="0.2">
      <c r="A1" s="495" t="str">
        <f>'YARIŞMA BİLGİLERİ'!A2:K2</f>
        <v>Türkiye Atletizm Federasyonu
İstanbul Atletizm İl Temsilciliği</v>
      </c>
      <c r="B1" s="495"/>
      <c r="C1" s="495"/>
      <c r="D1" s="495"/>
      <c r="E1" s="495"/>
      <c r="F1" s="495"/>
      <c r="G1" s="495"/>
      <c r="H1" s="495"/>
      <c r="I1" s="495"/>
      <c r="J1" s="495"/>
      <c r="K1" s="495"/>
      <c r="L1" s="495"/>
      <c r="M1" s="495"/>
      <c r="N1" s="495"/>
      <c r="O1" s="495"/>
      <c r="P1" s="495"/>
      <c r="Q1" s="257">
        <v>1200</v>
      </c>
      <c r="R1" s="256">
        <v>1</v>
      </c>
    </row>
    <row r="2" spans="1:18" ht="25.5" customHeight="1" x14ac:dyDescent="0.2">
      <c r="A2" s="525" t="str">
        <f>'YARIŞMA BİLGİLERİ'!A14:K14</f>
        <v>3.Ulusal Bayrak Festivali Yarışmaları ve Olimpik Baraj Yarışmaları</v>
      </c>
      <c r="B2" s="525"/>
      <c r="C2" s="525"/>
      <c r="D2" s="525"/>
      <c r="E2" s="525"/>
      <c r="F2" s="525"/>
      <c r="G2" s="525"/>
      <c r="H2" s="525"/>
      <c r="I2" s="525"/>
      <c r="J2" s="525"/>
      <c r="K2" s="525"/>
      <c r="L2" s="525"/>
      <c r="M2" s="525"/>
      <c r="N2" s="525"/>
      <c r="O2" s="525"/>
      <c r="P2" s="525"/>
      <c r="Q2" s="257">
        <v>1254</v>
      </c>
      <c r="R2" s="256">
        <v>2</v>
      </c>
    </row>
    <row r="3" spans="1:18" s="4" customFormat="1" ht="27" customHeight="1" x14ac:dyDescent="0.2">
      <c r="A3" s="499" t="s">
        <v>82</v>
      </c>
      <c r="B3" s="499"/>
      <c r="C3" s="499"/>
      <c r="D3" s="498" t="str">
        <f>'YARIŞMA PROGRAMI'!C19</f>
        <v>Cirit Atma  500 gr.</v>
      </c>
      <c r="E3" s="498"/>
      <c r="F3" s="242"/>
      <c r="G3" s="526"/>
      <c r="H3" s="526"/>
      <c r="I3" s="189"/>
      <c r="J3" s="189"/>
      <c r="K3" s="189"/>
      <c r="L3" s="189" t="s">
        <v>383</v>
      </c>
      <c r="M3" s="500" t="str">
        <f>'YARIŞMA PROGRAMI'!E19</f>
        <v>Eda Tuğsuz  58.96</v>
      </c>
      <c r="N3" s="500"/>
      <c r="O3" s="500"/>
      <c r="P3" s="500"/>
      <c r="Q3" s="257">
        <v>1308</v>
      </c>
      <c r="R3" s="256">
        <v>3</v>
      </c>
    </row>
    <row r="4" spans="1:18" s="4" customFormat="1" ht="17.25" customHeight="1" x14ac:dyDescent="0.2">
      <c r="A4" s="491" t="s">
        <v>83</v>
      </c>
      <c r="B4" s="491"/>
      <c r="C4" s="491"/>
      <c r="D4" s="502" t="str">
        <f>'YARIŞMA BİLGİLERİ'!F21</f>
        <v>Yıldız Kızlar</v>
      </c>
      <c r="E4" s="502"/>
      <c r="F4" s="223" t="s">
        <v>296</v>
      </c>
      <c r="G4" s="193"/>
      <c r="H4" s="193"/>
      <c r="I4" s="191"/>
      <c r="J4" s="191"/>
      <c r="K4" s="191"/>
      <c r="L4" s="191" t="s">
        <v>81</v>
      </c>
      <c r="M4" s="493" t="str">
        <f>'YARIŞMA PROGRAMI'!B19</f>
        <v>14 Haziran 2015 - 18:30</v>
      </c>
      <c r="N4" s="493"/>
      <c r="O4" s="493"/>
      <c r="P4" s="262"/>
      <c r="Q4" s="257">
        <v>1362</v>
      </c>
      <c r="R4" s="256">
        <v>4</v>
      </c>
    </row>
    <row r="5" spans="1:18" ht="15" customHeight="1" x14ac:dyDescent="0.2">
      <c r="A5" s="5"/>
      <c r="B5" s="5"/>
      <c r="C5" s="5"/>
      <c r="D5" s="9"/>
      <c r="E5" s="6"/>
      <c r="F5" s="7"/>
      <c r="G5" s="8"/>
      <c r="H5" s="8"/>
      <c r="I5" s="8"/>
      <c r="J5" s="8"/>
      <c r="K5" s="8"/>
      <c r="L5" s="8"/>
      <c r="M5" s="8"/>
      <c r="N5" s="486">
        <f ca="1">NOW()</f>
        <v>42170.440233912035</v>
      </c>
      <c r="O5" s="486"/>
      <c r="P5" s="266"/>
      <c r="Q5" s="257">
        <v>1416</v>
      </c>
      <c r="R5" s="256">
        <v>5</v>
      </c>
    </row>
    <row r="6" spans="1:18" ht="15.75" x14ac:dyDescent="0.2">
      <c r="A6" s="501" t="s">
        <v>6</v>
      </c>
      <c r="B6" s="501"/>
      <c r="C6" s="492" t="s">
        <v>68</v>
      </c>
      <c r="D6" s="492" t="s">
        <v>85</v>
      </c>
      <c r="E6" s="501" t="s">
        <v>7</v>
      </c>
      <c r="F6" s="501" t="s">
        <v>515</v>
      </c>
      <c r="G6" s="497" t="s">
        <v>378</v>
      </c>
      <c r="H6" s="497"/>
      <c r="I6" s="497"/>
      <c r="J6" s="497"/>
      <c r="K6" s="497"/>
      <c r="L6" s="497"/>
      <c r="M6" s="497"/>
      <c r="N6" s="494" t="s">
        <v>8</v>
      </c>
      <c r="O6" s="494" t="s">
        <v>121</v>
      </c>
      <c r="P6" s="494" t="s">
        <v>9</v>
      </c>
      <c r="Q6" s="257">
        <v>1470</v>
      </c>
      <c r="R6" s="256">
        <v>6</v>
      </c>
    </row>
    <row r="7" spans="1:18" ht="28.5" customHeight="1" x14ac:dyDescent="0.2">
      <c r="A7" s="501"/>
      <c r="B7" s="501"/>
      <c r="C7" s="492"/>
      <c r="D7" s="492"/>
      <c r="E7" s="501"/>
      <c r="F7" s="501"/>
      <c r="G7" s="214">
        <v>1</v>
      </c>
      <c r="H7" s="214">
        <v>2</v>
      </c>
      <c r="I7" s="214">
        <v>3</v>
      </c>
      <c r="J7" s="245" t="s">
        <v>375</v>
      </c>
      <c r="K7" s="244">
        <v>4</v>
      </c>
      <c r="L7" s="244">
        <v>5</v>
      </c>
      <c r="M7" s="244">
        <v>6</v>
      </c>
      <c r="N7" s="494"/>
      <c r="O7" s="494"/>
      <c r="P7" s="494"/>
      <c r="Q7" s="257">
        <v>1524</v>
      </c>
      <c r="R7" s="256">
        <v>7</v>
      </c>
    </row>
    <row r="8" spans="1:18" s="79" customFormat="1" ht="51.75" customHeight="1" x14ac:dyDescent="0.2">
      <c r="A8" s="347">
        <v>1</v>
      </c>
      <c r="B8" s="348" t="s">
        <v>270</v>
      </c>
      <c r="C8" s="349" t="str">
        <f>IF(ISERROR(VLOOKUP(B8,'KAYIT LİSTESİ'!$B$4:$H$1158,2,0)),"",(VLOOKUP(B8,'KAYIT LİSTESİ'!$B$4:$H$1158,2,0)))</f>
        <v/>
      </c>
      <c r="D8" s="350" t="str">
        <f>IF(ISERROR(VLOOKUP(B8,'KAYIT LİSTESİ'!$B$4:$H$1158,4,0)),"",(VLOOKUP(B8,'KAYIT LİSTESİ'!$B$4:$H$1158,4,0)))</f>
        <v/>
      </c>
      <c r="E8" s="351" t="str">
        <f>IF(ISERROR(VLOOKUP(B8,'KAYIT LİSTESİ'!$B$4:$H$1158,5,0)),"",(VLOOKUP(B8,'KAYIT LİSTESİ'!$B$4:$H$1158,5,0)))</f>
        <v/>
      </c>
      <c r="F8" s="351" t="str">
        <f>IF(ISERROR(VLOOKUP(B8,'KAYIT LİSTESİ'!$B$4:$H$1158,6,0)),"",(VLOOKUP(B8,'KAYIT LİSTESİ'!$B$4:$H$1158,6,0)))</f>
        <v/>
      </c>
      <c r="G8" s="378"/>
      <c r="H8" s="378"/>
      <c r="I8" s="378"/>
      <c r="J8" s="325">
        <f>MAX(G8:I8)</f>
        <v>0</v>
      </c>
      <c r="K8" s="379"/>
      <c r="L8" s="379"/>
      <c r="M8" s="379"/>
      <c r="N8" s="325">
        <f>MAX(G8:M8)</f>
        <v>0</v>
      </c>
      <c r="O8" s="366"/>
      <c r="P8" s="269"/>
      <c r="Q8" s="257">
        <v>1578</v>
      </c>
      <c r="R8" s="256">
        <v>8</v>
      </c>
    </row>
    <row r="9" spans="1:18" s="79" customFormat="1" ht="51.75" customHeight="1" x14ac:dyDescent="0.2">
      <c r="A9" s="347">
        <v>2</v>
      </c>
      <c r="B9" s="348" t="s">
        <v>271</v>
      </c>
      <c r="C9" s="349" t="str">
        <f>IF(ISERROR(VLOOKUP(B9,'KAYIT LİSTESİ'!$B$4:$H$1158,2,0)),"",(VLOOKUP(B9,'KAYIT LİSTESİ'!$B$4:$H$1158,2,0)))</f>
        <v/>
      </c>
      <c r="D9" s="350" t="str">
        <f>IF(ISERROR(VLOOKUP(B9,'KAYIT LİSTESİ'!$B$4:$H$1158,4,0)),"",(VLOOKUP(B9,'KAYIT LİSTESİ'!$B$4:$H$1158,4,0)))</f>
        <v/>
      </c>
      <c r="E9" s="351" t="str">
        <f>IF(ISERROR(VLOOKUP(B9,'KAYIT LİSTESİ'!$B$4:$H$1158,5,0)),"",(VLOOKUP(B9,'KAYIT LİSTESİ'!$B$4:$H$1158,5,0)))</f>
        <v/>
      </c>
      <c r="F9" s="351" t="str">
        <f>IF(ISERROR(VLOOKUP(B9,'KAYIT LİSTESİ'!$B$4:$H$1158,6,0)),"",(VLOOKUP(B9,'KAYIT LİSTESİ'!$B$4:$H$1158,6,0)))</f>
        <v/>
      </c>
      <c r="G9" s="378"/>
      <c r="H9" s="378"/>
      <c r="I9" s="378"/>
      <c r="J9" s="326">
        <f t="shared" ref="J9:J32" si="0">MAX(G9:I9)</f>
        <v>0</v>
      </c>
      <c r="K9" s="380"/>
      <c r="L9" s="380"/>
      <c r="M9" s="380"/>
      <c r="N9" s="327">
        <f t="shared" ref="N9:N32" si="1">MAX(G9:M9)</f>
        <v>0</v>
      </c>
      <c r="O9" s="366"/>
      <c r="P9" s="269"/>
      <c r="Q9" s="257">
        <v>1630</v>
      </c>
      <c r="R9" s="256">
        <v>9</v>
      </c>
    </row>
    <row r="10" spans="1:18" s="79" customFormat="1" ht="51.75" customHeight="1" x14ac:dyDescent="0.2">
      <c r="A10" s="347">
        <v>3</v>
      </c>
      <c r="B10" s="348" t="s">
        <v>272</v>
      </c>
      <c r="C10" s="349" t="str">
        <f>IF(ISERROR(VLOOKUP(B10,'KAYIT LİSTESİ'!$B$4:$H$1158,2,0)),"",(VLOOKUP(B10,'KAYIT LİSTESİ'!$B$4:$H$1158,2,0)))</f>
        <v/>
      </c>
      <c r="D10" s="350" t="str">
        <f>IF(ISERROR(VLOOKUP(B10,'KAYIT LİSTESİ'!$B$4:$H$1158,4,0)),"",(VLOOKUP(B10,'KAYIT LİSTESİ'!$B$4:$H$1158,4,0)))</f>
        <v/>
      </c>
      <c r="E10" s="351" t="str">
        <f>IF(ISERROR(VLOOKUP(B10,'KAYIT LİSTESİ'!$B$4:$H$1158,5,0)),"",(VLOOKUP(B10,'KAYIT LİSTESİ'!$B$4:$H$1158,5,0)))</f>
        <v/>
      </c>
      <c r="F10" s="351" t="str">
        <f>IF(ISERROR(VLOOKUP(B10,'KAYIT LİSTESİ'!$B$4:$H$1158,6,0)),"",(VLOOKUP(B10,'KAYIT LİSTESİ'!$B$4:$H$1158,6,0)))</f>
        <v/>
      </c>
      <c r="G10" s="378"/>
      <c r="H10" s="378"/>
      <c r="I10" s="378"/>
      <c r="J10" s="326">
        <f t="shared" si="0"/>
        <v>0</v>
      </c>
      <c r="K10" s="380"/>
      <c r="L10" s="380"/>
      <c r="M10" s="380"/>
      <c r="N10" s="327">
        <f t="shared" si="1"/>
        <v>0</v>
      </c>
      <c r="O10" s="366"/>
      <c r="P10" s="269"/>
      <c r="Q10" s="257">
        <v>1684</v>
      </c>
      <c r="R10" s="256">
        <v>10</v>
      </c>
    </row>
    <row r="11" spans="1:18" s="79" customFormat="1" ht="51.75" customHeight="1" x14ac:dyDescent="0.2">
      <c r="A11" s="347">
        <v>4</v>
      </c>
      <c r="B11" s="348" t="s">
        <v>273</v>
      </c>
      <c r="C11" s="349" t="str">
        <f>IF(ISERROR(VLOOKUP(B11,'KAYIT LİSTESİ'!$B$4:$H$1158,2,0)),"",(VLOOKUP(B11,'KAYIT LİSTESİ'!$B$4:$H$1158,2,0)))</f>
        <v/>
      </c>
      <c r="D11" s="350" t="str">
        <f>IF(ISERROR(VLOOKUP(B11,'KAYIT LİSTESİ'!$B$4:$H$1158,4,0)),"",(VLOOKUP(B11,'KAYIT LİSTESİ'!$B$4:$H$1158,4,0)))</f>
        <v/>
      </c>
      <c r="E11" s="351" t="str">
        <f>IF(ISERROR(VLOOKUP(B11,'KAYIT LİSTESİ'!$B$4:$H$1158,5,0)),"",(VLOOKUP(B11,'KAYIT LİSTESİ'!$B$4:$H$1158,5,0)))</f>
        <v/>
      </c>
      <c r="F11" s="351" t="str">
        <f>IF(ISERROR(VLOOKUP(B11,'KAYIT LİSTESİ'!$B$4:$H$1158,6,0)),"",(VLOOKUP(B11,'KAYIT LİSTESİ'!$B$4:$H$1158,6,0)))</f>
        <v/>
      </c>
      <c r="G11" s="378"/>
      <c r="H11" s="378"/>
      <c r="I11" s="378"/>
      <c r="J11" s="326">
        <f t="shared" si="0"/>
        <v>0</v>
      </c>
      <c r="K11" s="380"/>
      <c r="L11" s="380"/>
      <c r="M11" s="380"/>
      <c r="N11" s="327">
        <f t="shared" si="1"/>
        <v>0</v>
      </c>
      <c r="O11" s="366"/>
      <c r="P11" s="269"/>
      <c r="Q11" s="257">
        <v>1738</v>
      </c>
      <c r="R11" s="256">
        <v>11</v>
      </c>
    </row>
    <row r="12" spans="1:18" s="79" customFormat="1" ht="51.75" customHeight="1" x14ac:dyDescent="0.2">
      <c r="A12" s="347">
        <v>5</v>
      </c>
      <c r="B12" s="348" t="s">
        <v>274</v>
      </c>
      <c r="C12" s="349" t="str">
        <f>IF(ISERROR(VLOOKUP(B12,'KAYIT LİSTESİ'!$B$4:$H$1158,2,0)),"",(VLOOKUP(B12,'KAYIT LİSTESİ'!$B$4:$H$1158,2,0)))</f>
        <v/>
      </c>
      <c r="D12" s="350" t="str">
        <f>IF(ISERROR(VLOOKUP(B12,'KAYIT LİSTESİ'!$B$4:$H$1158,4,0)),"",(VLOOKUP(B12,'KAYIT LİSTESİ'!$B$4:$H$1158,4,0)))</f>
        <v/>
      </c>
      <c r="E12" s="351" t="str">
        <f>IF(ISERROR(VLOOKUP(B12,'KAYIT LİSTESİ'!$B$4:$H$1158,5,0)),"",(VLOOKUP(B12,'KAYIT LİSTESİ'!$B$4:$H$1158,5,0)))</f>
        <v/>
      </c>
      <c r="F12" s="351" t="str">
        <f>IF(ISERROR(VLOOKUP(B12,'KAYIT LİSTESİ'!$B$4:$H$1158,6,0)),"",(VLOOKUP(B12,'KAYIT LİSTESİ'!$B$4:$H$1158,6,0)))</f>
        <v/>
      </c>
      <c r="G12" s="378"/>
      <c r="H12" s="378"/>
      <c r="I12" s="378"/>
      <c r="J12" s="326">
        <f t="shared" si="0"/>
        <v>0</v>
      </c>
      <c r="K12" s="380"/>
      <c r="L12" s="380"/>
      <c r="M12" s="380"/>
      <c r="N12" s="327">
        <f t="shared" si="1"/>
        <v>0</v>
      </c>
      <c r="O12" s="366"/>
      <c r="P12" s="269"/>
      <c r="Q12" s="257">
        <v>1790</v>
      </c>
      <c r="R12" s="256">
        <v>12</v>
      </c>
    </row>
    <row r="13" spans="1:18" s="79" customFormat="1" ht="51.75" customHeight="1" x14ac:dyDescent="0.2">
      <c r="A13" s="347">
        <v>6</v>
      </c>
      <c r="B13" s="348" t="s">
        <v>275</v>
      </c>
      <c r="C13" s="349" t="str">
        <f>IF(ISERROR(VLOOKUP(B13,'KAYIT LİSTESİ'!$B$4:$H$1158,2,0)),"",(VLOOKUP(B13,'KAYIT LİSTESİ'!$B$4:$H$1158,2,0)))</f>
        <v/>
      </c>
      <c r="D13" s="350" t="str">
        <f>IF(ISERROR(VLOOKUP(B13,'KAYIT LİSTESİ'!$B$4:$H$1158,4,0)),"",(VLOOKUP(B13,'KAYIT LİSTESİ'!$B$4:$H$1158,4,0)))</f>
        <v/>
      </c>
      <c r="E13" s="351" t="str">
        <f>IF(ISERROR(VLOOKUP(B13,'KAYIT LİSTESİ'!$B$4:$H$1158,5,0)),"",(VLOOKUP(B13,'KAYIT LİSTESİ'!$B$4:$H$1158,5,0)))</f>
        <v/>
      </c>
      <c r="F13" s="351" t="str">
        <f>IF(ISERROR(VLOOKUP(B13,'KAYIT LİSTESİ'!$B$4:$H$1158,6,0)),"",(VLOOKUP(B13,'KAYIT LİSTESİ'!$B$4:$H$1158,6,0)))</f>
        <v/>
      </c>
      <c r="G13" s="378"/>
      <c r="H13" s="378"/>
      <c r="I13" s="378"/>
      <c r="J13" s="326">
        <f t="shared" si="0"/>
        <v>0</v>
      </c>
      <c r="K13" s="380"/>
      <c r="L13" s="380"/>
      <c r="M13" s="380"/>
      <c r="N13" s="327">
        <f t="shared" si="1"/>
        <v>0</v>
      </c>
      <c r="O13" s="366"/>
      <c r="P13" s="269"/>
      <c r="Q13" s="257">
        <v>1842</v>
      </c>
      <c r="R13" s="256">
        <v>13</v>
      </c>
    </row>
    <row r="14" spans="1:18" s="79" customFormat="1" ht="51.75" customHeight="1" x14ac:dyDescent="0.2">
      <c r="A14" s="347">
        <v>7</v>
      </c>
      <c r="B14" s="348" t="s">
        <v>276</v>
      </c>
      <c r="C14" s="349" t="str">
        <f>IF(ISERROR(VLOOKUP(B14,'KAYIT LİSTESİ'!$B$4:$H$1158,2,0)),"",(VLOOKUP(B14,'KAYIT LİSTESİ'!$B$4:$H$1158,2,0)))</f>
        <v/>
      </c>
      <c r="D14" s="350" t="str">
        <f>IF(ISERROR(VLOOKUP(B14,'KAYIT LİSTESİ'!$B$4:$H$1158,4,0)),"",(VLOOKUP(B14,'KAYIT LİSTESİ'!$B$4:$H$1158,4,0)))</f>
        <v/>
      </c>
      <c r="E14" s="351" t="str">
        <f>IF(ISERROR(VLOOKUP(B14,'KAYIT LİSTESİ'!$B$4:$H$1158,5,0)),"",(VLOOKUP(B14,'KAYIT LİSTESİ'!$B$4:$H$1158,5,0)))</f>
        <v/>
      </c>
      <c r="F14" s="351" t="str">
        <f>IF(ISERROR(VLOOKUP(B14,'KAYIT LİSTESİ'!$B$4:$H$1158,6,0)),"",(VLOOKUP(B14,'KAYIT LİSTESİ'!$B$4:$H$1158,6,0)))</f>
        <v/>
      </c>
      <c r="G14" s="378"/>
      <c r="H14" s="378"/>
      <c r="I14" s="378"/>
      <c r="J14" s="326">
        <f t="shared" si="0"/>
        <v>0</v>
      </c>
      <c r="K14" s="380"/>
      <c r="L14" s="380"/>
      <c r="M14" s="380"/>
      <c r="N14" s="327">
        <f t="shared" si="1"/>
        <v>0</v>
      </c>
      <c r="O14" s="366"/>
      <c r="P14" s="269"/>
      <c r="Q14" s="257">
        <v>1894</v>
      </c>
      <c r="R14" s="256">
        <v>14</v>
      </c>
    </row>
    <row r="15" spans="1:18" s="79" customFormat="1" ht="51.75" customHeight="1" x14ac:dyDescent="0.2">
      <c r="A15" s="347">
        <v>8</v>
      </c>
      <c r="B15" s="348" t="s">
        <v>277</v>
      </c>
      <c r="C15" s="349" t="str">
        <f>IF(ISERROR(VLOOKUP(B15,'KAYIT LİSTESİ'!$B$4:$H$1158,2,0)),"",(VLOOKUP(B15,'KAYIT LİSTESİ'!$B$4:$H$1158,2,0)))</f>
        <v/>
      </c>
      <c r="D15" s="350" t="str">
        <f>IF(ISERROR(VLOOKUP(B15,'KAYIT LİSTESİ'!$B$4:$H$1158,4,0)),"",(VLOOKUP(B15,'KAYIT LİSTESİ'!$B$4:$H$1158,4,0)))</f>
        <v/>
      </c>
      <c r="E15" s="351" t="str">
        <f>IF(ISERROR(VLOOKUP(B15,'KAYIT LİSTESİ'!$B$4:$H$1158,5,0)),"",(VLOOKUP(B15,'KAYIT LİSTESİ'!$B$4:$H$1158,5,0)))</f>
        <v/>
      </c>
      <c r="F15" s="351" t="str">
        <f>IF(ISERROR(VLOOKUP(B15,'KAYIT LİSTESİ'!$B$4:$H$1158,6,0)),"",(VLOOKUP(B15,'KAYIT LİSTESİ'!$B$4:$H$1158,6,0)))</f>
        <v/>
      </c>
      <c r="G15" s="378"/>
      <c r="H15" s="378"/>
      <c r="I15" s="378"/>
      <c r="J15" s="326">
        <f t="shared" si="0"/>
        <v>0</v>
      </c>
      <c r="K15" s="380"/>
      <c r="L15" s="380"/>
      <c r="M15" s="380"/>
      <c r="N15" s="327">
        <f t="shared" si="1"/>
        <v>0</v>
      </c>
      <c r="O15" s="366"/>
      <c r="P15" s="269"/>
      <c r="Q15" s="257">
        <v>1946</v>
      </c>
      <c r="R15" s="256">
        <v>15</v>
      </c>
    </row>
    <row r="16" spans="1:18" s="79" customFormat="1" ht="51.75" customHeight="1" x14ac:dyDescent="0.2">
      <c r="A16" s="347"/>
      <c r="B16" s="348" t="s">
        <v>278</v>
      </c>
      <c r="C16" s="349" t="str">
        <f>IF(ISERROR(VLOOKUP(B16,'KAYIT LİSTESİ'!$B$4:$H$1158,2,0)),"",(VLOOKUP(B16,'KAYIT LİSTESİ'!$B$4:$H$1158,2,0)))</f>
        <v/>
      </c>
      <c r="D16" s="350" t="str">
        <f>IF(ISERROR(VLOOKUP(B16,'KAYIT LİSTESİ'!$B$4:$H$1158,4,0)),"",(VLOOKUP(B16,'KAYIT LİSTESİ'!$B$4:$H$1158,4,0)))</f>
        <v/>
      </c>
      <c r="E16" s="351" t="str">
        <f>IF(ISERROR(VLOOKUP(B16,'KAYIT LİSTESİ'!$B$4:$H$1158,5,0)),"",(VLOOKUP(B16,'KAYIT LİSTESİ'!$B$4:$H$1158,5,0)))</f>
        <v/>
      </c>
      <c r="F16" s="351" t="str">
        <f>IF(ISERROR(VLOOKUP(B16,'KAYIT LİSTESİ'!$B$4:$H$1158,6,0)),"",(VLOOKUP(B16,'KAYIT LİSTESİ'!$B$4:$H$1158,6,0)))</f>
        <v/>
      </c>
      <c r="G16" s="378"/>
      <c r="H16" s="378"/>
      <c r="I16" s="378"/>
      <c r="J16" s="326">
        <f t="shared" si="0"/>
        <v>0</v>
      </c>
      <c r="K16" s="380"/>
      <c r="L16" s="380"/>
      <c r="M16" s="380"/>
      <c r="N16" s="327">
        <f t="shared" si="1"/>
        <v>0</v>
      </c>
      <c r="O16" s="366"/>
      <c r="P16" s="269"/>
      <c r="Q16" s="257">
        <v>1998</v>
      </c>
      <c r="R16" s="256">
        <v>16</v>
      </c>
    </row>
    <row r="17" spans="1:18" s="79" customFormat="1" ht="51.75" customHeight="1" x14ac:dyDescent="0.2">
      <c r="A17" s="347"/>
      <c r="B17" s="348" t="s">
        <v>279</v>
      </c>
      <c r="C17" s="349" t="str">
        <f>IF(ISERROR(VLOOKUP(B17,'KAYIT LİSTESİ'!$B$4:$H$1158,2,0)),"",(VLOOKUP(B17,'KAYIT LİSTESİ'!$B$4:$H$1158,2,0)))</f>
        <v/>
      </c>
      <c r="D17" s="350" t="str">
        <f>IF(ISERROR(VLOOKUP(B17,'KAYIT LİSTESİ'!$B$4:$H$1158,4,0)),"",(VLOOKUP(B17,'KAYIT LİSTESİ'!$B$4:$H$1158,4,0)))</f>
        <v/>
      </c>
      <c r="E17" s="351" t="str">
        <f>IF(ISERROR(VLOOKUP(B17,'KAYIT LİSTESİ'!$B$4:$H$1158,5,0)),"",(VLOOKUP(B17,'KAYIT LİSTESİ'!$B$4:$H$1158,5,0)))</f>
        <v/>
      </c>
      <c r="F17" s="351" t="str">
        <f>IF(ISERROR(VLOOKUP(B17,'KAYIT LİSTESİ'!$B$4:$H$1158,6,0)),"",(VLOOKUP(B17,'KAYIT LİSTESİ'!$B$4:$H$1158,6,0)))</f>
        <v/>
      </c>
      <c r="G17" s="378"/>
      <c r="H17" s="378"/>
      <c r="I17" s="378"/>
      <c r="J17" s="326">
        <f t="shared" si="0"/>
        <v>0</v>
      </c>
      <c r="K17" s="380"/>
      <c r="L17" s="380"/>
      <c r="M17" s="380"/>
      <c r="N17" s="327">
        <f t="shared" si="1"/>
        <v>0</v>
      </c>
      <c r="O17" s="366"/>
      <c r="P17" s="269"/>
      <c r="Q17" s="257">
        <v>2050</v>
      </c>
      <c r="R17" s="256">
        <v>17</v>
      </c>
    </row>
    <row r="18" spans="1:18" s="79" customFormat="1" ht="51.75" customHeight="1" x14ac:dyDescent="0.2">
      <c r="A18" s="347"/>
      <c r="B18" s="348" t="s">
        <v>280</v>
      </c>
      <c r="C18" s="349" t="str">
        <f>IF(ISERROR(VLOOKUP(B18,'KAYIT LİSTESİ'!$B$4:$H$1158,2,0)),"",(VLOOKUP(B18,'KAYIT LİSTESİ'!$B$4:$H$1158,2,0)))</f>
        <v/>
      </c>
      <c r="D18" s="350" t="str">
        <f>IF(ISERROR(VLOOKUP(B18,'KAYIT LİSTESİ'!$B$4:$H$1158,4,0)),"",(VLOOKUP(B18,'KAYIT LİSTESİ'!$B$4:$H$1158,4,0)))</f>
        <v/>
      </c>
      <c r="E18" s="351" t="str">
        <f>IF(ISERROR(VLOOKUP(B18,'KAYIT LİSTESİ'!$B$4:$H$1158,5,0)),"",(VLOOKUP(B18,'KAYIT LİSTESİ'!$B$4:$H$1158,5,0)))</f>
        <v/>
      </c>
      <c r="F18" s="351" t="str">
        <f>IF(ISERROR(VLOOKUP(B18,'KAYIT LİSTESİ'!$B$4:$H$1158,6,0)),"",(VLOOKUP(B18,'KAYIT LİSTESİ'!$B$4:$H$1158,6,0)))</f>
        <v/>
      </c>
      <c r="G18" s="378"/>
      <c r="H18" s="378"/>
      <c r="I18" s="378"/>
      <c r="J18" s="326">
        <f t="shared" si="0"/>
        <v>0</v>
      </c>
      <c r="K18" s="380"/>
      <c r="L18" s="380"/>
      <c r="M18" s="380"/>
      <c r="N18" s="327">
        <f t="shared" si="1"/>
        <v>0</v>
      </c>
      <c r="O18" s="366"/>
      <c r="P18" s="269"/>
      <c r="Q18" s="257">
        <v>2100</v>
      </c>
      <c r="R18" s="256">
        <v>18</v>
      </c>
    </row>
    <row r="19" spans="1:18" s="79" customFormat="1" ht="51.75" customHeight="1" x14ac:dyDescent="0.2">
      <c r="A19" s="347"/>
      <c r="B19" s="348" t="s">
        <v>281</v>
      </c>
      <c r="C19" s="349" t="str">
        <f>IF(ISERROR(VLOOKUP(B19,'KAYIT LİSTESİ'!$B$4:$H$1158,2,0)),"",(VLOOKUP(B19,'KAYIT LİSTESİ'!$B$4:$H$1158,2,0)))</f>
        <v/>
      </c>
      <c r="D19" s="350" t="str">
        <f>IF(ISERROR(VLOOKUP(B19,'KAYIT LİSTESİ'!$B$4:$H$1158,4,0)),"",(VLOOKUP(B19,'KAYIT LİSTESİ'!$B$4:$H$1158,4,0)))</f>
        <v/>
      </c>
      <c r="E19" s="351" t="str">
        <f>IF(ISERROR(VLOOKUP(B19,'KAYIT LİSTESİ'!$B$4:$H$1158,5,0)),"",(VLOOKUP(B19,'KAYIT LİSTESİ'!$B$4:$H$1158,5,0)))</f>
        <v/>
      </c>
      <c r="F19" s="351" t="str">
        <f>IF(ISERROR(VLOOKUP(B19,'KAYIT LİSTESİ'!$B$4:$H$1158,6,0)),"",(VLOOKUP(B19,'KAYIT LİSTESİ'!$B$4:$H$1158,6,0)))</f>
        <v/>
      </c>
      <c r="G19" s="378"/>
      <c r="H19" s="378"/>
      <c r="I19" s="378"/>
      <c r="J19" s="326">
        <f t="shared" si="0"/>
        <v>0</v>
      </c>
      <c r="K19" s="380"/>
      <c r="L19" s="380"/>
      <c r="M19" s="380"/>
      <c r="N19" s="327">
        <f t="shared" si="1"/>
        <v>0</v>
      </c>
      <c r="O19" s="366"/>
      <c r="P19" s="269"/>
      <c r="Q19" s="257">
        <v>2150</v>
      </c>
      <c r="R19" s="256">
        <v>19</v>
      </c>
    </row>
    <row r="20" spans="1:18" s="79" customFormat="1" ht="51.75" customHeight="1" x14ac:dyDescent="0.2">
      <c r="A20" s="347"/>
      <c r="B20" s="348" t="s">
        <v>282</v>
      </c>
      <c r="C20" s="349" t="str">
        <f>IF(ISERROR(VLOOKUP(B20,'KAYIT LİSTESİ'!$B$4:$H$1158,2,0)),"",(VLOOKUP(B20,'KAYIT LİSTESİ'!$B$4:$H$1158,2,0)))</f>
        <v/>
      </c>
      <c r="D20" s="350" t="str">
        <f>IF(ISERROR(VLOOKUP(B20,'KAYIT LİSTESİ'!$B$4:$H$1158,4,0)),"",(VLOOKUP(B20,'KAYIT LİSTESİ'!$B$4:$H$1158,4,0)))</f>
        <v/>
      </c>
      <c r="E20" s="351" t="str">
        <f>IF(ISERROR(VLOOKUP(B20,'KAYIT LİSTESİ'!$B$4:$H$1158,5,0)),"",(VLOOKUP(B20,'KAYIT LİSTESİ'!$B$4:$H$1158,5,0)))</f>
        <v/>
      </c>
      <c r="F20" s="351" t="str">
        <f>IF(ISERROR(VLOOKUP(B20,'KAYIT LİSTESİ'!$B$4:$H$1158,6,0)),"",(VLOOKUP(B20,'KAYIT LİSTESİ'!$B$4:$H$1158,6,0)))</f>
        <v/>
      </c>
      <c r="G20" s="378"/>
      <c r="H20" s="378"/>
      <c r="I20" s="378"/>
      <c r="J20" s="326">
        <f t="shared" si="0"/>
        <v>0</v>
      </c>
      <c r="K20" s="380"/>
      <c r="L20" s="380"/>
      <c r="M20" s="380"/>
      <c r="N20" s="327">
        <f t="shared" si="1"/>
        <v>0</v>
      </c>
      <c r="O20" s="366"/>
      <c r="P20" s="269"/>
      <c r="Q20" s="257">
        <v>2200</v>
      </c>
      <c r="R20" s="256">
        <v>20</v>
      </c>
    </row>
    <row r="21" spans="1:18" s="79" customFormat="1" ht="51.75" customHeight="1" x14ac:dyDescent="0.2">
      <c r="A21" s="347"/>
      <c r="B21" s="348" t="s">
        <v>283</v>
      </c>
      <c r="C21" s="349" t="str">
        <f>IF(ISERROR(VLOOKUP(B21,'KAYIT LİSTESİ'!$B$4:$H$1158,2,0)),"",(VLOOKUP(B21,'KAYIT LİSTESİ'!$B$4:$H$1158,2,0)))</f>
        <v/>
      </c>
      <c r="D21" s="350" t="str">
        <f>IF(ISERROR(VLOOKUP(B21,'KAYIT LİSTESİ'!$B$4:$H$1158,4,0)),"",(VLOOKUP(B21,'KAYIT LİSTESİ'!$B$4:$H$1158,4,0)))</f>
        <v/>
      </c>
      <c r="E21" s="351" t="str">
        <f>IF(ISERROR(VLOOKUP(B21,'KAYIT LİSTESİ'!$B$4:$H$1158,5,0)),"",(VLOOKUP(B21,'KAYIT LİSTESİ'!$B$4:$H$1158,5,0)))</f>
        <v/>
      </c>
      <c r="F21" s="351" t="str">
        <f>IF(ISERROR(VLOOKUP(B21,'KAYIT LİSTESİ'!$B$4:$H$1158,6,0)),"",(VLOOKUP(B21,'KAYIT LİSTESİ'!$B$4:$H$1158,6,0)))</f>
        <v/>
      </c>
      <c r="G21" s="378"/>
      <c r="H21" s="378"/>
      <c r="I21" s="378"/>
      <c r="J21" s="326">
        <f t="shared" si="0"/>
        <v>0</v>
      </c>
      <c r="K21" s="380"/>
      <c r="L21" s="380"/>
      <c r="M21" s="380"/>
      <c r="N21" s="327">
        <f t="shared" si="1"/>
        <v>0</v>
      </c>
      <c r="O21" s="366"/>
      <c r="P21" s="269"/>
      <c r="Q21" s="257">
        <v>2250</v>
      </c>
      <c r="R21" s="256">
        <v>21</v>
      </c>
    </row>
    <row r="22" spans="1:18" s="79" customFormat="1" ht="51.75" customHeight="1" x14ac:dyDescent="0.2">
      <c r="A22" s="347"/>
      <c r="B22" s="348" t="s">
        <v>284</v>
      </c>
      <c r="C22" s="349" t="str">
        <f>IF(ISERROR(VLOOKUP(B22,'KAYIT LİSTESİ'!$B$4:$H$1158,2,0)),"",(VLOOKUP(B22,'KAYIT LİSTESİ'!$B$4:$H$1158,2,0)))</f>
        <v/>
      </c>
      <c r="D22" s="350" t="str">
        <f>IF(ISERROR(VLOOKUP(B22,'KAYIT LİSTESİ'!$B$4:$H$1158,4,0)),"",(VLOOKUP(B22,'KAYIT LİSTESİ'!$B$4:$H$1158,4,0)))</f>
        <v/>
      </c>
      <c r="E22" s="351" t="str">
        <f>IF(ISERROR(VLOOKUP(B22,'KAYIT LİSTESİ'!$B$4:$H$1158,5,0)),"",(VLOOKUP(B22,'KAYIT LİSTESİ'!$B$4:$H$1158,5,0)))</f>
        <v/>
      </c>
      <c r="F22" s="351" t="str">
        <f>IF(ISERROR(VLOOKUP(B22,'KAYIT LİSTESİ'!$B$4:$H$1158,6,0)),"",(VLOOKUP(B22,'KAYIT LİSTESİ'!$B$4:$H$1158,6,0)))</f>
        <v/>
      </c>
      <c r="G22" s="378"/>
      <c r="H22" s="378"/>
      <c r="I22" s="378"/>
      <c r="J22" s="326">
        <f t="shared" si="0"/>
        <v>0</v>
      </c>
      <c r="K22" s="380"/>
      <c r="L22" s="380"/>
      <c r="M22" s="380"/>
      <c r="N22" s="327">
        <f t="shared" si="1"/>
        <v>0</v>
      </c>
      <c r="O22" s="366"/>
      <c r="P22" s="269"/>
      <c r="Q22" s="257">
        <v>2300</v>
      </c>
      <c r="R22" s="256">
        <v>22</v>
      </c>
    </row>
    <row r="23" spans="1:18" s="79" customFormat="1" ht="51.75" customHeight="1" x14ac:dyDescent="0.2">
      <c r="A23" s="347"/>
      <c r="B23" s="348" t="s">
        <v>285</v>
      </c>
      <c r="C23" s="349" t="str">
        <f>IF(ISERROR(VLOOKUP(B23,'KAYIT LİSTESİ'!$B$4:$H$1158,2,0)),"",(VLOOKUP(B23,'KAYIT LİSTESİ'!$B$4:$H$1158,2,0)))</f>
        <v/>
      </c>
      <c r="D23" s="350" t="str">
        <f>IF(ISERROR(VLOOKUP(B23,'KAYIT LİSTESİ'!$B$4:$H$1158,4,0)),"",(VLOOKUP(B23,'KAYIT LİSTESİ'!$B$4:$H$1158,4,0)))</f>
        <v/>
      </c>
      <c r="E23" s="351" t="str">
        <f>IF(ISERROR(VLOOKUP(B23,'KAYIT LİSTESİ'!$B$4:$H$1158,5,0)),"",(VLOOKUP(B23,'KAYIT LİSTESİ'!$B$4:$H$1158,5,0)))</f>
        <v/>
      </c>
      <c r="F23" s="351" t="str">
        <f>IF(ISERROR(VLOOKUP(B23,'KAYIT LİSTESİ'!$B$4:$H$1158,6,0)),"",(VLOOKUP(B23,'KAYIT LİSTESİ'!$B$4:$H$1158,6,0)))</f>
        <v/>
      </c>
      <c r="G23" s="378"/>
      <c r="H23" s="378"/>
      <c r="I23" s="378"/>
      <c r="J23" s="326">
        <f t="shared" si="0"/>
        <v>0</v>
      </c>
      <c r="K23" s="380"/>
      <c r="L23" s="380"/>
      <c r="M23" s="380"/>
      <c r="N23" s="327">
        <f t="shared" si="1"/>
        <v>0</v>
      </c>
      <c r="O23" s="366"/>
      <c r="P23" s="269"/>
      <c r="Q23" s="257">
        <v>2350</v>
      </c>
      <c r="R23" s="256">
        <v>23</v>
      </c>
    </row>
    <row r="24" spans="1:18" s="79" customFormat="1" ht="51.75" customHeight="1" x14ac:dyDescent="0.2">
      <c r="A24" s="347"/>
      <c r="B24" s="348" t="s">
        <v>286</v>
      </c>
      <c r="C24" s="349" t="str">
        <f>IF(ISERROR(VLOOKUP(B24,'KAYIT LİSTESİ'!$B$4:$H$1158,2,0)),"",(VLOOKUP(B24,'KAYIT LİSTESİ'!$B$4:$H$1158,2,0)))</f>
        <v/>
      </c>
      <c r="D24" s="350" t="str">
        <f>IF(ISERROR(VLOOKUP(B24,'KAYIT LİSTESİ'!$B$4:$H$1158,4,0)),"",(VLOOKUP(B24,'KAYIT LİSTESİ'!$B$4:$H$1158,4,0)))</f>
        <v/>
      </c>
      <c r="E24" s="351" t="str">
        <f>IF(ISERROR(VLOOKUP(B24,'KAYIT LİSTESİ'!$B$4:$H$1158,5,0)),"",(VLOOKUP(B24,'KAYIT LİSTESİ'!$B$4:$H$1158,5,0)))</f>
        <v/>
      </c>
      <c r="F24" s="351" t="str">
        <f>IF(ISERROR(VLOOKUP(B24,'KAYIT LİSTESİ'!$B$4:$H$1158,6,0)),"",(VLOOKUP(B24,'KAYIT LİSTESİ'!$B$4:$H$1158,6,0)))</f>
        <v/>
      </c>
      <c r="G24" s="378"/>
      <c r="H24" s="378"/>
      <c r="I24" s="378"/>
      <c r="J24" s="326">
        <f t="shared" si="0"/>
        <v>0</v>
      </c>
      <c r="K24" s="380"/>
      <c r="L24" s="380"/>
      <c r="M24" s="380"/>
      <c r="N24" s="327">
        <f t="shared" si="1"/>
        <v>0</v>
      </c>
      <c r="O24" s="366"/>
      <c r="P24" s="269"/>
      <c r="Q24" s="257">
        <v>2400</v>
      </c>
      <c r="R24" s="256">
        <v>24</v>
      </c>
    </row>
    <row r="25" spans="1:18" s="79" customFormat="1" ht="51.75" customHeight="1" x14ac:dyDescent="0.2">
      <c r="A25" s="347"/>
      <c r="B25" s="348" t="s">
        <v>287</v>
      </c>
      <c r="C25" s="349" t="str">
        <f>IF(ISERROR(VLOOKUP(B25,'KAYIT LİSTESİ'!$B$4:$H$1158,2,0)),"",(VLOOKUP(B25,'KAYIT LİSTESİ'!$B$4:$H$1158,2,0)))</f>
        <v/>
      </c>
      <c r="D25" s="350" t="str">
        <f>IF(ISERROR(VLOOKUP(B25,'KAYIT LİSTESİ'!$B$4:$H$1158,4,0)),"",(VLOOKUP(B25,'KAYIT LİSTESİ'!$B$4:$H$1158,4,0)))</f>
        <v/>
      </c>
      <c r="E25" s="351" t="str">
        <f>IF(ISERROR(VLOOKUP(B25,'KAYIT LİSTESİ'!$B$4:$H$1158,5,0)),"",(VLOOKUP(B25,'KAYIT LİSTESİ'!$B$4:$H$1158,5,0)))</f>
        <v/>
      </c>
      <c r="F25" s="351" t="str">
        <f>IF(ISERROR(VLOOKUP(B25,'KAYIT LİSTESİ'!$B$4:$H$1158,6,0)),"",(VLOOKUP(B25,'KAYIT LİSTESİ'!$B$4:$H$1158,6,0)))</f>
        <v/>
      </c>
      <c r="G25" s="378"/>
      <c r="H25" s="378"/>
      <c r="I25" s="378"/>
      <c r="J25" s="326">
        <f t="shared" si="0"/>
        <v>0</v>
      </c>
      <c r="K25" s="380"/>
      <c r="L25" s="380"/>
      <c r="M25" s="380"/>
      <c r="N25" s="327">
        <f t="shared" si="1"/>
        <v>0</v>
      </c>
      <c r="O25" s="366"/>
      <c r="P25" s="269"/>
      <c r="Q25" s="257">
        <v>2450</v>
      </c>
      <c r="R25" s="256">
        <v>25</v>
      </c>
    </row>
    <row r="26" spans="1:18" s="79" customFormat="1" ht="51.75" customHeight="1" x14ac:dyDescent="0.2">
      <c r="A26" s="347"/>
      <c r="B26" s="348" t="s">
        <v>288</v>
      </c>
      <c r="C26" s="349" t="str">
        <f>IF(ISERROR(VLOOKUP(B26,'KAYIT LİSTESİ'!$B$4:$H$1158,2,0)),"",(VLOOKUP(B26,'KAYIT LİSTESİ'!$B$4:$H$1158,2,0)))</f>
        <v/>
      </c>
      <c r="D26" s="350" t="str">
        <f>IF(ISERROR(VLOOKUP(B26,'KAYIT LİSTESİ'!$B$4:$H$1158,4,0)),"",(VLOOKUP(B26,'KAYIT LİSTESİ'!$B$4:$H$1158,4,0)))</f>
        <v/>
      </c>
      <c r="E26" s="351" t="str">
        <f>IF(ISERROR(VLOOKUP(B26,'KAYIT LİSTESİ'!$B$4:$H$1158,5,0)),"",(VLOOKUP(B26,'KAYIT LİSTESİ'!$B$4:$H$1158,5,0)))</f>
        <v/>
      </c>
      <c r="F26" s="351" t="str">
        <f>IF(ISERROR(VLOOKUP(B26,'KAYIT LİSTESİ'!$B$4:$H$1158,6,0)),"",(VLOOKUP(B26,'KAYIT LİSTESİ'!$B$4:$H$1158,6,0)))</f>
        <v/>
      </c>
      <c r="G26" s="378"/>
      <c r="H26" s="378"/>
      <c r="I26" s="378"/>
      <c r="J26" s="326">
        <f t="shared" si="0"/>
        <v>0</v>
      </c>
      <c r="K26" s="380"/>
      <c r="L26" s="380"/>
      <c r="M26" s="380"/>
      <c r="N26" s="327">
        <f t="shared" si="1"/>
        <v>0</v>
      </c>
      <c r="O26" s="366"/>
      <c r="P26" s="269"/>
      <c r="Q26" s="257">
        <v>2498</v>
      </c>
      <c r="R26" s="256">
        <v>26</v>
      </c>
    </row>
    <row r="27" spans="1:18" s="79" customFormat="1" ht="51.75" customHeight="1" x14ac:dyDescent="0.2">
      <c r="A27" s="347"/>
      <c r="B27" s="348" t="s">
        <v>289</v>
      </c>
      <c r="C27" s="349" t="str">
        <f>IF(ISERROR(VLOOKUP(B27,'KAYIT LİSTESİ'!$B$4:$H$1158,2,0)),"",(VLOOKUP(B27,'KAYIT LİSTESİ'!$B$4:$H$1158,2,0)))</f>
        <v/>
      </c>
      <c r="D27" s="350" t="str">
        <f>IF(ISERROR(VLOOKUP(B27,'KAYIT LİSTESİ'!$B$4:$H$1158,4,0)),"",(VLOOKUP(B27,'KAYIT LİSTESİ'!$B$4:$H$1158,4,0)))</f>
        <v/>
      </c>
      <c r="E27" s="351" t="str">
        <f>IF(ISERROR(VLOOKUP(B27,'KAYIT LİSTESİ'!$B$4:$H$1158,5,0)),"",(VLOOKUP(B27,'KAYIT LİSTESİ'!$B$4:$H$1158,5,0)))</f>
        <v/>
      </c>
      <c r="F27" s="351" t="str">
        <f>IF(ISERROR(VLOOKUP(B27,'KAYIT LİSTESİ'!$B$4:$H$1158,6,0)),"",(VLOOKUP(B27,'KAYIT LİSTESİ'!$B$4:$H$1158,6,0)))</f>
        <v/>
      </c>
      <c r="G27" s="378"/>
      <c r="H27" s="378"/>
      <c r="I27" s="378"/>
      <c r="J27" s="326">
        <f t="shared" si="0"/>
        <v>0</v>
      </c>
      <c r="K27" s="380"/>
      <c r="L27" s="380"/>
      <c r="M27" s="380"/>
      <c r="N27" s="327">
        <f t="shared" si="1"/>
        <v>0</v>
      </c>
      <c r="O27" s="366"/>
      <c r="P27" s="269"/>
      <c r="Q27" s="257">
        <v>2546</v>
      </c>
      <c r="R27" s="256">
        <v>27</v>
      </c>
    </row>
    <row r="28" spans="1:18" s="79" customFormat="1" ht="51.75" customHeight="1" x14ac:dyDescent="0.2">
      <c r="A28" s="347"/>
      <c r="B28" s="348" t="s">
        <v>290</v>
      </c>
      <c r="C28" s="349" t="str">
        <f>IF(ISERROR(VLOOKUP(B28,'KAYIT LİSTESİ'!$B$4:$H$1158,2,0)),"",(VLOOKUP(B28,'KAYIT LİSTESİ'!$B$4:$H$1158,2,0)))</f>
        <v/>
      </c>
      <c r="D28" s="350" t="str">
        <f>IF(ISERROR(VLOOKUP(B28,'KAYIT LİSTESİ'!$B$4:$H$1158,4,0)),"",(VLOOKUP(B28,'KAYIT LİSTESİ'!$B$4:$H$1158,4,0)))</f>
        <v/>
      </c>
      <c r="E28" s="351" t="str">
        <f>IF(ISERROR(VLOOKUP(B28,'KAYIT LİSTESİ'!$B$4:$H$1158,5,0)),"",(VLOOKUP(B28,'KAYIT LİSTESİ'!$B$4:$H$1158,5,0)))</f>
        <v/>
      </c>
      <c r="F28" s="351" t="str">
        <f>IF(ISERROR(VLOOKUP(B28,'KAYIT LİSTESİ'!$B$4:$H$1158,6,0)),"",(VLOOKUP(B28,'KAYIT LİSTESİ'!$B$4:$H$1158,6,0)))</f>
        <v/>
      </c>
      <c r="G28" s="378"/>
      <c r="H28" s="378"/>
      <c r="I28" s="378"/>
      <c r="J28" s="326">
        <f t="shared" si="0"/>
        <v>0</v>
      </c>
      <c r="K28" s="380"/>
      <c r="L28" s="380"/>
      <c r="M28" s="380"/>
      <c r="N28" s="327">
        <f t="shared" si="1"/>
        <v>0</v>
      </c>
      <c r="O28" s="366"/>
      <c r="P28" s="269"/>
      <c r="Q28" s="257">
        <v>2594</v>
      </c>
      <c r="R28" s="256">
        <v>28</v>
      </c>
    </row>
    <row r="29" spans="1:18" s="79" customFormat="1" ht="51.75" customHeight="1" x14ac:dyDescent="0.2">
      <c r="A29" s="347"/>
      <c r="B29" s="348" t="s">
        <v>291</v>
      </c>
      <c r="C29" s="349" t="str">
        <f>IF(ISERROR(VLOOKUP(B29,'KAYIT LİSTESİ'!$B$4:$H$1158,2,0)),"",(VLOOKUP(B29,'KAYIT LİSTESİ'!$B$4:$H$1158,2,0)))</f>
        <v/>
      </c>
      <c r="D29" s="350" t="str">
        <f>IF(ISERROR(VLOOKUP(B29,'KAYIT LİSTESİ'!$B$4:$H$1158,4,0)),"",(VLOOKUP(B29,'KAYIT LİSTESİ'!$B$4:$H$1158,4,0)))</f>
        <v/>
      </c>
      <c r="E29" s="351" t="str">
        <f>IF(ISERROR(VLOOKUP(B29,'KAYIT LİSTESİ'!$B$4:$H$1158,5,0)),"",(VLOOKUP(B29,'KAYIT LİSTESİ'!$B$4:$H$1158,5,0)))</f>
        <v/>
      </c>
      <c r="F29" s="351" t="str">
        <f>IF(ISERROR(VLOOKUP(B29,'KAYIT LİSTESİ'!$B$4:$H$1158,6,0)),"",(VLOOKUP(B29,'KAYIT LİSTESİ'!$B$4:$H$1158,6,0)))</f>
        <v/>
      </c>
      <c r="G29" s="378"/>
      <c r="H29" s="378"/>
      <c r="I29" s="378"/>
      <c r="J29" s="326">
        <f t="shared" si="0"/>
        <v>0</v>
      </c>
      <c r="K29" s="380"/>
      <c r="L29" s="380"/>
      <c r="M29" s="380"/>
      <c r="N29" s="327">
        <f t="shared" si="1"/>
        <v>0</v>
      </c>
      <c r="O29" s="366"/>
      <c r="P29" s="269"/>
      <c r="Q29" s="257">
        <v>2642</v>
      </c>
      <c r="R29" s="256">
        <v>29</v>
      </c>
    </row>
    <row r="30" spans="1:18" s="79" customFormat="1" ht="51.75" customHeight="1" x14ac:dyDescent="0.2">
      <c r="A30" s="347"/>
      <c r="B30" s="348" t="s">
        <v>292</v>
      </c>
      <c r="C30" s="349" t="str">
        <f>IF(ISERROR(VLOOKUP(B30,'KAYIT LİSTESİ'!$B$4:$H$1158,2,0)),"",(VLOOKUP(B30,'KAYIT LİSTESİ'!$B$4:$H$1158,2,0)))</f>
        <v/>
      </c>
      <c r="D30" s="350" t="str">
        <f>IF(ISERROR(VLOOKUP(B30,'KAYIT LİSTESİ'!$B$4:$H$1158,4,0)),"",(VLOOKUP(B30,'KAYIT LİSTESİ'!$B$4:$H$1158,4,0)))</f>
        <v/>
      </c>
      <c r="E30" s="351" t="str">
        <f>IF(ISERROR(VLOOKUP(B30,'KAYIT LİSTESİ'!$B$4:$H$1158,5,0)),"",(VLOOKUP(B30,'KAYIT LİSTESİ'!$B$4:$H$1158,5,0)))</f>
        <v/>
      </c>
      <c r="F30" s="351" t="str">
        <f>IF(ISERROR(VLOOKUP(B30,'KAYIT LİSTESİ'!$B$4:$H$1158,6,0)),"",(VLOOKUP(B30,'KAYIT LİSTESİ'!$B$4:$H$1158,6,0)))</f>
        <v/>
      </c>
      <c r="G30" s="378"/>
      <c r="H30" s="378"/>
      <c r="I30" s="378"/>
      <c r="J30" s="326">
        <f t="shared" si="0"/>
        <v>0</v>
      </c>
      <c r="K30" s="380"/>
      <c r="L30" s="380"/>
      <c r="M30" s="380"/>
      <c r="N30" s="327">
        <f t="shared" si="1"/>
        <v>0</v>
      </c>
      <c r="O30" s="366"/>
      <c r="P30" s="269"/>
      <c r="Q30" s="257">
        <v>2690</v>
      </c>
      <c r="R30" s="256">
        <v>30</v>
      </c>
    </row>
    <row r="31" spans="1:18" s="79" customFormat="1" ht="51.75" customHeight="1" x14ac:dyDescent="0.2">
      <c r="A31" s="347"/>
      <c r="B31" s="348" t="s">
        <v>293</v>
      </c>
      <c r="C31" s="349" t="str">
        <f>IF(ISERROR(VLOOKUP(B31,'KAYIT LİSTESİ'!$B$4:$H$1158,2,0)),"",(VLOOKUP(B31,'KAYIT LİSTESİ'!$B$4:$H$1158,2,0)))</f>
        <v/>
      </c>
      <c r="D31" s="350" t="str">
        <f>IF(ISERROR(VLOOKUP(B31,'KAYIT LİSTESİ'!$B$4:$H$1158,4,0)),"",(VLOOKUP(B31,'KAYIT LİSTESİ'!$B$4:$H$1158,4,0)))</f>
        <v/>
      </c>
      <c r="E31" s="351" t="str">
        <f>IF(ISERROR(VLOOKUP(B31,'KAYIT LİSTESİ'!$B$4:$H$1158,5,0)),"",(VLOOKUP(B31,'KAYIT LİSTESİ'!$B$4:$H$1158,5,0)))</f>
        <v/>
      </c>
      <c r="F31" s="351" t="str">
        <f>IF(ISERROR(VLOOKUP(B31,'KAYIT LİSTESİ'!$B$4:$H$1158,6,0)),"",(VLOOKUP(B31,'KAYIT LİSTESİ'!$B$4:$H$1158,6,0)))</f>
        <v/>
      </c>
      <c r="G31" s="378"/>
      <c r="H31" s="378"/>
      <c r="I31" s="378"/>
      <c r="J31" s="326">
        <f t="shared" si="0"/>
        <v>0</v>
      </c>
      <c r="K31" s="380"/>
      <c r="L31" s="380"/>
      <c r="M31" s="380"/>
      <c r="N31" s="327">
        <f t="shared" si="1"/>
        <v>0</v>
      </c>
      <c r="O31" s="366"/>
      <c r="P31" s="269"/>
      <c r="Q31" s="257">
        <v>2738</v>
      </c>
      <c r="R31" s="256">
        <v>31</v>
      </c>
    </row>
    <row r="32" spans="1:18" s="79" customFormat="1" ht="51.75" customHeight="1" x14ac:dyDescent="0.2">
      <c r="A32" s="347"/>
      <c r="B32" s="348" t="s">
        <v>294</v>
      </c>
      <c r="C32" s="349" t="str">
        <f>IF(ISERROR(VLOOKUP(B32,'KAYIT LİSTESİ'!$B$4:$H$1158,2,0)),"",(VLOOKUP(B32,'KAYIT LİSTESİ'!$B$4:$H$1158,2,0)))</f>
        <v/>
      </c>
      <c r="D32" s="350" t="str">
        <f>IF(ISERROR(VLOOKUP(B32,'KAYIT LİSTESİ'!$B$4:$H$1158,4,0)),"",(VLOOKUP(B32,'KAYIT LİSTESİ'!$B$4:$H$1158,4,0)))</f>
        <v/>
      </c>
      <c r="E32" s="351" t="str">
        <f>IF(ISERROR(VLOOKUP(B32,'KAYIT LİSTESİ'!$B$4:$H$1158,5,0)),"",(VLOOKUP(B32,'KAYIT LİSTESİ'!$B$4:$H$1158,5,0)))</f>
        <v/>
      </c>
      <c r="F32" s="351" t="str">
        <f>IF(ISERROR(VLOOKUP(B32,'KAYIT LİSTESİ'!$B$4:$H$1158,6,0)),"",(VLOOKUP(B32,'KAYIT LİSTESİ'!$B$4:$H$1158,6,0)))</f>
        <v/>
      </c>
      <c r="G32" s="378"/>
      <c r="H32" s="378"/>
      <c r="I32" s="378"/>
      <c r="J32" s="326">
        <f t="shared" si="0"/>
        <v>0</v>
      </c>
      <c r="K32" s="380"/>
      <c r="L32" s="380"/>
      <c r="M32" s="380"/>
      <c r="N32" s="327">
        <f t="shared" si="1"/>
        <v>0</v>
      </c>
      <c r="O32" s="366"/>
      <c r="P32" s="269"/>
      <c r="Q32" s="257">
        <v>2786</v>
      </c>
      <c r="R32" s="256">
        <v>32</v>
      </c>
    </row>
    <row r="33" spans="1:18" s="82" customFormat="1" ht="32.25" customHeight="1" x14ac:dyDescent="0.2">
      <c r="A33" s="80"/>
      <c r="B33" s="80"/>
      <c r="C33" s="80"/>
      <c r="D33" s="81"/>
      <c r="E33" s="80"/>
      <c r="N33" s="83"/>
      <c r="O33" s="80"/>
      <c r="P33" s="80"/>
      <c r="Q33" s="257">
        <v>3512</v>
      </c>
      <c r="R33" s="256">
        <v>48</v>
      </c>
    </row>
    <row r="34" spans="1:18" s="82" customFormat="1" ht="32.25" customHeight="1" x14ac:dyDescent="0.2">
      <c r="A34" s="488" t="s">
        <v>4</v>
      </c>
      <c r="B34" s="488"/>
      <c r="C34" s="488"/>
      <c r="D34" s="488"/>
      <c r="E34" s="84" t="s">
        <v>0</v>
      </c>
      <c r="F34" s="84" t="s">
        <v>1</v>
      </c>
      <c r="G34" s="489" t="s">
        <v>2</v>
      </c>
      <c r="H34" s="489"/>
      <c r="I34" s="489"/>
      <c r="J34" s="489"/>
      <c r="K34" s="489"/>
      <c r="L34" s="489"/>
      <c r="M34" s="489"/>
      <c r="N34" s="489" t="s">
        <v>3</v>
      </c>
      <c r="O34" s="489"/>
      <c r="P34" s="84"/>
      <c r="Q34" s="257">
        <v>3556</v>
      </c>
      <c r="R34" s="256">
        <v>49</v>
      </c>
    </row>
    <row r="35" spans="1:18" x14ac:dyDescent="0.2">
      <c r="Q35" s="257">
        <v>3600</v>
      </c>
      <c r="R35" s="256">
        <v>50</v>
      </c>
    </row>
    <row r="36" spans="1:18" x14ac:dyDescent="0.2">
      <c r="Q36" s="257">
        <v>3644</v>
      </c>
      <c r="R36" s="256">
        <v>51</v>
      </c>
    </row>
    <row r="37" spans="1:18" x14ac:dyDescent="0.2">
      <c r="Q37" s="258">
        <v>3688</v>
      </c>
      <c r="R37" s="84">
        <v>52</v>
      </c>
    </row>
    <row r="38" spans="1:18" x14ac:dyDescent="0.2">
      <c r="Q38" s="258">
        <v>3732</v>
      </c>
      <c r="R38" s="84">
        <v>53</v>
      </c>
    </row>
    <row r="39" spans="1:18" x14ac:dyDescent="0.2">
      <c r="Q39" s="258">
        <v>3776</v>
      </c>
      <c r="R39" s="84">
        <v>54</v>
      </c>
    </row>
    <row r="40" spans="1:18" x14ac:dyDescent="0.2">
      <c r="Q40" s="258">
        <v>3820</v>
      </c>
      <c r="R40" s="84">
        <v>55</v>
      </c>
    </row>
    <row r="41" spans="1:18" x14ac:dyDescent="0.2">
      <c r="Q41" s="258">
        <v>3864</v>
      </c>
      <c r="R41" s="84">
        <v>56</v>
      </c>
    </row>
    <row r="42" spans="1:18" x14ac:dyDescent="0.2">
      <c r="Q42" s="258">
        <v>3908</v>
      </c>
      <c r="R42" s="84">
        <v>57</v>
      </c>
    </row>
    <row r="43" spans="1:18" x14ac:dyDescent="0.2">
      <c r="Q43" s="258">
        <v>3952</v>
      </c>
      <c r="R43" s="84">
        <v>58</v>
      </c>
    </row>
    <row r="44" spans="1:18" x14ac:dyDescent="0.2">
      <c r="Q44" s="258">
        <v>3994</v>
      </c>
      <c r="R44" s="84">
        <v>59</v>
      </c>
    </row>
    <row r="45" spans="1:18" x14ac:dyDescent="0.2">
      <c r="Q45" s="258">
        <v>4036</v>
      </c>
      <c r="R45" s="84">
        <v>60</v>
      </c>
    </row>
    <row r="46" spans="1:18" x14ac:dyDescent="0.2">
      <c r="Q46" s="258">
        <v>4078</v>
      </c>
      <c r="R46" s="84">
        <v>61</v>
      </c>
    </row>
    <row r="47" spans="1:18" x14ac:dyDescent="0.2">
      <c r="Q47" s="258">
        <v>4120</v>
      </c>
      <c r="R47" s="84">
        <v>62</v>
      </c>
    </row>
    <row r="48" spans="1:18" x14ac:dyDescent="0.2">
      <c r="Q48" s="258">
        <v>4162</v>
      </c>
      <c r="R48" s="84">
        <v>63</v>
      </c>
    </row>
    <row r="49" spans="17:18" x14ac:dyDescent="0.2">
      <c r="Q49" s="258">
        <v>4204</v>
      </c>
      <c r="R49" s="84">
        <v>64</v>
      </c>
    </row>
    <row r="50" spans="17:18" x14ac:dyDescent="0.2">
      <c r="Q50" s="258">
        <v>4246</v>
      </c>
      <c r="R50" s="84">
        <v>65</v>
      </c>
    </row>
    <row r="51" spans="17:18" x14ac:dyDescent="0.2">
      <c r="Q51" s="258">
        <v>4288</v>
      </c>
      <c r="R51" s="84">
        <v>66</v>
      </c>
    </row>
    <row r="52" spans="17:18" x14ac:dyDescent="0.2">
      <c r="Q52" s="258">
        <v>4330</v>
      </c>
      <c r="R52" s="84">
        <v>67</v>
      </c>
    </row>
    <row r="53" spans="17:18" x14ac:dyDescent="0.2">
      <c r="Q53" s="258">
        <v>4370</v>
      </c>
      <c r="R53" s="84">
        <v>68</v>
      </c>
    </row>
    <row r="54" spans="17:18" x14ac:dyDescent="0.2">
      <c r="Q54" s="258">
        <v>4410</v>
      </c>
      <c r="R54" s="84">
        <v>69</v>
      </c>
    </row>
    <row r="55" spans="17:18" x14ac:dyDescent="0.2">
      <c r="Q55" s="258">
        <v>4450</v>
      </c>
      <c r="R55" s="84">
        <v>70</v>
      </c>
    </row>
    <row r="56" spans="17:18" x14ac:dyDescent="0.2">
      <c r="Q56" s="258">
        <v>4490</v>
      </c>
      <c r="R56" s="84">
        <v>71</v>
      </c>
    </row>
    <row r="57" spans="17:18" x14ac:dyDescent="0.2">
      <c r="Q57" s="258">
        <v>4530</v>
      </c>
      <c r="R57" s="84">
        <v>72</v>
      </c>
    </row>
    <row r="58" spans="17:18" x14ac:dyDescent="0.2">
      <c r="Q58" s="258">
        <v>4570</v>
      </c>
      <c r="R58" s="84">
        <v>73</v>
      </c>
    </row>
    <row r="59" spans="17:18" x14ac:dyDescent="0.2">
      <c r="Q59" s="258">
        <v>4610</v>
      </c>
      <c r="R59" s="84">
        <v>74</v>
      </c>
    </row>
    <row r="60" spans="17:18" x14ac:dyDescent="0.2">
      <c r="Q60" s="258">
        <v>4650</v>
      </c>
      <c r="R60" s="84">
        <v>75</v>
      </c>
    </row>
    <row r="61" spans="17:18" x14ac:dyDescent="0.2">
      <c r="Q61" s="258">
        <v>4690</v>
      </c>
      <c r="R61" s="84">
        <v>76</v>
      </c>
    </row>
    <row r="62" spans="17:18" x14ac:dyDescent="0.2">
      <c r="Q62" s="258">
        <v>4730</v>
      </c>
      <c r="R62" s="84">
        <v>77</v>
      </c>
    </row>
    <row r="63" spans="17:18" x14ac:dyDescent="0.2">
      <c r="Q63" s="258">
        <v>4770</v>
      </c>
      <c r="R63" s="84">
        <v>78</v>
      </c>
    </row>
    <row r="64" spans="17:18" x14ac:dyDescent="0.2">
      <c r="Q64" s="258">
        <v>4810</v>
      </c>
      <c r="R64" s="84">
        <v>79</v>
      </c>
    </row>
    <row r="65" spans="17:18" x14ac:dyDescent="0.2">
      <c r="Q65" s="258">
        <v>4850</v>
      </c>
      <c r="R65" s="84">
        <v>80</v>
      </c>
    </row>
    <row r="66" spans="17:18" x14ac:dyDescent="0.2">
      <c r="Q66" s="258">
        <v>4890</v>
      </c>
      <c r="R66" s="84">
        <v>81</v>
      </c>
    </row>
    <row r="67" spans="17:18" x14ac:dyDescent="0.2">
      <c r="Q67" s="258">
        <v>4930</v>
      </c>
      <c r="R67" s="84">
        <v>82</v>
      </c>
    </row>
    <row r="68" spans="17:18" x14ac:dyDescent="0.2">
      <c r="Q68" s="258">
        <v>4970</v>
      </c>
      <c r="R68" s="84">
        <v>83</v>
      </c>
    </row>
    <row r="69" spans="17:18" x14ac:dyDescent="0.2">
      <c r="Q69" s="258">
        <v>5008</v>
      </c>
      <c r="R69" s="84">
        <v>84</v>
      </c>
    </row>
    <row r="70" spans="17:18" x14ac:dyDescent="0.2">
      <c r="Q70" s="258">
        <v>5046</v>
      </c>
      <c r="R70" s="84">
        <v>85</v>
      </c>
    </row>
    <row r="71" spans="17:18" x14ac:dyDescent="0.2">
      <c r="Q71" s="258">
        <v>5084</v>
      </c>
      <c r="R71" s="84">
        <v>86</v>
      </c>
    </row>
    <row r="72" spans="17:18" x14ac:dyDescent="0.2">
      <c r="Q72" s="258">
        <v>5122</v>
      </c>
      <c r="R72" s="84">
        <v>87</v>
      </c>
    </row>
    <row r="73" spans="17:18" x14ac:dyDescent="0.2">
      <c r="Q73" s="258">
        <v>5160</v>
      </c>
      <c r="R73" s="84">
        <v>88</v>
      </c>
    </row>
    <row r="74" spans="17:18" x14ac:dyDescent="0.2">
      <c r="Q74" s="258">
        <v>5198</v>
      </c>
      <c r="R74" s="84">
        <v>89</v>
      </c>
    </row>
    <row r="75" spans="17:18" x14ac:dyDescent="0.2">
      <c r="Q75" s="258">
        <v>5236</v>
      </c>
      <c r="R75" s="84">
        <v>90</v>
      </c>
    </row>
    <row r="76" spans="17:18" x14ac:dyDescent="0.2">
      <c r="Q76" s="258">
        <v>5274</v>
      </c>
      <c r="R76" s="84">
        <v>91</v>
      </c>
    </row>
    <row r="77" spans="17:18" x14ac:dyDescent="0.2">
      <c r="Q77" s="258">
        <v>5312</v>
      </c>
      <c r="R77" s="84">
        <v>92</v>
      </c>
    </row>
    <row r="78" spans="17:18" x14ac:dyDescent="0.2">
      <c r="Q78" s="258">
        <v>5348</v>
      </c>
      <c r="R78" s="84">
        <v>93</v>
      </c>
    </row>
    <row r="79" spans="17:18" x14ac:dyDescent="0.2">
      <c r="Q79" s="257">
        <v>5384</v>
      </c>
      <c r="R79" s="256">
        <v>94</v>
      </c>
    </row>
    <row r="80" spans="17:18" x14ac:dyDescent="0.2">
      <c r="Q80" s="257">
        <v>5420</v>
      </c>
      <c r="R80" s="256">
        <v>95</v>
      </c>
    </row>
    <row r="81" spans="17:18" x14ac:dyDescent="0.2">
      <c r="Q81" s="257">
        <v>5456</v>
      </c>
      <c r="R81" s="256">
        <v>96</v>
      </c>
    </row>
    <row r="82" spans="17:18" x14ac:dyDescent="0.2">
      <c r="Q82" s="257">
        <v>5492</v>
      </c>
      <c r="R82" s="256">
        <v>97</v>
      </c>
    </row>
    <row r="83" spans="17:18" x14ac:dyDescent="0.2">
      <c r="Q83" s="257">
        <v>5528</v>
      </c>
      <c r="R83" s="256">
        <v>98</v>
      </c>
    </row>
    <row r="84" spans="17:18" x14ac:dyDescent="0.2">
      <c r="Q84" s="257">
        <v>5564</v>
      </c>
      <c r="R84" s="256">
        <v>99</v>
      </c>
    </row>
    <row r="85" spans="17:18" x14ac:dyDescent="0.2">
      <c r="Q85" s="257">
        <v>5600</v>
      </c>
      <c r="R85" s="256">
        <v>100</v>
      </c>
    </row>
  </sheetData>
  <mergeCells count="23">
    <mergeCell ref="A1:P1"/>
    <mergeCell ref="A2:P2"/>
    <mergeCell ref="A3:C3"/>
    <mergeCell ref="D3:E3"/>
    <mergeCell ref="G3:H3"/>
    <mergeCell ref="M3:P3"/>
    <mergeCell ref="A34:D34"/>
    <mergeCell ref="G34:M34"/>
    <mergeCell ref="N34:O34"/>
    <mergeCell ref="N5:O5"/>
    <mergeCell ref="A6:A7"/>
    <mergeCell ref="B6:B7"/>
    <mergeCell ref="E6:E7"/>
    <mergeCell ref="F6:F7"/>
    <mergeCell ref="G6:M6"/>
    <mergeCell ref="C6:C7"/>
    <mergeCell ref="P6:P7"/>
    <mergeCell ref="D6:D7"/>
    <mergeCell ref="A4:C4"/>
    <mergeCell ref="D4:E4"/>
    <mergeCell ref="M4:O4"/>
    <mergeCell ref="N6:N7"/>
    <mergeCell ref="O6:O7"/>
  </mergeCells>
  <conditionalFormatting sqref="J8:J32">
    <cfRule type="cellIs" dxfId="16" priority="3" operator="equal">
      <formula>0</formula>
    </cfRule>
  </conditionalFormatting>
  <conditionalFormatting sqref="N8:N32">
    <cfRule type="cellIs" dxfId="15" priority="2" operator="equal">
      <formula>0</formula>
    </cfRule>
  </conditionalFormatting>
  <conditionalFormatting sqref="O8:O32">
    <cfRule type="containsErrors" dxfId="1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ignoredErrors>
    <ignoredError sqref="C8:F32"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G4" sqref="G4"/>
    </sheetView>
  </sheetViews>
  <sheetFormatPr defaultRowHeight="12.75" x14ac:dyDescent="0.2"/>
  <cols>
    <col min="1" max="1" width="6" style="85" customWidth="1"/>
    <col min="2" max="2" width="16.7109375" style="85" hidden="1" customWidth="1"/>
    <col min="3" max="3" width="10.5703125" style="85" bestFit="1" customWidth="1"/>
    <col min="4" max="4" width="13.5703125" style="86" customWidth="1"/>
    <col min="5" max="5" width="17.140625" style="85" bestFit="1" customWidth="1"/>
    <col min="6" max="6" width="43.5703125" style="3" bestFit="1" customWidth="1"/>
    <col min="7" max="9" width="10.85546875" style="3" customWidth="1"/>
    <col min="10" max="10" width="12.85546875" style="3" bestFit="1" customWidth="1"/>
    <col min="11" max="12" width="10.85546875" style="3" customWidth="1"/>
    <col min="13" max="13" width="10.7109375" style="3" customWidth="1"/>
    <col min="14" max="14" width="14.5703125" style="87" customWidth="1"/>
    <col min="15" max="15" width="10.28515625" style="85" customWidth="1"/>
    <col min="16" max="16" width="10" style="85" customWidth="1"/>
    <col min="17" max="17" width="9.140625" style="257" hidden="1" customWidth="1"/>
    <col min="18" max="18" width="9.140625" style="256" hidden="1" customWidth="1"/>
    <col min="19" max="16384" width="9.140625" style="3"/>
  </cols>
  <sheetData>
    <row r="1" spans="1:18" ht="48.75" customHeight="1" x14ac:dyDescent="0.2">
      <c r="A1" s="495" t="str">
        <f>'YARIŞMA BİLGİLERİ'!A2:K2</f>
        <v>Türkiye Atletizm Federasyonu
İstanbul Atletizm İl Temsilciliği</v>
      </c>
      <c r="B1" s="495"/>
      <c r="C1" s="495"/>
      <c r="D1" s="495"/>
      <c r="E1" s="495"/>
      <c r="F1" s="495"/>
      <c r="G1" s="495"/>
      <c r="H1" s="495"/>
      <c r="I1" s="495"/>
      <c r="J1" s="495"/>
      <c r="K1" s="495"/>
      <c r="L1" s="495"/>
      <c r="M1" s="495"/>
      <c r="N1" s="495"/>
      <c r="O1" s="495"/>
      <c r="P1" s="274"/>
      <c r="Q1" s="257">
        <v>330</v>
      </c>
      <c r="R1" s="256">
        <v>1</v>
      </c>
    </row>
    <row r="2" spans="1:18" ht="25.5" customHeight="1" x14ac:dyDescent="0.2">
      <c r="A2" s="496" t="str">
        <f>'YARIŞMA BİLGİLERİ'!A14:K14</f>
        <v>3.Ulusal Bayrak Festivali Yarışmaları ve Olimpik Baraj Yarışmaları</v>
      </c>
      <c r="B2" s="496"/>
      <c r="C2" s="496"/>
      <c r="D2" s="496"/>
      <c r="E2" s="496"/>
      <c r="F2" s="496"/>
      <c r="G2" s="496"/>
      <c r="H2" s="496"/>
      <c r="I2" s="496"/>
      <c r="J2" s="496"/>
      <c r="K2" s="496"/>
      <c r="L2" s="496"/>
      <c r="M2" s="496"/>
      <c r="N2" s="496"/>
      <c r="O2" s="496"/>
      <c r="P2" s="496"/>
      <c r="Q2" s="257">
        <v>347</v>
      </c>
      <c r="R2" s="256">
        <v>2</v>
      </c>
    </row>
    <row r="3" spans="1:18" s="4" customFormat="1" ht="27" customHeight="1" x14ac:dyDescent="0.2">
      <c r="A3" s="499" t="s">
        <v>82</v>
      </c>
      <c r="B3" s="499"/>
      <c r="C3" s="499"/>
      <c r="D3" s="498" t="str">
        <f>'YARIŞMA PROGRAMI'!C12</f>
        <v>Çekiç Atma  3 kg.</v>
      </c>
      <c r="E3" s="498"/>
      <c r="F3" s="242"/>
      <c r="G3" s="526"/>
      <c r="H3" s="526"/>
      <c r="I3" s="189"/>
      <c r="J3" s="189"/>
      <c r="K3" s="189"/>
      <c r="L3" s="242" t="s">
        <v>383</v>
      </c>
      <c r="M3" s="500" t="str">
        <f>'YARIŞMA PROGRAMI'!E12</f>
        <v>Ecem AKÇAKARA  68.75</v>
      </c>
      <c r="N3" s="500"/>
      <c r="O3" s="500"/>
      <c r="P3" s="500"/>
      <c r="Q3" s="257">
        <v>364</v>
      </c>
      <c r="R3" s="256">
        <v>3</v>
      </c>
    </row>
    <row r="4" spans="1:18" s="4" customFormat="1" ht="17.25" customHeight="1" x14ac:dyDescent="0.2">
      <c r="A4" s="491" t="s">
        <v>83</v>
      </c>
      <c r="B4" s="491"/>
      <c r="C4" s="491"/>
      <c r="D4" s="502" t="str">
        <f>'YARIŞMA BİLGİLERİ'!F21</f>
        <v>Yıldız Kızlar</v>
      </c>
      <c r="E4" s="502"/>
      <c r="F4" s="223" t="s">
        <v>295</v>
      </c>
      <c r="G4" s="193"/>
      <c r="H4" s="193"/>
      <c r="I4" s="277"/>
      <c r="J4" s="277"/>
      <c r="K4" s="490" t="s">
        <v>81</v>
      </c>
      <c r="L4" s="490"/>
      <c r="M4" s="493" t="str">
        <f>'YARIŞMA PROGRAMI'!B12</f>
        <v>14 Haziran 2015 - 18:15</v>
      </c>
      <c r="N4" s="493"/>
      <c r="O4" s="493"/>
      <c r="P4" s="277"/>
      <c r="Q4" s="257">
        <v>381</v>
      </c>
      <c r="R4" s="256">
        <v>4</v>
      </c>
    </row>
    <row r="5" spans="1:18" ht="15" customHeight="1" x14ac:dyDescent="0.2">
      <c r="A5" s="5"/>
      <c r="B5" s="5"/>
      <c r="C5" s="5"/>
      <c r="D5" s="9"/>
      <c r="E5" s="6"/>
      <c r="F5" s="7"/>
      <c r="G5" s="8"/>
      <c r="H5" s="8"/>
      <c r="I5" s="8"/>
      <c r="J5" s="8"/>
      <c r="K5" s="8"/>
      <c r="L5" s="8"/>
      <c r="M5" s="8"/>
      <c r="N5" s="486">
        <f ca="1">NOW()</f>
        <v>42170.440233912035</v>
      </c>
      <c r="O5" s="486"/>
      <c r="P5" s="266"/>
      <c r="Q5" s="257">
        <v>398</v>
      </c>
      <c r="R5" s="256">
        <v>5</v>
      </c>
    </row>
    <row r="6" spans="1:18" ht="15.75" x14ac:dyDescent="0.2">
      <c r="A6" s="501" t="s">
        <v>6</v>
      </c>
      <c r="B6" s="501"/>
      <c r="C6" s="492" t="s">
        <v>68</v>
      </c>
      <c r="D6" s="492" t="s">
        <v>85</v>
      </c>
      <c r="E6" s="501" t="s">
        <v>7</v>
      </c>
      <c r="F6" s="501" t="s">
        <v>515</v>
      </c>
      <c r="G6" s="497" t="s">
        <v>378</v>
      </c>
      <c r="H6" s="497"/>
      <c r="I6" s="497"/>
      <c r="J6" s="497"/>
      <c r="K6" s="497"/>
      <c r="L6" s="497"/>
      <c r="M6" s="497"/>
      <c r="N6" s="494" t="s">
        <v>8</v>
      </c>
      <c r="O6" s="494" t="s">
        <v>121</v>
      </c>
      <c r="P6" s="494" t="s">
        <v>9</v>
      </c>
      <c r="Q6" s="257">
        <v>415</v>
      </c>
      <c r="R6" s="256">
        <v>6</v>
      </c>
    </row>
    <row r="7" spans="1:18" ht="30" customHeight="1" x14ac:dyDescent="0.2">
      <c r="A7" s="501"/>
      <c r="B7" s="501"/>
      <c r="C7" s="492"/>
      <c r="D7" s="492"/>
      <c r="E7" s="501"/>
      <c r="F7" s="501"/>
      <c r="G7" s="276">
        <v>1</v>
      </c>
      <c r="H7" s="276">
        <v>2</v>
      </c>
      <c r="I7" s="276">
        <v>3</v>
      </c>
      <c r="J7" s="275" t="s">
        <v>375</v>
      </c>
      <c r="K7" s="276">
        <v>4</v>
      </c>
      <c r="L7" s="276">
        <v>5</v>
      </c>
      <c r="M7" s="276">
        <v>6</v>
      </c>
      <c r="N7" s="494"/>
      <c r="O7" s="494"/>
      <c r="P7" s="494"/>
      <c r="Q7" s="257">
        <v>432</v>
      </c>
      <c r="R7" s="256">
        <v>7</v>
      </c>
    </row>
    <row r="8" spans="1:18" s="79" customFormat="1" ht="49.5" customHeight="1" x14ac:dyDescent="0.2">
      <c r="A8" s="347">
        <v>1</v>
      </c>
      <c r="B8" s="348" t="s">
        <v>415</v>
      </c>
      <c r="C8" s="349" t="str">
        <f>IF(ISERROR(VLOOKUP(B8,'KAYIT LİSTESİ'!$B$4:$H$1158,2,0)),"",(VLOOKUP(B8,'KAYIT LİSTESİ'!$B$4:$H$1158,2,0)))</f>
        <v/>
      </c>
      <c r="D8" s="350" t="str">
        <f>IF(ISERROR(VLOOKUP(B8,'KAYIT LİSTESİ'!$B$4:$H$1158,4,0)),"",(VLOOKUP(B8,'KAYIT LİSTESİ'!$B$4:$H$1158,4,0)))</f>
        <v/>
      </c>
      <c r="E8" s="351" t="str">
        <f>IF(ISERROR(VLOOKUP(B8,'KAYIT LİSTESİ'!$B$4:$H$1158,5,0)),"",(VLOOKUP(B8,'KAYIT LİSTESİ'!$B$4:$H$1158,5,0)))</f>
        <v/>
      </c>
      <c r="F8" s="351" t="str">
        <f>IF(ISERROR(VLOOKUP(B8,'KAYIT LİSTESİ'!$B$4:$H$1158,6,0)),"",(VLOOKUP(B8,'KAYIT LİSTESİ'!$B$4:$H$1158,6,0)))</f>
        <v/>
      </c>
      <c r="G8" s="378"/>
      <c r="H8" s="378"/>
      <c r="I8" s="378"/>
      <c r="J8" s="325">
        <f>MAX(G8:I8)</f>
        <v>0</v>
      </c>
      <c r="K8" s="379"/>
      <c r="L8" s="379"/>
      <c r="M8" s="379"/>
      <c r="N8" s="325">
        <f>MAX(G8:M8)</f>
        <v>0</v>
      </c>
      <c r="O8" s="366"/>
      <c r="P8" s="269"/>
      <c r="Q8" s="257">
        <v>448</v>
      </c>
      <c r="R8" s="256">
        <v>8</v>
      </c>
    </row>
    <row r="9" spans="1:18" s="79" customFormat="1" ht="49.5" customHeight="1" x14ac:dyDescent="0.2">
      <c r="A9" s="347">
        <v>2</v>
      </c>
      <c r="B9" s="348" t="s">
        <v>416</v>
      </c>
      <c r="C9" s="349" t="str">
        <f>IF(ISERROR(VLOOKUP(B9,'KAYIT LİSTESİ'!$B$4:$H$1158,2,0)),"",(VLOOKUP(B9,'KAYIT LİSTESİ'!$B$4:$H$1158,2,0)))</f>
        <v/>
      </c>
      <c r="D9" s="350" t="str">
        <f>IF(ISERROR(VLOOKUP(B9,'KAYIT LİSTESİ'!$B$4:$H$1158,4,0)),"",(VLOOKUP(B9,'KAYIT LİSTESİ'!$B$4:$H$1158,4,0)))</f>
        <v/>
      </c>
      <c r="E9" s="351" t="str">
        <f>IF(ISERROR(VLOOKUP(B9,'KAYIT LİSTESİ'!$B$4:$H$1158,5,0)),"",(VLOOKUP(B9,'KAYIT LİSTESİ'!$B$4:$H$1158,5,0)))</f>
        <v/>
      </c>
      <c r="F9" s="351" t="str">
        <f>IF(ISERROR(VLOOKUP(B9,'KAYIT LİSTESİ'!$B$4:$H$1158,6,0)),"",(VLOOKUP(B9,'KAYIT LİSTESİ'!$B$4:$H$1158,6,0)))</f>
        <v/>
      </c>
      <c r="G9" s="378"/>
      <c r="H9" s="378"/>
      <c r="I9" s="378"/>
      <c r="J9" s="326">
        <f t="shared" ref="J9:J32" si="0">MAX(G9:I9)</f>
        <v>0</v>
      </c>
      <c r="K9" s="380"/>
      <c r="L9" s="380"/>
      <c r="M9" s="380"/>
      <c r="N9" s="327">
        <f t="shared" ref="N9:N32" si="1">MAX(G9:M9)</f>
        <v>0</v>
      </c>
      <c r="O9" s="366"/>
      <c r="P9" s="269"/>
      <c r="Q9" s="257">
        <v>464</v>
      </c>
      <c r="R9" s="256">
        <v>9</v>
      </c>
    </row>
    <row r="10" spans="1:18" s="79" customFormat="1" ht="49.5" customHeight="1" x14ac:dyDescent="0.2">
      <c r="A10" s="347">
        <v>3</v>
      </c>
      <c r="B10" s="348" t="s">
        <v>417</v>
      </c>
      <c r="C10" s="349" t="str">
        <f>IF(ISERROR(VLOOKUP(B10,'KAYIT LİSTESİ'!$B$4:$H$1158,2,0)),"",(VLOOKUP(B10,'KAYIT LİSTESİ'!$B$4:$H$1158,2,0)))</f>
        <v/>
      </c>
      <c r="D10" s="350" t="str">
        <f>IF(ISERROR(VLOOKUP(B10,'KAYIT LİSTESİ'!$B$4:$H$1158,4,0)),"",(VLOOKUP(B10,'KAYIT LİSTESİ'!$B$4:$H$1158,4,0)))</f>
        <v/>
      </c>
      <c r="E10" s="351" t="str">
        <f>IF(ISERROR(VLOOKUP(B10,'KAYIT LİSTESİ'!$B$4:$H$1158,5,0)),"",(VLOOKUP(B10,'KAYIT LİSTESİ'!$B$4:$H$1158,5,0)))</f>
        <v/>
      </c>
      <c r="F10" s="351" t="str">
        <f>IF(ISERROR(VLOOKUP(B10,'KAYIT LİSTESİ'!$B$4:$H$1158,6,0)),"",(VLOOKUP(B10,'KAYIT LİSTESİ'!$B$4:$H$1158,6,0)))</f>
        <v/>
      </c>
      <c r="G10" s="378"/>
      <c r="H10" s="378"/>
      <c r="I10" s="378"/>
      <c r="J10" s="326">
        <f t="shared" si="0"/>
        <v>0</v>
      </c>
      <c r="K10" s="380"/>
      <c r="L10" s="380"/>
      <c r="M10" s="380"/>
      <c r="N10" s="327">
        <f t="shared" si="1"/>
        <v>0</v>
      </c>
      <c r="O10" s="366"/>
      <c r="P10" s="269"/>
      <c r="Q10" s="257">
        <v>480</v>
      </c>
      <c r="R10" s="256">
        <v>10</v>
      </c>
    </row>
    <row r="11" spans="1:18" s="79" customFormat="1" ht="49.5" customHeight="1" x14ac:dyDescent="0.2">
      <c r="A11" s="347">
        <v>4</v>
      </c>
      <c r="B11" s="348" t="s">
        <v>418</v>
      </c>
      <c r="C11" s="349" t="str">
        <f>IF(ISERROR(VLOOKUP(B11,'KAYIT LİSTESİ'!$B$4:$H$1158,2,0)),"",(VLOOKUP(B11,'KAYIT LİSTESİ'!$B$4:$H$1158,2,0)))</f>
        <v/>
      </c>
      <c r="D11" s="350" t="str">
        <f>IF(ISERROR(VLOOKUP(B11,'KAYIT LİSTESİ'!$B$4:$H$1158,4,0)),"",(VLOOKUP(B11,'KAYIT LİSTESİ'!$B$4:$H$1158,4,0)))</f>
        <v/>
      </c>
      <c r="E11" s="351" t="str">
        <f>IF(ISERROR(VLOOKUP(B11,'KAYIT LİSTESİ'!$B$4:$H$1158,5,0)),"",(VLOOKUP(B11,'KAYIT LİSTESİ'!$B$4:$H$1158,5,0)))</f>
        <v/>
      </c>
      <c r="F11" s="351" t="str">
        <f>IF(ISERROR(VLOOKUP(B11,'KAYIT LİSTESİ'!$B$4:$H$1158,6,0)),"",(VLOOKUP(B11,'KAYIT LİSTESİ'!$B$4:$H$1158,6,0)))</f>
        <v/>
      </c>
      <c r="G11" s="378"/>
      <c r="H11" s="378"/>
      <c r="I11" s="378"/>
      <c r="J11" s="326">
        <f t="shared" si="0"/>
        <v>0</v>
      </c>
      <c r="K11" s="380"/>
      <c r="L11" s="380"/>
      <c r="M11" s="380"/>
      <c r="N11" s="327">
        <f t="shared" si="1"/>
        <v>0</v>
      </c>
      <c r="O11" s="366"/>
      <c r="P11" s="269"/>
      <c r="Q11" s="257">
        <v>496</v>
      </c>
      <c r="R11" s="256">
        <v>11</v>
      </c>
    </row>
    <row r="12" spans="1:18" s="79" customFormat="1" ht="49.5" customHeight="1" x14ac:dyDescent="0.2">
      <c r="A12" s="347">
        <v>5</v>
      </c>
      <c r="B12" s="348" t="s">
        <v>419</v>
      </c>
      <c r="C12" s="349" t="str">
        <f>IF(ISERROR(VLOOKUP(B12,'KAYIT LİSTESİ'!$B$4:$H$1158,2,0)),"",(VLOOKUP(B12,'KAYIT LİSTESİ'!$B$4:$H$1158,2,0)))</f>
        <v/>
      </c>
      <c r="D12" s="350" t="str">
        <f>IF(ISERROR(VLOOKUP(B12,'KAYIT LİSTESİ'!$B$4:$H$1158,4,0)),"",(VLOOKUP(B12,'KAYIT LİSTESİ'!$B$4:$H$1158,4,0)))</f>
        <v/>
      </c>
      <c r="E12" s="351" t="str">
        <f>IF(ISERROR(VLOOKUP(B12,'KAYIT LİSTESİ'!$B$4:$H$1158,5,0)),"",(VLOOKUP(B12,'KAYIT LİSTESİ'!$B$4:$H$1158,5,0)))</f>
        <v/>
      </c>
      <c r="F12" s="351" t="str">
        <f>IF(ISERROR(VLOOKUP(B12,'KAYIT LİSTESİ'!$B$4:$H$1158,6,0)),"",(VLOOKUP(B12,'KAYIT LİSTESİ'!$B$4:$H$1158,6,0)))</f>
        <v/>
      </c>
      <c r="G12" s="378"/>
      <c r="H12" s="378"/>
      <c r="I12" s="378"/>
      <c r="J12" s="326">
        <f t="shared" si="0"/>
        <v>0</v>
      </c>
      <c r="K12" s="380"/>
      <c r="L12" s="380"/>
      <c r="M12" s="380"/>
      <c r="N12" s="327">
        <f t="shared" si="1"/>
        <v>0</v>
      </c>
      <c r="O12" s="366"/>
      <c r="P12" s="269"/>
      <c r="Q12" s="257">
        <v>512</v>
      </c>
      <c r="R12" s="256">
        <v>12</v>
      </c>
    </row>
    <row r="13" spans="1:18" s="79" customFormat="1" ht="49.5" customHeight="1" x14ac:dyDescent="0.2">
      <c r="A13" s="347">
        <v>6</v>
      </c>
      <c r="B13" s="348" t="s">
        <v>420</v>
      </c>
      <c r="C13" s="349" t="str">
        <f>IF(ISERROR(VLOOKUP(B13,'KAYIT LİSTESİ'!$B$4:$H$1158,2,0)),"",(VLOOKUP(B13,'KAYIT LİSTESİ'!$B$4:$H$1158,2,0)))</f>
        <v/>
      </c>
      <c r="D13" s="350" t="str">
        <f>IF(ISERROR(VLOOKUP(B13,'KAYIT LİSTESİ'!$B$4:$H$1158,4,0)),"",(VLOOKUP(B13,'KAYIT LİSTESİ'!$B$4:$H$1158,4,0)))</f>
        <v/>
      </c>
      <c r="E13" s="351" t="str">
        <f>IF(ISERROR(VLOOKUP(B13,'KAYIT LİSTESİ'!$B$4:$H$1158,5,0)),"",(VLOOKUP(B13,'KAYIT LİSTESİ'!$B$4:$H$1158,5,0)))</f>
        <v/>
      </c>
      <c r="F13" s="351" t="str">
        <f>IF(ISERROR(VLOOKUP(B13,'KAYIT LİSTESİ'!$B$4:$H$1158,6,0)),"",(VLOOKUP(B13,'KAYIT LİSTESİ'!$B$4:$H$1158,6,0)))</f>
        <v/>
      </c>
      <c r="G13" s="378"/>
      <c r="H13" s="378"/>
      <c r="I13" s="378"/>
      <c r="J13" s="326">
        <f t="shared" si="0"/>
        <v>0</v>
      </c>
      <c r="K13" s="380"/>
      <c r="L13" s="380"/>
      <c r="M13" s="380"/>
      <c r="N13" s="327">
        <f t="shared" si="1"/>
        <v>0</v>
      </c>
      <c r="O13" s="366"/>
      <c r="P13" s="269"/>
      <c r="Q13" s="257">
        <v>528</v>
      </c>
      <c r="R13" s="256">
        <v>13</v>
      </c>
    </row>
    <row r="14" spans="1:18" s="79" customFormat="1" ht="49.5" customHeight="1" x14ac:dyDescent="0.2">
      <c r="A14" s="347">
        <v>7</v>
      </c>
      <c r="B14" s="348" t="s">
        <v>421</v>
      </c>
      <c r="C14" s="349" t="str">
        <f>IF(ISERROR(VLOOKUP(B14,'KAYIT LİSTESİ'!$B$4:$H$1158,2,0)),"",(VLOOKUP(B14,'KAYIT LİSTESİ'!$B$4:$H$1158,2,0)))</f>
        <v/>
      </c>
      <c r="D14" s="350" t="str">
        <f>IF(ISERROR(VLOOKUP(B14,'KAYIT LİSTESİ'!$B$4:$H$1158,4,0)),"",(VLOOKUP(B14,'KAYIT LİSTESİ'!$B$4:$H$1158,4,0)))</f>
        <v/>
      </c>
      <c r="E14" s="351" t="str">
        <f>IF(ISERROR(VLOOKUP(B14,'KAYIT LİSTESİ'!$B$4:$H$1158,5,0)),"",(VLOOKUP(B14,'KAYIT LİSTESİ'!$B$4:$H$1158,5,0)))</f>
        <v/>
      </c>
      <c r="F14" s="351" t="str">
        <f>IF(ISERROR(VLOOKUP(B14,'KAYIT LİSTESİ'!$B$4:$H$1158,6,0)),"",(VLOOKUP(B14,'KAYIT LİSTESİ'!$B$4:$H$1158,6,0)))</f>
        <v/>
      </c>
      <c r="G14" s="378"/>
      <c r="H14" s="378"/>
      <c r="I14" s="378"/>
      <c r="J14" s="326">
        <f t="shared" si="0"/>
        <v>0</v>
      </c>
      <c r="K14" s="380"/>
      <c r="L14" s="380"/>
      <c r="M14" s="380"/>
      <c r="N14" s="327">
        <f t="shared" si="1"/>
        <v>0</v>
      </c>
      <c r="O14" s="366"/>
      <c r="P14" s="269"/>
      <c r="Q14" s="257">
        <v>544</v>
      </c>
      <c r="R14" s="256">
        <v>14</v>
      </c>
    </row>
    <row r="15" spans="1:18" s="79" customFormat="1" ht="49.5" customHeight="1" x14ac:dyDescent="0.2">
      <c r="A15" s="347">
        <v>8</v>
      </c>
      <c r="B15" s="348" t="s">
        <v>422</v>
      </c>
      <c r="C15" s="349" t="str">
        <f>IF(ISERROR(VLOOKUP(B15,'KAYIT LİSTESİ'!$B$4:$H$1158,2,0)),"",(VLOOKUP(B15,'KAYIT LİSTESİ'!$B$4:$H$1158,2,0)))</f>
        <v/>
      </c>
      <c r="D15" s="350" t="str">
        <f>IF(ISERROR(VLOOKUP(B15,'KAYIT LİSTESİ'!$B$4:$H$1158,4,0)),"",(VLOOKUP(B15,'KAYIT LİSTESİ'!$B$4:$H$1158,4,0)))</f>
        <v/>
      </c>
      <c r="E15" s="351" t="str">
        <f>IF(ISERROR(VLOOKUP(B15,'KAYIT LİSTESİ'!$B$4:$H$1158,5,0)),"",(VLOOKUP(B15,'KAYIT LİSTESİ'!$B$4:$H$1158,5,0)))</f>
        <v/>
      </c>
      <c r="F15" s="351" t="str">
        <f>IF(ISERROR(VLOOKUP(B15,'KAYIT LİSTESİ'!$B$4:$H$1158,6,0)),"",(VLOOKUP(B15,'KAYIT LİSTESİ'!$B$4:$H$1158,6,0)))</f>
        <v/>
      </c>
      <c r="G15" s="378"/>
      <c r="H15" s="378"/>
      <c r="I15" s="378"/>
      <c r="J15" s="326">
        <f t="shared" si="0"/>
        <v>0</v>
      </c>
      <c r="K15" s="380"/>
      <c r="L15" s="380"/>
      <c r="M15" s="380"/>
      <c r="N15" s="327">
        <f t="shared" si="1"/>
        <v>0</v>
      </c>
      <c r="O15" s="366"/>
      <c r="P15" s="269"/>
      <c r="Q15" s="257">
        <v>560</v>
      </c>
      <c r="R15" s="256">
        <v>15</v>
      </c>
    </row>
    <row r="16" spans="1:18" s="79" customFormat="1" ht="49.5" customHeight="1" x14ac:dyDescent="0.2">
      <c r="A16" s="347"/>
      <c r="B16" s="348" t="s">
        <v>423</v>
      </c>
      <c r="C16" s="349" t="str">
        <f>IF(ISERROR(VLOOKUP(B16,'KAYIT LİSTESİ'!$B$4:$H$1158,2,0)),"",(VLOOKUP(B16,'KAYIT LİSTESİ'!$B$4:$H$1158,2,0)))</f>
        <v/>
      </c>
      <c r="D16" s="350" t="str">
        <f>IF(ISERROR(VLOOKUP(B16,'KAYIT LİSTESİ'!$B$4:$H$1158,4,0)),"",(VLOOKUP(B16,'KAYIT LİSTESİ'!$B$4:$H$1158,4,0)))</f>
        <v/>
      </c>
      <c r="E16" s="351" t="str">
        <f>IF(ISERROR(VLOOKUP(B16,'KAYIT LİSTESİ'!$B$4:$H$1158,5,0)),"",(VLOOKUP(B16,'KAYIT LİSTESİ'!$B$4:$H$1158,5,0)))</f>
        <v/>
      </c>
      <c r="F16" s="351" t="str">
        <f>IF(ISERROR(VLOOKUP(B16,'KAYIT LİSTESİ'!$B$4:$H$1158,6,0)),"",(VLOOKUP(B16,'KAYIT LİSTESİ'!$B$4:$H$1158,6,0)))</f>
        <v/>
      </c>
      <c r="G16" s="378"/>
      <c r="H16" s="378"/>
      <c r="I16" s="378"/>
      <c r="J16" s="326">
        <f t="shared" si="0"/>
        <v>0</v>
      </c>
      <c r="K16" s="380"/>
      <c r="L16" s="380"/>
      <c r="M16" s="380"/>
      <c r="N16" s="327">
        <f t="shared" si="1"/>
        <v>0</v>
      </c>
      <c r="O16" s="366"/>
      <c r="P16" s="269"/>
      <c r="Q16" s="257">
        <v>576</v>
      </c>
      <c r="R16" s="256">
        <v>16</v>
      </c>
    </row>
    <row r="17" spans="1:18" s="79" customFormat="1" ht="49.5" customHeight="1" x14ac:dyDescent="0.2">
      <c r="A17" s="347"/>
      <c r="B17" s="348" t="s">
        <v>424</v>
      </c>
      <c r="C17" s="349" t="str">
        <f>IF(ISERROR(VLOOKUP(B17,'KAYIT LİSTESİ'!$B$4:$H$1158,2,0)),"",(VLOOKUP(B17,'KAYIT LİSTESİ'!$B$4:$H$1158,2,0)))</f>
        <v/>
      </c>
      <c r="D17" s="350" t="str">
        <f>IF(ISERROR(VLOOKUP(B17,'KAYIT LİSTESİ'!$B$4:$H$1158,4,0)),"",(VLOOKUP(B17,'KAYIT LİSTESİ'!$B$4:$H$1158,4,0)))</f>
        <v/>
      </c>
      <c r="E17" s="351" t="str">
        <f>IF(ISERROR(VLOOKUP(B17,'KAYIT LİSTESİ'!$B$4:$H$1158,5,0)),"",(VLOOKUP(B17,'KAYIT LİSTESİ'!$B$4:$H$1158,5,0)))</f>
        <v/>
      </c>
      <c r="F17" s="351" t="str">
        <f>IF(ISERROR(VLOOKUP(B17,'KAYIT LİSTESİ'!$B$4:$H$1158,6,0)),"",(VLOOKUP(B17,'KAYIT LİSTESİ'!$B$4:$H$1158,6,0)))</f>
        <v/>
      </c>
      <c r="G17" s="378"/>
      <c r="H17" s="378"/>
      <c r="I17" s="378"/>
      <c r="J17" s="326">
        <f t="shared" si="0"/>
        <v>0</v>
      </c>
      <c r="K17" s="380"/>
      <c r="L17" s="380"/>
      <c r="M17" s="380"/>
      <c r="N17" s="327">
        <f t="shared" si="1"/>
        <v>0</v>
      </c>
      <c r="O17" s="366"/>
      <c r="P17" s="269"/>
      <c r="Q17" s="257">
        <v>592</v>
      </c>
      <c r="R17" s="256">
        <v>17</v>
      </c>
    </row>
    <row r="18" spans="1:18" s="79" customFormat="1" ht="49.5" customHeight="1" x14ac:dyDescent="0.2">
      <c r="A18" s="347"/>
      <c r="B18" s="348" t="s">
        <v>425</v>
      </c>
      <c r="C18" s="349" t="str">
        <f>IF(ISERROR(VLOOKUP(B18,'KAYIT LİSTESİ'!$B$4:$H$1158,2,0)),"",(VLOOKUP(B18,'KAYIT LİSTESİ'!$B$4:$H$1158,2,0)))</f>
        <v/>
      </c>
      <c r="D18" s="350" t="str">
        <f>IF(ISERROR(VLOOKUP(B18,'KAYIT LİSTESİ'!$B$4:$H$1158,4,0)),"",(VLOOKUP(B18,'KAYIT LİSTESİ'!$B$4:$H$1158,4,0)))</f>
        <v/>
      </c>
      <c r="E18" s="351" t="str">
        <f>IF(ISERROR(VLOOKUP(B18,'KAYIT LİSTESİ'!$B$4:$H$1158,5,0)),"",(VLOOKUP(B18,'KAYIT LİSTESİ'!$B$4:$H$1158,5,0)))</f>
        <v/>
      </c>
      <c r="F18" s="351" t="str">
        <f>IF(ISERROR(VLOOKUP(B18,'KAYIT LİSTESİ'!$B$4:$H$1158,6,0)),"",(VLOOKUP(B18,'KAYIT LİSTESİ'!$B$4:$H$1158,6,0)))</f>
        <v/>
      </c>
      <c r="G18" s="378"/>
      <c r="H18" s="378"/>
      <c r="I18" s="378"/>
      <c r="J18" s="326">
        <f t="shared" si="0"/>
        <v>0</v>
      </c>
      <c r="K18" s="380"/>
      <c r="L18" s="380"/>
      <c r="M18" s="380"/>
      <c r="N18" s="327">
        <f t="shared" si="1"/>
        <v>0</v>
      </c>
      <c r="O18" s="366"/>
      <c r="P18" s="269"/>
      <c r="Q18" s="257">
        <v>608</v>
      </c>
      <c r="R18" s="256">
        <v>18</v>
      </c>
    </row>
    <row r="19" spans="1:18" s="79" customFormat="1" ht="49.5" customHeight="1" x14ac:dyDescent="0.2">
      <c r="A19" s="347"/>
      <c r="B19" s="348" t="s">
        <v>426</v>
      </c>
      <c r="C19" s="349" t="str">
        <f>IF(ISERROR(VLOOKUP(B19,'KAYIT LİSTESİ'!$B$4:$H$1158,2,0)),"",(VLOOKUP(B19,'KAYIT LİSTESİ'!$B$4:$H$1158,2,0)))</f>
        <v/>
      </c>
      <c r="D19" s="350" t="str">
        <f>IF(ISERROR(VLOOKUP(B19,'KAYIT LİSTESİ'!$B$4:$H$1158,4,0)),"",(VLOOKUP(B19,'KAYIT LİSTESİ'!$B$4:$H$1158,4,0)))</f>
        <v/>
      </c>
      <c r="E19" s="351" t="str">
        <f>IF(ISERROR(VLOOKUP(B19,'KAYIT LİSTESİ'!$B$4:$H$1158,5,0)),"",(VLOOKUP(B19,'KAYIT LİSTESİ'!$B$4:$H$1158,5,0)))</f>
        <v/>
      </c>
      <c r="F19" s="351" t="str">
        <f>IF(ISERROR(VLOOKUP(B19,'KAYIT LİSTESİ'!$B$4:$H$1158,6,0)),"",(VLOOKUP(B19,'KAYIT LİSTESİ'!$B$4:$H$1158,6,0)))</f>
        <v/>
      </c>
      <c r="G19" s="378"/>
      <c r="H19" s="378"/>
      <c r="I19" s="378"/>
      <c r="J19" s="326">
        <f t="shared" si="0"/>
        <v>0</v>
      </c>
      <c r="K19" s="380"/>
      <c r="L19" s="380"/>
      <c r="M19" s="380"/>
      <c r="N19" s="327">
        <f t="shared" si="1"/>
        <v>0</v>
      </c>
      <c r="O19" s="366"/>
      <c r="P19" s="269"/>
      <c r="Q19" s="257">
        <v>624</v>
      </c>
      <c r="R19" s="256">
        <v>19</v>
      </c>
    </row>
    <row r="20" spans="1:18" s="79" customFormat="1" ht="49.5" customHeight="1" x14ac:dyDescent="0.2">
      <c r="A20" s="347"/>
      <c r="B20" s="348" t="s">
        <v>427</v>
      </c>
      <c r="C20" s="349" t="str">
        <f>IF(ISERROR(VLOOKUP(B20,'KAYIT LİSTESİ'!$B$4:$H$1158,2,0)),"",(VLOOKUP(B20,'KAYIT LİSTESİ'!$B$4:$H$1158,2,0)))</f>
        <v/>
      </c>
      <c r="D20" s="350" t="str">
        <f>IF(ISERROR(VLOOKUP(B20,'KAYIT LİSTESİ'!$B$4:$H$1158,4,0)),"",(VLOOKUP(B20,'KAYIT LİSTESİ'!$B$4:$H$1158,4,0)))</f>
        <v/>
      </c>
      <c r="E20" s="351" t="str">
        <f>IF(ISERROR(VLOOKUP(B20,'KAYIT LİSTESİ'!$B$4:$H$1158,5,0)),"",(VLOOKUP(B20,'KAYIT LİSTESİ'!$B$4:$H$1158,5,0)))</f>
        <v/>
      </c>
      <c r="F20" s="351" t="str">
        <f>IF(ISERROR(VLOOKUP(B20,'KAYIT LİSTESİ'!$B$4:$H$1158,6,0)),"",(VLOOKUP(B20,'KAYIT LİSTESİ'!$B$4:$H$1158,6,0)))</f>
        <v/>
      </c>
      <c r="G20" s="378"/>
      <c r="H20" s="378"/>
      <c r="I20" s="378"/>
      <c r="J20" s="326">
        <f t="shared" si="0"/>
        <v>0</v>
      </c>
      <c r="K20" s="380"/>
      <c r="L20" s="380"/>
      <c r="M20" s="380"/>
      <c r="N20" s="327">
        <f t="shared" si="1"/>
        <v>0</v>
      </c>
      <c r="O20" s="366"/>
      <c r="P20" s="269"/>
      <c r="Q20" s="257">
        <v>640</v>
      </c>
      <c r="R20" s="256">
        <v>20</v>
      </c>
    </row>
    <row r="21" spans="1:18" s="79" customFormat="1" ht="49.5" customHeight="1" x14ac:dyDescent="0.2">
      <c r="A21" s="347"/>
      <c r="B21" s="348" t="s">
        <v>428</v>
      </c>
      <c r="C21" s="349" t="str">
        <f>IF(ISERROR(VLOOKUP(B21,'KAYIT LİSTESİ'!$B$4:$H$1158,2,0)),"",(VLOOKUP(B21,'KAYIT LİSTESİ'!$B$4:$H$1158,2,0)))</f>
        <v/>
      </c>
      <c r="D21" s="350" t="str">
        <f>IF(ISERROR(VLOOKUP(B21,'KAYIT LİSTESİ'!$B$4:$H$1158,4,0)),"",(VLOOKUP(B21,'KAYIT LİSTESİ'!$B$4:$H$1158,4,0)))</f>
        <v/>
      </c>
      <c r="E21" s="351" t="str">
        <f>IF(ISERROR(VLOOKUP(B21,'KAYIT LİSTESİ'!$B$4:$H$1158,5,0)),"",(VLOOKUP(B21,'KAYIT LİSTESİ'!$B$4:$H$1158,5,0)))</f>
        <v/>
      </c>
      <c r="F21" s="351" t="str">
        <f>IF(ISERROR(VLOOKUP(B21,'KAYIT LİSTESİ'!$B$4:$H$1158,6,0)),"",(VLOOKUP(B21,'KAYIT LİSTESİ'!$B$4:$H$1158,6,0)))</f>
        <v/>
      </c>
      <c r="G21" s="378"/>
      <c r="H21" s="378"/>
      <c r="I21" s="378"/>
      <c r="J21" s="326">
        <f t="shared" si="0"/>
        <v>0</v>
      </c>
      <c r="K21" s="380"/>
      <c r="L21" s="380"/>
      <c r="M21" s="380"/>
      <c r="N21" s="327">
        <f t="shared" si="1"/>
        <v>0</v>
      </c>
      <c r="O21" s="366"/>
      <c r="P21" s="269"/>
      <c r="Q21" s="257">
        <v>656</v>
      </c>
      <c r="R21" s="256">
        <v>21</v>
      </c>
    </row>
    <row r="22" spans="1:18" s="79" customFormat="1" ht="49.5" customHeight="1" x14ac:dyDescent="0.2">
      <c r="A22" s="347"/>
      <c r="B22" s="348" t="s">
        <v>429</v>
      </c>
      <c r="C22" s="349" t="str">
        <f>IF(ISERROR(VLOOKUP(B22,'KAYIT LİSTESİ'!$B$4:$H$1158,2,0)),"",(VLOOKUP(B22,'KAYIT LİSTESİ'!$B$4:$H$1158,2,0)))</f>
        <v/>
      </c>
      <c r="D22" s="350" t="str">
        <f>IF(ISERROR(VLOOKUP(B22,'KAYIT LİSTESİ'!$B$4:$H$1158,4,0)),"",(VLOOKUP(B22,'KAYIT LİSTESİ'!$B$4:$H$1158,4,0)))</f>
        <v/>
      </c>
      <c r="E22" s="351" t="str">
        <f>IF(ISERROR(VLOOKUP(B22,'KAYIT LİSTESİ'!$B$4:$H$1158,5,0)),"",(VLOOKUP(B22,'KAYIT LİSTESİ'!$B$4:$H$1158,5,0)))</f>
        <v/>
      </c>
      <c r="F22" s="351" t="str">
        <f>IF(ISERROR(VLOOKUP(B22,'KAYIT LİSTESİ'!$B$4:$H$1158,6,0)),"",(VLOOKUP(B22,'KAYIT LİSTESİ'!$B$4:$H$1158,6,0)))</f>
        <v/>
      </c>
      <c r="G22" s="378"/>
      <c r="H22" s="378"/>
      <c r="I22" s="378"/>
      <c r="J22" s="326">
        <f t="shared" si="0"/>
        <v>0</v>
      </c>
      <c r="K22" s="380"/>
      <c r="L22" s="380"/>
      <c r="M22" s="380"/>
      <c r="N22" s="327">
        <f t="shared" si="1"/>
        <v>0</v>
      </c>
      <c r="O22" s="366"/>
      <c r="P22" s="269"/>
      <c r="Q22" s="257">
        <v>672</v>
      </c>
      <c r="R22" s="256">
        <v>22</v>
      </c>
    </row>
    <row r="23" spans="1:18" s="79" customFormat="1" ht="49.5" customHeight="1" x14ac:dyDescent="0.2">
      <c r="A23" s="347"/>
      <c r="B23" s="348" t="s">
        <v>430</v>
      </c>
      <c r="C23" s="349" t="str">
        <f>IF(ISERROR(VLOOKUP(B23,'KAYIT LİSTESİ'!$B$4:$H$1158,2,0)),"",(VLOOKUP(B23,'KAYIT LİSTESİ'!$B$4:$H$1158,2,0)))</f>
        <v/>
      </c>
      <c r="D23" s="350" t="str">
        <f>IF(ISERROR(VLOOKUP(B23,'KAYIT LİSTESİ'!$B$4:$H$1158,4,0)),"",(VLOOKUP(B23,'KAYIT LİSTESİ'!$B$4:$H$1158,4,0)))</f>
        <v/>
      </c>
      <c r="E23" s="351" t="str">
        <f>IF(ISERROR(VLOOKUP(B23,'KAYIT LİSTESİ'!$B$4:$H$1158,5,0)),"",(VLOOKUP(B23,'KAYIT LİSTESİ'!$B$4:$H$1158,5,0)))</f>
        <v/>
      </c>
      <c r="F23" s="351" t="str">
        <f>IF(ISERROR(VLOOKUP(B23,'KAYIT LİSTESİ'!$B$4:$H$1158,6,0)),"",(VLOOKUP(B23,'KAYIT LİSTESİ'!$B$4:$H$1158,6,0)))</f>
        <v/>
      </c>
      <c r="G23" s="378"/>
      <c r="H23" s="378"/>
      <c r="I23" s="378"/>
      <c r="J23" s="326">
        <f t="shared" si="0"/>
        <v>0</v>
      </c>
      <c r="K23" s="380"/>
      <c r="L23" s="380"/>
      <c r="M23" s="380"/>
      <c r="N23" s="327">
        <f t="shared" si="1"/>
        <v>0</v>
      </c>
      <c r="O23" s="366"/>
      <c r="P23" s="269"/>
      <c r="Q23" s="257">
        <v>688</v>
      </c>
      <c r="R23" s="256">
        <v>23</v>
      </c>
    </row>
    <row r="24" spans="1:18" s="79" customFormat="1" ht="49.5" customHeight="1" x14ac:dyDescent="0.2">
      <c r="A24" s="347"/>
      <c r="B24" s="348" t="s">
        <v>431</v>
      </c>
      <c r="C24" s="349" t="str">
        <f>IF(ISERROR(VLOOKUP(B24,'KAYIT LİSTESİ'!$B$4:$H$1158,2,0)),"",(VLOOKUP(B24,'KAYIT LİSTESİ'!$B$4:$H$1158,2,0)))</f>
        <v/>
      </c>
      <c r="D24" s="350" t="str">
        <f>IF(ISERROR(VLOOKUP(B24,'KAYIT LİSTESİ'!$B$4:$H$1158,4,0)),"",(VLOOKUP(B24,'KAYIT LİSTESİ'!$B$4:$H$1158,4,0)))</f>
        <v/>
      </c>
      <c r="E24" s="351" t="str">
        <f>IF(ISERROR(VLOOKUP(B24,'KAYIT LİSTESİ'!$B$4:$H$1158,5,0)),"",(VLOOKUP(B24,'KAYIT LİSTESİ'!$B$4:$H$1158,5,0)))</f>
        <v/>
      </c>
      <c r="F24" s="351" t="str">
        <f>IF(ISERROR(VLOOKUP(B24,'KAYIT LİSTESİ'!$B$4:$H$1158,6,0)),"",(VLOOKUP(B24,'KAYIT LİSTESİ'!$B$4:$H$1158,6,0)))</f>
        <v/>
      </c>
      <c r="G24" s="378"/>
      <c r="H24" s="378"/>
      <c r="I24" s="378"/>
      <c r="J24" s="326">
        <f t="shared" si="0"/>
        <v>0</v>
      </c>
      <c r="K24" s="380"/>
      <c r="L24" s="380"/>
      <c r="M24" s="380"/>
      <c r="N24" s="327">
        <f t="shared" si="1"/>
        <v>0</v>
      </c>
      <c r="O24" s="366"/>
      <c r="P24" s="269"/>
      <c r="Q24" s="257">
        <v>704</v>
      </c>
      <c r="R24" s="256">
        <v>24</v>
      </c>
    </row>
    <row r="25" spans="1:18" s="79" customFormat="1" ht="49.5" customHeight="1" x14ac:dyDescent="0.2">
      <c r="A25" s="347"/>
      <c r="B25" s="348" t="s">
        <v>432</v>
      </c>
      <c r="C25" s="349" t="str">
        <f>IF(ISERROR(VLOOKUP(B25,'KAYIT LİSTESİ'!$B$4:$H$1158,2,0)),"",(VLOOKUP(B25,'KAYIT LİSTESİ'!$B$4:$H$1158,2,0)))</f>
        <v/>
      </c>
      <c r="D25" s="350" t="str">
        <f>IF(ISERROR(VLOOKUP(B25,'KAYIT LİSTESİ'!$B$4:$H$1158,4,0)),"",(VLOOKUP(B25,'KAYIT LİSTESİ'!$B$4:$H$1158,4,0)))</f>
        <v/>
      </c>
      <c r="E25" s="351" t="str">
        <f>IF(ISERROR(VLOOKUP(B25,'KAYIT LİSTESİ'!$B$4:$H$1158,5,0)),"",(VLOOKUP(B25,'KAYIT LİSTESİ'!$B$4:$H$1158,5,0)))</f>
        <v/>
      </c>
      <c r="F25" s="351" t="str">
        <f>IF(ISERROR(VLOOKUP(B25,'KAYIT LİSTESİ'!$B$4:$H$1158,6,0)),"",(VLOOKUP(B25,'KAYIT LİSTESİ'!$B$4:$H$1158,6,0)))</f>
        <v/>
      </c>
      <c r="G25" s="378"/>
      <c r="H25" s="378"/>
      <c r="I25" s="378"/>
      <c r="J25" s="326">
        <f t="shared" si="0"/>
        <v>0</v>
      </c>
      <c r="K25" s="380"/>
      <c r="L25" s="380"/>
      <c r="M25" s="380"/>
      <c r="N25" s="327">
        <f t="shared" si="1"/>
        <v>0</v>
      </c>
      <c r="O25" s="366"/>
      <c r="P25" s="269"/>
      <c r="Q25" s="257">
        <v>720</v>
      </c>
      <c r="R25" s="256">
        <v>25</v>
      </c>
    </row>
    <row r="26" spans="1:18" s="79" customFormat="1" ht="49.5" customHeight="1" x14ac:dyDescent="0.2">
      <c r="A26" s="347"/>
      <c r="B26" s="348" t="s">
        <v>433</v>
      </c>
      <c r="C26" s="349" t="str">
        <f>IF(ISERROR(VLOOKUP(B26,'KAYIT LİSTESİ'!$B$4:$H$1158,2,0)),"",(VLOOKUP(B26,'KAYIT LİSTESİ'!$B$4:$H$1158,2,0)))</f>
        <v/>
      </c>
      <c r="D26" s="350" t="str">
        <f>IF(ISERROR(VLOOKUP(B26,'KAYIT LİSTESİ'!$B$4:$H$1158,4,0)),"",(VLOOKUP(B26,'KAYIT LİSTESİ'!$B$4:$H$1158,4,0)))</f>
        <v/>
      </c>
      <c r="E26" s="351" t="str">
        <f>IF(ISERROR(VLOOKUP(B26,'KAYIT LİSTESİ'!$B$4:$H$1158,5,0)),"",(VLOOKUP(B26,'KAYIT LİSTESİ'!$B$4:$H$1158,5,0)))</f>
        <v/>
      </c>
      <c r="F26" s="351" t="str">
        <f>IF(ISERROR(VLOOKUP(B26,'KAYIT LİSTESİ'!$B$4:$H$1158,6,0)),"",(VLOOKUP(B26,'KAYIT LİSTESİ'!$B$4:$H$1158,6,0)))</f>
        <v/>
      </c>
      <c r="G26" s="378"/>
      <c r="H26" s="378"/>
      <c r="I26" s="378"/>
      <c r="J26" s="326">
        <f t="shared" si="0"/>
        <v>0</v>
      </c>
      <c r="K26" s="380"/>
      <c r="L26" s="380"/>
      <c r="M26" s="380"/>
      <c r="N26" s="327">
        <f t="shared" si="1"/>
        <v>0</v>
      </c>
      <c r="O26" s="366"/>
      <c r="P26" s="269"/>
      <c r="Q26" s="257">
        <v>736</v>
      </c>
      <c r="R26" s="256">
        <v>26</v>
      </c>
    </row>
    <row r="27" spans="1:18" s="79" customFormat="1" ht="49.5" customHeight="1" x14ac:dyDescent="0.2">
      <c r="A27" s="347"/>
      <c r="B27" s="348" t="s">
        <v>434</v>
      </c>
      <c r="C27" s="349" t="str">
        <f>IF(ISERROR(VLOOKUP(B27,'KAYIT LİSTESİ'!$B$4:$H$1158,2,0)),"",(VLOOKUP(B27,'KAYIT LİSTESİ'!$B$4:$H$1158,2,0)))</f>
        <v/>
      </c>
      <c r="D27" s="350" t="str">
        <f>IF(ISERROR(VLOOKUP(B27,'KAYIT LİSTESİ'!$B$4:$H$1158,4,0)),"",(VLOOKUP(B27,'KAYIT LİSTESİ'!$B$4:$H$1158,4,0)))</f>
        <v/>
      </c>
      <c r="E27" s="351" t="str">
        <f>IF(ISERROR(VLOOKUP(B27,'KAYIT LİSTESİ'!$B$4:$H$1158,5,0)),"",(VLOOKUP(B27,'KAYIT LİSTESİ'!$B$4:$H$1158,5,0)))</f>
        <v/>
      </c>
      <c r="F27" s="351" t="str">
        <f>IF(ISERROR(VLOOKUP(B27,'KAYIT LİSTESİ'!$B$4:$H$1158,6,0)),"",(VLOOKUP(B27,'KAYIT LİSTESİ'!$B$4:$H$1158,6,0)))</f>
        <v/>
      </c>
      <c r="G27" s="378"/>
      <c r="H27" s="378"/>
      <c r="I27" s="378"/>
      <c r="J27" s="326">
        <f t="shared" si="0"/>
        <v>0</v>
      </c>
      <c r="K27" s="380"/>
      <c r="L27" s="380"/>
      <c r="M27" s="380"/>
      <c r="N27" s="327">
        <f t="shared" si="1"/>
        <v>0</v>
      </c>
      <c r="O27" s="366"/>
      <c r="P27" s="269"/>
      <c r="Q27" s="257">
        <v>752</v>
      </c>
      <c r="R27" s="256">
        <v>27</v>
      </c>
    </row>
    <row r="28" spans="1:18" s="79" customFormat="1" ht="49.5" customHeight="1" x14ac:dyDescent="0.2">
      <c r="A28" s="347"/>
      <c r="B28" s="348" t="s">
        <v>435</v>
      </c>
      <c r="C28" s="349" t="str">
        <f>IF(ISERROR(VLOOKUP(B28,'KAYIT LİSTESİ'!$B$4:$H$1158,2,0)),"",(VLOOKUP(B28,'KAYIT LİSTESİ'!$B$4:$H$1158,2,0)))</f>
        <v/>
      </c>
      <c r="D28" s="350" t="str">
        <f>IF(ISERROR(VLOOKUP(B28,'KAYIT LİSTESİ'!$B$4:$H$1158,4,0)),"",(VLOOKUP(B28,'KAYIT LİSTESİ'!$B$4:$H$1158,4,0)))</f>
        <v/>
      </c>
      <c r="E28" s="351" t="str">
        <f>IF(ISERROR(VLOOKUP(B28,'KAYIT LİSTESİ'!$B$4:$H$1158,5,0)),"",(VLOOKUP(B28,'KAYIT LİSTESİ'!$B$4:$H$1158,5,0)))</f>
        <v/>
      </c>
      <c r="F28" s="351" t="str">
        <f>IF(ISERROR(VLOOKUP(B28,'KAYIT LİSTESİ'!$B$4:$H$1158,6,0)),"",(VLOOKUP(B28,'KAYIT LİSTESİ'!$B$4:$H$1158,6,0)))</f>
        <v/>
      </c>
      <c r="G28" s="378"/>
      <c r="H28" s="378"/>
      <c r="I28" s="378"/>
      <c r="J28" s="326">
        <f t="shared" si="0"/>
        <v>0</v>
      </c>
      <c r="K28" s="380"/>
      <c r="L28" s="380"/>
      <c r="M28" s="380"/>
      <c r="N28" s="327">
        <f t="shared" si="1"/>
        <v>0</v>
      </c>
      <c r="O28" s="366"/>
      <c r="P28" s="269"/>
      <c r="Q28" s="257">
        <v>768</v>
      </c>
      <c r="R28" s="256">
        <v>28</v>
      </c>
    </row>
    <row r="29" spans="1:18" s="79" customFormat="1" ht="49.5" customHeight="1" x14ac:dyDescent="0.2">
      <c r="A29" s="347"/>
      <c r="B29" s="348" t="s">
        <v>436</v>
      </c>
      <c r="C29" s="349" t="str">
        <f>IF(ISERROR(VLOOKUP(B29,'KAYIT LİSTESİ'!$B$4:$H$1158,2,0)),"",(VLOOKUP(B29,'KAYIT LİSTESİ'!$B$4:$H$1158,2,0)))</f>
        <v/>
      </c>
      <c r="D29" s="350" t="str">
        <f>IF(ISERROR(VLOOKUP(B29,'KAYIT LİSTESİ'!$B$4:$H$1158,4,0)),"",(VLOOKUP(B29,'KAYIT LİSTESİ'!$B$4:$H$1158,4,0)))</f>
        <v/>
      </c>
      <c r="E29" s="351" t="str">
        <f>IF(ISERROR(VLOOKUP(B29,'KAYIT LİSTESİ'!$B$4:$H$1158,5,0)),"",(VLOOKUP(B29,'KAYIT LİSTESİ'!$B$4:$H$1158,5,0)))</f>
        <v/>
      </c>
      <c r="F29" s="351" t="str">
        <f>IF(ISERROR(VLOOKUP(B29,'KAYIT LİSTESİ'!$B$4:$H$1158,6,0)),"",(VLOOKUP(B29,'KAYIT LİSTESİ'!$B$4:$H$1158,6,0)))</f>
        <v/>
      </c>
      <c r="G29" s="378"/>
      <c r="H29" s="378"/>
      <c r="I29" s="378"/>
      <c r="J29" s="326">
        <f t="shared" si="0"/>
        <v>0</v>
      </c>
      <c r="K29" s="380"/>
      <c r="L29" s="380"/>
      <c r="M29" s="380"/>
      <c r="N29" s="327">
        <f t="shared" si="1"/>
        <v>0</v>
      </c>
      <c r="O29" s="366"/>
      <c r="P29" s="269"/>
      <c r="Q29" s="257">
        <v>784</v>
      </c>
      <c r="R29" s="256">
        <v>29</v>
      </c>
    </row>
    <row r="30" spans="1:18" s="79" customFormat="1" ht="49.5" customHeight="1" x14ac:dyDescent="0.2">
      <c r="A30" s="347"/>
      <c r="B30" s="348" t="s">
        <v>437</v>
      </c>
      <c r="C30" s="349" t="str">
        <f>IF(ISERROR(VLOOKUP(B30,'KAYIT LİSTESİ'!$B$4:$H$1158,2,0)),"",(VLOOKUP(B30,'KAYIT LİSTESİ'!$B$4:$H$1158,2,0)))</f>
        <v/>
      </c>
      <c r="D30" s="350" t="str">
        <f>IF(ISERROR(VLOOKUP(B30,'KAYIT LİSTESİ'!$B$4:$H$1158,4,0)),"",(VLOOKUP(B30,'KAYIT LİSTESİ'!$B$4:$H$1158,4,0)))</f>
        <v/>
      </c>
      <c r="E30" s="351" t="str">
        <f>IF(ISERROR(VLOOKUP(B30,'KAYIT LİSTESİ'!$B$4:$H$1158,5,0)),"",(VLOOKUP(B30,'KAYIT LİSTESİ'!$B$4:$H$1158,5,0)))</f>
        <v/>
      </c>
      <c r="F30" s="351" t="str">
        <f>IF(ISERROR(VLOOKUP(B30,'KAYIT LİSTESİ'!$B$4:$H$1158,6,0)),"",(VLOOKUP(B30,'KAYIT LİSTESİ'!$B$4:$H$1158,6,0)))</f>
        <v/>
      </c>
      <c r="G30" s="378"/>
      <c r="H30" s="378"/>
      <c r="I30" s="378"/>
      <c r="J30" s="326">
        <f t="shared" si="0"/>
        <v>0</v>
      </c>
      <c r="K30" s="380"/>
      <c r="L30" s="380"/>
      <c r="M30" s="380"/>
      <c r="N30" s="327">
        <f t="shared" si="1"/>
        <v>0</v>
      </c>
      <c r="O30" s="366"/>
      <c r="P30" s="269"/>
      <c r="Q30" s="257">
        <v>800</v>
      </c>
      <c r="R30" s="256">
        <v>30</v>
      </c>
    </row>
    <row r="31" spans="1:18" s="79" customFormat="1" ht="49.5" customHeight="1" x14ac:dyDescent="0.2">
      <c r="A31" s="347"/>
      <c r="B31" s="348" t="s">
        <v>438</v>
      </c>
      <c r="C31" s="349" t="str">
        <f>IF(ISERROR(VLOOKUP(B31,'KAYIT LİSTESİ'!$B$4:$H$1158,2,0)),"",(VLOOKUP(B31,'KAYIT LİSTESİ'!$B$4:$H$1158,2,0)))</f>
        <v/>
      </c>
      <c r="D31" s="350" t="str">
        <f>IF(ISERROR(VLOOKUP(B31,'KAYIT LİSTESİ'!$B$4:$H$1158,4,0)),"",(VLOOKUP(B31,'KAYIT LİSTESİ'!$B$4:$H$1158,4,0)))</f>
        <v/>
      </c>
      <c r="E31" s="351" t="str">
        <f>IF(ISERROR(VLOOKUP(B31,'KAYIT LİSTESİ'!$B$4:$H$1158,5,0)),"",(VLOOKUP(B31,'KAYIT LİSTESİ'!$B$4:$H$1158,5,0)))</f>
        <v/>
      </c>
      <c r="F31" s="351" t="str">
        <f>IF(ISERROR(VLOOKUP(B31,'KAYIT LİSTESİ'!$B$4:$H$1158,6,0)),"",(VLOOKUP(B31,'KAYIT LİSTESİ'!$B$4:$H$1158,6,0)))</f>
        <v/>
      </c>
      <c r="G31" s="378"/>
      <c r="H31" s="378"/>
      <c r="I31" s="378"/>
      <c r="J31" s="326">
        <f t="shared" si="0"/>
        <v>0</v>
      </c>
      <c r="K31" s="380"/>
      <c r="L31" s="380"/>
      <c r="M31" s="380"/>
      <c r="N31" s="327">
        <f t="shared" si="1"/>
        <v>0</v>
      </c>
      <c r="O31" s="366"/>
      <c r="P31" s="269"/>
      <c r="Q31" s="257">
        <v>816</v>
      </c>
      <c r="R31" s="256">
        <v>31</v>
      </c>
    </row>
    <row r="32" spans="1:18" s="79" customFormat="1" ht="49.5" customHeight="1" x14ac:dyDescent="0.2">
      <c r="A32" s="347"/>
      <c r="B32" s="348" t="s">
        <v>439</v>
      </c>
      <c r="C32" s="349" t="str">
        <f>IF(ISERROR(VLOOKUP(B32,'KAYIT LİSTESİ'!$B$4:$H$1158,2,0)),"",(VLOOKUP(B32,'KAYIT LİSTESİ'!$B$4:$H$1158,2,0)))</f>
        <v/>
      </c>
      <c r="D32" s="350" t="str">
        <f>IF(ISERROR(VLOOKUP(B32,'KAYIT LİSTESİ'!$B$4:$H$1158,4,0)),"",(VLOOKUP(B32,'KAYIT LİSTESİ'!$B$4:$H$1158,4,0)))</f>
        <v/>
      </c>
      <c r="E32" s="351" t="str">
        <f>IF(ISERROR(VLOOKUP(B32,'KAYIT LİSTESİ'!$B$4:$H$1158,5,0)),"",(VLOOKUP(B32,'KAYIT LİSTESİ'!$B$4:$H$1158,5,0)))</f>
        <v/>
      </c>
      <c r="F32" s="351" t="str">
        <f>IF(ISERROR(VLOOKUP(B32,'KAYIT LİSTESİ'!$B$4:$H$1158,6,0)),"",(VLOOKUP(B32,'KAYIT LİSTESİ'!$B$4:$H$1158,6,0)))</f>
        <v/>
      </c>
      <c r="G32" s="378"/>
      <c r="H32" s="378"/>
      <c r="I32" s="378"/>
      <c r="J32" s="326">
        <f t="shared" si="0"/>
        <v>0</v>
      </c>
      <c r="K32" s="380"/>
      <c r="L32" s="380"/>
      <c r="M32" s="380"/>
      <c r="N32" s="327">
        <f t="shared" si="1"/>
        <v>0</v>
      </c>
      <c r="O32" s="366"/>
      <c r="P32" s="269"/>
      <c r="Q32" s="257">
        <v>832</v>
      </c>
      <c r="R32" s="256">
        <v>32</v>
      </c>
    </row>
    <row r="33" spans="1:18" s="82" customFormat="1" ht="32.25" customHeight="1" x14ac:dyDescent="0.2">
      <c r="A33" s="80"/>
      <c r="B33" s="80"/>
      <c r="C33" s="80"/>
      <c r="D33" s="81"/>
      <c r="E33" s="80"/>
      <c r="N33" s="83"/>
      <c r="O33" s="80"/>
      <c r="P33" s="80"/>
      <c r="Q33" s="257">
        <v>1075</v>
      </c>
      <c r="R33" s="256">
        <v>48</v>
      </c>
    </row>
    <row r="34" spans="1:18" s="82" customFormat="1" ht="32.25" customHeight="1" x14ac:dyDescent="0.2">
      <c r="A34" s="488" t="s">
        <v>4</v>
      </c>
      <c r="B34" s="488"/>
      <c r="C34" s="488"/>
      <c r="D34" s="488"/>
      <c r="E34" s="84" t="s">
        <v>0</v>
      </c>
      <c r="F34" s="84" t="s">
        <v>1</v>
      </c>
      <c r="G34" s="489" t="s">
        <v>2</v>
      </c>
      <c r="H34" s="489"/>
      <c r="I34" s="489"/>
      <c r="J34" s="489"/>
      <c r="K34" s="489"/>
      <c r="L34" s="489"/>
      <c r="M34" s="489"/>
      <c r="N34" s="489" t="s">
        <v>3</v>
      </c>
      <c r="O34" s="489"/>
      <c r="P34" s="84"/>
      <c r="Q34" s="257">
        <v>1090</v>
      </c>
      <c r="R34" s="256">
        <v>49</v>
      </c>
    </row>
    <row r="35" spans="1:18" x14ac:dyDescent="0.2">
      <c r="Q35" s="257">
        <v>1105</v>
      </c>
      <c r="R35" s="256">
        <v>50</v>
      </c>
    </row>
    <row r="36" spans="1:18" x14ac:dyDescent="0.2">
      <c r="Q36" s="257">
        <v>1120</v>
      </c>
      <c r="R36" s="256">
        <v>51</v>
      </c>
    </row>
    <row r="37" spans="1:18" x14ac:dyDescent="0.2">
      <c r="Q37" s="258">
        <v>1135</v>
      </c>
      <c r="R37" s="84">
        <v>52</v>
      </c>
    </row>
    <row r="38" spans="1:18" x14ac:dyDescent="0.2">
      <c r="Q38" s="258">
        <v>1150</v>
      </c>
      <c r="R38" s="84">
        <v>53</v>
      </c>
    </row>
    <row r="39" spans="1:18" x14ac:dyDescent="0.2">
      <c r="Q39" s="258">
        <v>1165</v>
      </c>
      <c r="R39" s="84">
        <v>54</v>
      </c>
    </row>
    <row r="40" spans="1:18" x14ac:dyDescent="0.2">
      <c r="Q40" s="258">
        <v>1180</v>
      </c>
      <c r="R40" s="84">
        <v>55</v>
      </c>
    </row>
    <row r="41" spans="1:18" x14ac:dyDescent="0.2">
      <c r="Q41" s="258">
        <v>1195</v>
      </c>
      <c r="R41" s="84">
        <v>56</v>
      </c>
    </row>
    <row r="42" spans="1:18" x14ac:dyDescent="0.2">
      <c r="Q42" s="258">
        <v>1210</v>
      </c>
      <c r="R42" s="84">
        <v>57</v>
      </c>
    </row>
    <row r="43" spans="1:18" x14ac:dyDescent="0.2">
      <c r="Q43" s="258">
        <v>1225</v>
      </c>
      <c r="R43" s="84">
        <v>58</v>
      </c>
    </row>
    <row r="44" spans="1:18" x14ac:dyDescent="0.2">
      <c r="Q44" s="258">
        <v>1240</v>
      </c>
      <c r="R44" s="84">
        <v>59</v>
      </c>
    </row>
    <row r="45" spans="1:18" x14ac:dyDescent="0.2">
      <c r="Q45" s="258">
        <v>1255</v>
      </c>
      <c r="R45" s="84">
        <v>60</v>
      </c>
    </row>
    <row r="46" spans="1:18" x14ac:dyDescent="0.2">
      <c r="Q46" s="258">
        <v>1270</v>
      </c>
      <c r="R46" s="84">
        <v>61</v>
      </c>
    </row>
    <row r="47" spans="1:18" x14ac:dyDescent="0.2">
      <c r="Q47" s="258">
        <v>1285</v>
      </c>
      <c r="R47" s="84">
        <v>62</v>
      </c>
    </row>
    <row r="48" spans="1:18" x14ac:dyDescent="0.2">
      <c r="Q48" s="258">
        <v>1300</v>
      </c>
      <c r="R48" s="84">
        <v>63</v>
      </c>
    </row>
    <row r="49" spans="17:18" x14ac:dyDescent="0.2">
      <c r="Q49" s="258">
        <v>1315</v>
      </c>
      <c r="R49" s="84">
        <v>64</v>
      </c>
    </row>
    <row r="50" spans="17:18" x14ac:dyDescent="0.2">
      <c r="Q50" s="258">
        <v>1330</v>
      </c>
      <c r="R50" s="84">
        <v>65</v>
      </c>
    </row>
    <row r="51" spans="17:18" x14ac:dyDescent="0.2">
      <c r="Q51" s="258">
        <v>1345</v>
      </c>
      <c r="R51" s="84">
        <v>66</v>
      </c>
    </row>
    <row r="52" spans="17:18" x14ac:dyDescent="0.2">
      <c r="Q52" s="258">
        <v>1360</v>
      </c>
      <c r="R52" s="84">
        <v>67</v>
      </c>
    </row>
    <row r="53" spans="17:18" x14ac:dyDescent="0.2">
      <c r="Q53" s="258">
        <v>1375</v>
      </c>
      <c r="R53" s="84">
        <v>68</v>
      </c>
    </row>
    <row r="54" spans="17:18" x14ac:dyDescent="0.2">
      <c r="Q54" s="258">
        <v>1390</v>
      </c>
      <c r="R54" s="84">
        <v>69</v>
      </c>
    </row>
    <row r="55" spans="17:18" x14ac:dyDescent="0.2">
      <c r="Q55" s="258">
        <v>1405</v>
      </c>
      <c r="R55" s="84">
        <v>70</v>
      </c>
    </row>
    <row r="56" spans="17:18" x14ac:dyDescent="0.2">
      <c r="Q56" s="258">
        <v>1420</v>
      </c>
      <c r="R56" s="84">
        <v>71</v>
      </c>
    </row>
    <row r="57" spans="17:18" x14ac:dyDescent="0.2">
      <c r="Q57" s="258">
        <v>1435</v>
      </c>
      <c r="R57" s="84">
        <v>72</v>
      </c>
    </row>
    <row r="58" spans="17:18" x14ac:dyDescent="0.2">
      <c r="Q58" s="258">
        <v>1450</v>
      </c>
      <c r="R58" s="84">
        <v>73</v>
      </c>
    </row>
    <row r="59" spans="17:18" x14ac:dyDescent="0.2">
      <c r="Q59" s="258">
        <v>1465</v>
      </c>
      <c r="R59" s="84">
        <v>74</v>
      </c>
    </row>
    <row r="60" spans="17:18" x14ac:dyDescent="0.2">
      <c r="Q60" s="258">
        <v>1480</v>
      </c>
      <c r="R60" s="84">
        <v>75</v>
      </c>
    </row>
    <row r="61" spans="17:18" x14ac:dyDescent="0.2">
      <c r="Q61" s="258">
        <v>1495</v>
      </c>
      <c r="R61" s="84">
        <v>76</v>
      </c>
    </row>
    <row r="62" spans="17:18" x14ac:dyDescent="0.2">
      <c r="Q62" s="258">
        <v>1510</v>
      </c>
      <c r="R62" s="84">
        <v>77</v>
      </c>
    </row>
    <row r="63" spans="17:18" x14ac:dyDescent="0.2">
      <c r="Q63" s="258">
        <v>1525</v>
      </c>
      <c r="R63" s="84">
        <v>78</v>
      </c>
    </row>
    <row r="64" spans="17:18" x14ac:dyDescent="0.2">
      <c r="Q64" s="258">
        <v>1540</v>
      </c>
      <c r="R64" s="84">
        <v>79</v>
      </c>
    </row>
    <row r="65" spans="17:18" x14ac:dyDescent="0.2">
      <c r="Q65" s="258">
        <v>1555</v>
      </c>
      <c r="R65" s="84">
        <v>80</v>
      </c>
    </row>
    <row r="66" spans="17:18" x14ac:dyDescent="0.2">
      <c r="Q66" s="258">
        <v>1570</v>
      </c>
      <c r="R66" s="84">
        <v>81</v>
      </c>
    </row>
    <row r="67" spans="17:18" x14ac:dyDescent="0.2">
      <c r="Q67" s="258">
        <v>1585</v>
      </c>
      <c r="R67" s="84">
        <v>82</v>
      </c>
    </row>
    <row r="68" spans="17:18" x14ac:dyDescent="0.2">
      <c r="Q68" s="258">
        <v>1600</v>
      </c>
      <c r="R68" s="84">
        <v>83</v>
      </c>
    </row>
    <row r="69" spans="17:18" x14ac:dyDescent="0.2">
      <c r="Q69" s="258">
        <v>1615</v>
      </c>
      <c r="R69" s="84">
        <v>84</v>
      </c>
    </row>
    <row r="70" spans="17:18" x14ac:dyDescent="0.2">
      <c r="Q70" s="258">
        <v>1630</v>
      </c>
      <c r="R70" s="84">
        <v>85</v>
      </c>
    </row>
    <row r="71" spans="17:18" x14ac:dyDescent="0.2">
      <c r="Q71" s="258">
        <v>1645</v>
      </c>
      <c r="R71" s="84">
        <v>86</v>
      </c>
    </row>
    <row r="72" spans="17:18" x14ac:dyDescent="0.2">
      <c r="Q72" s="258">
        <v>1660</v>
      </c>
      <c r="R72" s="84">
        <v>87</v>
      </c>
    </row>
    <row r="73" spans="17:18" x14ac:dyDescent="0.2">
      <c r="Q73" s="258">
        <v>1675</v>
      </c>
      <c r="R73" s="84">
        <v>88</v>
      </c>
    </row>
    <row r="74" spans="17:18" x14ac:dyDescent="0.2">
      <c r="Q74" s="258">
        <v>1690</v>
      </c>
      <c r="R74" s="84">
        <v>89</v>
      </c>
    </row>
    <row r="75" spans="17:18" x14ac:dyDescent="0.2">
      <c r="Q75" s="258">
        <v>1705</v>
      </c>
      <c r="R75" s="84">
        <v>90</v>
      </c>
    </row>
    <row r="76" spans="17:18" x14ac:dyDescent="0.2">
      <c r="Q76" s="258">
        <v>1720</v>
      </c>
      <c r="R76" s="84">
        <v>91</v>
      </c>
    </row>
    <row r="77" spans="17:18" x14ac:dyDescent="0.2">
      <c r="Q77" s="258">
        <v>1735</v>
      </c>
      <c r="R77" s="84">
        <v>92</v>
      </c>
    </row>
    <row r="78" spans="17:18" x14ac:dyDescent="0.2">
      <c r="Q78" s="258">
        <v>1750</v>
      </c>
      <c r="R78" s="84">
        <v>93</v>
      </c>
    </row>
    <row r="79" spans="17:18" x14ac:dyDescent="0.2">
      <c r="Q79" s="257">
        <v>1765</v>
      </c>
      <c r="R79" s="256">
        <v>94</v>
      </c>
    </row>
    <row r="80" spans="17:18" x14ac:dyDescent="0.2">
      <c r="Q80" s="257">
        <v>1780</v>
      </c>
      <c r="R80" s="256">
        <v>95</v>
      </c>
    </row>
    <row r="81" spans="17:18" x14ac:dyDescent="0.2">
      <c r="Q81" s="257">
        <v>1794</v>
      </c>
      <c r="R81" s="256">
        <v>96</v>
      </c>
    </row>
    <row r="82" spans="17:18" x14ac:dyDescent="0.2">
      <c r="Q82" s="257">
        <v>1808</v>
      </c>
      <c r="R82" s="256">
        <v>97</v>
      </c>
    </row>
    <row r="83" spans="17:18" x14ac:dyDescent="0.2">
      <c r="Q83" s="257">
        <v>1822</v>
      </c>
      <c r="R83" s="256">
        <v>98</v>
      </c>
    </row>
    <row r="84" spans="17:18" x14ac:dyDescent="0.2">
      <c r="Q84" s="257">
        <v>1836</v>
      </c>
      <c r="R84" s="256">
        <v>99</v>
      </c>
    </row>
    <row r="85" spans="17:18" x14ac:dyDescent="0.2">
      <c r="Q85" s="257">
        <v>1850</v>
      </c>
      <c r="R85" s="256">
        <v>100</v>
      </c>
    </row>
  </sheetData>
  <mergeCells count="24">
    <mergeCell ref="D4:E4"/>
    <mergeCell ref="M4:O4"/>
    <mergeCell ref="K4:L4"/>
    <mergeCell ref="O6:O7"/>
    <mergeCell ref="A4:C4"/>
    <mergeCell ref="P6:P7"/>
    <mergeCell ref="A34:D34"/>
    <mergeCell ref="G34:M34"/>
    <mergeCell ref="N34:O34"/>
    <mergeCell ref="N5:O5"/>
    <mergeCell ref="A6:A7"/>
    <mergeCell ref="B6:B7"/>
    <mergeCell ref="F6:F7"/>
    <mergeCell ref="G6:M6"/>
    <mergeCell ref="N6:N7"/>
    <mergeCell ref="C6:C7"/>
    <mergeCell ref="D6:D7"/>
    <mergeCell ref="E6:E7"/>
    <mergeCell ref="A1:O1"/>
    <mergeCell ref="A2:P2"/>
    <mergeCell ref="A3:C3"/>
    <mergeCell ref="D3:E3"/>
    <mergeCell ref="G3:H3"/>
    <mergeCell ref="M3:P3"/>
  </mergeCells>
  <conditionalFormatting sqref="J8:J32">
    <cfRule type="cellIs" dxfId="13" priority="3" operator="equal">
      <formula>0</formula>
    </cfRule>
  </conditionalFormatting>
  <conditionalFormatting sqref="N8:N32">
    <cfRule type="cellIs" dxfId="12" priority="2" operator="equal">
      <formula>0</formula>
    </cfRule>
  </conditionalFormatting>
  <conditionalFormatting sqref="O8:O32">
    <cfRule type="containsErrors" dxfId="1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ignoredErrors>
    <ignoredError sqref="C8:I10 C12:I32 C11:F11 H11:I11"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5"/>
  <sheetViews>
    <sheetView view="pageBreakPreview" zoomScale="80" zoomScaleNormal="100" zoomScaleSheetLayoutView="80" workbookViewId="0">
      <selection activeCell="F9" sqref="F9"/>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4.42578125" style="85" bestFit="1" customWidth="1"/>
    <col min="6" max="6" width="43.5703125" style="3" bestFit="1" customWidth="1"/>
    <col min="7" max="9" width="10.85546875" style="3" customWidth="1"/>
    <col min="10" max="10" width="12.85546875" style="3" bestFit="1" customWidth="1"/>
    <col min="11" max="11" width="10.28515625" style="3" customWidth="1"/>
    <col min="12" max="12" width="12" style="3" customWidth="1"/>
    <col min="13" max="13" width="10.7109375" style="3" customWidth="1"/>
    <col min="14" max="14" width="12.42578125" style="87" customWidth="1"/>
    <col min="15" max="15" width="9.5703125" style="85" bestFit="1" customWidth="1"/>
    <col min="16" max="16" width="9.85546875" style="85" bestFit="1" customWidth="1"/>
    <col min="17" max="17" width="9.140625" style="257" hidden="1" customWidth="1"/>
    <col min="18" max="18" width="9.140625" style="256" hidden="1" customWidth="1"/>
    <col min="19" max="16384" width="9.140625" style="3"/>
  </cols>
  <sheetData>
    <row r="1" spans="1:18" ht="48.75" customHeight="1" x14ac:dyDescent="0.2">
      <c r="A1" s="495" t="str">
        <f>'YARIŞMA BİLGİLERİ'!A2:K2</f>
        <v>Türkiye Atletizm Federasyonu
İstanbul Atletizm İl Temsilciliği</v>
      </c>
      <c r="B1" s="495"/>
      <c r="C1" s="495"/>
      <c r="D1" s="495"/>
      <c r="E1" s="495"/>
      <c r="F1" s="495"/>
      <c r="G1" s="495"/>
      <c r="H1" s="495"/>
      <c r="I1" s="495"/>
      <c r="J1" s="495"/>
      <c r="K1" s="495"/>
      <c r="L1" s="495"/>
      <c r="M1" s="495"/>
      <c r="N1" s="495"/>
      <c r="O1" s="495"/>
      <c r="P1" s="261"/>
      <c r="Q1" s="257">
        <v>1100</v>
      </c>
      <c r="R1" s="256">
        <v>1</v>
      </c>
    </row>
    <row r="2" spans="1:18" ht="25.5" customHeight="1" x14ac:dyDescent="0.2">
      <c r="A2" s="496" t="str">
        <f>'YARIŞMA BİLGİLERİ'!A14:K14</f>
        <v>3.Ulusal Bayrak Festivali Yarışmaları ve Olimpik Baraj Yarışmaları</v>
      </c>
      <c r="B2" s="496"/>
      <c r="C2" s="496"/>
      <c r="D2" s="496"/>
      <c r="E2" s="496"/>
      <c r="F2" s="496"/>
      <c r="G2" s="496"/>
      <c r="H2" s="496"/>
      <c r="I2" s="496"/>
      <c r="J2" s="496"/>
      <c r="K2" s="496"/>
      <c r="L2" s="496"/>
      <c r="M2" s="496"/>
      <c r="N2" s="496"/>
      <c r="O2" s="496"/>
      <c r="P2" s="496"/>
      <c r="Q2" s="257">
        <v>1150</v>
      </c>
      <c r="R2" s="256">
        <v>2</v>
      </c>
    </row>
    <row r="3" spans="1:18" s="4" customFormat="1" ht="27" customHeight="1" x14ac:dyDescent="0.2">
      <c r="A3" s="499" t="s">
        <v>82</v>
      </c>
      <c r="B3" s="499"/>
      <c r="C3" s="499"/>
      <c r="D3" s="498" t="str">
        <f>'YARIŞMA PROGRAMI'!C17</f>
        <v>Disk Atma  1 kg.</v>
      </c>
      <c r="E3" s="498"/>
      <c r="F3" s="242"/>
      <c r="G3" s="526"/>
      <c r="H3" s="526"/>
      <c r="I3" s="189"/>
      <c r="J3" s="189"/>
      <c r="K3" s="189"/>
      <c r="L3" s="189" t="s">
        <v>383</v>
      </c>
      <c r="M3" s="500" t="str">
        <f>'YARIŞMA PROGRAMI'!E17</f>
        <v>Dilek ESMER  48.52</v>
      </c>
      <c r="N3" s="500"/>
      <c r="O3" s="500"/>
      <c r="P3" s="500"/>
      <c r="Q3" s="257">
        <v>1200</v>
      </c>
      <c r="R3" s="256">
        <v>3</v>
      </c>
    </row>
    <row r="4" spans="1:18" s="4" customFormat="1" ht="17.25" customHeight="1" x14ac:dyDescent="0.2">
      <c r="A4" s="491" t="s">
        <v>83</v>
      </c>
      <c r="B4" s="491"/>
      <c r="C4" s="491"/>
      <c r="D4" s="502" t="str">
        <f>'YARIŞMA BİLGİLERİ'!F21</f>
        <v>Yıldız Kızlar</v>
      </c>
      <c r="E4" s="502"/>
      <c r="F4" s="223" t="s">
        <v>296</v>
      </c>
      <c r="G4" s="193"/>
      <c r="H4" s="193"/>
      <c r="I4" s="191"/>
      <c r="J4" s="191"/>
      <c r="K4" s="191"/>
      <c r="L4" s="191" t="s">
        <v>81</v>
      </c>
      <c r="M4" s="493" t="str">
        <f>'YARIŞMA PROGRAMI'!B17</f>
        <v>14 Haziran 2015 - 17:00</v>
      </c>
      <c r="N4" s="493"/>
      <c r="O4" s="493"/>
      <c r="P4" s="262"/>
      <c r="Q4" s="257">
        <v>1250</v>
      </c>
      <c r="R4" s="256">
        <v>4</v>
      </c>
    </row>
    <row r="5" spans="1:18" ht="15" customHeight="1" x14ac:dyDescent="0.2">
      <c r="A5" s="5"/>
      <c r="B5" s="5"/>
      <c r="C5" s="5"/>
      <c r="D5" s="9"/>
      <c r="E5" s="6"/>
      <c r="F5" s="7"/>
      <c r="G5" s="8"/>
      <c r="H5" s="8"/>
      <c r="I5" s="8"/>
      <c r="J5" s="8"/>
      <c r="K5" s="8"/>
      <c r="L5" s="8"/>
      <c r="M5" s="8"/>
      <c r="N5" s="486">
        <f ca="1">NOW()</f>
        <v>42170.440233912035</v>
      </c>
      <c r="O5" s="486"/>
      <c r="P5" s="266"/>
      <c r="Q5" s="257">
        <v>1300</v>
      </c>
      <c r="R5" s="256">
        <v>5</v>
      </c>
    </row>
    <row r="6" spans="1:18" ht="15.75" x14ac:dyDescent="0.2">
      <c r="A6" s="501" t="s">
        <v>6</v>
      </c>
      <c r="B6" s="501"/>
      <c r="C6" s="492" t="s">
        <v>68</v>
      </c>
      <c r="D6" s="492" t="s">
        <v>85</v>
      </c>
      <c r="E6" s="501" t="s">
        <v>7</v>
      </c>
      <c r="F6" s="501" t="s">
        <v>515</v>
      </c>
      <c r="G6" s="497" t="s">
        <v>378</v>
      </c>
      <c r="H6" s="497"/>
      <c r="I6" s="497"/>
      <c r="J6" s="497"/>
      <c r="K6" s="497"/>
      <c r="L6" s="497"/>
      <c r="M6" s="497"/>
      <c r="N6" s="494" t="s">
        <v>8</v>
      </c>
      <c r="O6" s="494" t="s">
        <v>121</v>
      </c>
      <c r="P6" s="494" t="s">
        <v>9</v>
      </c>
      <c r="Q6" s="257">
        <v>1350</v>
      </c>
      <c r="R6" s="256">
        <v>6</v>
      </c>
    </row>
    <row r="7" spans="1:18" ht="25.5" customHeight="1" x14ac:dyDescent="0.2">
      <c r="A7" s="501"/>
      <c r="B7" s="501"/>
      <c r="C7" s="492"/>
      <c r="D7" s="492"/>
      <c r="E7" s="501"/>
      <c r="F7" s="501"/>
      <c r="G7" s="214">
        <v>1</v>
      </c>
      <c r="H7" s="214">
        <v>2</v>
      </c>
      <c r="I7" s="214">
        <v>3</v>
      </c>
      <c r="J7" s="245" t="s">
        <v>375</v>
      </c>
      <c r="K7" s="244">
        <v>4</v>
      </c>
      <c r="L7" s="244">
        <v>5</v>
      </c>
      <c r="M7" s="244">
        <v>6</v>
      </c>
      <c r="N7" s="494"/>
      <c r="O7" s="494"/>
      <c r="P7" s="494"/>
      <c r="Q7" s="257">
        <v>1400</v>
      </c>
      <c r="R7" s="256">
        <v>7</v>
      </c>
    </row>
    <row r="8" spans="1:18" s="79" customFormat="1" ht="55.5" customHeight="1" x14ac:dyDescent="0.2">
      <c r="A8" s="347">
        <v>1</v>
      </c>
      <c r="B8" s="348" t="s">
        <v>245</v>
      </c>
      <c r="C8" s="349" t="str">
        <f>IF(ISERROR(VLOOKUP(B8,'KAYIT LİSTESİ'!$B$4:$H$1158,2,0)),"",(VLOOKUP(B8,'KAYIT LİSTESİ'!$B$4:$H$1158,2,0)))</f>
        <v/>
      </c>
      <c r="D8" s="350" t="str">
        <f>IF(ISERROR(VLOOKUP(B8,'KAYIT LİSTESİ'!$B$4:$H$1158,4,0)),"",(VLOOKUP(B8,'KAYIT LİSTESİ'!$B$4:$H$1158,4,0)))</f>
        <v/>
      </c>
      <c r="E8" s="351" t="str">
        <f>IF(ISERROR(VLOOKUP(B8,'KAYIT LİSTESİ'!$B$4:$H$1158,5,0)),"",(VLOOKUP(B8,'KAYIT LİSTESİ'!$B$4:$H$1158,5,0)))</f>
        <v/>
      </c>
      <c r="F8" s="351" t="str">
        <f>IF(ISERROR(VLOOKUP(B8,'KAYIT LİSTESİ'!$B$4:$H$1158,6,0)),"",(VLOOKUP(B8,'KAYIT LİSTESİ'!$B$4:$H$1158,6,0)))</f>
        <v/>
      </c>
      <c r="G8" s="378"/>
      <c r="H8" s="378"/>
      <c r="I8" s="378"/>
      <c r="J8" s="325">
        <f>MAX(G8:I8)</f>
        <v>0</v>
      </c>
      <c r="K8" s="379"/>
      <c r="L8" s="379"/>
      <c r="M8" s="379"/>
      <c r="N8" s="325">
        <f>MAX(G8:M8)</f>
        <v>0</v>
      </c>
      <c r="O8" s="366"/>
      <c r="P8" s="269"/>
      <c r="Q8" s="257">
        <v>1450</v>
      </c>
      <c r="R8" s="256">
        <v>8</v>
      </c>
    </row>
    <row r="9" spans="1:18" s="79" customFormat="1" ht="55.5" customHeight="1" x14ac:dyDescent="0.2">
      <c r="A9" s="347">
        <v>2</v>
      </c>
      <c r="B9" s="348" t="s">
        <v>246</v>
      </c>
      <c r="C9" s="349" t="str">
        <f>IF(ISERROR(VLOOKUP(B9,'KAYIT LİSTESİ'!$B$4:$H$1158,2,0)),"",(VLOOKUP(B9,'KAYIT LİSTESİ'!$B$4:$H$1158,2,0)))</f>
        <v/>
      </c>
      <c r="D9" s="350" t="str">
        <f>IF(ISERROR(VLOOKUP(B9,'KAYIT LİSTESİ'!$B$4:$H$1158,4,0)),"",(VLOOKUP(B9,'KAYIT LİSTESİ'!$B$4:$H$1158,4,0)))</f>
        <v/>
      </c>
      <c r="E9" s="351" t="str">
        <f>IF(ISERROR(VLOOKUP(B9,'KAYIT LİSTESİ'!$B$4:$H$1158,5,0)),"",(VLOOKUP(B9,'KAYIT LİSTESİ'!$B$4:$H$1158,5,0)))</f>
        <v/>
      </c>
      <c r="F9" s="351" t="str">
        <f>IF(ISERROR(VLOOKUP(B9,'KAYIT LİSTESİ'!$B$4:$H$1158,6,0)),"",(VLOOKUP(B9,'KAYIT LİSTESİ'!$B$4:$H$1158,6,0)))</f>
        <v/>
      </c>
      <c r="G9" s="378"/>
      <c r="H9" s="378"/>
      <c r="I9" s="378"/>
      <c r="J9" s="326">
        <f t="shared" ref="J9:J32" si="0">MAX(G9:I9)</f>
        <v>0</v>
      </c>
      <c r="K9" s="380"/>
      <c r="L9" s="380"/>
      <c r="M9" s="380"/>
      <c r="N9" s="327">
        <f t="shared" ref="N9:N32" si="1">MAX(G9:M9)</f>
        <v>0</v>
      </c>
      <c r="O9" s="366"/>
      <c r="P9" s="269"/>
      <c r="Q9" s="257">
        <v>1500</v>
      </c>
      <c r="R9" s="256">
        <v>9</v>
      </c>
    </row>
    <row r="10" spans="1:18" s="79" customFormat="1" ht="55.5" customHeight="1" x14ac:dyDescent="0.2">
      <c r="A10" s="347">
        <v>3</v>
      </c>
      <c r="B10" s="348" t="s">
        <v>247</v>
      </c>
      <c r="C10" s="349" t="str">
        <f>IF(ISERROR(VLOOKUP(B10,'KAYIT LİSTESİ'!$B$4:$H$1158,2,0)),"",(VLOOKUP(B10,'KAYIT LİSTESİ'!$B$4:$H$1158,2,0)))</f>
        <v/>
      </c>
      <c r="D10" s="350" t="str">
        <f>IF(ISERROR(VLOOKUP(B10,'KAYIT LİSTESİ'!$B$4:$H$1158,4,0)),"",(VLOOKUP(B10,'KAYIT LİSTESİ'!$B$4:$H$1158,4,0)))</f>
        <v/>
      </c>
      <c r="E10" s="351" t="str">
        <f>IF(ISERROR(VLOOKUP(B10,'KAYIT LİSTESİ'!$B$4:$H$1158,5,0)),"",(VLOOKUP(B10,'KAYIT LİSTESİ'!$B$4:$H$1158,5,0)))</f>
        <v/>
      </c>
      <c r="F10" s="351" t="str">
        <f>IF(ISERROR(VLOOKUP(B10,'KAYIT LİSTESİ'!$B$4:$H$1158,6,0)),"",(VLOOKUP(B10,'KAYIT LİSTESİ'!$B$4:$H$1158,6,0)))</f>
        <v/>
      </c>
      <c r="G10" s="378"/>
      <c r="H10" s="378"/>
      <c r="I10" s="378"/>
      <c r="J10" s="326">
        <f t="shared" si="0"/>
        <v>0</v>
      </c>
      <c r="K10" s="380"/>
      <c r="L10" s="380"/>
      <c r="M10" s="380"/>
      <c r="N10" s="327">
        <f t="shared" si="1"/>
        <v>0</v>
      </c>
      <c r="O10" s="366"/>
      <c r="P10" s="269"/>
      <c r="Q10" s="257">
        <v>1550</v>
      </c>
      <c r="R10" s="256">
        <v>10</v>
      </c>
    </row>
    <row r="11" spans="1:18" s="79" customFormat="1" ht="55.5" customHeight="1" x14ac:dyDescent="0.2">
      <c r="A11" s="347">
        <v>4</v>
      </c>
      <c r="B11" s="348" t="s">
        <v>248</v>
      </c>
      <c r="C11" s="349" t="str">
        <f>IF(ISERROR(VLOOKUP(B11,'KAYIT LİSTESİ'!$B$4:$H$1158,2,0)),"",(VLOOKUP(B11,'KAYIT LİSTESİ'!$B$4:$H$1158,2,0)))</f>
        <v/>
      </c>
      <c r="D11" s="350" t="str">
        <f>IF(ISERROR(VLOOKUP(B11,'KAYIT LİSTESİ'!$B$4:$H$1158,4,0)),"",(VLOOKUP(B11,'KAYIT LİSTESİ'!$B$4:$H$1158,4,0)))</f>
        <v/>
      </c>
      <c r="E11" s="351" t="str">
        <f>IF(ISERROR(VLOOKUP(B11,'KAYIT LİSTESİ'!$B$4:$H$1158,5,0)),"",(VLOOKUP(B11,'KAYIT LİSTESİ'!$B$4:$H$1158,5,0)))</f>
        <v/>
      </c>
      <c r="F11" s="351" t="str">
        <f>IF(ISERROR(VLOOKUP(B11,'KAYIT LİSTESİ'!$B$4:$H$1158,6,0)),"",(VLOOKUP(B11,'KAYIT LİSTESİ'!$B$4:$H$1158,6,0)))</f>
        <v/>
      </c>
      <c r="G11" s="378"/>
      <c r="H11" s="378"/>
      <c r="I11" s="378"/>
      <c r="J11" s="326">
        <f t="shared" si="0"/>
        <v>0</v>
      </c>
      <c r="K11" s="380"/>
      <c r="L11" s="380"/>
      <c r="M11" s="380"/>
      <c r="N11" s="327">
        <f t="shared" si="1"/>
        <v>0</v>
      </c>
      <c r="O11" s="366"/>
      <c r="P11" s="269"/>
      <c r="Q11" s="257">
        <v>1600</v>
      </c>
      <c r="R11" s="256">
        <v>11</v>
      </c>
    </row>
    <row r="12" spans="1:18" s="79" customFormat="1" ht="55.5" customHeight="1" x14ac:dyDescent="0.2">
      <c r="A12" s="347">
        <v>5</v>
      </c>
      <c r="B12" s="348" t="s">
        <v>249</v>
      </c>
      <c r="C12" s="349" t="str">
        <f>IF(ISERROR(VLOOKUP(B12,'KAYIT LİSTESİ'!$B$4:$H$1158,2,0)),"",(VLOOKUP(B12,'KAYIT LİSTESİ'!$B$4:$H$1158,2,0)))</f>
        <v/>
      </c>
      <c r="D12" s="350" t="str">
        <f>IF(ISERROR(VLOOKUP(B12,'KAYIT LİSTESİ'!$B$4:$H$1158,4,0)),"",(VLOOKUP(B12,'KAYIT LİSTESİ'!$B$4:$H$1158,4,0)))</f>
        <v/>
      </c>
      <c r="E12" s="351" t="str">
        <f>IF(ISERROR(VLOOKUP(B12,'KAYIT LİSTESİ'!$B$4:$H$1158,5,0)),"",(VLOOKUP(B12,'KAYIT LİSTESİ'!$B$4:$H$1158,5,0)))</f>
        <v/>
      </c>
      <c r="F12" s="351" t="str">
        <f>IF(ISERROR(VLOOKUP(B12,'KAYIT LİSTESİ'!$B$4:$H$1158,6,0)),"",(VLOOKUP(B12,'KAYIT LİSTESİ'!$B$4:$H$1158,6,0)))</f>
        <v/>
      </c>
      <c r="G12" s="378"/>
      <c r="H12" s="378"/>
      <c r="I12" s="378"/>
      <c r="J12" s="326">
        <f t="shared" si="0"/>
        <v>0</v>
      </c>
      <c r="K12" s="380"/>
      <c r="L12" s="380"/>
      <c r="M12" s="380"/>
      <c r="N12" s="327">
        <f t="shared" si="1"/>
        <v>0</v>
      </c>
      <c r="O12" s="366"/>
      <c r="P12" s="269"/>
      <c r="Q12" s="257">
        <v>1650</v>
      </c>
      <c r="R12" s="256">
        <v>12</v>
      </c>
    </row>
    <row r="13" spans="1:18" s="79" customFormat="1" ht="55.5" customHeight="1" x14ac:dyDescent="0.2">
      <c r="A13" s="347">
        <v>6</v>
      </c>
      <c r="B13" s="348" t="s">
        <v>250</v>
      </c>
      <c r="C13" s="349" t="str">
        <f>IF(ISERROR(VLOOKUP(B13,'KAYIT LİSTESİ'!$B$4:$H$1158,2,0)),"",(VLOOKUP(B13,'KAYIT LİSTESİ'!$B$4:$H$1158,2,0)))</f>
        <v/>
      </c>
      <c r="D13" s="350" t="str">
        <f>IF(ISERROR(VLOOKUP(B13,'KAYIT LİSTESİ'!$B$4:$H$1158,4,0)),"",(VLOOKUP(B13,'KAYIT LİSTESİ'!$B$4:$H$1158,4,0)))</f>
        <v/>
      </c>
      <c r="E13" s="351" t="str">
        <f>IF(ISERROR(VLOOKUP(B13,'KAYIT LİSTESİ'!$B$4:$H$1158,5,0)),"",(VLOOKUP(B13,'KAYIT LİSTESİ'!$B$4:$H$1158,5,0)))</f>
        <v/>
      </c>
      <c r="F13" s="351" t="str">
        <f>IF(ISERROR(VLOOKUP(B13,'KAYIT LİSTESİ'!$B$4:$H$1158,6,0)),"",(VLOOKUP(B13,'KAYIT LİSTESİ'!$B$4:$H$1158,6,0)))</f>
        <v/>
      </c>
      <c r="G13" s="378"/>
      <c r="H13" s="378"/>
      <c r="I13" s="378"/>
      <c r="J13" s="326">
        <f t="shared" si="0"/>
        <v>0</v>
      </c>
      <c r="K13" s="380"/>
      <c r="L13" s="380"/>
      <c r="M13" s="380"/>
      <c r="N13" s="327">
        <f t="shared" si="1"/>
        <v>0</v>
      </c>
      <c r="O13" s="366"/>
      <c r="P13" s="269"/>
      <c r="Q13" s="257">
        <v>1700</v>
      </c>
      <c r="R13" s="256">
        <v>13</v>
      </c>
    </row>
    <row r="14" spans="1:18" s="79" customFormat="1" ht="55.5" customHeight="1" x14ac:dyDescent="0.2">
      <c r="A14" s="347">
        <v>7</v>
      </c>
      <c r="B14" s="348" t="s">
        <v>251</v>
      </c>
      <c r="C14" s="349" t="str">
        <f>IF(ISERROR(VLOOKUP(B14,'KAYIT LİSTESİ'!$B$4:$H$1158,2,0)),"",(VLOOKUP(B14,'KAYIT LİSTESİ'!$B$4:$H$1158,2,0)))</f>
        <v/>
      </c>
      <c r="D14" s="350" t="str">
        <f>IF(ISERROR(VLOOKUP(B14,'KAYIT LİSTESİ'!$B$4:$H$1158,4,0)),"",(VLOOKUP(B14,'KAYIT LİSTESİ'!$B$4:$H$1158,4,0)))</f>
        <v/>
      </c>
      <c r="E14" s="351" t="str">
        <f>IF(ISERROR(VLOOKUP(B14,'KAYIT LİSTESİ'!$B$4:$H$1158,5,0)),"",(VLOOKUP(B14,'KAYIT LİSTESİ'!$B$4:$H$1158,5,0)))</f>
        <v/>
      </c>
      <c r="F14" s="351" t="str">
        <f>IF(ISERROR(VLOOKUP(B14,'KAYIT LİSTESİ'!$B$4:$H$1158,6,0)),"",(VLOOKUP(B14,'KAYIT LİSTESİ'!$B$4:$H$1158,6,0)))</f>
        <v/>
      </c>
      <c r="G14" s="378"/>
      <c r="H14" s="378"/>
      <c r="I14" s="378"/>
      <c r="J14" s="326">
        <f t="shared" si="0"/>
        <v>0</v>
      </c>
      <c r="K14" s="380"/>
      <c r="L14" s="380"/>
      <c r="M14" s="380"/>
      <c r="N14" s="327">
        <f t="shared" si="1"/>
        <v>0</v>
      </c>
      <c r="O14" s="366"/>
      <c r="P14" s="269"/>
      <c r="Q14" s="257">
        <v>1750</v>
      </c>
      <c r="R14" s="256">
        <v>14</v>
      </c>
    </row>
    <row r="15" spans="1:18" s="79" customFormat="1" ht="55.5" customHeight="1" x14ac:dyDescent="0.2">
      <c r="A15" s="347">
        <v>8</v>
      </c>
      <c r="B15" s="348" t="s">
        <v>252</v>
      </c>
      <c r="C15" s="349" t="str">
        <f>IF(ISERROR(VLOOKUP(B15,'KAYIT LİSTESİ'!$B$4:$H$1158,2,0)),"",(VLOOKUP(B15,'KAYIT LİSTESİ'!$B$4:$H$1158,2,0)))</f>
        <v/>
      </c>
      <c r="D15" s="350" t="str">
        <f>IF(ISERROR(VLOOKUP(B15,'KAYIT LİSTESİ'!$B$4:$H$1158,4,0)),"",(VLOOKUP(B15,'KAYIT LİSTESİ'!$B$4:$H$1158,4,0)))</f>
        <v/>
      </c>
      <c r="E15" s="351" t="str">
        <f>IF(ISERROR(VLOOKUP(B15,'KAYIT LİSTESİ'!$B$4:$H$1158,5,0)),"",(VLOOKUP(B15,'KAYIT LİSTESİ'!$B$4:$H$1158,5,0)))</f>
        <v/>
      </c>
      <c r="F15" s="351" t="str">
        <f>IF(ISERROR(VLOOKUP(B15,'KAYIT LİSTESİ'!$B$4:$H$1158,6,0)),"",(VLOOKUP(B15,'KAYIT LİSTESİ'!$B$4:$H$1158,6,0)))</f>
        <v/>
      </c>
      <c r="G15" s="378"/>
      <c r="H15" s="378"/>
      <c r="I15" s="378"/>
      <c r="J15" s="326">
        <f t="shared" si="0"/>
        <v>0</v>
      </c>
      <c r="K15" s="380"/>
      <c r="L15" s="380"/>
      <c r="M15" s="380"/>
      <c r="N15" s="327">
        <f t="shared" si="1"/>
        <v>0</v>
      </c>
      <c r="O15" s="366"/>
      <c r="P15" s="269"/>
      <c r="Q15" s="257">
        <v>1800</v>
      </c>
      <c r="R15" s="256">
        <v>15</v>
      </c>
    </row>
    <row r="16" spans="1:18" s="79" customFormat="1" ht="55.5" customHeight="1" x14ac:dyDescent="0.2">
      <c r="A16" s="347"/>
      <c r="B16" s="348" t="s">
        <v>253</v>
      </c>
      <c r="C16" s="349" t="str">
        <f>IF(ISERROR(VLOOKUP(B16,'KAYIT LİSTESİ'!$B$4:$H$1158,2,0)),"",(VLOOKUP(B16,'KAYIT LİSTESİ'!$B$4:$H$1158,2,0)))</f>
        <v/>
      </c>
      <c r="D16" s="350" t="str">
        <f>IF(ISERROR(VLOOKUP(B16,'KAYIT LİSTESİ'!$B$4:$H$1158,4,0)),"",(VLOOKUP(B16,'KAYIT LİSTESİ'!$B$4:$H$1158,4,0)))</f>
        <v/>
      </c>
      <c r="E16" s="351" t="str">
        <f>IF(ISERROR(VLOOKUP(B16,'KAYIT LİSTESİ'!$B$4:$H$1158,5,0)),"",(VLOOKUP(B16,'KAYIT LİSTESİ'!$B$4:$H$1158,5,0)))</f>
        <v/>
      </c>
      <c r="F16" s="351" t="str">
        <f>IF(ISERROR(VLOOKUP(B16,'KAYIT LİSTESİ'!$B$4:$H$1158,6,0)),"",(VLOOKUP(B16,'KAYIT LİSTESİ'!$B$4:$H$1158,6,0)))</f>
        <v/>
      </c>
      <c r="G16" s="378"/>
      <c r="H16" s="378"/>
      <c r="I16" s="378"/>
      <c r="J16" s="326">
        <f t="shared" si="0"/>
        <v>0</v>
      </c>
      <c r="K16" s="380"/>
      <c r="L16" s="380"/>
      <c r="M16" s="380"/>
      <c r="N16" s="327">
        <f t="shared" si="1"/>
        <v>0</v>
      </c>
      <c r="O16" s="366"/>
      <c r="P16" s="269"/>
      <c r="Q16" s="257">
        <v>1850</v>
      </c>
      <c r="R16" s="256">
        <v>16</v>
      </c>
    </row>
    <row r="17" spans="1:18" s="79" customFormat="1" ht="55.5" customHeight="1" x14ac:dyDescent="0.2">
      <c r="A17" s="347"/>
      <c r="B17" s="348" t="s">
        <v>254</v>
      </c>
      <c r="C17" s="349" t="str">
        <f>IF(ISERROR(VLOOKUP(B17,'KAYIT LİSTESİ'!$B$4:$H$1158,2,0)),"",(VLOOKUP(B17,'KAYIT LİSTESİ'!$B$4:$H$1158,2,0)))</f>
        <v/>
      </c>
      <c r="D17" s="350" t="str">
        <f>IF(ISERROR(VLOOKUP(B17,'KAYIT LİSTESİ'!$B$4:$H$1158,4,0)),"",(VLOOKUP(B17,'KAYIT LİSTESİ'!$B$4:$H$1158,4,0)))</f>
        <v/>
      </c>
      <c r="E17" s="351" t="str">
        <f>IF(ISERROR(VLOOKUP(B17,'KAYIT LİSTESİ'!$B$4:$H$1158,5,0)),"",(VLOOKUP(B17,'KAYIT LİSTESİ'!$B$4:$H$1158,5,0)))</f>
        <v/>
      </c>
      <c r="F17" s="351" t="str">
        <f>IF(ISERROR(VLOOKUP(B17,'KAYIT LİSTESİ'!$B$4:$H$1158,6,0)),"",(VLOOKUP(B17,'KAYIT LİSTESİ'!$B$4:$H$1158,6,0)))</f>
        <v/>
      </c>
      <c r="G17" s="378"/>
      <c r="H17" s="378"/>
      <c r="I17" s="378"/>
      <c r="J17" s="326">
        <f t="shared" si="0"/>
        <v>0</v>
      </c>
      <c r="K17" s="380"/>
      <c r="L17" s="380"/>
      <c r="M17" s="380"/>
      <c r="N17" s="327">
        <f t="shared" si="1"/>
        <v>0</v>
      </c>
      <c r="O17" s="366"/>
      <c r="P17" s="269"/>
      <c r="Q17" s="257">
        <v>1900</v>
      </c>
      <c r="R17" s="256">
        <v>17</v>
      </c>
    </row>
    <row r="18" spans="1:18" s="79" customFormat="1" ht="55.5" customHeight="1" x14ac:dyDescent="0.2">
      <c r="A18" s="347"/>
      <c r="B18" s="348" t="s">
        <v>255</v>
      </c>
      <c r="C18" s="349" t="str">
        <f>IF(ISERROR(VLOOKUP(B18,'KAYIT LİSTESİ'!$B$4:$H$1158,2,0)),"",(VLOOKUP(B18,'KAYIT LİSTESİ'!$B$4:$H$1158,2,0)))</f>
        <v/>
      </c>
      <c r="D18" s="350" t="str">
        <f>IF(ISERROR(VLOOKUP(B18,'KAYIT LİSTESİ'!$B$4:$H$1158,4,0)),"",(VLOOKUP(B18,'KAYIT LİSTESİ'!$B$4:$H$1158,4,0)))</f>
        <v/>
      </c>
      <c r="E18" s="351" t="str">
        <f>IF(ISERROR(VLOOKUP(B18,'KAYIT LİSTESİ'!$B$4:$H$1158,5,0)),"",(VLOOKUP(B18,'KAYIT LİSTESİ'!$B$4:$H$1158,5,0)))</f>
        <v/>
      </c>
      <c r="F18" s="351" t="str">
        <f>IF(ISERROR(VLOOKUP(B18,'KAYIT LİSTESİ'!$B$4:$H$1158,6,0)),"",(VLOOKUP(B18,'KAYIT LİSTESİ'!$B$4:$H$1158,6,0)))</f>
        <v/>
      </c>
      <c r="G18" s="378"/>
      <c r="H18" s="378"/>
      <c r="I18" s="378"/>
      <c r="J18" s="326">
        <f t="shared" si="0"/>
        <v>0</v>
      </c>
      <c r="K18" s="380"/>
      <c r="L18" s="380"/>
      <c r="M18" s="380"/>
      <c r="N18" s="327">
        <f t="shared" si="1"/>
        <v>0</v>
      </c>
      <c r="O18" s="366"/>
      <c r="P18" s="269"/>
      <c r="Q18" s="257">
        <v>1950</v>
      </c>
      <c r="R18" s="256">
        <v>18</v>
      </c>
    </row>
    <row r="19" spans="1:18" s="79" customFormat="1" ht="55.5" customHeight="1" x14ac:dyDescent="0.2">
      <c r="A19" s="347"/>
      <c r="B19" s="348" t="s">
        <v>256</v>
      </c>
      <c r="C19" s="349" t="str">
        <f>IF(ISERROR(VLOOKUP(B19,'KAYIT LİSTESİ'!$B$4:$H$1158,2,0)),"",(VLOOKUP(B19,'KAYIT LİSTESİ'!$B$4:$H$1158,2,0)))</f>
        <v/>
      </c>
      <c r="D19" s="350" t="str">
        <f>IF(ISERROR(VLOOKUP(B19,'KAYIT LİSTESİ'!$B$4:$H$1158,4,0)),"",(VLOOKUP(B19,'KAYIT LİSTESİ'!$B$4:$H$1158,4,0)))</f>
        <v/>
      </c>
      <c r="E19" s="351" t="str">
        <f>IF(ISERROR(VLOOKUP(B19,'KAYIT LİSTESİ'!$B$4:$H$1158,5,0)),"",(VLOOKUP(B19,'KAYIT LİSTESİ'!$B$4:$H$1158,5,0)))</f>
        <v/>
      </c>
      <c r="F19" s="351" t="str">
        <f>IF(ISERROR(VLOOKUP(B19,'KAYIT LİSTESİ'!$B$4:$H$1158,6,0)),"",(VLOOKUP(B19,'KAYIT LİSTESİ'!$B$4:$H$1158,6,0)))</f>
        <v/>
      </c>
      <c r="G19" s="378"/>
      <c r="H19" s="378"/>
      <c r="I19" s="378"/>
      <c r="J19" s="326">
        <f t="shared" si="0"/>
        <v>0</v>
      </c>
      <c r="K19" s="380"/>
      <c r="L19" s="380"/>
      <c r="M19" s="380"/>
      <c r="N19" s="327">
        <f t="shared" si="1"/>
        <v>0</v>
      </c>
      <c r="O19" s="366"/>
      <c r="P19" s="269"/>
      <c r="Q19" s="257">
        <v>2000</v>
      </c>
      <c r="R19" s="256">
        <v>19</v>
      </c>
    </row>
    <row r="20" spans="1:18" s="79" customFormat="1" ht="55.5" customHeight="1" x14ac:dyDescent="0.2">
      <c r="A20" s="347"/>
      <c r="B20" s="348" t="s">
        <v>257</v>
      </c>
      <c r="C20" s="349" t="str">
        <f>IF(ISERROR(VLOOKUP(B20,'KAYIT LİSTESİ'!$B$4:$H$1158,2,0)),"",(VLOOKUP(B20,'KAYIT LİSTESİ'!$B$4:$H$1158,2,0)))</f>
        <v/>
      </c>
      <c r="D20" s="350" t="str">
        <f>IF(ISERROR(VLOOKUP(B20,'KAYIT LİSTESİ'!$B$4:$H$1158,4,0)),"",(VLOOKUP(B20,'KAYIT LİSTESİ'!$B$4:$H$1158,4,0)))</f>
        <v/>
      </c>
      <c r="E20" s="351" t="str">
        <f>IF(ISERROR(VLOOKUP(B20,'KAYIT LİSTESİ'!$B$4:$H$1158,5,0)),"",(VLOOKUP(B20,'KAYIT LİSTESİ'!$B$4:$H$1158,5,0)))</f>
        <v/>
      </c>
      <c r="F20" s="351" t="str">
        <f>IF(ISERROR(VLOOKUP(B20,'KAYIT LİSTESİ'!$B$4:$H$1158,6,0)),"",(VLOOKUP(B20,'KAYIT LİSTESİ'!$B$4:$H$1158,6,0)))</f>
        <v/>
      </c>
      <c r="G20" s="378"/>
      <c r="H20" s="378"/>
      <c r="I20" s="378"/>
      <c r="J20" s="326">
        <f t="shared" si="0"/>
        <v>0</v>
      </c>
      <c r="K20" s="380"/>
      <c r="L20" s="380"/>
      <c r="M20" s="380"/>
      <c r="N20" s="327">
        <f t="shared" si="1"/>
        <v>0</v>
      </c>
      <c r="O20" s="366"/>
      <c r="P20" s="269"/>
      <c r="Q20" s="257">
        <v>2050</v>
      </c>
      <c r="R20" s="256">
        <v>20</v>
      </c>
    </row>
    <row r="21" spans="1:18" s="79" customFormat="1" ht="55.5" customHeight="1" x14ac:dyDescent="0.2">
      <c r="A21" s="347"/>
      <c r="B21" s="348" t="s">
        <v>258</v>
      </c>
      <c r="C21" s="349" t="str">
        <f>IF(ISERROR(VLOOKUP(B21,'KAYIT LİSTESİ'!$B$4:$H$1158,2,0)),"",(VLOOKUP(B21,'KAYIT LİSTESİ'!$B$4:$H$1158,2,0)))</f>
        <v/>
      </c>
      <c r="D21" s="350" t="str">
        <f>IF(ISERROR(VLOOKUP(B21,'KAYIT LİSTESİ'!$B$4:$H$1158,4,0)),"",(VLOOKUP(B21,'KAYIT LİSTESİ'!$B$4:$H$1158,4,0)))</f>
        <v/>
      </c>
      <c r="E21" s="351" t="str">
        <f>IF(ISERROR(VLOOKUP(B21,'KAYIT LİSTESİ'!$B$4:$H$1158,5,0)),"",(VLOOKUP(B21,'KAYIT LİSTESİ'!$B$4:$H$1158,5,0)))</f>
        <v/>
      </c>
      <c r="F21" s="351" t="str">
        <f>IF(ISERROR(VLOOKUP(B21,'KAYIT LİSTESİ'!$B$4:$H$1158,6,0)),"",(VLOOKUP(B21,'KAYIT LİSTESİ'!$B$4:$H$1158,6,0)))</f>
        <v/>
      </c>
      <c r="G21" s="378"/>
      <c r="H21" s="378"/>
      <c r="I21" s="378"/>
      <c r="J21" s="326">
        <f t="shared" si="0"/>
        <v>0</v>
      </c>
      <c r="K21" s="380"/>
      <c r="L21" s="380"/>
      <c r="M21" s="380"/>
      <c r="N21" s="327">
        <f t="shared" si="1"/>
        <v>0</v>
      </c>
      <c r="O21" s="366"/>
      <c r="P21" s="269"/>
      <c r="Q21" s="257">
        <v>2100</v>
      </c>
      <c r="R21" s="256">
        <v>21</v>
      </c>
    </row>
    <row r="22" spans="1:18" s="79" customFormat="1" ht="55.5" customHeight="1" x14ac:dyDescent="0.2">
      <c r="A22" s="347"/>
      <c r="B22" s="348" t="s">
        <v>259</v>
      </c>
      <c r="C22" s="349" t="str">
        <f>IF(ISERROR(VLOOKUP(B22,'KAYIT LİSTESİ'!$B$4:$H$1158,2,0)),"",(VLOOKUP(B22,'KAYIT LİSTESİ'!$B$4:$H$1158,2,0)))</f>
        <v/>
      </c>
      <c r="D22" s="350" t="str">
        <f>IF(ISERROR(VLOOKUP(B22,'KAYIT LİSTESİ'!$B$4:$H$1158,4,0)),"",(VLOOKUP(B22,'KAYIT LİSTESİ'!$B$4:$H$1158,4,0)))</f>
        <v/>
      </c>
      <c r="E22" s="351" t="str">
        <f>IF(ISERROR(VLOOKUP(B22,'KAYIT LİSTESİ'!$B$4:$H$1158,5,0)),"",(VLOOKUP(B22,'KAYIT LİSTESİ'!$B$4:$H$1158,5,0)))</f>
        <v/>
      </c>
      <c r="F22" s="351" t="str">
        <f>IF(ISERROR(VLOOKUP(B22,'KAYIT LİSTESİ'!$B$4:$H$1158,6,0)),"",(VLOOKUP(B22,'KAYIT LİSTESİ'!$B$4:$H$1158,6,0)))</f>
        <v/>
      </c>
      <c r="G22" s="378"/>
      <c r="H22" s="378"/>
      <c r="I22" s="378"/>
      <c r="J22" s="326">
        <f t="shared" si="0"/>
        <v>0</v>
      </c>
      <c r="K22" s="380"/>
      <c r="L22" s="380"/>
      <c r="M22" s="380"/>
      <c r="N22" s="327">
        <f t="shared" si="1"/>
        <v>0</v>
      </c>
      <c r="O22" s="366"/>
      <c r="P22" s="269"/>
      <c r="Q22" s="257">
        <v>2150</v>
      </c>
      <c r="R22" s="256">
        <v>22</v>
      </c>
    </row>
    <row r="23" spans="1:18" s="79" customFormat="1" ht="55.5" customHeight="1" x14ac:dyDescent="0.2">
      <c r="A23" s="347"/>
      <c r="B23" s="348" t="s">
        <v>260</v>
      </c>
      <c r="C23" s="349" t="str">
        <f>IF(ISERROR(VLOOKUP(B23,'KAYIT LİSTESİ'!$B$4:$H$1158,2,0)),"",(VLOOKUP(B23,'KAYIT LİSTESİ'!$B$4:$H$1158,2,0)))</f>
        <v/>
      </c>
      <c r="D23" s="350" t="str">
        <f>IF(ISERROR(VLOOKUP(B23,'KAYIT LİSTESİ'!$B$4:$H$1158,4,0)),"",(VLOOKUP(B23,'KAYIT LİSTESİ'!$B$4:$H$1158,4,0)))</f>
        <v/>
      </c>
      <c r="E23" s="351" t="str">
        <f>IF(ISERROR(VLOOKUP(B23,'KAYIT LİSTESİ'!$B$4:$H$1158,5,0)),"",(VLOOKUP(B23,'KAYIT LİSTESİ'!$B$4:$H$1158,5,0)))</f>
        <v/>
      </c>
      <c r="F23" s="351" t="str">
        <f>IF(ISERROR(VLOOKUP(B23,'KAYIT LİSTESİ'!$B$4:$H$1158,6,0)),"",(VLOOKUP(B23,'KAYIT LİSTESİ'!$B$4:$H$1158,6,0)))</f>
        <v/>
      </c>
      <c r="G23" s="378"/>
      <c r="H23" s="378"/>
      <c r="I23" s="378"/>
      <c r="J23" s="326">
        <f t="shared" si="0"/>
        <v>0</v>
      </c>
      <c r="K23" s="380"/>
      <c r="L23" s="380"/>
      <c r="M23" s="380"/>
      <c r="N23" s="327">
        <f t="shared" si="1"/>
        <v>0</v>
      </c>
      <c r="O23" s="366"/>
      <c r="P23" s="269"/>
      <c r="Q23" s="257">
        <v>2200</v>
      </c>
      <c r="R23" s="256">
        <v>23</v>
      </c>
    </row>
    <row r="24" spans="1:18" s="79" customFormat="1" ht="55.5" customHeight="1" x14ac:dyDescent="0.2">
      <c r="A24" s="347"/>
      <c r="B24" s="348" t="s">
        <v>261</v>
      </c>
      <c r="C24" s="349" t="str">
        <f>IF(ISERROR(VLOOKUP(B24,'KAYIT LİSTESİ'!$B$4:$H$1158,2,0)),"",(VLOOKUP(B24,'KAYIT LİSTESİ'!$B$4:$H$1158,2,0)))</f>
        <v/>
      </c>
      <c r="D24" s="350" t="str">
        <f>IF(ISERROR(VLOOKUP(B24,'KAYIT LİSTESİ'!$B$4:$H$1158,4,0)),"",(VLOOKUP(B24,'KAYIT LİSTESİ'!$B$4:$H$1158,4,0)))</f>
        <v/>
      </c>
      <c r="E24" s="351" t="str">
        <f>IF(ISERROR(VLOOKUP(B24,'KAYIT LİSTESİ'!$B$4:$H$1158,5,0)),"",(VLOOKUP(B24,'KAYIT LİSTESİ'!$B$4:$H$1158,5,0)))</f>
        <v/>
      </c>
      <c r="F24" s="351" t="str">
        <f>IF(ISERROR(VLOOKUP(B24,'KAYIT LİSTESİ'!$B$4:$H$1158,6,0)),"",(VLOOKUP(B24,'KAYIT LİSTESİ'!$B$4:$H$1158,6,0)))</f>
        <v/>
      </c>
      <c r="G24" s="378"/>
      <c r="H24" s="378"/>
      <c r="I24" s="378"/>
      <c r="J24" s="326">
        <f t="shared" si="0"/>
        <v>0</v>
      </c>
      <c r="K24" s="380"/>
      <c r="L24" s="380"/>
      <c r="M24" s="380"/>
      <c r="N24" s="327">
        <f t="shared" si="1"/>
        <v>0</v>
      </c>
      <c r="O24" s="366"/>
      <c r="P24" s="269"/>
      <c r="Q24" s="257">
        <v>2250</v>
      </c>
      <c r="R24" s="256">
        <v>24</v>
      </c>
    </row>
    <row r="25" spans="1:18" s="79" customFormat="1" ht="55.5" customHeight="1" x14ac:dyDescent="0.2">
      <c r="A25" s="347"/>
      <c r="B25" s="348" t="s">
        <v>262</v>
      </c>
      <c r="C25" s="349" t="str">
        <f>IF(ISERROR(VLOOKUP(B25,'KAYIT LİSTESİ'!$B$4:$H$1158,2,0)),"",(VLOOKUP(B25,'KAYIT LİSTESİ'!$B$4:$H$1158,2,0)))</f>
        <v/>
      </c>
      <c r="D25" s="350" t="str">
        <f>IF(ISERROR(VLOOKUP(B25,'KAYIT LİSTESİ'!$B$4:$H$1158,4,0)),"",(VLOOKUP(B25,'KAYIT LİSTESİ'!$B$4:$H$1158,4,0)))</f>
        <v/>
      </c>
      <c r="E25" s="351" t="str">
        <f>IF(ISERROR(VLOOKUP(B25,'KAYIT LİSTESİ'!$B$4:$H$1158,5,0)),"",(VLOOKUP(B25,'KAYIT LİSTESİ'!$B$4:$H$1158,5,0)))</f>
        <v/>
      </c>
      <c r="F25" s="351" t="str">
        <f>IF(ISERROR(VLOOKUP(B25,'KAYIT LİSTESİ'!$B$4:$H$1158,6,0)),"",(VLOOKUP(B25,'KAYIT LİSTESİ'!$B$4:$H$1158,6,0)))</f>
        <v/>
      </c>
      <c r="G25" s="378"/>
      <c r="H25" s="378"/>
      <c r="I25" s="378"/>
      <c r="J25" s="326">
        <f t="shared" si="0"/>
        <v>0</v>
      </c>
      <c r="K25" s="380"/>
      <c r="L25" s="380"/>
      <c r="M25" s="380"/>
      <c r="N25" s="327">
        <f t="shared" si="1"/>
        <v>0</v>
      </c>
      <c r="O25" s="366"/>
      <c r="P25" s="269"/>
      <c r="Q25" s="257">
        <v>2300</v>
      </c>
      <c r="R25" s="256">
        <v>25</v>
      </c>
    </row>
    <row r="26" spans="1:18" s="79" customFormat="1" ht="55.5" customHeight="1" x14ac:dyDescent="0.2">
      <c r="A26" s="347"/>
      <c r="B26" s="348" t="s">
        <v>263</v>
      </c>
      <c r="C26" s="349" t="str">
        <f>IF(ISERROR(VLOOKUP(B26,'KAYIT LİSTESİ'!$B$4:$H$1158,2,0)),"",(VLOOKUP(B26,'KAYIT LİSTESİ'!$B$4:$H$1158,2,0)))</f>
        <v/>
      </c>
      <c r="D26" s="350" t="str">
        <f>IF(ISERROR(VLOOKUP(B26,'KAYIT LİSTESİ'!$B$4:$H$1158,4,0)),"",(VLOOKUP(B26,'KAYIT LİSTESİ'!$B$4:$H$1158,4,0)))</f>
        <v/>
      </c>
      <c r="E26" s="351" t="str">
        <f>IF(ISERROR(VLOOKUP(B26,'KAYIT LİSTESİ'!$B$4:$H$1158,5,0)),"",(VLOOKUP(B26,'KAYIT LİSTESİ'!$B$4:$H$1158,5,0)))</f>
        <v/>
      </c>
      <c r="F26" s="351" t="str">
        <f>IF(ISERROR(VLOOKUP(B26,'KAYIT LİSTESİ'!$B$4:$H$1158,6,0)),"",(VLOOKUP(B26,'KAYIT LİSTESİ'!$B$4:$H$1158,6,0)))</f>
        <v/>
      </c>
      <c r="G26" s="378"/>
      <c r="H26" s="378"/>
      <c r="I26" s="378"/>
      <c r="J26" s="326">
        <f t="shared" si="0"/>
        <v>0</v>
      </c>
      <c r="K26" s="380"/>
      <c r="L26" s="380"/>
      <c r="M26" s="380"/>
      <c r="N26" s="327">
        <f t="shared" si="1"/>
        <v>0</v>
      </c>
      <c r="O26" s="366"/>
      <c r="P26" s="269"/>
      <c r="Q26" s="257">
        <v>2346</v>
      </c>
      <c r="R26" s="256">
        <v>26</v>
      </c>
    </row>
    <row r="27" spans="1:18" s="79" customFormat="1" ht="55.5" customHeight="1" x14ac:dyDescent="0.2">
      <c r="A27" s="347"/>
      <c r="B27" s="348" t="s">
        <v>264</v>
      </c>
      <c r="C27" s="349" t="str">
        <f>IF(ISERROR(VLOOKUP(B27,'KAYIT LİSTESİ'!$B$4:$H$1158,2,0)),"",(VLOOKUP(B27,'KAYIT LİSTESİ'!$B$4:$H$1158,2,0)))</f>
        <v/>
      </c>
      <c r="D27" s="350" t="str">
        <f>IF(ISERROR(VLOOKUP(B27,'KAYIT LİSTESİ'!$B$4:$H$1158,4,0)),"",(VLOOKUP(B27,'KAYIT LİSTESİ'!$B$4:$H$1158,4,0)))</f>
        <v/>
      </c>
      <c r="E27" s="351" t="str">
        <f>IF(ISERROR(VLOOKUP(B27,'KAYIT LİSTESİ'!$B$4:$H$1158,5,0)),"",(VLOOKUP(B27,'KAYIT LİSTESİ'!$B$4:$H$1158,5,0)))</f>
        <v/>
      </c>
      <c r="F27" s="351" t="str">
        <f>IF(ISERROR(VLOOKUP(B27,'KAYIT LİSTESİ'!$B$4:$H$1158,6,0)),"",(VLOOKUP(B27,'KAYIT LİSTESİ'!$B$4:$H$1158,6,0)))</f>
        <v/>
      </c>
      <c r="G27" s="378"/>
      <c r="H27" s="378"/>
      <c r="I27" s="378"/>
      <c r="J27" s="326">
        <f t="shared" si="0"/>
        <v>0</v>
      </c>
      <c r="K27" s="380"/>
      <c r="L27" s="380"/>
      <c r="M27" s="380"/>
      <c r="N27" s="327">
        <f t="shared" si="1"/>
        <v>0</v>
      </c>
      <c r="O27" s="366"/>
      <c r="P27" s="269"/>
      <c r="Q27" s="257">
        <v>2392</v>
      </c>
      <c r="R27" s="256">
        <v>27</v>
      </c>
    </row>
    <row r="28" spans="1:18" s="79" customFormat="1" ht="55.5" customHeight="1" x14ac:dyDescent="0.2">
      <c r="A28" s="347"/>
      <c r="B28" s="348" t="s">
        <v>265</v>
      </c>
      <c r="C28" s="349" t="str">
        <f>IF(ISERROR(VLOOKUP(B28,'KAYIT LİSTESİ'!$B$4:$H$1158,2,0)),"",(VLOOKUP(B28,'KAYIT LİSTESİ'!$B$4:$H$1158,2,0)))</f>
        <v/>
      </c>
      <c r="D28" s="350" t="str">
        <f>IF(ISERROR(VLOOKUP(B28,'KAYIT LİSTESİ'!$B$4:$H$1158,4,0)),"",(VLOOKUP(B28,'KAYIT LİSTESİ'!$B$4:$H$1158,4,0)))</f>
        <v/>
      </c>
      <c r="E28" s="351" t="str">
        <f>IF(ISERROR(VLOOKUP(B28,'KAYIT LİSTESİ'!$B$4:$H$1158,5,0)),"",(VLOOKUP(B28,'KAYIT LİSTESİ'!$B$4:$H$1158,5,0)))</f>
        <v/>
      </c>
      <c r="F28" s="351" t="str">
        <f>IF(ISERROR(VLOOKUP(B28,'KAYIT LİSTESİ'!$B$4:$H$1158,6,0)),"",(VLOOKUP(B28,'KAYIT LİSTESİ'!$B$4:$H$1158,6,0)))</f>
        <v/>
      </c>
      <c r="G28" s="378"/>
      <c r="H28" s="378"/>
      <c r="I28" s="378"/>
      <c r="J28" s="326">
        <f t="shared" si="0"/>
        <v>0</v>
      </c>
      <c r="K28" s="380"/>
      <c r="L28" s="380"/>
      <c r="M28" s="380"/>
      <c r="N28" s="327">
        <f t="shared" si="1"/>
        <v>0</v>
      </c>
      <c r="O28" s="366"/>
      <c r="P28" s="269"/>
      <c r="Q28" s="257">
        <v>2438</v>
      </c>
      <c r="R28" s="256">
        <v>28</v>
      </c>
    </row>
    <row r="29" spans="1:18" s="79" customFormat="1" ht="55.5" customHeight="1" x14ac:dyDescent="0.2">
      <c r="A29" s="347"/>
      <c r="B29" s="348" t="s">
        <v>266</v>
      </c>
      <c r="C29" s="349" t="str">
        <f>IF(ISERROR(VLOOKUP(B29,'KAYIT LİSTESİ'!$B$4:$H$1158,2,0)),"",(VLOOKUP(B29,'KAYIT LİSTESİ'!$B$4:$H$1158,2,0)))</f>
        <v/>
      </c>
      <c r="D29" s="350" t="str">
        <f>IF(ISERROR(VLOOKUP(B29,'KAYIT LİSTESİ'!$B$4:$H$1158,4,0)),"",(VLOOKUP(B29,'KAYIT LİSTESİ'!$B$4:$H$1158,4,0)))</f>
        <v/>
      </c>
      <c r="E29" s="351" t="str">
        <f>IF(ISERROR(VLOOKUP(B29,'KAYIT LİSTESİ'!$B$4:$H$1158,5,0)),"",(VLOOKUP(B29,'KAYIT LİSTESİ'!$B$4:$H$1158,5,0)))</f>
        <v/>
      </c>
      <c r="F29" s="351" t="str">
        <f>IF(ISERROR(VLOOKUP(B29,'KAYIT LİSTESİ'!$B$4:$H$1158,6,0)),"",(VLOOKUP(B29,'KAYIT LİSTESİ'!$B$4:$H$1158,6,0)))</f>
        <v/>
      </c>
      <c r="G29" s="378"/>
      <c r="H29" s="378"/>
      <c r="I29" s="378"/>
      <c r="J29" s="326">
        <f t="shared" si="0"/>
        <v>0</v>
      </c>
      <c r="K29" s="380"/>
      <c r="L29" s="380"/>
      <c r="M29" s="380"/>
      <c r="N29" s="327">
        <f t="shared" si="1"/>
        <v>0</v>
      </c>
      <c r="O29" s="366"/>
      <c r="P29" s="269"/>
      <c r="Q29" s="257">
        <v>2484</v>
      </c>
      <c r="R29" s="256">
        <v>29</v>
      </c>
    </row>
    <row r="30" spans="1:18" s="79" customFormat="1" ht="55.5" customHeight="1" x14ac:dyDescent="0.2">
      <c r="A30" s="347"/>
      <c r="B30" s="348" t="s">
        <v>267</v>
      </c>
      <c r="C30" s="349" t="str">
        <f>IF(ISERROR(VLOOKUP(B30,'KAYIT LİSTESİ'!$B$4:$H$1158,2,0)),"",(VLOOKUP(B30,'KAYIT LİSTESİ'!$B$4:$H$1158,2,0)))</f>
        <v/>
      </c>
      <c r="D30" s="350" t="str">
        <f>IF(ISERROR(VLOOKUP(B30,'KAYIT LİSTESİ'!$B$4:$H$1158,4,0)),"",(VLOOKUP(B30,'KAYIT LİSTESİ'!$B$4:$H$1158,4,0)))</f>
        <v/>
      </c>
      <c r="E30" s="351" t="str">
        <f>IF(ISERROR(VLOOKUP(B30,'KAYIT LİSTESİ'!$B$4:$H$1158,5,0)),"",(VLOOKUP(B30,'KAYIT LİSTESİ'!$B$4:$H$1158,5,0)))</f>
        <v/>
      </c>
      <c r="F30" s="351" t="str">
        <f>IF(ISERROR(VLOOKUP(B30,'KAYIT LİSTESİ'!$B$4:$H$1158,6,0)),"",(VLOOKUP(B30,'KAYIT LİSTESİ'!$B$4:$H$1158,6,0)))</f>
        <v/>
      </c>
      <c r="G30" s="378"/>
      <c r="H30" s="378"/>
      <c r="I30" s="378"/>
      <c r="J30" s="326">
        <f t="shared" si="0"/>
        <v>0</v>
      </c>
      <c r="K30" s="380"/>
      <c r="L30" s="380"/>
      <c r="M30" s="380"/>
      <c r="N30" s="327">
        <f t="shared" si="1"/>
        <v>0</v>
      </c>
      <c r="O30" s="366"/>
      <c r="P30" s="269"/>
      <c r="Q30" s="257">
        <v>2530</v>
      </c>
      <c r="R30" s="256">
        <v>30</v>
      </c>
    </row>
    <row r="31" spans="1:18" s="79" customFormat="1" ht="55.5" customHeight="1" x14ac:dyDescent="0.2">
      <c r="A31" s="347"/>
      <c r="B31" s="348" t="s">
        <v>268</v>
      </c>
      <c r="C31" s="349" t="str">
        <f>IF(ISERROR(VLOOKUP(B31,'KAYIT LİSTESİ'!$B$4:$H$1158,2,0)),"",(VLOOKUP(B31,'KAYIT LİSTESİ'!$B$4:$H$1158,2,0)))</f>
        <v/>
      </c>
      <c r="D31" s="350" t="str">
        <f>IF(ISERROR(VLOOKUP(B31,'KAYIT LİSTESİ'!$B$4:$H$1158,4,0)),"",(VLOOKUP(B31,'KAYIT LİSTESİ'!$B$4:$H$1158,4,0)))</f>
        <v/>
      </c>
      <c r="E31" s="351" t="str">
        <f>IF(ISERROR(VLOOKUP(B31,'KAYIT LİSTESİ'!$B$4:$H$1158,5,0)),"",(VLOOKUP(B31,'KAYIT LİSTESİ'!$B$4:$H$1158,5,0)))</f>
        <v/>
      </c>
      <c r="F31" s="351" t="str">
        <f>IF(ISERROR(VLOOKUP(B31,'KAYIT LİSTESİ'!$B$4:$H$1158,6,0)),"",(VLOOKUP(B31,'KAYIT LİSTESİ'!$B$4:$H$1158,6,0)))</f>
        <v/>
      </c>
      <c r="G31" s="378"/>
      <c r="H31" s="378"/>
      <c r="I31" s="378"/>
      <c r="J31" s="326">
        <f t="shared" si="0"/>
        <v>0</v>
      </c>
      <c r="K31" s="380"/>
      <c r="L31" s="380"/>
      <c r="M31" s="380"/>
      <c r="N31" s="327">
        <f t="shared" si="1"/>
        <v>0</v>
      </c>
      <c r="O31" s="366"/>
      <c r="P31" s="269"/>
      <c r="Q31" s="257">
        <v>2576</v>
      </c>
      <c r="R31" s="256">
        <v>31</v>
      </c>
    </row>
    <row r="32" spans="1:18" s="79" customFormat="1" ht="55.5" customHeight="1" x14ac:dyDescent="0.2">
      <c r="A32" s="347"/>
      <c r="B32" s="348" t="s">
        <v>269</v>
      </c>
      <c r="C32" s="349" t="str">
        <f>IF(ISERROR(VLOOKUP(B32,'KAYIT LİSTESİ'!$B$4:$H$1158,2,0)),"",(VLOOKUP(B32,'KAYIT LİSTESİ'!$B$4:$H$1158,2,0)))</f>
        <v/>
      </c>
      <c r="D32" s="350" t="str">
        <f>IF(ISERROR(VLOOKUP(B32,'KAYIT LİSTESİ'!$B$4:$H$1158,4,0)),"",(VLOOKUP(B32,'KAYIT LİSTESİ'!$B$4:$H$1158,4,0)))</f>
        <v/>
      </c>
      <c r="E32" s="351" t="str">
        <f>IF(ISERROR(VLOOKUP(B32,'KAYIT LİSTESİ'!$B$4:$H$1158,5,0)),"",(VLOOKUP(B32,'KAYIT LİSTESİ'!$B$4:$H$1158,5,0)))</f>
        <v/>
      </c>
      <c r="F32" s="351" t="str">
        <f>IF(ISERROR(VLOOKUP(B32,'KAYIT LİSTESİ'!$B$4:$H$1158,6,0)),"",(VLOOKUP(B32,'KAYIT LİSTESİ'!$B$4:$H$1158,6,0)))</f>
        <v/>
      </c>
      <c r="G32" s="378"/>
      <c r="H32" s="378"/>
      <c r="I32" s="378"/>
      <c r="J32" s="326">
        <f t="shared" si="0"/>
        <v>0</v>
      </c>
      <c r="K32" s="380"/>
      <c r="L32" s="380"/>
      <c r="M32" s="380"/>
      <c r="N32" s="327">
        <f t="shared" si="1"/>
        <v>0</v>
      </c>
      <c r="O32" s="366"/>
      <c r="P32" s="269"/>
      <c r="Q32" s="257">
        <v>2622</v>
      </c>
      <c r="R32" s="256">
        <v>32</v>
      </c>
    </row>
    <row r="33" spans="1:18" s="82" customFormat="1" ht="33" customHeight="1" x14ac:dyDescent="0.2">
      <c r="A33" s="80"/>
      <c r="B33" s="80"/>
      <c r="C33" s="80"/>
      <c r="D33" s="81"/>
      <c r="E33" s="80"/>
      <c r="N33" s="83"/>
      <c r="O33" s="80"/>
      <c r="P33" s="80"/>
      <c r="Q33" s="257">
        <v>3316</v>
      </c>
      <c r="R33" s="256">
        <v>48</v>
      </c>
    </row>
    <row r="34" spans="1:18" s="82" customFormat="1" ht="33" customHeight="1" x14ac:dyDescent="0.2">
      <c r="A34" s="488" t="s">
        <v>4</v>
      </c>
      <c r="B34" s="488"/>
      <c r="C34" s="488"/>
      <c r="D34" s="488"/>
      <c r="E34" s="84" t="s">
        <v>0</v>
      </c>
      <c r="F34" s="84" t="s">
        <v>1</v>
      </c>
      <c r="G34" s="489" t="s">
        <v>2</v>
      </c>
      <c r="H34" s="489"/>
      <c r="I34" s="489"/>
      <c r="J34" s="489"/>
      <c r="K34" s="489"/>
      <c r="L34" s="489"/>
      <c r="M34" s="489"/>
      <c r="N34" s="489" t="s">
        <v>3</v>
      </c>
      <c r="O34" s="489"/>
      <c r="P34" s="84"/>
      <c r="Q34" s="257">
        <v>3358</v>
      </c>
      <c r="R34" s="256">
        <v>49</v>
      </c>
    </row>
    <row r="35" spans="1:18" x14ac:dyDescent="0.2">
      <c r="Q35" s="257">
        <v>3400</v>
      </c>
      <c r="R35" s="256">
        <v>50</v>
      </c>
    </row>
    <row r="36" spans="1:18" x14ac:dyDescent="0.2">
      <c r="Q36" s="257">
        <v>3442</v>
      </c>
      <c r="R36" s="256">
        <v>51</v>
      </c>
    </row>
    <row r="37" spans="1:18" x14ac:dyDescent="0.2">
      <c r="Q37" s="258">
        <v>3484</v>
      </c>
      <c r="R37" s="84">
        <v>52</v>
      </c>
    </row>
    <row r="38" spans="1:18" x14ac:dyDescent="0.2">
      <c r="Q38" s="258">
        <v>3526</v>
      </c>
      <c r="R38" s="84">
        <v>53</v>
      </c>
    </row>
    <row r="39" spans="1:18" x14ac:dyDescent="0.2">
      <c r="Q39" s="258">
        <v>3568</v>
      </c>
      <c r="R39" s="84">
        <v>54</v>
      </c>
    </row>
    <row r="40" spans="1:18" x14ac:dyDescent="0.2">
      <c r="Q40" s="258">
        <v>3610</v>
      </c>
      <c r="R40" s="84">
        <v>55</v>
      </c>
    </row>
    <row r="41" spans="1:18" x14ac:dyDescent="0.2">
      <c r="Q41" s="258">
        <v>3652</v>
      </c>
      <c r="R41" s="84">
        <v>56</v>
      </c>
    </row>
    <row r="42" spans="1:18" x14ac:dyDescent="0.2">
      <c r="Q42" s="258">
        <v>3694</v>
      </c>
      <c r="R42" s="84">
        <v>57</v>
      </c>
    </row>
    <row r="43" spans="1:18" x14ac:dyDescent="0.2">
      <c r="Q43" s="258">
        <v>3736</v>
      </c>
      <c r="R43" s="84">
        <v>58</v>
      </c>
    </row>
    <row r="44" spans="1:18" x14ac:dyDescent="0.2">
      <c r="Q44" s="258">
        <v>3776</v>
      </c>
      <c r="R44" s="84">
        <v>59</v>
      </c>
    </row>
    <row r="45" spans="1:18" x14ac:dyDescent="0.2">
      <c r="Q45" s="258">
        <v>3816</v>
      </c>
      <c r="R45" s="84">
        <v>60</v>
      </c>
    </row>
    <row r="46" spans="1:18" x14ac:dyDescent="0.2">
      <c r="Q46" s="258">
        <v>3856</v>
      </c>
      <c r="R46" s="84">
        <v>61</v>
      </c>
    </row>
    <row r="47" spans="1:18" x14ac:dyDescent="0.2">
      <c r="Q47" s="258">
        <v>3896</v>
      </c>
      <c r="R47" s="84">
        <v>62</v>
      </c>
    </row>
    <row r="48" spans="1:18" x14ac:dyDescent="0.2">
      <c r="Q48" s="258">
        <v>3936</v>
      </c>
      <c r="R48" s="84">
        <v>63</v>
      </c>
    </row>
    <row r="49" spans="17:18" x14ac:dyDescent="0.2">
      <c r="Q49" s="258">
        <v>3976</v>
      </c>
      <c r="R49" s="84">
        <v>64</v>
      </c>
    </row>
    <row r="50" spans="17:18" x14ac:dyDescent="0.2">
      <c r="Q50" s="258">
        <v>4016</v>
      </c>
      <c r="R50" s="84">
        <v>65</v>
      </c>
    </row>
    <row r="51" spans="17:18" x14ac:dyDescent="0.2">
      <c r="Q51" s="258">
        <v>4056</v>
      </c>
      <c r="R51" s="84">
        <v>66</v>
      </c>
    </row>
    <row r="52" spans="17:18" x14ac:dyDescent="0.2">
      <c r="Q52" s="258">
        <v>4096</v>
      </c>
      <c r="R52" s="84">
        <v>67</v>
      </c>
    </row>
    <row r="53" spans="17:18" x14ac:dyDescent="0.2">
      <c r="Q53" s="258">
        <v>4134</v>
      </c>
      <c r="R53" s="84">
        <v>68</v>
      </c>
    </row>
    <row r="54" spans="17:18" x14ac:dyDescent="0.2">
      <c r="Q54" s="258">
        <v>4172</v>
      </c>
      <c r="R54" s="84">
        <v>69</v>
      </c>
    </row>
    <row r="55" spans="17:18" x14ac:dyDescent="0.2">
      <c r="Q55" s="258">
        <v>4210</v>
      </c>
      <c r="R55" s="84">
        <v>70</v>
      </c>
    </row>
    <row r="56" spans="17:18" x14ac:dyDescent="0.2">
      <c r="Q56" s="258">
        <v>4248</v>
      </c>
      <c r="R56" s="84">
        <v>71</v>
      </c>
    </row>
    <row r="57" spans="17:18" x14ac:dyDescent="0.2">
      <c r="Q57" s="258">
        <v>4286</v>
      </c>
      <c r="R57" s="84">
        <v>72</v>
      </c>
    </row>
    <row r="58" spans="17:18" x14ac:dyDescent="0.2">
      <c r="Q58" s="258">
        <v>4324</v>
      </c>
      <c r="R58" s="84">
        <v>73</v>
      </c>
    </row>
    <row r="59" spans="17:18" x14ac:dyDescent="0.2">
      <c r="Q59" s="258">
        <v>4362</v>
      </c>
      <c r="R59" s="84">
        <v>74</v>
      </c>
    </row>
    <row r="60" spans="17:18" x14ac:dyDescent="0.2">
      <c r="Q60" s="258">
        <v>4400</v>
      </c>
      <c r="R60" s="84">
        <v>75</v>
      </c>
    </row>
    <row r="61" spans="17:18" x14ac:dyDescent="0.2">
      <c r="Q61" s="258">
        <v>4438</v>
      </c>
      <c r="R61" s="84">
        <v>76</v>
      </c>
    </row>
    <row r="62" spans="17:18" x14ac:dyDescent="0.2">
      <c r="Q62" s="258">
        <v>4476</v>
      </c>
      <c r="R62" s="84">
        <v>77</v>
      </c>
    </row>
    <row r="63" spans="17:18" x14ac:dyDescent="0.2">
      <c r="Q63" s="258">
        <v>4514</v>
      </c>
      <c r="R63" s="84">
        <v>78</v>
      </c>
    </row>
    <row r="64" spans="17:18" x14ac:dyDescent="0.2">
      <c r="Q64" s="258">
        <v>4552</v>
      </c>
      <c r="R64" s="84">
        <v>79</v>
      </c>
    </row>
    <row r="65" spans="17:18" x14ac:dyDescent="0.2">
      <c r="Q65" s="258">
        <v>4590</v>
      </c>
      <c r="R65" s="84">
        <v>80</v>
      </c>
    </row>
    <row r="66" spans="17:18" x14ac:dyDescent="0.2">
      <c r="Q66" s="258">
        <v>4628</v>
      </c>
      <c r="R66" s="84">
        <v>81</v>
      </c>
    </row>
    <row r="67" spans="17:18" x14ac:dyDescent="0.2">
      <c r="Q67" s="258">
        <v>4666</v>
      </c>
      <c r="R67" s="84">
        <v>82</v>
      </c>
    </row>
    <row r="68" spans="17:18" x14ac:dyDescent="0.2">
      <c r="Q68" s="258">
        <v>4704</v>
      </c>
      <c r="R68" s="84">
        <v>83</v>
      </c>
    </row>
    <row r="69" spans="17:18" x14ac:dyDescent="0.2">
      <c r="Q69" s="258">
        <v>4740</v>
      </c>
      <c r="R69" s="84">
        <v>84</v>
      </c>
    </row>
    <row r="70" spans="17:18" x14ac:dyDescent="0.2">
      <c r="Q70" s="258">
        <v>4776</v>
      </c>
      <c r="R70" s="84">
        <v>85</v>
      </c>
    </row>
    <row r="71" spans="17:18" x14ac:dyDescent="0.2">
      <c r="Q71" s="258">
        <v>4812</v>
      </c>
      <c r="R71" s="84">
        <v>86</v>
      </c>
    </row>
    <row r="72" spans="17:18" x14ac:dyDescent="0.2">
      <c r="Q72" s="258">
        <v>4848</v>
      </c>
      <c r="R72" s="84">
        <v>87</v>
      </c>
    </row>
    <row r="73" spans="17:18" x14ac:dyDescent="0.2">
      <c r="Q73" s="258">
        <v>4884</v>
      </c>
      <c r="R73" s="84">
        <v>88</v>
      </c>
    </row>
    <row r="74" spans="17:18" x14ac:dyDescent="0.2">
      <c r="Q74" s="258">
        <v>4920</v>
      </c>
      <c r="R74" s="84">
        <v>89</v>
      </c>
    </row>
    <row r="75" spans="17:18" x14ac:dyDescent="0.2">
      <c r="Q75" s="258">
        <v>4956</v>
      </c>
      <c r="R75" s="84">
        <v>90</v>
      </c>
    </row>
    <row r="76" spans="17:18" x14ac:dyDescent="0.2">
      <c r="Q76" s="258">
        <v>4992</v>
      </c>
      <c r="R76" s="84">
        <v>91</v>
      </c>
    </row>
    <row r="77" spans="17:18" x14ac:dyDescent="0.2">
      <c r="Q77" s="258">
        <v>5028</v>
      </c>
      <c r="R77" s="84">
        <v>92</v>
      </c>
    </row>
    <row r="78" spans="17:18" x14ac:dyDescent="0.2">
      <c r="Q78" s="258">
        <v>5062</v>
      </c>
      <c r="R78" s="84">
        <v>93</v>
      </c>
    </row>
    <row r="79" spans="17:18" x14ac:dyDescent="0.2">
      <c r="Q79" s="257">
        <v>5096</v>
      </c>
      <c r="R79" s="256">
        <v>94</v>
      </c>
    </row>
    <row r="80" spans="17:18" x14ac:dyDescent="0.2">
      <c r="Q80" s="257">
        <v>5130</v>
      </c>
      <c r="R80" s="256">
        <v>95</v>
      </c>
    </row>
    <row r="81" spans="17:18" x14ac:dyDescent="0.2">
      <c r="Q81" s="257">
        <v>5164</v>
      </c>
      <c r="R81" s="256">
        <v>96</v>
      </c>
    </row>
    <row r="82" spans="17:18" x14ac:dyDescent="0.2">
      <c r="Q82" s="257">
        <v>5198</v>
      </c>
      <c r="R82" s="256">
        <v>97</v>
      </c>
    </row>
    <row r="83" spans="17:18" x14ac:dyDescent="0.2">
      <c r="Q83" s="257">
        <v>5232</v>
      </c>
      <c r="R83" s="256">
        <v>98</v>
      </c>
    </row>
    <row r="84" spans="17:18" x14ac:dyDescent="0.2">
      <c r="Q84" s="257">
        <v>5266</v>
      </c>
      <c r="R84" s="256">
        <v>99</v>
      </c>
    </row>
    <row r="85" spans="17:18" x14ac:dyDescent="0.2">
      <c r="Q85" s="257">
        <v>5300</v>
      </c>
      <c r="R85" s="256">
        <v>100</v>
      </c>
    </row>
  </sheetData>
  <mergeCells count="23">
    <mergeCell ref="P6:P7"/>
    <mergeCell ref="A1:O1"/>
    <mergeCell ref="A3:C3"/>
    <mergeCell ref="D3:E3"/>
    <mergeCell ref="G3:H3"/>
    <mergeCell ref="A4:C4"/>
    <mergeCell ref="D4:E4"/>
    <mergeCell ref="M4:O4"/>
    <mergeCell ref="M3:P3"/>
    <mergeCell ref="A2:P2"/>
    <mergeCell ref="A34:D34"/>
    <mergeCell ref="G34:M34"/>
    <mergeCell ref="N34:O34"/>
    <mergeCell ref="N5:O5"/>
    <mergeCell ref="A6:A7"/>
    <mergeCell ref="B6:B7"/>
    <mergeCell ref="C6:C7"/>
    <mergeCell ref="D6:D7"/>
    <mergeCell ref="E6:E7"/>
    <mergeCell ref="F6:F7"/>
    <mergeCell ref="G6:M6"/>
    <mergeCell ref="N6:N7"/>
    <mergeCell ref="O6:O7"/>
  </mergeCells>
  <conditionalFormatting sqref="J8:J32">
    <cfRule type="cellIs" dxfId="10" priority="3" operator="equal">
      <formula>0</formula>
    </cfRule>
  </conditionalFormatting>
  <conditionalFormatting sqref="N8:N32">
    <cfRule type="cellIs" dxfId="9" priority="2" operator="equal">
      <formula>0</formula>
    </cfRule>
  </conditionalFormatting>
  <conditionalFormatting sqref="O8:O32">
    <cfRule type="containsErrors" dxfId="8"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ignoredErrors>
    <ignoredError sqref="C8:F32"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M9" sqref="M9"/>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48.75"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c r="P1" s="461"/>
      <c r="T1" s="250">
        <v>21214</v>
      </c>
      <c r="U1" s="246">
        <v>100</v>
      </c>
    </row>
    <row r="2" spans="1:21" s="10" customFormat="1" ht="24.75" customHeight="1" x14ac:dyDescent="0.2">
      <c r="A2" s="481" t="str">
        <f>'YARIŞMA BİLGİLERİ'!F19</f>
        <v>3.Ulusal Bayrak Festivali Yarışmaları ve Olimpik Baraj Yarışmaları</v>
      </c>
      <c r="B2" s="481"/>
      <c r="C2" s="481"/>
      <c r="D2" s="481"/>
      <c r="E2" s="481"/>
      <c r="F2" s="481"/>
      <c r="G2" s="481"/>
      <c r="H2" s="481"/>
      <c r="I2" s="481"/>
      <c r="J2" s="481"/>
      <c r="K2" s="481"/>
      <c r="L2" s="481"/>
      <c r="M2" s="481"/>
      <c r="N2" s="481"/>
      <c r="O2" s="481"/>
      <c r="P2" s="481"/>
      <c r="T2" s="250">
        <v>21244</v>
      </c>
      <c r="U2" s="246">
        <v>99</v>
      </c>
    </row>
    <row r="3" spans="1:21" s="12" customFormat="1" ht="20.25" customHeight="1" x14ac:dyDescent="0.2">
      <c r="A3" s="482" t="s">
        <v>82</v>
      </c>
      <c r="B3" s="482"/>
      <c r="C3" s="482"/>
      <c r="D3" s="483" t="str">
        <f>'YARIŞMA PROGRAMI'!C13</f>
        <v>4x100 Metre Bayrak</v>
      </c>
      <c r="E3" s="483"/>
      <c r="F3" s="484"/>
      <c r="G3" s="484"/>
      <c r="H3" s="11"/>
      <c r="I3" s="527"/>
      <c r="J3" s="528"/>
      <c r="K3" s="528"/>
      <c r="L3" s="528"/>
      <c r="M3" s="242" t="s">
        <v>383</v>
      </c>
      <c r="N3" s="468" t="str">
        <f>'YARIŞMA PROGRAMI'!E13</f>
        <v>MİLLİ TAKIM  48.27</v>
      </c>
      <c r="O3" s="468"/>
      <c r="P3" s="468"/>
      <c r="T3" s="250">
        <v>21274</v>
      </c>
      <c r="U3" s="246">
        <v>98</v>
      </c>
    </row>
    <row r="4" spans="1:21" s="12" customFormat="1" ht="17.25" customHeight="1" x14ac:dyDescent="0.2">
      <c r="A4" s="475" t="s">
        <v>74</v>
      </c>
      <c r="B4" s="475"/>
      <c r="C4" s="475"/>
      <c r="D4" s="476" t="str">
        <f>'YARIŞMA BİLGİLERİ'!F21</f>
        <v>Yıldız Kızlar</v>
      </c>
      <c r="E4" s="476"/>
      <c r="F4" s="29"/>
      <c r="G4" s="29"/>
      <c r="H4" s="29"/>
      <c r="I4" s="29"/>
      <c r="J4" s="29"/>
      <c r="K4" s="29"/>
      <c r="L4" s="30"/>
      <c r="M4" s="76" t="s">
        <v>80</v>
      </c>
      <c r="N4" s="469" t="str">
        <f>'YARIŞMA PROGRAMI'!B13</f>
        <v>14 Haziran 2015 - 18:05</v>
      </c>
      <c r="O4" s="469"/>
      <c r="P4" s="469"/>
      <c r="T4" s="250">
        <v>21304</v>
      </c>
      <c r="U4" s="246">
        <v>97</v>
      </c>
    </row>
    <row r="5" spans="1:21" s="10" customFormat="1" ht="15" customHeight="1" x14ac:dyDescent="0.2">
      <c r="A5" s="13"/>
      <c r="B5" s="13"/>
      <c r="C5" s="14"/>
      <c r="D5" s="15"/>
      <c r="E5" s="16"/>
      <c r="F5" s="16"/>
      <c r="G5" s="16"/>
      <c r="H5" s="16"/>
      <c r="I5" s="13"/>
      <c r="J5" s="13"/>
      <c r="K5" s="13"/>
      <c r="L5" s="17"/>
      <c r="M5" s="18"/>
      <c r="N5" s="486">
        <f ca="1">NOW()</f>
        <v>42170.440233912035</v>
      </c>
      <c r="O5" s="486"/>
      <c r="P5" s="486"/>
      <c r="T5" s="250">
        <v>21334</v>
      </c>
      <c r="U5" s="246">
        <v>96</v>
      </c>
    </row>
    <row r="6" spans="1:21" s="19" customFormat="1" ht="24" customHeight="1" x14ac:dyDescent="0.2">
      <c r="A6" s="477" t="s">
        <v>12</v>
      </c>
      <c r="B6" s="478" t="s">
        <v>69</v>
      </c>
      <c r="C6" s="480" t="s">
        <v>79</v>
      </c>
      <c r="D6" s="472" t="s">
        <v>14</v>
      </c>
      <c r="E6" s="472" t="s">
        <v>515</v>
      </c>
      <c r="F6" s="472" t="s">
        <v>15</v>
      </c>
      <c r="G6" s="473" t="s">
        <v>200</v>
      </c>
      <c r="I6" s="263" t="s">
        <v>16</v>
      </c>
      <c r="J6" s="264"/>
      <c r="K6" s="264"/>
      <c r="L6" s="264"/>
      <c r="M6" s="264"/>
      <c r="N6" s="264"/>
      <c r="O6" s="264"/>
      <c r="P6" s="265"/>
      <c r="T6" s="251">
        <v>21364</v>
      </c>
      <c r="U6" s="249">
        <v>95</v>
      </c>
    </row>
    <row r="7" spans="1:21" ht="24" customHeight="1" x14ac:dyDescent="0.2">
      <c r="A7" s="477"/>
      <c r="B7" s="479"/>
      <c r="C7" s="480"/>
      <c r="D7" s="472"/>
      <c r="E7" s="472"/>
      <c r="F7" s="472"/>
      <c r="G7" s="474"/>
      <c r="H7" s="20"/>
      <c r="I7" s="46" t="s">
        <v>519</v>
      </c>
      <c r="J7" s="43" t="s">
        <v>70</v>
      </c>
      <c r="K7" s="43" t="s">
        <v>69</v>
      </c>
      <c r="L7" s="44" t="s">
        <v>13</v>
      </c>
      <c r="M7" s="45" t="s">
        <v>14</v>
      </c>
      <c r="N7" s="45" t="s">
        <v>515</v>
      </c>
      <c r="O7" s="43" t="s">
        <v>15</v>
      </c>
      <c r="P7" s="43" t="s">
        <v>28</v>
      </c>
      <c r="T7" s="251">
        <v>21394</v>
      </c>
      <c r="U7" s="249">
        <v>94</v>
      </c>
    </row>
    <row r="8" spans="1:21" s="19" customFormat="1" ht="81.75" customHeight="1" x14ac:dyDescent="0.2">
      <c r="A8" s="66">
        <v>1</v>
      </c>
      <c r="B8" s="322"/>
      <c r="C8" s="270"/>
      <c r="D8" s="316"/>
      <c r="E8" s="176"/>
      <c r="F8" s="381"/>
      <c r="G8" s="382"/>
      <c r="H8" s="22"/>
      <c r="I8" s="66">
        <v>1</v>
      </c>
      <c r="J8" s="209" t="s">
        <v>440</v>
      </c>
      <c r="K8" s="272" t="str">
        <f>IF(ISERROR(VLOOKUP(J8,'KAYIT LİSTESİ'!$B$4:$H$1158,2,0)),"",(VLOOKUP(J8,'KAYIT LİSTESİ'!$B$4:$H$1158,2,0)))</f>
        <v/>
      </c>
      <c r="L8" s="270" t="str">
        <f>IF(ISERROR(VLOOKUP(J8,'KAYIT LİSTESİ'!$B$4:$H$1158,4,0)),"",(VLOOKUP(J8,'KAYIT LİSTESİ'!$B$4:$H$1158,4,0)))</f>
        <v/>
      </c>
      <c r="M8" s="210" t="str">
        <f>IF(ISERROR(VLOOKUP(J8,'KAYIT LİSTESİ'!$B$4:$H$1158,5,0)),"",(VLOOKUP(J8,'KAYIT LİSTESİ'!$B$4:$H$1158,5,0)))</f>
        <v/>
      </c>
      <c r="N8" s="210" t="str">
        <f>IF(ISERROR(VLOOKUP(J8,'KAYIT LİSTESİ'!$B$4:$H$1158,6,0)),"",(VLOOKUP(J8,'KAYIT LİSTESİ'!$B$4:$H$1158,6,0)))</f>
        <v/>
      </c>
      <c r="O8" s="118"/>
      <c r="P8" s="314"/>
      <c r="T8" s="251">
        <v>21424</v>
      </c>
      <c r="U8" s="249">
        <v>93</v>
      </c>
    </row>
    <row r="9" spans="1:21" s="19" customFormat="1" ht="81.75" customHeight="1" x14ac:dyDescent="0.2">
      <c r="A9" s="66">
        <v>2</v>
      </c>
      <c r="B9" s="322"/>
      <c r="C9" s="270"/>
      <c r="D9" s="316"/>
      <c r="E9" s="176"/>
      <c r="F9" s="381"/>
      <c r="G9" s="382"/>
      <c r="H9" s="22"/>
      <c r="I9" s="66">
        <v>2</v>
      </c>
      <c r="J9" s="209" t="s">
        <v>441</v>
      </c>
      <c r="K9" s="272" t="str">
        <f>IF(ISERROR(VLOOKUP(J9,'KAYIT LİSTESİ'!$B$4:$H$1158,2,0)),"",(VLOOKUP(J9,'KAYIT LİSTESİ'!$B$4:$H$1158,2,0)))</f>
        <v/>
      </c>
      <c r="L9" s="270" t="str">
        <f>IF(ISERROR(VLOOKUP(J9,'KAYIT LİSTESİ'!$B$4:$H$1158,4,0)),"",(VLOOKUP(J9,'KAYIT LİSTESİ'!$B$4:$H$1158,4,0)))</f>
        <v/>
      </c>
      <c r="M9" s="210" t="str">
        <f>IF(ISERROR(VLOOKUP(J9,'KAYIT LİSTESİ'!$B$4:$H$1158,5,0)),"",(VLOOKUP(J9,'KAYIT LİSTESİ'!$B$4:$H$1158,5,0)))</f>
        <v/>
      </c>
      <c r="N9" s="210" t="str">
        <f>IF(ISERROR(VLOOKUP(J9,'KAYIT LİSTESİ'!$B$4:$H$1158,6,0)),"",(VLOOKUP(J9,'KAYIT LİSTESİ'!$B$4:$H$1158,6,0)))</f>
        <v/>
      </c>
      <c r="O9" s="118"/>
      <c r="P9" s="314"/>
      <c r="T9" s="251">
        <v>21454</v>
      </c>
      <c r="U9" s="249">
        <v>92</v>
      </c>
    </row>
    <row r="10" spans="1:21" s="19" customFormat="1" ht="81.75" customHeight="1" x14ac:dyDescent="0.2">
      <c r="A10" s="66">
        <v>3</v>
      </c>
      <c r="B10" s="322"/>
      <c r="C10" s="270"/>
      <c r="D10" s="316"/>
      <c r="E10" s="176"/>
      <c r="F10" s="381"/>
      <c r="G10" s="382"/>
      <c r="H10" s="22"/>
      <c r="I10" s="66">
        <v>3</v>
      </c>
      <c r="J10" s="209" t="s">
        <v>442</v>
      </c>
      <c r="K10" s="272" t="str">
        <f>IF(ISERROR(VLOOKUP(J10,'KAYIT LİSTESİ'!$B$4:$H$1158,2,0)),"",(VLOOKUP(J10,'KAYIT LİSTESİ'!$B$4:$H$1158,2,0)))</f>
        <v/>
      </c>
      <c r="L10" s="270" t="str">
        <f>IF(ISERROR(VLOOKUP(J10,'KAYIT LİSTESİ'!$B$4:$H$1158,4,0)),"",(VLOOKUP(J10,'KAYIT LİSTESİ'!$B$4:$H$1158,4,0)))</f>
        <v/>
      </c>
      <c r="M10" s="210" t="str">
        <f>IF(ISERROR(VLOOKUP(J10,'KAYIT LİSTESİ'!$B$4:$H$1158,5,0)),"",(VLOOKUP(J10,'KAYIT LİSTESİ'!$B$4:$H$1158,5,0)))</f>
        <v/>
      </c>
      <c r="N10" s="210" t="str">
        <f>IF(ISERROR(VLOOKUP(J10,'KAYIT LİSTESİ'!$B$4:$H$1158,6,0)),"",(VLOOKUP(J10,'KAYIT LİSTESİ'!$B$4:$H$1158,6,0)))</f>
        <v/>
      </c>
      <c r="O10" s="118"/>
      <c r="P10" s="314"/>
      <c r="T10" s="251">
        <v>21484</v>
      </c>
      <c r="U10" s="249">
        <v>91</v>
      </c>
    </row>
    <row r="11" spans="1:21" s="19" customFormat="1" ht="81.75" customHeight="1" x14ac:dyDescent="0.2">
      <c r="A11" s="66">
        <v>4</v>
      </c>
      <c r="B11" s="322"/>
      <c r="C11" s="270"/>
      <c r="D11" s="316"/>
      <c r="E11" s="176"/>
      <c r="F11" s="381"/>
      <c r="G11" s="382"/>
      <c r="H11" s="22"/>
      <c r="I11" s="66">
        <v>4</v>
      </c>
      <c r="J11" s="209" t="s">
        <v>443</v>
      </c>
      <c r="K11" s="272" t="str">
        <f>IF(ISERROR(VLOOKUP(J11,'KAYIT LİSTESİ'!$B$4:$H$1158,2,0)),"",(VLOOKUP(J11,'KAYIT LİSTESİ'!$B$4:$H$1158,2,0)))</f>
        <v/>
      </c>
      <c r="L11" s="270" t="str">
        <f>IF(ISERROR(VLOOKUP(J11,'KAYIT LİSTESİ'!$B$4:$H$1158,4,0)),"",(VLOOKUP(J11,'KAYIT LİSTESİ'!$B$4:$H$1158,4,0)))</f>
        <v/>
      </c>
      <c r="M11" s="210" t="str">
        <f>IF(ISERROR(VLOOKUP(J11,'KAYIT LİSTESİ'!$B$4:$H$1158,5,0)),"",(VLOOKUP(J11,'KAYIT LİSTESİ'!$B$4:$H$1158,5,0)))</f>
        <v/>
      </c>
      <c r="N11" s="210" t="str">
        <f>IF(ISERROR(VLOOKUP(J11,'KAYIT LİSTESİ'!$B$4:$H$1158,6,0)),"",(VLOOKUP(J11,'KAYIT LİSTESİ'!$B$4:$H$1158,6,0)))</f>
        <v/>
      </c>
      <c r="O11" s="118"/>
      <c r="P11" s="314"/>
      <c r="T11" s="251">
        <v>21514</v>
      </c>
      <c r="U11" s="249">
        <v>90</v>
      </c>
    </row>
    <row r="12" spans="1:21" s="19" customFormat="1" ht="81.75" customHeight="1" x14ac:dyDescent="0.2">
      <c r="A12" s="66">
        <v>5</v>
      </c>
      <c r="B12" s="322"/>
      <c r="C12" s="270"/>
      <c r="D12" s="316"/>
      <c r="E12" s="176"/>
      <c r="F12" s="381"/>
      <c r="G12" s="382"/>
      <c r="H12" s="22"/>
      <c r="I12" s="66">
        <v>5</v>
      </c>
      <c r="J12" s="209" t="s">
        <v>444</v>
      </c>
      <c r="K12" s="272" t="str">
        <f>IF(ISERROR(VLOOKUP(J12,'KAYIT LİSTESİ'!$B$4:$H$1158,2,0)),"",(VLOOKUP(J12,'KAYIT LİSTESİ'!$B$4:$H$1158,2,0)))</f>
        <v/>
      </c>
      <c r="L12" s="270" t="str">
        <f>IF(ISERROR(VLOOKUP(J12,'KAYIT LİSTESİ'!$B$4:$H$1158,4,0)),"",(VLOOKUP(J12,'KAYIT LİSTESİ'!$B$4:$H$1158,4,0)))</f>
        <v/>
      </c>
      <c r="M12" s="210" t="str">
        <f>IF(ISERROR(VLOOKUP(J12,'KAYIT LİSTESİ'!$B$4:$H$1158,5,0)),"",(VLOOKUP(J12,'KAYIT LİSTESİ'!$B$4:$H$1158,5,0)))</f>
        <v/>
      </c>
      <c r="N12" s="210" t="str">
        <f>IF(ISERROR(VLOOKUP(J12,'KAYIT LİSTESİ'!$B$4:$H$1158,6,0)),"",(VLOOKUP(J12,'KAYIT LİSTESİ'!$B$4:$H$1158,6,0)))</f>
        <v/>
      </c>
      <c r="O12" s="118"/>
      <c r="P12" s="314"/>
      <c r="T12" s="251">
        <v>21544</v>
      </c>
      <c r="U12" s="249">
        <v>89</v>
      </c>
    </row>
    <row r="13" spans="1:21" s="19" customFormat="1" ht="81.75" customHeight="1" x14ac:dyDescent="0.2">
      <c r="A13" s="66">
        <v>6</v>
      </c>
      <c r="B13" s="322"/>
      <c r="C13" s="270"/>
      <c r="D13" s="316"/>
      <c r="E13" s="176"/>
      <c r="F13" s="381"/>
      <c r="G13" s="382"/>
      <c r="H13" s="22"/>
      <c r="I13" s="66">
        <v>6</v>
      </c>
      <c r="J13" s="209" t="s">
        <v>445</v>
      </c>
      <c r="K13" s="272" t="str">
        <f>IF(ISERROR(VLOOKUP(J13,'KAYIT LİSTESİ'!$B$4:$H$1158,2,0)),"",(VLOOKUP(J13,'KAYIT LİSTESİ'!$B$4:$H$1158,2,0)))</f>
        <v/>
      </c>
      <c r="L13" s="270" t="str">
        <f>IF(ISERROR(VLOOKUP(J13,'KAYIT LİSTESİ'!$B$4:$H$1158,4,0)),"",(VLOOKUP(J13,'KAYIT LİSTESİ'!$B$4:$H$1158,4,0)))</f>
        <v/>
      </c>
      <c r="M13" s="210" t="str">
        <f>IF(ISERROR(VLOOKUP(J13,'KAYIT LİSTESİ'!$B$4:$H$1158,5,0)),"",(VLOOKUP(J13,'KAYIT LİSTESİ'!$B$4:$H$1158,5,0)))</f>
        <v/>
      </c>
      <c r="N13" s="210" t="str">
        <f>IF(ISERROR(VLOOKUP(J13,'KAYIT LİSTESİ'!$B$4:$H$1158,6,0)),"",(VLOOKUP(J13,'KAYIT LİSTESİ'!$B$4:$H$1158,6,0)))</f>
        <v/>
      </c>
      <c r="O13" s="118"/>
      <c r="P13" s="314"/>
      <c r="T13" s="251">
        <v>21574</v>
      </c>
      <c r="U13" s="249">
        <v>88</v>
      </c>
    </row>
    <row r="14" spans="1:21" s="19" customFormat="1" ht="24" customHeight="1" x14ac:dyDescent="0.2">
      <c r="A14" s="66"/>
      <c r="B14" s="322"/>
      <c r="C14" s="270"/>
      <c r="D14" s="316"/>
      <c r="E14" s="176"/>
      <c r="F14" s="381"/>
      <c r="G14" s="382"/>
      <c r="H14" s="22"/>
      <c r="I14" s="263" t="s">
        <v>17</v>
      </c>
      <c r="J14" s="264"/>
      <c r="K14" s="264"/>
      <c r="L14" s="264"/>
      <c r="M14" s="264"/>
      <c r="N14" s="264"/>
      <c r="O14" s="264"/>
      <c r="P14" s="265"/>
      <c r="T14" s="251">
        <v>21664</v>
      </c>
      <c r="U14" s="249">
        <v>85</v>
      </c>
    </row>
    <row r="15" spans="1:21" s="19" customFormat="1" ht="26.25" customHeight="1" x14ac:dyDescent="0.2">
      <c r="A15" s="66"/>
      <c r="B15" s="322"/>
      <c r="C15" s="270"/>
      <c r="D15" s="316"/>
      <c r="E15" s="176"/>
      <c r="F15" s="381"/>
      <c r="G15" s="382"/>
      <c r="H15" s="22"/>
      <c r="I15" s="46" t="s">
        <v>519</v>
      </c>
      <c r="J15" s="43" t="s">
        <v>70</v>
      </c>
      <c r="K15" s="43" t="s">
        <v>69</v>
      </c>
      <c r="L15" s="44" t="s">
        <v>13</v>
      </c>
      <c r="M15" s="45" t="s">
        <v>14</v>
      </c>
      <c r="N15" s="45" t="s">
        <v>515</v>
      </c>
      <c r="O15" s="43" t="s">
        <v>15</v>
      </c>
      <c r="P15" s="43" t="s">
        <v>28</v>
      </c>
      <c r="T15" s="251">
        <v>21694</v>
      </c>
      <c r="U15" s="249">
        <v>84</v>
      </c>
    </row>
    <row r="16" spans="1:21" s="19" customFormat="1" ht="76.5" customHeight="1" x14ac:dyDescent="0.2">
      <c r="A16" s="66"/>
      <c r="B16" s="322"/>
      <c r="C16" s="270"/>
      <c r="D16" s="316"/>
      <c r="E16" s="176"/>
      <c r="F16" s="381"/>
      <c r="G16" s="382"/>
      <c r="H16" s="22"/>
      <c r="I16" s="66">
        <v>1</v>
      </c>
      <c r="J16" s="209" t="s">
        <v>448</v>
      </c>
      <c r="K16" s="272" t="str">
        <f>IF(ISERROR(VLOOKUP(J16,'KAYIT LİSTESİ'!$B$4:$H$1158,2,0)),"",(VLOOKUP(J16,'KAYIT LİSTESİ'!$B$4:$H$1158,2,0)))</f>
        <v/>
      </c>
      <c r="L16" s="270" t="str">
        <f>IF(ISERROR(VLOOKUP(J16,'KAYIT LİSTESİ'!$B$4:$H$1158,4,0)),"",(VLOOKUP(J16,'KAYIT LİSTESİ'!$B$4:$H$1158,4,0)))</f>
        <v/>
      </c>
      <c r="M16" s="210" t="str">
        <f>IF(ISERROR(VLOOKUP(J16,'KAYIT LİSTESİ'!$B$4:$H$1158,5,0)),"",(VLOOKUP(J16,'KAYIT LİSTESİ'!$B$4:$H$1158,5,0)))</f>
        <v/>
      </c>
      <c r="N16" s="210" t="str">
        <f>IF(ISERROR(VLOOKUP(J16,'KAYIT LİSTESİ'!$B$4:$H$1158,6,0)),"",(VLOOKUP(J16,'KAYIT LİSTESİ'!$B$4:$H$1158,6,0)))</f>
        <v/>
      </c>
      <c r="O16" s="118"/>
      <c r="P16" s="314"/>
      <c r="T16" s="251">
        <v>21724</v>
      </c>
      <c r="U16" s="249">
        <v>83</v>
      </c>
    </row>
    <row r="17" spans="1:21" s="19" customFormat="1" ht="76.5" customHeight="1" x14ac:dyDescent="0.2">
      <c r="A17" s="66"/>
      <c r="B17" s="322"/>
      <c r="C17" s="270"/>
      <c r="D17" s="316"/>
      <c r="E17" s="176"/>
      <c r="F17" s="381"/>
      <c r="G17" s="382"/>
      <c r="H17" s="22"/>
      <c r="I17" s="66">
        <v>2</v>
      </c>
      <c r="J17" s="209" t="s">
        <v>449</v>
      </c>
      <c r="K17" s="272" t="str">
        <f>IF(ISERROR(VLOOKUP(J17,'KAYIT LİSTESİ'!$B$4:$H$1158,2,0)),"",(VLOOKUP(J17,'KAYIT LİSTESİ'!$B$4:$H$1158,2,0)))</f>
        <v/>
      </c>
      <c r="L17" s="270" t="str">
        <f>IF(ISERROR(VLOOKUP(J17,'KAYIT LİSTESİ'!$B$4:$H$1158,4,0)),"",(VLOOKUP(J17,'KAYIT LİSTESİ'!$B$4:$H$1158,4,0)))</f>
        <v/>
      </c>
      <c r="M17" s="210" t="str">
        <f>IF(ISERROR(VLOOKUP(J17,'KAYIT LİSTESİ'!$B$4:$H$1158,5,0)),"",(VLOOKUP(J17,'KAYIT LİSTESİ'!$B$4:$H$1158,5,0)))</f>
        <v/>
      </c>
      <c r="N17" s="210" t="str">
        <f>IF(ISERROR(VLOOKUP(J17,'KAYIT LİSTESİ'!$B$4:$H$1158,6,0)),"",(VLOOKUP(J17,'KAYIT LİSTESİ'!$B$4:$H$1158,6,0)))</f>
        <v/>
      </c>
      <c r="O17" s="118"/>
      <c r="P17" s="314"/>
      <c r="T17" s="251">
        <v>21754</v>
      </c>
      <c r="U17" s="249">
        <v>82</v>
      </c>
    </row>
    <row r="18" spans="1:21" s="19" customFormat="1" ht="76.5" customHeight="1" x14ac:dyDescent="0.2">
      <c r="A18" s="66"/>
      <c r="B18" s="322"/>
      <c r="C18" s="270"/>
      <c r="D18" s="316"/>
      <c r="E18" s="176"/>
      <c r="F18" s="381"/>
      <c r="G18" s="382"/>
      <c r="H18" s="22"/>
      <c r="I18" s="66">
        <v>3</v>
      </c>
      <c r="J18" s="209" t="s">
        <v>450</v>
      </c>
      <c r="K18" s="272" t="str">
        <f>IF(ISERROR(VLOOKUP(J18,'KAYIT LİSTESİ'!$B$4:$H$1158,2,0)),"",(VLOOKUP(J18,'KAYIT LİSTESİ'!$B$4:$H$1158,2,0)))</f>
        <v/>
      </c>
      <c r="L18" s="270" t="str">
        <f>IF(ISERROR(VLOOKUP(J18,'KAYIT LİSTESİ'!$B$4:$H$1158,4,0)),"",(VLOOKUP(J18,'KAYIT LİSTESİ'!$B$4:$H$1158,4,0)))</f>
        <v/>
      </c>
      <c r="M18" s="210" t="str">
        <f>IF(ISERROR(VLOOKUP(J18,'KAYIT LİSTESİ'!$B$4:$H$1158,5,0)),"",(VLOOKUP(J18,'KAYIT LİSTESİ'!$B$4:$H$1158,5,0)))</f>
        <v/>
      </c>
      <c r="N18" s="210" t="str">
        <f>IF(ISERROR(VLOOKUP(J18,'KAYIT LİSTESİ'!$B$4:$H$1158,6,0)),"",(VLOOKUP(J18,'KAYIT LİSTESİ'!$B$4:$H$1158,6,0)))</f>
        <v/>
      </c>
      <c r="O18" s="118"/>
      <c r="P18" s="314"/>
      <c r="T18" s="251">
        <v>21794</v>
      </c>
      <c r="U18" s="249">
        <v>81</v>
      </c>
    </row>
    <row r="19" spans="1:21" s="19" customFormat="1" ht="76.5" customHeight="1" x14ac:dyDescent="0.2">
      <c r="A19" s="66"/>
      <c r="B19" s="322"/>
      <c r="C19" s="270"/>
      <c r="D19" s="316"/>
      <c r="E19" s="176"/>
      <c r="F19" s="381"/>
      <c r="G19" s="382"/>
      <c r="H19" s="22"/>
      <c r="I19" s="66">
        <v>4</v>
      </c>
      <c r="J19" s="209" t="s">
        <v>451</v>
      </c>
      <c r="K19" s="272" t="str">
        <f>IF(ISERROR(VLOOKUP(J19,'KAYIT LİSTESİ'!$B$4:$H$1158,2,0)),"",(VLOOKUP(J19,'KAYIT LİSTESİ'!$B$4:$H$1158,2,0)))</f>
        <v/>
      </c>
      <c r="L19" s="270" t="str">
        <f>IF(ISERROR(VLOOKUP(J19,'KAYIT LİSTESİ'!$B$4:$H$1158,4,0)),"",(VLOOKUP(J19,'KAYIT LİSTESİ'!$B$4:$H$1158,4,0)))</f>
        <v/>
      </c>
      <c r="M19" s="210" t="str">
        <f>IF(ISERROR(VLOOKUP(J19,'KAYIT LİSTESİ'!$B$4:$H$1158,5,0)),"",(VLOOKUP(J19,'KAYIT LİSTESİ'!$B$4:$H$1158,5,0)))</f>
        <v/>
      </c>
      <c r="N19" s="210" t="str">
        <f>IF(ISERROR(VLOOKUP(J19,'KAYIT LİSTESİ'!$B$4:$H$1158,6,0)),"",(VLOOKUP(J19,'KAYIT LİSTESİ'!$B$4:$H$1158,6,0)))</f>
        <v/>
      </c>
      <c r="O19" s="118"/>
      <c r="P19" s="314"/>
      <c r="T19" s="251">
        <v>21824</v>
      </c>
      <c r="U19" s="249">
        <v>80</v>
      </c>
    </row>
    <row r="20" spans="1:21" s="19" customFormat="1" ht="76.5" customHeight="1" x14ac:dyDescent="0.2">
      <c r="A20" s="66"/>
      <c r="B20" s="322"/>
      <c r="C20" s="270"/>
      <c r="D20" s="316"/>
      <c r="E20" s="176"/>
      <c r="F20" s="381"/>
      <c r="G20" s="382"/>
      <c r="H20" s="22"/>
      <c r="I20" s="66">
        <v>5</v>
      </c>
      <c r="J20" s="209" t="s">
        <v>452</v>
      </c>
      <c r="K20" s="272" t="str">
        <f>IF(ISERROR(VLOOKUP(J20,'KAYIT LİSTESİ'!$B$4:$H$1158,2,0)),"",(VLOOKUP(J20,'KAYIT LİSTESİ'!$B$4:$H$1158,2,0)))</f>
        <v/>
      </c>
      <c r="L20" s="270" t="str">
        <f>IF(ISERROR(VLOOKUP(J20,'KAYIT LİSTESİ'!$B$4:$H$1158,4,0)),"",(VLOOKUP(J20,'KAYIT LİSTESİ'!$B$4:$H$1158,4,0)))</f>
        <v/>
      </c>
      <c r="M20" s="210" t="str">
        <f>IF(ISERROR(VLOOKUP(J20,'KAYIT LİSTESİ'!$B$4:$H$1158,5,0)),"",(VLOOKUP(J20,'KAYIT LİSTESİ'!$B$4:$H$1158,5,0)))</f>
        <v/>
      </c>
      <c r="N20" s="210" t="str">
        <f>IF(ISERROR(VLOOKUP(J20,'KAYIT LİSTESİ'!$B$4:$H$1158,6,0)),"",(VLOOKUP(J20,'KAYIT LİSTESİ'!$B$4:$H$1158,6,0)))</f>
        <v/>
      </c>
      <c r="O20" s="118"/>
      <c r="P20" s="314"/>
      <c r="T20" s="251">
        <v>21854</v>
      </c>
      <c r="U20" s="249">
        <v>79</v>
      </c>
    </row>
    <row r="21" spans="1:21" s="19" customFormat="1" ht="76.5" customHeight="1" x14ac:dyDescent="0.2">
      <c r="A21" s="66"/>
      <c r="B21" s="322"/>
      <c r="C21" s="270"/>
      <c r="D21" s="316"/>
      <c r="E21" s="176"/>
      <c r="F21" s="381"/>
      <c r="G21" s="382"/>
      <c r="H21" s="22"/>
      <c r="I21" s="66">
        <v>6</v>
      </c>
      <c r="J21" s="209" t="s">
        <v>453</v>
      </c>
      <c r="K21" s="272" t="str">
        <f>IF(ISERROR(VLOOKUP(J21,'KAYIT LİSTESİ'!$B$4:$H$1158,2,0)),"",(VLOOKUP(J21,'KAYIT LİSTESİ'!$B$4:$H$1158,2,0)))</f>
        <v/>
      </c>
      <c r="L21" s="270" t="str">
        <f>IF(ISERROR(VLOOKUP(J21,'KAYIT LİSTESİ'!$B$4:$H$1158,4,0)),"",(VLOOKUP(J21,'KAYIT LİSTESİ'!$B$4:$H$1158,4,0)))</f>
        <v/>
      </c>
      <c r="M21" s="210" t="str">
        <f>IF(ISERROR(VLOOKUP(J21,'KAYIT LİSTESİ'!$B$4:$H$1158,5,0)),"",(VLOOKUP(J21,'KAYIT LİSTESİ'!$B$4:$H$1158,5,0)))</f>
        <v/>
      </c>
      <c r="N21" s="210" t="str">
        <f>IF(ISERROR(VLOOKUP(J21,'KAYIT LİSTESİ'!$B$4:$H$1158,6,0)),"",(VLOOKUP(J21,'KAYIT LİSTESİ'!$B$4:$H$1158,6,0)))</f>
        <v/>
      </c>
      <c r="O21" s="118"/>
      <c r="P21" s="314"/>
      <c r="T21" s="251">
        <v>21894</v>
      </c>
      <c r="U21" s="249">
        <v>78</v>
      </c>
    </row>
    <row r="22" spans="1:21" ht="13.5" customHeight="1" x14ac:dyDescent="0.2">
      <c r="A22" s="32"/>
      <c r="B22" s="32"/>
      <c r="C22" s="33"/>
      <c r="D22" s="53"/>
      <c r="E22" s="34"/>
      <c r="F22" s="35"/>
      <c r="G22" s="36"/>
      <c r="T22" s="251">
        <v>22014</v>
      </c>
      <c r="U22" s="249">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1">
        <v>22054</v>
      </c>
      <c r="U23" s="249">
        <v>74</v>
      </c>
    </row>
    <row r="24" spans="1:21" x14ac:dyDescent="0.2">
      <c r="T24" s="251">
        <v>22084</v>
      </c>
      <c r="U24" s="249">
        <v>73</v>
      </c>
    </row>
    <row r="25" spans="1:21" x14ac:dyDescent="0.2">
      <c r="T25" s="251">
        <v>22134</v>
      </c>
      <c r="U25" s="249">
        <v>72</v>
      </c>
    </row>
    <row r="26" spans="1:21" x14ac:dyDescent="0.2">
      <c r="T26" s="251">
        <v>22174</v>
      </c>
      <c r="U26" s="249">
        <v>71</v>
      </c>
    </row>
    <row r="27" spans="1:21" x14ac:dyDescent="0.2">
      <c r="T27" s="251">
        <v>22214</v>
      </c>
      <c r="U27" s="249">
        <v>70</v>
      </c>
    </row>
    <row r="28" spans="1:21" x14ac:dyDescent="0.2">
      <c r="T28" s="251">
        <v>22254</v>
      </c>
      <c r="U28" s="249">
        <v>69</v>
      </c>
    </row>
    <row r="29" spans="1:21" x14ac:dyDescent="0.2">
      <c r="T29" s="251">
        <v>22294</v>
      </c>
      <c r="U29" s="249">
        <v>68</v>
      </c>
    </row>
    <row r="30" spans="1:21" x14ac:dyDescent="0.2">
      <c r="T30" s="251">
        <v>22334</v>
      </c>
      <c r="U30" s="249">
        <v>67</v>
      </c>
    </row>
    <row r="31" spans="1:21" x14ac:dyDescent="0.2">
      <c r="T31" s="251">
        <v>22374</v>
      </c>
      <c r="U31" s="249">
        <v>66</v>
      </c>
    </row>
    <row r="32" spans="1:21" x14ac:dyDescent="0.2">
      <c r="T32" s="251">
        <v>22414</v>
      </c>
      <c r="U32" s="249">
        <v>65</v>
      </c>
    </row>
    <row r="33" spans="20:21" x14ac:dyDescent="0.2">
      <c r="T33" s="251">
        <v>22454</v>
      </c>
      <c r="U33" s="249">
        <v>64</v>
      </c>
    </row>
    <row r="34" spans="20:21" x14ac:dyDescent="0.2">
      <c r="T34" s="251">
        <v>22494</v>
      </c>
      <c r="U34" s="249">
        <v>63</v>
      </c>
    </row>
    <row r="35" spans="20:21" x14ac:dyDescent="0.2">
      <c r="T35" s="251">
        <v>22534</v>
      </c>
      <c r="U35" s="249">
        <v>62</v>
      </c>
    </row>
    <row r="36" spans="20:21" x14ac:dyDescent="0.2">
      <c r="T36" s="251">
        <v>22574</v>
      </c>
      <c r="U36" s="249">
        <v>61</v>
      </c>
    </row>
    <row r="37" spans="20:21" x14ac:dyDescent="0.2">
      <c r="T37" s="251">
        <v>22614</v>
      </c>
      <c r="U37" s="249">
        <v>60</v>
      </c>
    </row>
    <row r="38" spans="20:21" x14ac:dyDescent="0.2">
      <c r="T38" s="251">
        <v>22654</v>
      </c>
      <c r="U38" s="249">
        <v>59</v>
      </c>
    </row>
    <row r="39" spans="20:21" x14ac:dyDescent="0.2">
      <c r="T39" s="251">
        <v>22694</v>
      </c>
      <c r="U39" s="249">
        <v>58</v>
      </c>
    </row>
    <row r="40" spans="20:21" x14ac:dyDescent="0.2">
      <c r="T40" s="251">
        <v>22734</v>
      </c>
      <c r="U40" s="249">
        <v>57</v>
      </c>
    </row>
    <row r="41" spans="20:21" x14ac:dyDescent="0.2">
      <c r="T41" s="251">
        <v>22774</v>
      </c>
      <c r="U41" s="249">
        <v>56</v>
      </c>
    </row>
    <row r="42" spans="20:21" x14ac:dyDescent="0.2">
      <c r="T42" s="251">
        <v>22814</v>
      </c>
      <c r="U42" s="249">
        <v>55</v>
      </c>
    </row>
    <row r="43" spans="20:21" x14ac:dyDescent="0.2">
      <c r="T43" s="251">
        <v>22854</v>
      </c>
      <c r="U43" s="249">
        <v>54</v>
      </c>
    </row>
    <row r="44" spans="20:21" x14ac:dyDescent="0.2">
      <c r="T44" s="251">
        <v>22894</v>
      </c>
      <c r="U44" s="249">
        <v>53</v>
      </c>
    </row>
    <row r="45" spans="20:21" x14ac:dyDescent="0.2">
      <c r="T45" s="251">
        <v>22934</v>
      </c>
      <c r="U45" s="249">
        <v>52</v>
      </c>
    </row>
    <row r="46" spans="20:21" x14ac:dyDescent="0.2">
      <c r="T46" s="251">
        <v>22974</v>
      </c>
      <c r="U46" s="249">
        <v>51</v>
      </c>
    </row>
    <row r="47" spans="20:21" x14ac:dyDescent="0.2">
      <c r="T47" s="251">
        <v>23014</v>
      </c>
      <c r="U47" s="249">
        <v>50</v>
      </c>
    </row>
    <row r="48" spans="20:21" x14ac:dyDescent="0.2">
      <c r="T48" s="251">
        <v>23074</v>
      </c>
      <c r="U48" s="249">
        <v>49</v>
      </c>
    </row>
    <row r="49" spans="20:21" x14ac:dyDescent="0.2">
      <c r="T49" s="251">
        <v>23134</v>
      </c>
      <c r="U49" s="249">
        <v>48</v>
      </c>
    </row>
    <row r="50" spans="20:21" x14ac:dyDescent="0.2">
      <c r="T50" s="251">
        <v>23194</v>
      </c>
      <c r="U50" s="249">
        <v>47</v>
      </c>
    </row>
    <row r="51" spans="20:21" x14ac:dyDescent="0.2">
      <c r="T51" s="251">
        <v>23254</v>
      </c>
      <c r="U51" s="249">
        <v>46</v>
      </c>
    </row>
    <row r="52" spans="20:21" x14ac:dyDescent="0.2">
      <c r="T52" s="251">
        <v>23314</v>
      </c>
      <c r="U52" s="249">
        <v>45</v>
      </c>
    </row>
    <row r="53" spans="20:21" x14ac:dyDescent="0.2">
      <c r="T53" s="251">
        <v>23374</v>
      </c>
      <c r="U53" s="249">
        <v>44</v>
      </c>
    </row>
    <row r="54" spans="20:21" x14ac:dyDescent="0.2">
      <c r="T54" s="251">
        <v>23434</v>
      </c>
      <c r="U54" s="249">
        <v>43</v>
      </c>
    </row>
    <row r="55" spans="20:21" x14ac:dyDescent="0.2">
      <c r="T55" s="251">
        <v>23494</v>
      </c>
      <c r="U55" s="249">
        <v>42</v>
      </c>
    </row>
    <row r="56" spans="20:21" x14ac:dyDescent="0.2">
      <c r="T56" s="251">
        <v>23554</v>
      </c>
      <c r="U56" s="249">
        <v>41</v>
      </c>
    </row>
    <row r="57" spans="20:21" x14ac:dyDescent="0.2">
      <c r="T57" s="251">
        <v>23614</v>
      </c>
      <c r="U57" s="249">
        <v>40</v>
      </c>
    </row>
    <row r="58" spans="20:21" x14ac:dyDescent="0.2">
      <c r="T58" s="251">
        <v>23674</v>
      </c>
      <c r="U58" s="249">
        <v>39</v>
      </c>
    </row>
    <row r="59" spans="20:21" x14ac:dyDescent="0.2">
      <c r="T59" s="251">
        <v>23734</v>
      </c>
      <c r="U59" s="249">
        <v>38</v>
      </c>
    </row>
    <row r="60" spans="20:21" x14ac:dyDescent="0.2">
      <c r="T60" s="251">
        <v>23794</v>
      </c>
      <c r="U60" s="249">
        <v>37</v>
      </c>
    </row>
    <row r="61" spans="20:21" x14ac:dyDescent="0.2">
      <c r="T61" s="251">
        <v>23854</v>
      </c>
      <c r="U61" s="249">
        <v>36</v>
      </c>
    </row>
    <row r="62" spans="20:21" x14ac:dyDescent="0.2">
      <c r="T62" s="251">
        <v>23814</v>
      </c>
      <c r="U62" s="249">
        <v>35</v>
      </c>
    </row>
    <row r="63" spans="20:21" x14ac:dyDescent="0.2">
      <c r="T63" s="251">
        <v>23974</v>
      </c>
      <c r="U63" s="249">
        <v>34</v>
      </c>
    </row>
    <row r="64" spans="20:21" x14ac:dyDescent="0.2">
      <c r="T64" s="251">
        <v>24034</v>
      </c>
      <c r="U64" s="249">
        <v>33</v>
      </c>
    </row>
    <row r="65" spans="20:21" x14ac:dyDescent="0.2">
      <c r="T65" s="251">
        <v>24094</v>
      </c>
      <c r="U65" s="249">
        <v>32</v>
      </c>
    </row>
    <row r="66" spans="20:21" x14ac:dyDescent="0.2">
      <c r="T66" s="251">
        <v>24154</v>
      </c>
      <c r="U66" s="249">
        <v>31</v>
      </c>
    </row>
    <row r="67" spans="20:21" x14ac:dyDescent="0.2">
      <c r="T67" s="251">
        <v>24214</v>
      </c>
      <c r="U67" s="249">
        <v>30</v>
      </c>
    </row>
    <row r="68" spans="20:21" x14ac:dyDescent="0.2">
      <c r="T68" s="251">
        <v>24274</v>
      </c>
      <c r="U68" s="249">
        <v>29</v>
      </c>
    </row>
    <row r="69" spans="20:21" x14ac:dyDescent="0.2">
      <c r="T69" s="251">
        <v>24334</v>
      </c>
      <c r="U69" s="249">
        <v>28</v>
      </c>
    </row>
    <row r="70" spans="20:21" x14ac:dyDescent="0.2">
      <c r="T70" s="251">
        <v>24394</v>
      </c>
      <c r="U70" s="249">
        <v>27</v>
      </c>
    </row>
    <row r="71" spans="20:21" x14ac:dyDescent="0.2">
      <c r="T71" s="251">
        <v>24454</v>
      </c>
      <c r="U71" s="249">
        <v>26</v>
      </c>
    </row>
    <row r="72" spans="20:21" x14ac:dyDescent="0.2">
      <c r="T72" s="251">
        <v>24514</v>
      </c>
      <c r="U72" s="249">
        <v>25</v>
      </c>
    </row>
    <row r="73" spans="20:21" x14ac:dyDescent="0.2">
      <c r="T73" s="251">
        <v>24614</v>
      </c>
      <c r="U73" s="249">
        <v>24</v>
      </c>
    </row>
    <row r="74" spans="20:21" x14ac:dyDescent="0.2">
      <c r="T74" s="251">
        <v>24714</v>
      </c>
      <c r="U74" s="249">
        <v>23</v>
      </c>
    </row>
    <row r="75" spans="20:21" x14ac:dyDescent="0.2">
      <c r="T75" s="251">
        <v>24814</v>
      </c>
      <c r="U75" s="249">
        <v>22</v>
      </c>
    </row>
    <row r="76" spans="20:21" x14ac:dyDescent="0.2">
      <c r="T76" s="251">
        <v>24914</v>
      </c>
      <c r="U76" s="249">
        <v>21</v>
      </c>
    </row>
    <row r="77" spans="20:21" x14ac:dyDescent="0.2">
      <c r="T77" s="251">
        <v>25014</v>
      </c>
      <c r="U77" s="249">
        <v>20</v>
      </c>
    </row>
    <row r="78" spans="20:21" x14ac:dyDescent="0.2">
      <c r="T78" s="251">
        <v>25114</v>
      </c>
      <c r="U78" s="249">
        <v>19</v>
      </c>
    </row>
    <row r="79" spans="20:21" x14ac:dyDescent="0.2">
      <c r="T79" s="251">
        <v>25214</v>
      </c>
      <c r="U79" s="249">
        <v>18</v>
      </c>
    </row>
    <row r="80" spans="20:21" x14ac:dyDescent="0.2">
      <c r="T80" s="251">
        <v>25314</v>
      </c>
      <c r="U80" s="249">
        <v>17</v>
      </c>
    </row>
    <row r="81" spans="20:21" x14ac:dyDescent="0.2">
      <c r="T81" s="251">
        <v>25414</v>
      </c>
      <c r="U81" s="249">
        <v>16</v>
      </c>
    </row>
    <row r="82" spans="20:21" x14ac:dyDescent="0.2">
      <c r="T82" s="251">
        <v>25514</v>
      </c>
      <c r="U82" s="249">
        <v>15</v>
      </c>
    </row>
    <row r="83" spans="20:21" x14ac:dyDescent="0.2">
      <c r="T83" s="251">
        <v>25614</v>
      </c>
      <c r="U83" s="249">
        <v>14</v>
      </c>
    </row>
    <row r="84" spans="20:21" x14ac:dyDescent="0.2">
      <c r="T84" s="251">
        <v>25714</v>
      </c>
      <c r="U84" s="249">
        <v>13</v>
      </c>
    </row>
    <row r="85" spans="20:21" x14ac:dyDescent="0.2">
      <c r="T85" s="251">
        <v>25814</v>
      </c>
      <c r="U85" s="249">
        <v>12</v>
      </c>
    </row>
    <row r="86" spans="20:21" x14ac:dyDescent="0.2">
      <c r="T86" s="251">
        <v>25914</v>
      </c>
      <c r="U86" s="249">
        <v>11</v>
      </c>
    </row>
    <row r="87" spans="20:21" x14ac:dyDescent="0.2">
      <c r="T87" s="251">
        <v>30014</v>
      </c>
      <c r="U87" s="249">
        <v>10</v>
      </c>
    </row>
    <row r="88" spans="20:21" x14ac:dyDescent="0.2">
      <c r="T88" s="251">
        <v>30114</v>
      </c>
      <c r="U88" s="249">
        <v>9</v>
      </c>
    </row>
    <row r="89" spans="20:21" x14ac:dyDescent="0.2">
      <c r="T89" s="251">
        <v>30214</v>
      </c>
      <c r="U89" s="249">
        <v>8</v>
      </c>
    </row>
    <row r="90" spans="20:21" x14ac:dyDescent="0.2">
      <c r="T90" s="251">
        <v>30314</v>
      </c>
      <c r="U90" s="249">
        <v>7</v>
      </c>
    </row>
    <row r="91" spans="20:21" x14ac:dyDescent="0.2">
      <c r="T91" s="251">
        <v>30414</v>
      </c>
      <c r="U91" s="249">
        <v>6</v>
      </c>
    </row>
    <row r="92" spans="20:21" x14ac:dyDescent="0.2">
      <c r="T92" s="251">
        <v>30514</v>
      </c>
      <c r="U92" s="249">
        <v>5</v>
      </c>
    </row>
    <row r="93" spans="20:21" x14ac:dyDescent="0.2">
      <c r="T93" s="251">
        <v>30614</v>
      </c>
      <c r="U93" s="249">
        <v>4</v>
      </c>
    </row>
    <row r="94" spans="20:21" x14ac:dyDescent="0.2">
      <c r="T94" s="251">
        <v>30714</v>
      </c>
      <c r="U94" s="249">
        <v>3</v>
      </c>
    </row>
    <row r="95" spans="20:21" x14ac:dyDescent="0.2">
      <c r="T95" s="251">
        <v>30814</v>
      </c>
      <c r="U95" s="249">
        <v>2</v>
      </c>
    </row>
    <row r="96" spans="20:21" x14ac:dyDescent="0.2">
      <c r="T96" s="251">
        <v>30914</v>
      </c>
      <c r="U96" s="249">
        <v>1</v>
      </c>
    </row>
  </sheetData>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conditionalFormatting sqref="G8:G21">
    <cfRule type="containsText" dxfId="7" priority="1" stopIfTrue="1" operator="containsText" text="1395">
      <formula>NOT(ISERROR(SEARCH("1395",G8)))</formula>
    </cfRule>
    <cfRule type="containsText" dxfId="6" priority="2" stopIfTrue="1" operator="containsText" text="1399">
      <formula>NOT(ISERROR(SEARCH("1399",G8)))</formula>
    </cfRule>
    <cfRule type="containsText" dxfId="5" priority="3" stopIfTrue="1" operator="containsText" text="1399">
      <formula>NOT(ISERROR(SEARCH("1399",G8)))</formula>
    </cfRule>
    <cfRule type="containsText" dxfId="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E8" sqref="E8"/>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48.75"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c r="P1" s="461"/>
      <c r="T1" s="250">
        <v>21214</v>
      </c>
      <c r="U1" s="246">
        <v>100</v>
      </c>
    </row>
    <row r="2" spans="1:21" s="10" customFormat="1" ht="24.75" customHeight="1" x14ac:dyDescent="0.2">
      <c r="A2" s="481" t="str">
        <f>'YARIŞMA BİLGİLERİ'!F19</f>
        <v>3.Ulusal Bayrak Festivali Yarışmaları ve Olimpik Baraj Yarışmaları</v>
      </c>
      <c r="B2" s="481"/>
      <c r="C2" s="481"/>
      <c r="D2" s="481"/>
      <c r="E2" s="481"/>
      <c r="F2" s="481"/>
      <c r="G2" s="481"/>
      <c r="H2" s="481"/>
      <c r="I2" s="481"/>
      <c r="J2" s="481"/>
      <c r="K2" s="481"/>
      <c r="L2" s="481"/>
      <c r="M2" s="481"/>
      <c r="N2" s="481"/>
      <c r="O2" s="481"/>
      <c r="P2" s="481"/>
      <c r="T2" s="250">
        <v>21244</v>
      </c>
      <c r="U2" s="246">
        <v>99</v>
      </c>
    </row>
    <row r="3" spans="1:21" s="12" customFormat="1" ht="20.25" customHeight="1" x14ac:dyDescent="0.2">
      <c r="A3" s="482" t="s">
        <v>82</v>
      </c>
      <c r="B3" s="482"/>
      <c r="C3" s="482"/>
      <c r="D3" s="483" t="str">
        <f>'YARIŞMA PROGRAMI'!C21</f>
        <v>4x400 Metre Bayrak</v>
      </c>
      <c r="E3" s="483"/>
      <c r="F3" s="484"/>
      <c r="G3" s="484"/>
      <c r="H3" s="11"/>
      <c r="I3" s="527"/>
      <c r="J3" s="528"/>
      <c r="K3" s="528"/>
      <c r="L3" s="528"/>
      <c r="M3" s="77" t="s">
        <v>383</v>
      </c>
      <c r="N3" s="468" t="str">
        <f>'YARIŞMA PROGRAMI'!E21</f>
        <v>MTA Spor Kulübü  3:55.59</v>
      </c>
      <c r="O3" s="468"/>
      <c r="P3" s="468"/>
      <c r="T3" s="250">
        <v>21274</v>
      </c>
      <c r="U3" s="246">
        <v>98</v>
      </c>
    </row>
    <row r="4" spans="1:21" s="12" customFormat="1" ht="17.25" customHeight="1" x14ac:dyDescent="0.2">
      <c r="A4" s="475" t="s">
        <v>74</v>
      </c>
      <c r="B4" s="475"/>
      <c r="C4" s="475"/>
      <c r="D4" s="476" t="str">
        <f>'YARIŞMA BİLGİLERİ'!F21</f>
        <v>Yıldız Kızlar</v>
      </c>
      <c r="E4" s="476"/>
      <c r="F4" s="29"/>
      <c r="G4" s="29"/>
      <c r="H4" s="29"/>
      <c r="I4" s="29"/>
      <c r="J4" s="29"/>
      <c r="K4" s="29"/>
      <c r="L4" s="30"/>
      <c r="M4" s="76" t="s">
        <v>80</v>
      </c>
      <c r="N4" s="469" t="str">
        <f>'YARIŞMA PROGRAMI'!B21</f>
        <v>14 Haziran 2015 - 18:19</v>
      </c>
      <c r="O4" s="469"/>
      <c r="P4" s="469"/>
      <c r="T4" s="250">
        <v>21304</v>
      </c>
      <c r="U4" s="246">
        <v>97</v>
      </c>
    </row>
    <row r="5" spans="1:21" s="10" customFormat="1" ht="15" customHeight="1" x14ac:dyDescent="0.2">
      <c r="A5" s="13"/>
      <c r="B5" s="13"/>
      <c r="C5" s="14"/>
      <c r="D5" s="15"/>
      <c r="E5" s="16"/>
      <c r="F5" s="16"/>
      <c r="G5" s="16"/>
      <c r="H5" s="16"/>
      <c r="I5" s="13"/>
      <c r="J5" s="13"/>
      <c r="K5" s="13"/>
      <c r="L5" s="17"/>
      <c r="M5" s="18"/>
      <c r="N5" s="486">
        <f ca="1">NOW()</f>
        <v>42170.440233912035</v>
      </c>
      <c r="O5" s="486"/>
      <c r="P5" s="486"/>
      <c r="T5" s="250">
        <v>21334</v>
      </c>
      <c r="U5" s="246">
        <v>96</v>
      </c>
    </row>
    <row r="6" spans="1:21" s="19" customFormat="1" ht="24" customHeight="1" x14ac:dyDescent="0.2">
      <c r="A6" s="477" t="s">
        <v>12</v>
      </c>
      <c r="B6" s="478" t="s">
        <v>69</v>
      </c>
      <c r="C6" s="480" t="s">
        <v>79</v>
      </c>
      <c r="D6" s="472" t="s">
        <v>14</v>
      </c>
      <c r="E6" s="472" t="s">
        <v>515</v>
      </c>
      <c r="F6" s="472" t="s">
        <v>15</v>
      </c>
      <c r="G6" s="473" t="s">
        <v>200</v>
      </c>
      <c r="I6" s="263" t="s">
        <v>16</v>
      </c>
      <c r="J6" s="264"/>
      <c r="K6" s="264"/>
      <c r="L6" s="264"/>
      <c r="M6" s="264"/>
      <c r="N6" s="264"/>
      <c r="O6" s="264"/>
      <c r="P6" s="265"/>
      <c r="T6" s="251">
        <v>21364</v>
      </c>
      <c r="U6" s="249">
        <v>95</v>
      </c>
    </row>
    <row r="7" spans="1:21" ht="24" customHeight="1" x14ac:dyDescent="0.2">
      <c r="A7" s="477"/>
      <c r="B7" s="479"/>
      <c r="C7" s="480"/>
      <c r="D7" s="472"/>
      <c r="E7" s="472"/>
      <c r="F7" s="472"/>
      <c r="G7" s="474"/>
      <c r="H7" s="20"/>
      <c r="I7" s="46" t="s">
        <v>519</v>
      </c>
      <c r="J7" s="43" t="s">
        <v>70</v>
      </c>
      <c r="K7" s="43" t="s">
        <v>69</v>
      </c>
      <c r="L7" s="44" t="s">
        <v>13</v>
      </c>
      <c r="M7" s="45" t="s">
        <v>14</v>
      </c>
      <c r="N7" s="45" t="s">
        <v>515</v>
      </c>
      <c r="O7" s="43" t="s">
        <v>15</v>
      </c>
      <c r="P7" s="43" t="s">
        <v>28</v>
      </c>
      <c r="T7" s="251">
        <v>21394</v>
      </c>
      <c r="U7" s="249">
        <v>94</v>
      </c>
    </row>
    <row r="8" spans="1:21" s="19" customFormat="1" ht="81.75" customHeight="1" x14ac:dyDescent="0.2">
      <c r="A8" s="66">
        <v>1</v>
      </c>
      <c r="B8" s="322"/>
      <c r="C8" s="270"/>
      <c r="D8" s="316"/>
      <c r="E8" s="176"/>
      <c r="F8" s="383"/>
      <c r="G8" s="382"/>
      <c r="H8" s="22"/>
      <c r="I8" s="66">
        <v>1</v>
      </c>
      <c r="J8" s="209" t="s">
        <v>500</v>
      </c>
      <c r="K8" s="272" t="str">
        <f>IF(ISERROR(VLOOKUP(J8,'KAYIT LİSTESİ'!$B$4:$H$1158,2,0)),"",(VLOOKUP(J8,'KAYIT LİSTESİ'!$B$4:$H$1158,2,0)))</f>
        <v/>
      </c>
      <c r="L8" s="270" t="str">
        <f>IF(ISERROR(VLOOKUP(J8,'KAYIT LİSTESİ'!$B$4:$H$1158,4,0)),"",(VLOOKUP(J8,'KAYIT LİSTESİ'!$B$4:$H$1158,4,0)))</f>
        <v/>
      </c>
      <c r="M8" s="210" t="str">
        <f>IF(ISERROR(VLOOKUP(J8,'KAYIT LİSTESİ'!$B$4:$H$1158,5,0)),"",(VLOOKUP(J8,'KAYIT LİSTESİ'!$B$4:$H$1158,5,0)))</f>
        <v/>
      </c>
      <c r="N8" s="210" t="str">
        <f>IF(ISERROR(VLOOKUP(J8,'KAYIT LİSTESİ'!$B$4:$H$1158,6,0)),"",(VLOOKUP(J8,'KAYIT LİSTESİ'!$B$4:$H$1158,6,0)))</f>
        <v/>
      </c>
      <c r="O8" s="118"/>
      <c r="P8" s="314"/>
      <c r="T8" s="251">
        <v>21424</v>
      </c>
      <c r="U8" s="249">
        <v>93</v>
      </c>
    </row>
    <row r="9" spans="1:21" s="19" customFormat="1" ht="81.75" customHeight="1" x14ac:dyDescent="0.2">
      <c r="A9" s="66">
        <v>2</v>
      </c>
      <c r="B9" s="322"/>
      <c r="C9" s="270"/>
      <c r="D9" s="316"/>
      <c r="E9" s="176"/>
      <c r="F9" s="383"/>
      <c r="G9" s="382"/>
      <c r="H9" s="22"/>
      <c r="I9" s="66">
        <v>2</v>
      </c>
      <c r="J9" s="209" t="s">
        <v>501</v>
      </c>
      <c r="K9" s="272" t="str">
        <f>IF(ISERROR(VLOOKUP(J9,'KAYIT LİSTESİ'!$B$4:$H$1158,2,0)),"",(VLOOKUP(J9,'KAYIT LİSTESİ'!$B$4:$H$1158,2,0)))</f>
        <v/>
      </c>
      <c r="L9" s="270" t="str">
        <f>IF(ISERROR(VLOOKUP(J9,'KAYIT LİSTESİ'!$B$4:$H$1158,4,0)),"",(VLOOKUP(J9,'KAYIT LİSTESİ'!$B$4:$H$1158,4,0)))</f>
        <v/>
      </c>
      <c r="M9" s="210" t="str">
        <f>IF(ISERROR(VLOOKUP(J9,'KAYIT LİSTESİ'!$B$4:$H$1158,5,0)),"",(VLOOKUP(J9,'KAYIT LİSTESİ'!$B$4:$H$1158,5,0)))</f>
        <v/>
      </c>
      <c r="N9" s="210" t="str">
        <f>IF(ISERROR(VLOOKUP(J9,'KAYIT LİSTESİ'!$B$4:$H$1158,6,0)),"",(VLOOKUP(J9,'KAYIT LİSTESİ'!$B$4:$H$1158,6,0)))</f>
        <v/>
      </c>
      <c r="O9" s="118"/>
      <c r="P9" s="314"/>
      <c r="T9" s="251">
        <v>21454</v>
      </c>
      <c r="U9" s="249">
        <v>92</v>
      </c>
    </row>
    <row r="10" spans="1:21" s="19" customFormat="1" ht="81.75" customHeight="1" x14ac:dyDescent="0.2">
      <c r="A10" s="66">
        <v>3</v>
      </c>
      <c r="B10" s="322"/>
      <c r="C10" s="270"/>
      <c r="D10" s="316"/>
      <c r="E10" s="176"/>
      <c r="F10" s="383"/>
      <c r="G10" s="382"/>
      <c r="H10" s="22"/>
      <c r="I10" s="66">
        <v>3</v>
      </c>
      <c r="J10" s="209" t="s">
        <v>502</v>
      </c>
      <c r="K10" s="272" t="str">
        <f>IF(ISERROR(VLOOKUP(J10,'KAYIT LİSTESİ'!$B$4:$H$1158,2,0)),"",(VLOOKUP(J10,'KAYIT LİSTESİ'!$B$4:$H$1158,2,0)))</f>
        <v/>
      </c>
      <c r="L10" s="270" t="str">
        <f>IF(ISERROR(VLOOKUP(J10,'KAYIT LİSTESİ'!$B$4:$H$1158,4,0)),"",(VLOOKUP(J10,'KAYIT LİSTESİ'!$B$4:$H$1158,4,0)))</f>
        <v/>
      </c>
      <c r="M10" s="210" t="str">
        <f>IF(ISERROR(VLOOKUP(J10,'KAYIT LİSTESİ'!$B$4:$H$1158,5,0)),"",(VLOOKUP(J10,'KAYIT LİSTESİ'!$B$4:$H$1158,5,0)))</f>
        <v/>
      </c>
      <c r="N10" s="210" t="str">
        <f>IF(ISERROR(VLOOKUP(J10,'KAYIT LİSTESİ'!$B$4:$H$1158,6,0)),"",(VLOOKUP(J10,'KAYIT LİSTESİ'!$B$4:$H$1158,6,0)))</f>
        <v/>
      </c>
      <c r="O10" s="118"/>
      <c r="P10" s="314"/>
      <c r="T10" s="251">
        <v>21484</v>
      </c>
      <c r="U10" s="249">
        <v>91</v>
      </c>
    </row>
    <row r="11" spans="1:21" s="19" customFormat="1" ht="81.75" customHeight="1" x14ac:dyDescent="0.2">
      <c r="A11" s="66">
        <v>4</v>
      </c>
      <c r="B11" s="322"/>
      <c r="C11" s="270"/>
      <c r="D11" s="316"/>
      <c r="E11" s="176"/>
      <c r="F11" s="383"/>
      <c r="G11" s="382"/>
      <c r="H11" s="22"/>
      <c r="I11" s="66">
        <v>4</v>
      </c>
      <c r="J11" s="209" t="s">
        <v>503</v>
      </c>
      <c r="K11" s="272" t="str">
        <f>IF(ISERROR(VLOOKUP(J11,'KAYIT LİSTESİ'!$B$4:$H$1158,2,0)),"",(VLOOKUP(J11,'KAYIT LİSTESİ'!$B$4:$H$1158,2,0)))</f>
        <v/>
      </c>
      <c r="L11" s="270" t="str">
        <f>IF(ISERROR(VLOOKUP(J11,'KAYIT LİSTESİ'!$B$4:$H$1158,4,0)),"",(VLOOKUP(J11,'KAYIT LİSTESİ'!$B$4:$H$1158,4,0)))</f>
        <v/>
      </c>
      <c r="M11" s="210" t="str">
        <f>IF(ISERROR(VLOOKUP(J11,'KAYIT LİSTESİ'!$B$4:$H$1158,5,0)),"",(VLOOKUP(J11,'KAYIT LİSTESİ'!$B$4:$H$1158,5,0)))</f>
        <v/>
      </c>
      <c r="N11" s="210" t="str">
        <f>IF(ISERROR(VLOOKUP(J11,'KAYIT LİSTESİ'!$B$4:$H$1158,6,0)),"",(VLOOKUP(J11,'KAYIT LİSTESİ'!$B$4:$H$1158,6,0)))</f>
        <v/>
      </c>
      <c r="O11" s="118"/>
      <c r="P11" s="314"/>
      <c r="T11" s="251">
        <v>21514</v>
      </c>
      <c r="U11" s="249">
        <v>90</v>
      </c>
    </row>
    <row r="12" spans="1:21" s="19" customFormat="1" ht="81.75" customHeight="1" x14ac:dyDescent="0.2">
      <c r="A12" s="66">
        <v>5</v>
      </c>
      <c r="B12" s="322"/>
      <c r="C12" s="270"/>
      <c r="D12" s="316"/>
      <c r="E12" s="176"/>
      <c r="F12" s="383"/>
      <c r="G12" s="382"/>
      <c r="H12" s="22"/>
      <c r="I12" s="66">
        <v>5</v>
      </c>
      <c r="J12" s="209" t="s">
        <v>504</v>
      </c>
      <c r="K12" s="272" t="str">
        <f>IF(ISERROR(VLOOKUP(J12,'KAYIT LİSTESİ'!$B$4:$H$1158,2,0)),"",(VLOOKUP(J12,'KAYIT LİSTESİ'!$B$4:$H$1158,2,0)))</f>
        <v/>
      </c>
      <c r="L12" s="270" t="str">
        <f>IF(ISERROR(VLOOKUP(J12,'KAYIT LİSTESİ'!$B$4:$H$1158,4,0)),"",(VLOOKUP(J12,'KAYIT LİSTESİ'!$B$4:$H$1158,4,0)))</f>
        <v/>
      </c>
      <c r="M12" s="210" t="str">
        <f>IF(ISERROR(VLOOKUP(J12,'KAYIT LİSTESİ'!$B$4:$H$1158,5,0)),"",(VLOOKUP(J12,'KAYIT LİSTESİ'!$B$4:$H$1158,5,0)))</f>
        <v/>
      </c>
      <c r="N12" s="210" t="str">
        <f>IF(ISERROR(VLOOKUP(J12,'KAYIT LİSTESİ'!$B$4:$H$1158,6,0)),"",(VLOOKUP(J12,'KAYIT LİSTESİ'!$B$4:$H$1158,6,0)))</f>
        <v/>
      </c>
      <c r="O12" s="118"/>
      <c r="P12" s="314"/>
      <c r="T12" s="251">
        <v>21544</v>
      </c>
      <c r="U12" s="249">
        <v>89</v>
      </c>
    </row>
    <row r="13" spans="1:21" s="19" customFormat="1" ht="81.75" customHeight="1" x14ac:dyDescent="0.2">
      <c r="A13" s="66">
        <v>6</v>
      </c>
      <c r="B13" s="322"/>
      <c r="C13" s="270"/>
      <c r="D13" s="316"/>
      <c r="E13" s="176"/>
      <c r="F13" s="383"/>
      <c r="G13" s="382"/>
      <c r="H13" s="22"/>
      <c r="I13" s="66">
        <v>6</v>
      </c>
      <c r="J13" s="209" t="s">
        <v>505</v>
      </c>
      <c r="K13" s="272" t="str">
        <f>IF(ISERROR(VLOOKUP(J13,'KAYIT LİSTESİ'!$B$4:$H$1158,2,0)),"",(VLOOKUP(J13,'KAYIT LİSTESİ'!$B$4:$H$1158,2,0)))</f>
        <v/>
      </c>
      <c r="L13" s="270" t="str">
        <f>IF(ISERROR(VLOOKUP(J13,'KAYIT LİSTESİ'!$B$4:$H$1158,4,0)),"",(VLOOKUP(J13,'KAYIT LİSTESİ'!$B$4:$H$1158,4,0)))</f>
        <v/>
      </c>
      <c r="M13" s="210" t="str">
        <f>IF(ISERROR(VLOOKUP(J13,'KAYIT LİSTESİ'!$B$4:$H$1158,5,0)),"",(VLOOKUP(J13,'KAYIT LİSTESİ'!$B$4:$H$1158,5,0)))</f>
        <v/>
      </c>
      <c r="N13" s="210" t="str">
        <f>IF(ISERROR(VLOOKUP(J13,'KAYIT LİSTESİ'!$B$4:$H$1158,6,0)),"",(VLOOKUP(J13,'KAYIT LİSTESİ'!$B$4:$H$1158,6,0)))</f>
        <v/>
      </c>
      <c r="O13" s="118"/>
      <c r="P13" s="314"/>
      <c r="T13" s="251">
        <v>21574</v>
      </c>
      <c r="U13" s="249">
        <v>88</v>
      </c>
    </row>
    <row r="14" spans="1:21" s="19" customFormat="1" ht="24" customHeight="1" x14ac:dyDescent="0.2">
      <c r="A14" s="66"/>
      <c r="B14" s="322"/>
      <c r="C14" s="270"/>
      <c r="D14" s="316"/>
      <c r="E14" s="176"/>
      <c r="F14" s="383"/>
      <c r="G14" s="382"/>
      <c r="H14" s="22"/>
      <c r="I14" s="263" t="s">
        <v>17</v>
      </c>
      <c r="J14" s="264"/>
      <c r="K14" s="264"/>
      <c r="L14" s="264"/>
      <c r="M14" s="264"/>
      <c r="N14" s="264"/>
      <c r="O14" s="264"/>
      <c r="P14" s="265"/>
      <c r="T14" s="251">
        <v>21664</v>
      </c>
      <c r="U14" s="249">
        <v>85</v>
      </c>
    </row>
    <row r="15" spans="1:21" s="19" customFormat="1" ht="26.25" customHeight="1" x14ac:dyDescent="0.2">
      <c r="A15" s="66"/>
      <c r="B15" s="322"/>
      <c r="C15" s="270"/>
      <c r="D15" s="316"/>
      <c r="E15" s="176"/>
      <c r="F15" s="383"/>
      <c r="G15" s="382"/>
      <c r="H15" s="22"/>
      <c r="I15" s="46" t="s">
        <v>519</v>
      </c>
      <c r="J15" s="43" t="s">
        <v>70</v>
      </c>
      <c r="K15" s="43" t="s">
        <v>69</v>
      </c>
      <c r="L15" s="44" t="s">
        <v>13</v>
      </c>
      <c r="M15" s="45" t="s">
        <v>14</v>
      </c>
      <c r="N15" s="45" t="s">
        <v>515</v>
      </c>
      <c r="O15" s="43" t="s">
        <v>15</v>
      </c>
      <c r="P15" s="43" t="s">
        <v>28</v>
      </c>
      <c r="T15" s="251">
        <v>21694</v>
      </c>
      <c r="U15" s="249">
        <v>84</v>
      </c>
    </row>
    <row r="16" spans="1:21" s="19" customFormat="1" ht="76.5" customHeight="1" x14ac:dyDescent="0.2">
      <c r="A16" s="66"/>
      <c r="B16" s="322"/>
      <c r="C16" s="270"/>
      <c r="D16" s="316"/>
      <c r="E16" s="176"/>
      <c r="F16" s="383"/>
      <c r="G16" s="382"/>
      <c r="H16" s="22"/>
      <c r="I16" s="66">
        <v>1</v>
      </c>
      <c r="J16" s="209" t="s">
        <v>508</v>
      </c>
      <c r="K16" s="272" t="str">
        <f>IF(ISERROR(VLOOKUP(J16,'KAYIT LİSTESİ'!$B$4:$H$1158,2,0)),"",(VLOOKUP(J16,'KAYIT LİSTESİ'!$B$4:$H$1158,2,0)))</f>
        <v/>
      </c>
      <c r="L16" s="270" t="str">
        <f>IF(ISERROR(VLOOKUP(J16,'KAYIT LİSTESİ'!$B$4:$H$1158,4,0)),"",(VLOOKUP(J16,'KAYIT LİSTESİ'!$B$4:$H$1158,4,0)))</f>
        <v/>
      </c>
      <c r="M16" s="210" t="str">
        <f>IF(ISERROR(VLOOKUP(J16,'KAYIT LİSTESİ'!$B$4:$H$1158,5,0)),"",(VLOOKUP(J16,'KAYIT LİSTESİ'!$B$4:$H$1158,5,0)))</f>
        <v/>
      </c>
      <c r="N16" s="210" t="str">
        <f>IF(ISERROR(VLOOKUP(J16,'KAYIT LİSTESİ'!$B$4:$H$1158,6,0)),"",(VLOOKUP(J16,'KAYIT LİSTESİ'!$B$4:$H$1158,6,0)))</f>
        <v/>
      </c>
      <c r="O16" s="118"/>
      <c r="P16" s="314"/>
      <c r="T16" s="251">
        <v>21724</v>
      </c>
      <c r="U16" s="249">
        <v>83</v>
      </c>
    </row>
    <row r="17" spans="1:21" s="19" customFormat="1" ht="76.5" customHeight="1" x14ac:dyDescent="0.2">
      <c r="A17" s="66"/>
      <c r="B17" s="322"/>
      <c r="C17" s="270"/>
      <c r="D17" s="316"/>
      <c r="E17" s="176"/>
      <c r="F17" s="383"/>
      <c r="G17" s="382"/>
      <c r="H17" s="22"/>
      <c r="I17" s="66">
        <v>2</v>
      </c>
      <c r="J17" s="209" t="s">
        <v>509</v>
      </c>
      <c r="K17" s="272" t="str">
        <f>IF(ISERROR(VLOOKUP(J17,'KAYIT LİSTESİ'!$B$4:$H$1158,2,0)),"",(VLOOKUP(J17,'KAYIT LİSTESİ'!$B$4:$H$1158,2,0)))</f>
        <v/>
      </c>
      <c r="L17" s="270" t="str">
        <f>IF(ISERROR(VLOOKUP(J17,'KAYIT LİSTESİ'!$B$4:$H$1158,4,0)),"",(VLOOKUP(J17,'KAYIT LİSTESİ'!$B$4:$H$1158,4,0)))</f>
        <v/>
      </c>
      <c r="M17" s="210" t="str">
        <f>IF(ISERROR(VLOOKUP(J17,'KAYIT LİSTESİ'!$B$4:$H$1158,5,0)),"",(VLOOKUP(J17,'KAYIT LİSTESİ'!$B$4:$H$1158,5,0)))</f>
        <v/>
      </c>
      <c r="N17" s="210" t="str">
        <f>IF(ISERROR(VLOOKUP(J17,'KAYIT LİSTESİ'!$B$4:$H$1158,6,0)),"",(VLOOKUP(J17,'KAYIT LİSTESİ'!$B$4:$H$1158,6,0)))</f>
        <v/>
      </c>
      <c r="O17" s="118"/>
      <c r="P17" s="314"/>
      <c r="T17" s="251">
        <v>21754</v>
      </c>
      <c r="U17" s="249">
        <v>82</v>
      </c>
    </row>
    <row r="18" spans="1:21" s="19" customFormat="1" ht="76.5" customHeight="1" x14ac:dyDescent="0.2">
      <c r="A18" s="66"/>
      <c r="B18" s="322"/>
      <c r="C18" s="270"/>
      <c r="D18" s="316"/>
      <c r="E18" s="176"/>
      <c r="F18" s="383"/>
      <c r="G18" s="382"/>
      <c r="H18" s="22"/>
      <c r="I18" s="66">
        <v>3</v>
      </c>
      <c r="J18" s="209" t="s">
        <v>510</v>
      </c>
      <c r="K18" s="272" t="str">
        <f>IF(ISERROR(VLOOKUP(J18,'KAYIT LİSTESİ'!$B$4:$H$1158,2,0)),"",(VLOOKUP(J18,'KAYIT LİSTESİ'!$B$4:$H$1158,2,0)))</f>
        <v/>
      </c>
      <c r="L18" s="270" t="str">
        <f>IF(ISERROR(VLOOKUP(J18,'KAYIT LİSTESİ'!$B$4:$H$1158,4,0)),"",(VLOOKUP(J18,'KAYIT LİSTESİ'!$B$4:$H$1158,4,0)))</f>
        <v/>
      </c>
      <c r="M18" s="210" t="str">
        <f>IF(ISERROR(VLOOKUP(J18,'KAYIT LİSTESİ'!$B$4:$H$1158,5,0)),"",(VLOOKUP(J18,'KAYIT LİSTESİ'!$B$4:$H$1158,5,0)))</f>
        <v/>
      </c>
      <c r="N18" s="210" t="str">
        <f>IF(ISERROR(VLOOKUP(J18,'KAYIT LİSTESİ'!$B$4:$H$1158,6,0)),"",(VLOOKUP(J18,'KAYIT LİSTESİ'!$B$4:$H$1158,6,0)))</f>
        <v/>
      </c>
      <c r="O18" s="118"/>
      <c r="P18" s="314"/>
      <c r="T18" s="251">
        <v>21794</v>
      </c>
      <c r="U18" s="249">
        <v>81</v>
      </c>
    </row>
    <row r="19" spans="1:21" s="19" customFormat="1" ht="76.5" customHeight="1" x14ac:dyDescent="0.2">
      <c r="A19" s="66"/>
      <c r="B19" s="322"/>
      <c r="C19" s="270"/>
      <c r="D19" s="316"/>
      <c r="E19" s="176"/>
      <c r="F19" s="383"/>
      <c r="G19" s="382"/>
      <c r="H19" s="22"/>
      <c r="I19" s="66">
        <v>4</v>
      </c>
      <c r="J19" s="209" t="s">
        <v>511</v>
      </c>
      <c r="K19" s="272" t="str">
        <f>IF(ISERROR(VLOOKUP(J19,'KAYIT LİSTESİ'!$B$4:$H$1158,2,0)),"",(VLOOKUP(J19,'KAYIT LİSTESİ'!$B$4:$H$1158,2,0)))</f>
        <v/>
      </c>
      <c r="L19" s="270" t="str">
        <f>IF(ISERROR(VLOOKUP(J19,'KAYIT LİSTESİ'!$B$4:$H$1158,4,0)),"",(VLOOKUP(J19,'KAYIT LİSTESİ'!$B$4:$H$1158,4,0)))</f>
        <v/>
      </c>
      <c r="M19" s="210" t="str">
        <f>IF(ISERROR(VLOOKUP(J19,'KAYIT LİSTESİ'!$B$4:$H$1158,5,0)),"",(VLOOKUP(J19,'KAYIT LİSTESİ'!$B$4:$H$1158,5,0)))</f>
        <v/>
      </c>
      <c r="N19" s="210" t="str">
        <f>IF(ISERROR(VLOOKUP(J19,'KAYIT LİSTESİ'!$B$4:$H$1158,6,0)),"",(VLOOKUP(J19,'KAYIT LİSTESİ'!$B$4:$H$1158,6,0)))</f>
        <v/>
      </c>
      <c r="O19" s="118"/>
      <c r="P19" s="314"/>
      <c r="T19" s="251">
        <v>21824</v>
      </c>
      <c r="U19" s="249">
        <v>80</v>
      </c>
    </row>
    <row r="20" spans="1:21" s="19" customFormat="1" ht="76.5" customHeight="1" x14ac:dyDescent="0.2">
      <c r="A20" s="66"/>
      <c r="B20" s="322"/>
      <c r="C20" s="270"/>
      <c r="D20" s="316"/>
      <c r="E20" s="176"/>
      <c r="F20" s="383"/>
      <c r="G20" s="382"/>
      <c r="H20" s="22"/>
      <c r="I20" s="66">
        <v>5</v>
      </c>
      <c r="J20" s="209" t="s">
        <v>512</v>
      </c>
      <c r="K20" s="272" t="str">
        <f>IF(ISERROR(VLOOKUP(J20,'KAYIT LİSTESİ'!$B$4:$H$1158,2,0)),"",(VLOOKUP(J20,'KAYIT LİSTESİ'!$B$4:$H$1158,2,0)))</f>
        <v/>
      </c>
      <c r="L20" s="270" t="str">
        <f>IF(ISERROR(VLOOKUP(J20,'KAYIT LİSTESİ'!$B$4:$H$1158,4,0)),"",(VLOOKUP(J20,'KAYIT LİSTESİ'!$B$4:$H$1158,4,0)))</f>
        <v/>
      </c>
      <c r="M20" s="210" t="str">
        <f>IF(ISERROR(VLOOKUP(J20,'KAYIT LİSTESİ'!$B$4:$H$1158,5,0)),"",(VLOOKUP(J20,'KAYIT LİSTESİ'!$B$4:$H$1158,5,0)))</f>
        <v/>
      </c>
      <c r="N20" s="210" t="str">
        <f>IF(ISERROR(VLOOKUP(J20,'KAYIT LİSTESİ'!$B$4:$H$1158,6,0)),"",(VLOOKUP(J20,'KAYIT LİSTESİ'!$B$4:$H$1158,6,0)))</f>
        <v/>
      </c>
      <c r="O20" s="118"/>
      <c r="P20" s="314"/>
      <c r="T20" s="251">
        <v>21854</v>
      </c>
      <c r="U20" s="249">
        <v>79</v>
      </c>
    </row>
    <row r="21" spans="1:21" s="19" customFormat="1" ht="76.5" customHeight="1" x14ac:dyDescent="0.2">
      <c r="A21" s="66"/>
      <c r="B21" s="322"/>
      <c r="C21" s="270"/>
      <c r="D21" s="316"/>
      <c r="E21" s="176"/>
      <c r="F21" s="383"/>
      <c r="G21" s="382"/>
      <c r="H21" s="22"/>
      <c r="I21" s="66">
        <v>6</v>
      </c>
      <c r="J21" s="209" t="s">
        <v>513</v>
      </c>
      <c r="K21" s="272" t="str">
        <f>IF(ISERROR(VLOOKUP(J21,'KAYIT LİSTESİ'!$B$4:$H$1158,2,0)),"",(VLOOKUP(J21,'KAYIT LİSTESİ'!$B$4:$H$1158,2,0)))</f>
        <v/>
      </c>
      <c r="L21" s="270" t="str">
        <f>IF(ISERROR(VLOOKUP(J21,'KAYIT LİSTESİ'!$B$4:$H$1158,4,0)),"",(VLOOKUP(J21,'KAYIT LİSTESİ'!$B$4:$H$1158,4,0)))</f>
        <v/>
      </c>
      <c r="M21" s="210" t="str">
        <f>IF(ISERROR(VLOOKUP(J21,'KAYIT LİSTESİ'!$B$4:$H$1158,5,0)),"",(VLOOKUP(J21,'KAYIT LİSTESİ'!$B$4:$H$1158,5,0)))</f>
        <v/>
      </c>
      <c r="N21" s="210" t="str">
        <f>IF(ISERROR(VLOOKUP(J21,'KAYIT LİSTESİ'!$B$4:$H$1158,6,0)),"",(VLOOKUP(J21,'KAYIT LİSTESİ'!$B$4:$H$1158,6,0)))</f>
        <v/>
      </c>
      <c r="O21" s="118"/>
      <c r="P21" s="314"/>
      <c r="T21" s="251">
        <v>21894</v>
      </c>
      <c r="U21" s="249">
        <v>78</v>
      </c>
    </row>
    <row r="22" spans="1:21" ht="13.5" customHeight="1" x14ac:dyDescent="0.2">
      <c r="A22" s="32"/>
      <c r="B22" s="32"/>
      <c r="C22" s="33"/>
      <c r="D22" s="53"/>
      <c r="E22" s="34"/>
      <c r="F22" s="35"/>
      <c r="G22" s="36"/>
      <c r="T22" s="251">
        <v>22014</v>
      </c>
      <c r="U22" s="249">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1">
        <v>22054</v>
      </c>
      <c r="U23" s="249">
        <v>74</v>
      </c>
    </row>
    <row r="24" spans="1:21" x14ac:dyDescent="0.2">
      <c r="T24" s="251">
        <v>22084</v>
      </c>
      <c r="U24" s="249">
        <v>73</v>
      </c>
    </row>
    <row r="25" spans="1:21" x14ac:dyDescent="0.2">
      <c r="T25" s="251">
        <v>22134</v>
      </c>
      <c r="U25" s="249">
        <v>72</v>
      </c>
    </row>
    <row r="26" spans="1:21" x14ac:dyDescent="0.2">
      <c r="T26" s="251">
        <v>22174</v>
      </c>
      <c r="U26" s="249">
        <v>71</v>
      </c>
    </row>
    <row r="27" spans="1:21" x14ac:dyDescent="0.2">
      <c r="T27" s="251">
        <v>22214</v>
      </c>
      <c r="U27" s="249">
        <v>70</v>
      </c>
    </row>
    <row r="28" spans="1:21" x14ac:dyDescent="0.2">
      <c r="T28" s="251">
        <v>22254</v>
      </c>
      <c r="U28" s="249">
        <v>69</v>
      </c>
    </row>
    <row r="29" spans="1:21" x14ac:dyDescent="0.2">
      <c r="T29" s="251">
        <v>22294</v>
      </c>
      <c r="U29" s="249">
        <v>68</v>
      </c>
    </row>
    <row r="30" spans="1:21" x14ac:dyDescent="0.2">
      <c r="T30" s="251">
        <v>22334</v>
      </c>
      <c r="U30" s="249">
        <v>67</v>
      </c>
    </row>
    <row r="31" spans="1:21" x14ac:dyDescent="0.2">
      <c r="T31" s="251">
        <v>22374</v>
      </c>
      <c r="U31" s="249">
        <v>66</v>
      </c>
    </row>
    <row r="32" spans="1:21" x14ac:dyDescent="0.2">
      <c r="T32" s="251">
        <v>22414</v>
      </c>
      <c r="U32" s="249">
        <v>65</v>
      </c>
    </row>
    <row r="33" spans="20:21" x14ac:dyDescent="0.2">
      <c r="T33" s="251">
        <v>22454</v>
      </c>
      <c r="U33" s="249">
        <v>64</v>
      </c>
    </row>
    <row r="34" spans="20:21" x14ac:dyDescent="0.2">
      <c r="T34" s="251">
        <v>22494</v>
      </c>
      <c r="U34" s="249">
        <v>63</v>
      </c>
    </row>
    <row r="35" spans="20:21" x14ac:dyDescent="0.2">
      <c r="T35" s="251">
        <v>22534</v>
      </c>
      <c r="U35" s="249">
        <v>62</v>
      </c>
    </row>
    <row r="36" spans="20:21" x14ac:dyDescent="0.2">
      <c r="T36" s="251">
        <v>22574</v>
      </c>
      <c r="U36" s="249">
        <v>61</v>
      </c>
    </row>
    <row r="37" spans="20:21" x14ac:dyDescent="0.2">
      <c r="T37" s="251">
        <v>22614</v>
      </c>
      <c r="U37" s="249">
        <v>60</v>
      </c>
    </row>
    <row r="38" spans="20:21" x14ac:dyDescent="0.2">
      <c r="T38" s="251">
        <v>22654</v>
      </c>
      <c r="U38" s="249">
        <v>59</v>
      </c>
    </row>
    <row r="39" spans="20:21" x14ac:dyDescent="0.2">
      <c r="T39" s="251">
        <v>22694</v>
      </c>
      <c r="U39" s="249">
        <v>58</v>
      </c>
    </row>
    <row r="40" spans="20:21" x14ac:dyDescent="0.2">
      <c r="T40" s="251">
        <v>22734</v>
      </c>
      <c r="U40" s="249">
        <v>57</v>
      </c>
    </row>
    <row r="41" spans="20:21" x14ac:dyDescent="0.2">
      <c r="T41" s="251">
        <v>22774</v>
      </c>
      <c r="U41" s="249">
        <v>56</v>
      </c>
    </row>
    <row r="42" spans="20:21" x14ac:dyDescent="0.2">
      <c r="T42" s="251">
        <v>22814</v>
      </c>
      <c r="U42" s="249">
        <v>55</v>
      </c>
    </row>
    <row r="43" spans="20:21" x14ac:dyDescent="0.2">
      <c r="T43" s="251">
        <v>22854</v>
      </c>
      <c r="U43" s="249">
        <v>54</v>
      </c>
    </row>
    <row r="44" spans="20:21" x14ac:dyDescent="0.2">
      <c r="T44" s="251">
        <v>22894</v>
      </c>
      <c r="U44" s="249">
        <v>53</v>
      </c>
    </row>
    <row r="45" spans="20:21" x14ac:dyDescent="0.2">
      <c r="T45" s="251">
        <v>22934</v>
      </c>
      <c r="U45" s="249">
        <v>52</v>
      </c>
    </row>
    <row r="46" spans="20:21" x14ac:dyDescent="0.2">
      <c r="T46" s="251">
        <v>22974</v>
      </c>
      <c r="U46" s="249">
        <v>51</v>
      </c>
    </row>
    <row r="47" spans="20:21" x14ac:dyDescent="0.2">
      <c r="T47" s="251">
        <v>23014</v>
      </c>
      <c r="U47" s="249">
        <v>50</v>
      </c>
    </row>
    <row r="48" spans="20:21" x14ac:dyDescent="0.2">
      <c r="T48" s="251">
        <v>23074</v>
      </c>
      <c r="U48" s="249">
        <v>49</v>
      </c>
    </row>
    <row r="49" spans="20:21" x14ac:dyDescent="0.2">
      <c r="T49" s="251">
        <v>23134</v>
      </c>
      <c r="U49" s="249">
        <v>48</v>
      </c>
    </row>
    <row r="50" spans="20:21" x14ac:dyDescent="0.2">
      <c r="T50" s="251">
        <v>23194</v>
      </c>
      <c r="U50" s="249">
        <v>47</v>
      </c>
    </row>
    <row r="51" spans="20:21" x14ac:dyDescent="0.2">
      <c r="T51" s="251">
        <v>23254</v>
      </c>
      <c r="U51" s="249">
        <v>46</v>
      </c>
    </row>
    <row r="52" spans="20:21" x14ac:dyDescent="0.2">
      <c r="T52" s="251">
        <v>23314</v>
      </c>
      <c r="U52" s="249">
        <v>45</v>
      </c>
    </row>
    <row r="53" spans="20:21" x14ac:dyDescent="0.2">
      <c r="T53" s="251">
        <v>23374</v>
      </c>
      <c r="U53" s="249">
        <v>44</v>
      </c>
    </row>
    <row r="54" spans="20:21" x14ac:dyDescent="0.2">
      <c r="T54" s="251">
        <v>23434</v>
      </c>
      <c r="U54" s="249">
        <v>43</v>
      </c>
    </row>
    <row r="55" spans="20:21" x14ac:dyDescent="0.2">
      <c r="T55" s="251">
        <v>23494</v>
      </c>
      <c r="U55" s="249">
        <v>42</v>
      </c>
    </row>
    <row r="56" spans="20:21" x14ac:dyDescent="0.2">
      <c r="T56" s="251">
        <v>23554</v>
      </c>
      <c r="U56" s="249">
        <v>41</v>
      </c>
    </row>
    <row r="57" spans="20:21" x14ac:dyDescent="0.2">
      <c r="T57" s="251">
        <v>23614</v>
      </c>
      <c r="U57" s="249">
        <v>40</v>
      </c>
    </row>
    <row r="58" spans="20:21" x14ac:dyDescent="0.2">
      <c r="T58" s="251">
        <v>23674</v>
      </c>
      <c r="U58" s="249">
        <v>39</v>
      </c>
    </row>
    <row r="59" spans="20:21" x14ac:dyDescent="0.2">
      <c r="T59" s="251">
        <v>23734</v>
      </c>
      <c r="U59" s="249">
        <v>38</v>
      </c>
    </row>
    <row r="60" spans="20:21" x14ac:dyDescent="0.2">
      <c r="T60" s="251">
        <v>23794</v>
      </c>
      <c r="U60" s="249">
        <v>37</v>
      </c>
    </row>
    <row r="61" spans="20:21" x14ac:dyDescent="0.2">
      <c r="T61" s="251">
        <v>23854</v>
      </c>
      <c r="U61" s="249">
        <v>36</v>
      </c>
    </row>
    <row r="62" spans="20:21" x14ac:dyDescent="0.2">
      <c r="T62" s="251">
        <v>23814</v>
      </c>
      <c r="U62" s="249">
        <v>35</v>
      </c>
    </row>
    <row r="63" spans="20:21" x14ac:dyDescent="0.2">
      <c r="T63" s="251">
        <v>23974</v>
      </c>
      <c r="U63" s="249">
        <v>34</v>
      </c>
    </row>
    <row r="64" spans="20:21" x14ac:dyDescent="0.2">
      <c r="T64" s="251">
        <v>24034</v>
      </c>
      <c r="U64" s="249">
        <v>33</v>
      </c>
    </row>
    <row r="65" spans="20:21" x14ac:dyDescent="0.2">
      <c r="T65" s="251">
        <v>24094</v>
      </c>
      <c r="U65" s="249">
        <v>32</v>
      </c>
    </row>
    <row r="66" spans="20:21" x14ac:dyDescent="0.2">
      <c r="T66" s="251">
        <v>24154</v>
      </c>
      <c r="U66" s="249">
        <v>31</v>
      </c>
    </row>
    <row r="67" spans="20:21" x14ac:dyDescent="0.2">
      <c r="T67" s="251">
        <v>24214</v>
      </c>
      <c r="U67" s="249">
        <v>30</v>
      </c>
    </row>
    <row r="68" spans="20:21" x14ac:dyDescent="0.2">
      <c r="T68" s="251">
        <v>24274</v>
      </c>
      <c r="U68" s="249">
        <v>29</v>
      </c>
    </row>
    <row r="69" spans="20:21" x14ac:dyDescent="0.2">
      <c r="T69" s="251">
        <v>24334</v>
      </c>
      <c r="U69" s="249">
        <v>28</v>
      </c>
    </row>
    <row r="70" spans="20:21" x14ac:dyDescent="0.2">
      <c r="T70" s="251">
        <v>24394</v>
      </c>
      <c r="U70" s="249">
        <v>27</v>
      </c>
    </row>
    <row r="71" spans="20:21" x14ac:dyDescent="0.2">
      <c r="T71" s="251">
        <v>24454</v>
      </c>
      <c r="U71" s="249">
        <v>26</v>
      </c>
    </row>
    <row r="72" spans="20:21" x14ac:dyDescent="0.2">
      <c r="T72" s="251">
        <v>24514</v>
      </c>
      <c r="U72" s="249">
        <v>25</v>
      </c>
    </row>
    <row r="73" spans="20:21" x14ac:dyDescent="0.2">
      <c r="T73" s="251">
        <v>24614</v>
      </c>
      <c r="U73" s="249">
        <v>24</v>
      </c>
    </row>
    <row r="74" spans="20:21" x14ac:dyDescent="0.2">
      <c r="T74" s="251">
        <v>24714</v>
      </c>
      <c r="U74" s="249">
        <v>23</v>
      </c>
    </row>
    <row r="75" spans="20:21" x14ac:dyDescent="0.2">
      <c r="T75" s="251">
        <v>24814</v>
      </c>
      <c r="U75" s="249">
        <v>22</v>
      </c>
    </row>
    <row r="76" spans="20:21" x14ac:dyDescent="0.2">
      <c r="T76" s="251">
        <v>24914</v>
      </c>
      <c r="U76" s="249">
        <v>21</v>
      </c>
    </row>
    <row r="77" spans="20:21" x14ac:dyDescent="0.2">
      <c r="T77" s="251">
        <v>25014</v>
      </c>
      <c r="U77" s="249">
        <v>20</v>
      </c>
    </row>
    <row r="78" spans="20:21" x14ac:dyDescent="0.2">
      <c r="T78" s="251">
        <v>25114</v>
      </c>
      <c r="U78" s="249">
        <v>19</v>
      </c>
    </row>
    <row r="79" spans="20:21" x14ac:dyDescent="0.2">
      <c r="T79" s="251">
        <v>25214</v>
      </c>
      <c r="U79" s="249">
        <v>18</v>
      </c>
    </row>
    <row r="80" spans="20:21" x14ac:dyDescent="0.2">
      <c r="T80" s="251">
        <v>25314</v>
      </c>
      <c r="U80" s="249">
        <v>17</v>
      </c>
    </row>
    <row r="81" spans="20:21" x14ac:dyDescent="0.2">
      <c r="T81" s="251">
        <v>25414</v>
      </c>
      <c r="U81" s="249">
        <v>16</v>
      </c>
    </row>
    <row r="82" spans="20:21" x14ac:dyDescent="0.2">
      <c r="T82" s="251">
        <v>25514</v>
      </c>
      <c r="U82" s="249">
        <v>15</v>
      </c>
    </row>
    <row r="83" spans="20:21" x14ac:dyDescent="0.2">
      <c r="T83" s="251">
        <v>25614</v>
      </c>
      <c r="U83" s="249">
        <v>14</v>
      </c>
    </row>
    <row r="84" spans="20:21" x14ac:dyDescent="0.2">
      <c r="T84" s="251">
        <v>25714</v>
      </c>
      <c r="U84" s="249">
        <v>13</v>
      </c>
    </row>
    <row r="85" spans="20:21" x14ac:dyDescent="0.2">
      <c r="T85" s="251">
        <v>25814</v>
      </c>
      <c r="U85" s="249">
        <v>12</v>
      </c>
    </row>
    <row r="86" spans="20:21" x14ac:dyDescent="0.2">
      <c r="T86" s="251">
        <v>25914</v>
      </c>
      <c r="U86" s="249">
        <v>11</v>
      </c>
    </row>
    <row r="87" spans="20:21" x14ac:dyDescent="0.2">
      <c r="T87" s="251">
        <v>30014</v>
      </c>
      <c r="U87" s="249">
        <v>10</v>
      </c>
    </row>
    <row r="88" spans="20:21" x14ac:dyDescent="0.2">
      <c r="T88" s="251">
        <v>30114</v>
      </c>
      <c r="U88" s="249">
        <v>9</v>
      </c>
    </row>
    <row r="89" spans="20:21" x14ac:dyDescent="0.2">
      <c r="T89" s="251">
        <v>30214</v>
      </c>
      <c r="U89" s="249">
        <v>8</v>
      </c>
    </row>
    <row r="90" spans="20:21" x14ac:dyDescent="0.2">
      <c r="T90" s="251">
        <v>30314</v>
      </c>
      <c r="U90" s="249">
        <v>7</v>
      </c>
    </row>
    <row r="91" spans="20:21" x14ac:dyDescent="0.2">
      <c r="T91" s="251">
        <v>30414</v>
      </c>
      <c r="U91" s="249">
        <v>6</v>
      </c>
    </row>
    <row r="92" spans="20:21" x14ac:dyDescent="0.2">
      <c r="T92" s="251">
        <v>30514</v>
      </c>
      <c r="U92" s="249">
        <v>5</v>
      </c>
    </row>
    <row r="93" spans="20:21" x14ac:dyDescent="0.2">
      <c r="T93" s="251">
        <v>30614</v>
      </c>
      <c r="U93" s="249">
        <v>4</v>
      </c>
    </row>
    <row r="94" spans="20:21" x14ac:dyDescent="0.2">
      <c r="T94" s="251">
        <v>30714</v>
      </c>
      <c r="U94" s="249">
        <v>3</v>
      </c>
    </row>
    <row r="95" spans="20:21" x14ac:dyDescent="0.2">
      <c r="T95" s="251">
        <v>30814</v>
      </c>
      <c r="U95" s="249">
        <v>2</v>
      </c>
    </row>
    <row r="96" spans="20:21" x14ac:dyDescent="0.2">
      <c r="T96" s="251">
        <v>30914</v>
      </c>
      <c r="U96" s="249">
        <v>1</v>
      </c>
    </row>
  </sheetData>
  <mergeCells count="18">
    <mergeCell ref="G6:G7"/>
    <mergeCell ref="A4:C4"/>
    <mergeCell ref="D4:E4"/>
    <mergeCell ref="N4:P4"/>
    <mergeCell ref="A6:A7"/>
    <mergeCell ref="B6:B7"/>
    <mergeCell ref="C6:C7"/>
    <mergeCell ref="D6:D7"/>
    <mergeCell ref="E6:E7"/>
    <mergeCell ref="F6:F7"/>
    <mergeCell ref="N5:P5"/>
    <mergeCell ref="A1:P1"/>
    <mergeCell ref="A2:P2"/>
    <mergeCell ref="A3:C3"/>
    <mergeCell ref="D3:E3"/>
    <mergeCell ref="F3:G3"/>
    <mergeCell ref="N3:P3"/>
    <mergeCell ref="I3:L3"/>
  </mergeCells>
  <conditionalFormatting sqref="G8:G21">
    <cfRule type="containsText" dxfId="3" priority="1" stopIfTrue="1" operator="containsText" text="1395">
      <formula>NOT(ISERROR(SEARCH("1395",G8)))</formula>
    </cfRule>
    <cfRule type="containsText" dxfId="2" priority="2" stopIfTrue="1" operator="containsText" text="1399">
      <formula>NOT(ISERROR(SEARCH("1399",G8)))</formula>
    </cfRule>
    <cfRule type="containsText" dxfId="1" priority="3" stopIfTrue="1" operator="containsText" text="1399">
      <formula>NOT(ISERROR(SEARCH("1399",G8)))</formula>
    </cfRule>
    <cfRule type="containsText" dxfId="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topLeftCell="A13" zoomScale="78" zoomScaleNormal="78" workbookViewId="0"/>
  </sheetViews>
  <sheetFormatPr defaultRowHeight="15.75" x14ac:dyDescent="0.2"/>
  <cols>
    <col min="1" max="1" width="2.5703125" style="94" customWidth="1"/>
    <col min="2" max="2" width="26.140625" style="113" bestFit="1" customWidth="1"/>
    <col min="3" max="3" width="28.42578125" style="94" bestFit="1" customWidth="1"/>
    <col min="4" max="4" width="27" style="394" hidden="1" customWidth="1"/>
    <col min="5" max="5" width="36.28515625" style="94" customWidth="1"/>
    <col min="6" max="6" width="2.42578125" style="94" customWidth="1"/>
    <col min="7" max="7" width="2.5703125" style="94" customWidth="1"/>
    <col min="8" max="8" width="119.85546875" style="94" customWidth="1"/>
    <col min="9" max="16384" width="9.140625" style="94"/>
  </cols>
  <sheetData>
    <row r="1" spans="1:13" ht="12" customHeight="1" x14ac:dyDescent="0.2">
      <c r="A1" s="92"/>
      <c r="B1" s="93"/>
      <c r="C1" s="92"/>
      <c r="D1" s="387"/>
      <c r="E1" s="92"/>
      <c r="F1" s="92"/>
      <c r="G1" s="90"/>
      <c r="H1" s="442" t="s">
        <v>98</v>
      </c>
    </row>
    <row r="2" spans="1:13" ht="51" customHeight="1" x14ac:dyDescent="0.2">
      <c r="A2" s="92"/>
      <c r="B2" s="451" t="s">
        <v>532</v>
      </c>
      <c r="C2" s="452"/>
      <c r="D2" s="452"/>
      <c r="E2" s="453"/>
      <c r="F2" s="92"/>
      <c r="H2" s="443"/>
      <c r="I2" s="91"/>
      <c r="J2" s="91"/>
      <c r="K2" s="91"/>
      <c r="L2" s="91"/>
      <c r="M2" s="95"/>
    </row>
    <row r="3" spans="1:13" ht="20.25" customHeight="1" x14ac:dyDescent="0.2">
      <c r="A3" s="92"/>
      <c r="B3" s="448" t="s">
        <v>20</v>
      </c>
      <c r="C3" s="449"/>
      <c r="D3" s="449"/>
      <c r="E3" s="450"/>
      <c r="F3" s="92"/>
      <c r="H3" s="443"/>
      <c r="I3" s="96"/>
      <c r="J3" s="96"/>
      <c r="K3" s="96"/>
      <c r="L3" s="96"/>
    </row>
    <row r="4" spans="1:13" ht="48" x14ac:dyDescent="0.2">
      <c r="A4" s="92"/>
      <c r="B4" s="454" t="s">
        <v>99</v>
      </c>
      <c r="C4" s="455"/>
      <c r="D4" s="455"/>
      <c r="E4" s="456"/>
      <c r="F4" s="92"/>
      <c r="H4" s="97" t="s">
        <v>86</v>
      </c>
      <c r="I4" s="98"/>
      <c r="J4" s="98"/>
      <c r="K4" s="98"/>
      <c r="L4" s="98"/>
    </row>
    <row r="5" spans="1:13" ht="45" customHeight="1" x14ac:dyDescent="0.2">
      <c r="A5" s="92"/>
      <c r="B5" s="444" t="s">
        <v>544</v>
      </c>
      <c r="C5" s="445"/>
      <c r="D5" s="446"/>
      <c r="E5" s="447"/>
      <c r="F5" s="92"/>
      <c r="H5" s="97" t="s">
        <v>87</v>
      </c>
      <c r="I5" s="98"/>
      <c r="J5" s="98"/>
      <c r="K5" s="98"/>
      <c r="L5" s="98"/>
    </row>
    <row r="6" spans="1:13" ht="39.75" customHeight="1" x14ac:dyDescent="0.2">
      <c r="A6" s="92"/>
      <c r="B6" s="131" t="s">
        <v>10</v>
      </c>
      <c r="C6" s="131" t="s">
        <v>11</v>
      </c>
      <c r="D6" s="388" t="s">
        <v>46</v>
      </c>
      <c r="E6" s="131" t="s">
        <v>71</v>
      </c>
      <c r="F6" s="92"/>
      <c r="H6" s="97" t="s">
        <v>88</v>
      </c>
      <c r="I6" s="98"/>
      <c r="J6" s="98"/>
      <c r="K6" s="98"/>
      <c r="L6" s="98"/>
    </row>
    <row r="7" spans="1:13" s="102" customFormat="1" ht="41.25" customHeight="1" x14ac:dyDescent="0.2">
      <c r="A7" s="99"/>
      <c r="B7" s="100" t="s">
        <v>533</v>
      </c>
      <c r="C7" s="129" t="s">
        <v>140</v>
      </c>
      <c r="D7" s="389" t="s">
        <v>518</v>
      </c>
      <c r="E7" s="101" t="s">
        <v>545</v>
      </c>
      <c r="F7" s="99"/>
      <c r="H7" s="97" t="s">
        <v>89</v>
      </c>
      <c r="I7" s="98"/>
      <c r="J7" s="98"/>
      <c r="K7" s="98"/>
      <c r="L7" s="98"/>
    </row>
    <row r="8" spans="1:13" s="102" customFormat="1" ht="41.25" customHeight="1" x14ac:dyDescent="0.2">
      <c r="A8" s="99"/>
      <c r="B8" s="100" t="s">
        <v>570</v>
      </c>
      <c r="C8" s="129" t="s">
        <v>335</v>
      </c>
      <c r="D8" s="389" t="s">
        <v>518</v>
      </c>
      <c r="E8" s="101" t="s">
        <v>546</v>
      </c>
      <c r="F8" s="99"/>
      <c r="H8" s="97" t="s">
        <v>90</v>
      </c>
      <c r="I8" s="98"/>
      <c r="J8" s="98"/>
      <c r="K8" s="98"/>
      <c r="L8" s="98"/>
    </row>
    <row r="9" spans="1:13" s="102" customFormat="1" ht="41.25" customHeight="1" x14ac:dyDescent="0.2">
      <c r="A9" s="99"/>
      <c r="B9" s="100" t="s">
        <v>571</v>
      </c>
      <c r="C9" s="129" t="s">
        <v>203</v>
      </c>
      <c r="D9" s="389" t="s">
        <v>518</v>
      </c>
      <c r="E9" s="101" t="s">
        <v>547</v>
      </c>
      <c r="F9" s="99"/>
      <c r="H9" s="97" t="s">
        <v>91</v>
      </c>
      <c r="I9" s="98"/>
      <c r="J9" s="98"/>
      <c r="K9" s="98"/>
      <c r="L9" s="98"/>
    </row>
    <row r="10" spans="1:13" s="102" customFormat="1" ht="41.25" customHeight="1" x14ac:dyDescent="0.2">
      <c r="A10" s="99"/>
      <c r="B10" s="100" t="s">
        <v>538</v>
      </c>
      <c r="C10" s="129" t="s">
        <v>534</v>
      </c>
      <c r="D10" s="389" t="s">
        <v>518</v>
      </c>
      <c r="E10" s="101" t="s">
        <v>548</v>
      </c>
      <c r="F10" s="99"/>
      <c r="H10" s="97" t="s">
        <v>92</v>
      </c>
      <c r="I10" s="98"/>
      <c r="J10" s="98"/>
      <c r="K10" s="98"/>
      <c r="L10" s="98"/>
    </row>
    <row r="11" spans="1:13" s="102" customFormat="1" ht="41.25" customHeight="1" x14ac:dyDescent="0.2">
      <c r="A11" s="99"/>
      <c r="B11" s="100" t="s">
        <v>537</v>
      </c>
      <c r="C11" s="130" t="s">
        <v>336</v>
      </c>
      <c r="D11" s="389" t="s">
        <v>518</v>
      </c>
      <c r="E11" s="101" t="s">
        <v>549</v>
      </c>
      <c r="F11" s="99"/>
      <c r="H11" s="97" t="s">
        <v>93</v>
      </c>
      <c r="I11" s="98"/>
      <c r="J11" s="98"/>
      <c r="K11" s="98"/>
      <c r="L11" s="98"/>
    </row>
    <row r="12" spans="1:13" s="102" customFormat="1" ht="41.25" customHeight="1" x14ac:dyDescent="0.2">
      <c r="A12" s="99"/>
      <c r="B12" s="100" t="s">
        <v>539</v>
      </c>
      <c r="C12" s="130" t="s">
        <v>562</v>
      </c>
      <c r="D12" s="389" t="s">
        <v>518</v>
      </c>
      <c r="E12" s="101" t="s">
        <v>550</v>
      </c>
      <c r="F12" s="99"/>
      <c r="H12" s="97" t="s">
        <v>94</v>
      </c>
      <c r="I12" s="98"/>
      <c r="J12" s="98"/>
      <c r="K12" s="98"/>
      <c r="L12" s="98"/>
    </row>
    <row r="13" spans="1:13" s="102" customFormat="1" ht="41.25" customHeight="1" x14ac:dyDescent="0.2">
      <c r="A13" s="99"/>
      <c r="B13" s="100" t="s">
        <v>572</v>
      </c>
      <c r="C13" s="129" t="s">
        <v>380</v>
      </c>
      <c r="D13" s="389" t="s">
        <v>518</v>
      </c>
      <c r="E13" s="101" t="s">
        <v>551</v>
      </c>
      <c r="F13" s="99"/>
      <c r="H13" s="97" t="s">
        <v>95</v>
      </c>
      <c r="I13" s="98"/>
      <c r="J13" s="98"/>
      <c r="K13" s="98"/>
      <c r="L13" s="98"/>
    </row>
    <row r="14" spans="1:13" s="102" customFormat="1" ht="41.25" customHeight="1" x14ac:dyDescent="0.2">
      <c r="A14" s="99"/>
      <c r="B14" s="100" t="s">
        <v>533</v>
      </c>
      <c r="C14" s="129" t="s">
        <v>535</v>
      </c>
      <c r="D14" s="389" t="s">
        <v>518</v>
      </c>
      <c r="E14" s="101" t="s">
        <v>552</v>
      </c>
      <c r="F14" s="99"/>
      <c r="H14" s="97" t="s">
        <v>96</v>
      </c>
      <c r="I14" s="98"/>
      <c r="J14" s="98"/>
      <c r="K14" s="98"/>
      <c r="L14" s="98"/>
    </row>
    <row r="15" spans="1:13" s="102" customFormat="1" ht="42" customHeight="1" x14ac:dyDescent="0.2">
      <c r="A15" s="99"/>
      <c r="B15" s="100" t="s">
        <v>533</v>
      </c>
      <c r="C15" s="129" t="s">
        <v>141</v>
      </c>
      <c r="D15" s="389" t="s">
        <v>518</v>
      </c>
      <c r="E15" s="101" t="s">
        <v>553</v>
      </c>
      <c r="F15" s="99"/>
      <c r="H15" s="97" t="s">
        <v>97</v>
      </c>
      <c r="I15" s="98"/>
      <c r="J15" s="98"/>
      <c r="K15" s="98"/>
      <c r="L15" s="98"/>
    </row>
    <row r="16" spans="1:13" s="102" customFormat="1" ht="43.5" customHeight="1" x14ac:dyDescent="0.2">
      <c r="A16" s="99"/>
      <c r="B16" s="100" t="s">
        <v>540</v>
      </c>
      <c r="C16" s="129" t="s">
        <v>337</v>
      </c>
      <c r="D16" s="389" t="s">
        <v>518</v>
      </c>
      <c r="E16" s="101" t="s">
        <v>554</v>
      </c>
      <c r="F16" s="99"/>
      <c r="H16" s="116" t="s">
        <v>41</v>
      </c>
      <c r="I16" s="103"/>
      <c r="J16" s="103"/>
      <c r="K16" s="103"/>
      <c r="L16" s="103"/>
    </row>
    <row r="17" spans="1:12" s="102" customFormat="1" ht="43.5" customHeight="1" x14ac:dyDescent="0.2">
      <c r="A17" s="99"/>
      <c r="B17" s="100" t="s">
        <v>541</v>
      </c>
      <c r="C17" s="129" t="s">
        <v>561</v>
      </c>
      <c r="D17" s="389" t="s">
        <v>518</v>
      </c>
      <c r="E17" s="101" t="s">
        <v>555</v>
      </c>
      <c r="F17" s="99"/>
      <c r="H17" s="115" t="s">
        <v>37</v>
      </c>
      <c r="I17" s="103"/>
      <c r="J17" s="103"/>
      <c r="K17" s="103"/>
      <c r="L17" s="103"/>
    </row>
    <row r="18" spans="1:12" s="102" customFormat="1" ht="43.5" customHeight="1" x14ac:dyDescent="0.2">
      <c r="A18" s="99"/>
      <c r="B18" s="100" t="s">
        <v>536</v>
      </c>
      <c r="C18" s="129" t="s">
        <v>379</v>
      </c>
      <c r="D18" s="389" t="s">
        <v>518</v>
      </c>
      <c r="E18" s="101" t="s">
        <v>556</v>
      </c>
      <c r="F18" s="99"/>
      <c r="H18" s="115" t="s">
        <v>38</v>
      </c>
      <c r="I18" s="103"/>
      <c r="J18" s="103"/>
      <c r="K18" s="103"/>
      <c r="L18" s="103"/>
    </row>
    <row r="19" spans="1:12" s="102" customFormat="1" ht="43.5" customHeight="1" x14ac:dyDescent="0.2">
      <c r="A19" s="99"/>
      <c r="B19" s="100" t="s">
        <v>540</v>
      </c>
      <c r="C19" s="129" t="s">
        <v>560</v>
      </c>
      <c r="D19" s="389" t="s">
        <v>518</v>
      </c>
      <c r="E19" s="101" t="s">
        <v>557</v>
      </c>
      <c r="F19" s="99"/>
      <c r="H19" s="115" t="s">
        <v>39</v>
      </c>
      <c r="I19" s="103"/>
      <c r="J19" s="103"/>
      <c r="K19" s="103"/>
      <c r="L19" s="103"/>
    </row>
    <row r="20" spans="1:12" s="104" customFormat="1" ht="43.5" customHeight="1" x14ac:dyDescent="0.2">
      <c r="A20" s="99"/>
      <c r="B20" s="100" t="s">
        <v>542</v>
      </c>
      <c r="C20" s="129" t="s">
        <v>382</v>
      </c>
      <c r="D20" s="389" t="s">
        <v>518</v>
      </c>
      <c r="E20" s="101" t="s">
        <v>558</v>
      </c>
      <c r="F20" s="99"/>
      <c r="H20" s="115" t="s">
        <v>40</v>
      </c>
      <c r="I20" s="103"/>
      <c r="J20" s="103"/>
      <c r="K20" s="103"/>
      <c r="L20" s="103"/>
    </row>
    <row r="21" spans="1:12" s="104" customFormat="1" ht="42.75" customHeight="1" x14ac:dyDescent="0.2">
      <c r="A21" s="99"/>
      <c r="B21" s="100" t="s">
        <v>573</v>
      </c>
      <c r="C21" s="129" t="s">
        <v>381</v>
      </c>
      <c r="D21" s="389" t="s">
        <v>518</v>
      </c>
      <c r="E21" s="101" t="s">
        <v>559</v>
      </c>
      <c r="F21" s="99"/>
      <c r="H21" s="116" t="s">
        <v>45</v>
      </c>
      <c r="I21" s="103"/>
      <c r="J21" s="105"/>
      <c r="K21" s="105"/>
      <c r="L21" s="105"/>
    </row>
    <row r="22" spans="1:12" s="104" customFormat="1" ht="42.75" customHeight="1" x14ac:dyDescent="0.2">
      <c r="A22" s="99"/>
      <c r="B22" s="100" t="s">
        <v>543</v>
      </c>
      <c r="C22" s="208" t="s">
        <v>194</v>
      </c>
      <c r="D22" s="389"/>
      <c r="E22" s="101"/>
      <c r="F22" s="99"/>
      <c r="H22" s="114" t="s">
        <v>42</v>
      </c>
      <c r="I22" s="106"/>
      <c r="J22" s="105"/>
      <c r="K22" s="105"/>
      <c r="L22" s="105"/>
    </row>
    <row r="23" spans="1:12" s="102" customFormat="1" ht="42.75" customHeight="1" x14ac:dyDescent="0.2">
      <c r="A23" s="99"/>
      <c r="B23" s="92"/>
      <c r="C23" s="92"/>
      <c r="D23" s="387"/>
      <c r="E23" s="190"/>
      <c r="F23" s="99"/>
      <c r="H23" s="114" t="s">
        <v>43</v>
      </c>
      <c r="I23" s="106"/>
      <c r="J23" s="105"/>
      <c r="K23" s="105"/>
      <c r="L23" s="105"/>
    </row>
    <row r="24" spans="1:12" s="102" customFormat="1" ht="42.75" customHeight="1" x14ac:dyDescent="0.2">
      <c r="A24" s="110"/>
      <c r="B24" s="107"/>
      <c r="C24" s="95"/>
      <c r="D24" s="390"/>
      <c r="E24" s="95"/>
      <c r="F24" s="110"/>
      <c r="H24" s="114" t="s">
        <v>44</v>
      </c>
      <c r="I24" s="106"/>
      <c r="J24" s="105"/>
      <c r="K24" s="105"/>
      <c r="L24" s="105"/>
    </row>
    <row r="25" spans="1:12" s="102" customFormat="1" ht="42.75" customHeight="1" x14ac:dyDescent="0.2">
      <c r="A25" s="110"/>
      <c r="D25" s="391"/>
      <c r="F25" s="110"/>
      <c r="G25" s="95"/>
      <c r="J25" s="108"/>
      <c r="K25" s="108"/>
      <c r="L25" s="108"/>
    </row>
    <row r="26" spans="1:12" s="102" customFormat="1" ht="42.75" customHeight="1" x14ac:dyDescent="0.2">
      <c r="A26" s="112"/>
      <c r="D26" s="391"/>
      <c r="F26" s="112"/>
    </row>
    <row r="27" spans="1:12" s="102" customFormat="1" ht="42.75" customHeight="1" x14ac:dyDescent="0.2">
      <c r="A27" s="112"/>
      <c r="D27" s="391"/>
      <c r="F27" s="112"/>
    </row>
    <row r="28" spans="1:12" s="102" customFormat="1" ht="42.75" customHeight="1" x14ac:dyDescent="0.2">
      <c r="A28" s="111"/>
      <c r="B28" s="109"/>
      <c r="C28" s="109"/>
      <c r="D28" s="392"/>
      <c r="E28" s="109"/>
      <c r="F28" s="111"/>
      <c r="H28" s="109"/>
      <c r="I28" s="109"/>
      <c r="J28" s="109"/>
      <c r="K28" s="109"/>
      <c r="L28" s="109"/>
    </row>
    <row r="29" spans="1:12" s="109" customFormat="1" ht="42.75" customHeight="1" x14ac:dyDescent="0.2">
      <c r="A29" s="111"/>
      <c r="D29" s="392"/>
      <c r="F29" s="111"/>
    </row>
    <row r="30" spans="1:12" s="109" customFormat="1" ht="42.75" customHeight="1" x14ac:dyDescent="0.2">
      <c r="A30" s="111"/>
      <c r="D30" s="392"/>
      <c r="F30" s="111"/>
    </row>
    <row r="31" spans="1:12" s="109" customFormat="1" ht="42.75" customHeight="1" x14ac:dyDescent="0.2">
      <c r="A31" s="111"/>
      <c r="D31" s="392"/>
      <c r="F31" s="111"/>
    </row>
    <row r="32" spans="1:12" s="109" customFormat="1" ht="42.75" customHeight="1" x14ac:dyDescent="0.2">
      <c r="A32" s="111"/>
      <c r="B32" s="111"/>
      <c r="C32" s="111"/>
      <c r="D32" s="393"/>
      <c r="E32" s="111"/>
      <c r="F32" s="111"/>
      <c r="H32" s="111"/>
      <c r="I32" s="111"/>
      <c r="J32" s="111"/>
      <c r="K32" s="111"/>
      <c r="L32" s="111"/>
    </row>
    <row r="33" spans="1:12" s="111" customFormat="1" ht="42.75" customHeight="1" x14ac:dyDescent="0.2">
      <c r="D33" s="393"/>
    </row>
    <row r="34" spans="1:12" s="111" customFormat="1" ht="34.5" customHeight="1" x14ac:dyDescent="0.2">
      <c r="A34" s="94"/>
      <c r="D34" s="393"/>
      <c r="F34" s="94"/>
    </row>
    <row r="35" spans="1:12" s="111" customFormat="1" ht="47.25" customHeight="1" x14ac:dyDescent="0.2">
      <c r="A35" s="94"/>
      <c r="D35" s="393"/>
      <c r="F35" s="94"/>
    </row>
    <row r="36" spans="1:12" s="111" customFormat="1" ht="36.75" customHeight="1" x14ac:dyDescent="0.2">
      <c r="A36" s="94"/>
      <c r="D36" s="393"/>
      <c r="F36" s="94"/>
    </row>
    <row r="37" spans="1:12" s="111" customFormat="1" ht="47.25" customHeight="1" x14ac:dyDescent="0.2">
      <c r="A37" s="94"/>
      <c r="D37" s="393"/>
      <c r="F37" s="94"/>
    </row>
    <row r="38" spans="1:12" s="111" customFormat="1" ht="51" customHeight="1" x14ac:dyDescent="0.2">
      <c r="A38" s="94"/>
      <c r="D38" s="393"/>
      <c r="F38" s="94"/>
    </row>
    <row r="39" spans="1:12" s="111" customFormat="1" ht="56.25" customHeight="1" x14ac:dyDescent="0.2">
      <c r="A39" s="94"/>
      <c r="D39" s="393"/>
      <c r="F39" s="94"/>
    </row>
    <row r="40" spans="1:12" s="111" customFormat="1" ht="49.5" customHeight="1" x14ac:dyDescent="0.2">
      <c r="A40" s="94"/>
      <c r="B40" s="113"/>
      <c r="C40" s="94"/>
      <c r="D40" s="394"/>
      <c r="E40" s="94"/>
      <c r="F40" s="94"/>
      <c r="H40" s="94"/>
      <c r="I40" s="94"/>
      <c r="J40" s="94"/>
      <c r="K40" s="94"/>
      <c r="L40" s="94"/>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100m.'!C3" display="100 Metre"/>
    <hyperlink ref="C15" location="UZUN!A1" display="Uzun Atlama"/>
    <hyperlink ref="C22" location="'Genel Puan Tablosu'!A1" display="Genel Puan Durumu"/>
    <hyperlink ref="C8" location="'100m.'!C3" display="100 Metre"/>
    <hyperlink ref="C11" location="FırlatmaTopu!A1" display="Fırlatma Topu"/>
    <hyperlink ref="C16" location="Yüksek!D3" display="Yüksek  Atlama"/>
    <hyperlink ref="C12" location="FırlatmaTopu!A1" display="Fırlatma Topu"/>
    <hyperlink ref="C13" location="'4x100m.'!A1" display="4x100 Metre"/>
    <hyperlink ref="C20" location="'800m.'!A1" display="800 Metre"/>
    <hyperlink ref="C21" location="'4x100m.'!A1" display="4x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row>
    <row r="2" spans="1:15" ht="18" customHeight="1" x14ac:dyDescent="0.2">
      <c r="A2" s="462" t="str">
        <f>'YARIŞMA BİLGİLERİ'!F19</f>
        <v>3.Ulusal Bayrak Festivali Yarışmaları ve Olimpik Baraj Yarışmaları</v>
      </c>
      <c r="B2" s="462"/>
      <c r="C2" s="462"/>
      <c r="D2" s="462"/>
      <c r="E2" s="462"/>
      <c r="F2" s="462"/>
      <c r="G2" s="462"/>
      <c r="H2" s="462"/>
      <c r="I2" s="462"/>
      <c r="J2" s="462"/>
      <c r="K2" s="462"/>
      <c r="L2" s="462"/>
      <c r="M2" s="462"/>
      <c r="N2" s="462"/>
      <c r="O2" s="462"/>
    </row>
    <row r="3" spans="1:15" ht="23.25" customHeight="1" x14ac:dyDescent="0.2">
      <c r="A3" s="463" t="s">
        <v>517</v>
      </c>
      <c r="B3" s="463"/>
      <c r="C3" s="463"/>
      <c r="D3" s="463"/>
      <c r="E3" s="463"/>
      <c r="F3" s="463"/>
      <c r="G3" s="463"/>
      <c r="H3" s="463"/>
      <c r="I3" s="463"/>
      <c r="J3" s="463"/>
      <c r="K3" s="463"/>
      <c r="L3" s="463"/>
      <c r="M3" s="463"/>
      <c r="N3" s="463"/>
      <c r="O3" s="463"/>
    </row>
    <row r="4" spans="1:15" ht="23.25" customHeight="1" x14ac:dyDescent="0.3">
      <c r="A4" s="465" t="s">
        <v>198</v>
      </c>
      <c r="B4" s="465"/>
      <c r="C4" s="465"/>
      <c r="D4" s="465"/>
      <c r="E4" s="465"/>
      <c r="F4" s="465"/>
      <c r="G4" s="465"/>
      <c r="H4" s="233"/>
      <c r="I4" s="464" t="s">
        <v>199</v>
      </c>
      <c r="J4" s="464"/>
      <c r="K4" s="464"/>
      <c r="L4" s="464"/>
      <c r="M4" s="464"/>
      <c r="N4" s="464"/>
      <c r="O4" s="464"/>
    </row>
    <row r="5" spans="1:15" ht="46.5" customHeight="1" x14ac:dyDescent="0.2">
      <c r="A5" s="204" t="s">
        <v>519</v>
      </c>
      <c r="B5" s="204" t="s">
        <v>70</v>
      </c>
      <c r="C5" s="204" t="s">
        <v>69</v>
      </c>
      <c r="D5" s="205" t="s">
        <v>13</v>
      </c>
      <c r="E5" s="206" t="s">
        <v>14</v>
      </c>
      <c r="F5" s="206" t="s">
        <v>515</v>
      </c>
      <c r="G5" s="207" t="s">
        <v>196</v>
      </c>
      <c r="H5" s="231"/>
      <c r="I5" s="232" t="s">
        <v>6</v>
      </c>
      <c r="J5" s="234"/>
      <c r="K5" s="232" t="s">
        <v>68</v>
      </c>
      <c r="L5" s="232" t="s">
        <v>21</v>
      </c>
      <c r="M5" s="232" t="s">
        <v>7</v>
      </c>
      <c r="N5" s="232" t="s">
        <v>515</v>
      </c>
      <c r="O5" s="232" t="s">
        <v>201</v>
      </c>
    </row>
    <row r="6" spans="1:15" ht="46.5" customHeight="1" x14ac:dyDescent="0.2">
      <c r="A6" s="335">
        <v>1</v>
      </c>
      <c r="B6" s="336" t="s">
        <v>62</v>
      </c>
      <c r="C6" s="337" t="str">
        <f>IF(ISERROR(VLOOKUP(B6,'KAYIT LİSTESİ'!$B$4:$H$1158,2,0)),"",(VLOOKUP(B6,'KAYIT LİSTESİ'!$B$4:$H$1158,2,0)))</f>
        <v/>
      </c>
      <c r="D6" s="338" t="str">
        <f>IF(ISERROR(VLOOKUP(B6,'KAYIT LİSTESİ'!$B$4:$H$1158,4,0)),"",(VLOOKUP(B6,'KAYIT LİSTESİ'!$B$4:$H$1158,4,0)))</f>
        <v/>
      </c>
      <c r="E6" s="339" t="str">
        <f>IF(ISERROR(VLOOKUP(B6,'KAYIT LİSTESİ'!$B$4:$H$1158,5,0)),"",(VLOOKUP(B6,'KAYIT LİSTESİ'!$B$4:$H$1158,5,0)))</f>
        <v/>
      </c>
      <c r="F6" s="339" t="str">
        <f>IF(ISERROR(VLOOKUP(B6,'KAYIT LİSTESİ'!$B$4:$H$1158,6,0)),"",(VLOOKUP(B6,'KAYIT LİSTESİ'!$B$4:$H$1158,6,0)))</f>
        <v/>
      </c>
      <c r="G6" s="340"/>
      <c r="H6" s="231"/>
      <c r="I6" s="335">
        <v>1</v>
      </c>
      <c r="J6" s="336" t="s">
        <v>167</v>
      </c>
      <c r="K6" s="354" t="str">
        <f>IF(ISERROR(VLOOKUP(J6,'KAYIT LİSTESİ'!$B$4:$H$1158,2,0)),"",(VLOOKUP(J6,'KAYIT LİSTESİ'!$B$4:$H$1158,2,0)))</f>
        <v/>
      </c>
      <c r="L6" s="355" t="str">
        <f>IF(ISERROR(VLOOKUP(J6,'KAYIT LİSTESİ'!$B$4:$H$1158,4,0)),"",(VLOOKUP(J6,'KAYIT LİSTESİ'!$B$4:$H$1158,4,0)))</f>
        <v/>
      </c>
      <c r="M6" s="344" t="str">
        <f>IF(ISERROR(VLOOKUP(J6,'KAYIT LİSTESİ'!$B$4:$H$1158,5,0)),"",(VLOOKUP(J6,'KAYIT LİSTESİ'!$B$4:$H$1158,5,0)))</f>
        <v/>
      </c>
      <c r="N6" s="344" t="str">
        <f>IF(ISERROR(VLOOKUP(J6,'KAYIT LİSTESİ'!$B$4:$H$1158,6,0)),"",(VLOOKUP(J6,'KAYIT LİSTESİ'!$B$4:$H$1158,6,0)))</f>
        <v/>
      </c>
      <c r="O6" s="357"/>
    </row>
    <row r="7" spans="1:15" ht="46.5" customHeight="1" x14ac:dyDescent="0.2">
      <c r="A7" s="335">
        <v>2</v>
      </c>
      <c r="B7" s="336" t="s">
        <v>63</v>
      </c>
      <c r="C7" s="337" t="str">
        <f>IF(ISERROR(VLOOKUP(B7,'KAYIT LİSTESİ'!$B$4:$H$1158,2,0)),"",(VLOOKUP(B7,'KAYIT LİSTESİ'!$B$4:$H$1158,2,0)))</f>
        <v/>
      </c>
      <c r="D7" s="338" t="str">
        <f>IF(ISERROR(VLOOKUP(B7,'KAYIT LİSTESİ'!$B$4:$H$1158,4,0)),"",(VLOOKUP(B7,'KAYIT LİSTESİ'!$B$4:$H$1158,4,0)))</f>
        <v/>
      </c>
      <c r="E7" s="339" t="str">
        <f>IF(ISERROR(VLOOKUP(B7,'KAYIT LİSTESİ'!$B$4:$H$1158,5,0)),"",(VLOOKUP(B7,'KAYIT LİSTESİ'!$B$4:$H$1158,5,0)))</f>
        <v/>
      </c>
      <c r="F7" s="339" t="str">
        <f>IF(ISERROR(VLOOKUP(B7,'KAYIT LİSTESİ'!$B$4:$H$1158,6,0)),"",(VLOOKUP(B7,'KAYIT LİSTESİ'!$B$4:$H$1158,6,0)))</f>
        <v/>
      </c>
      <c r="G7" s="340"/>
      <c r="H7" s="231"/>
      <c r="I7" s="335">
        <v>2</v>
      </c>
      <c r="J7" s="336" t="s">
        <v>168</v>
      </c>
      <c r="K7" s="354" t="str">
        <f>IF(ISERROR(VLOOKUP(J7,'KAYIT LİSTESİ'!$B$4:$H$1158,2,0)),"",(VLOOKUP(J7,'KAYIT LİSTESİ'!$B$4:$H$1158,2,0)))</f>
        <v/>
      </c>
      <c r="L7" s="355" t="str">
        <f>IF(ISERROR(VLOOKUP(J7,'KAYIT LİSTESİ'!$B$4:$H$1158,4,0)),"",(VLOOKUP(J7,'KAYIT LİSTESİ'!$B$4:$H$1158,4,0)))</f>
        <v/>
      </c>
      <c r="M7" s="344" t="str">
        <f>IF(ISERROR(VLOOKUP(J7,'KAYIT LİSTESİ'!$B$4:$H$1158,5,0)),"",(VLOOKUP(J7,'KAYIT LİSTESİ'!$B$4:$H$1158,5,0)))</f>
        <v/>
      </c>
      <c r="N7" s="344" t="str">
        <f>IF(ISERROR(VLOOKUP(J7,'KAYIT LİSTESİ'!$B$4:$H$1158,6,0)),"",(VLOOKUP(J7,'KAYIT LİSTESİ'!$B$4:$H$1158,6,0)))</f>
        <v/>
      </c>
      <c r="O7" s="357"/>
    </row>
    <row r="8" spans="1:15" ht="46.5" customHeight="1" x14ac:dyDescent="0.2">
      <c r="A8" s="335">
        <v>3</v>
      </c>
      <c r="B8" s="336" t="s">
        <v>64</v>
      </c>
      <c r="C8" s="337" t="str">
        <f>IF(ISERROR(VLOOKUP(B8,'KAYIT LİSTESİ'!$B$4:$H$1158,2,0)),"",(VLOOKUP(B8,'KAYIT LİSTESİ'!$B$4:$H$1158,2,0)))</f>
        <v/>
      </c>
      <c r="D8" s="338" t="str">
        <f>IF(ISERROR(VLOOKUP(B8,'KAYIT LİSTESİ'!$B$4:$H$1158,4,0)),"",(VLOOKUP(B8,'KAYIT LİSTESİ'!$B$4:$H$1158,4,0)))</f>
        <v/>
      </c>
      <c r="E8" s="339" t="str">
        <f>IF(ISERROR(VLOOKUP(B8,'KAYIT LİSTESİ'!$B$4:$H$1158,5,0)),"",(VLOOKUP(B8,'KAYIT LİSTESİ'!$B$4:$H$1158,5,0)))</f>
        <v/>
      </c>
      <c r="F8" s="339" t="str">
        <f>IF(ISERROR(VLOOKUP(B8,'KAYIT LİSTESİ'!$B$4:$H$1158,6,0)),"",(VLOOKUP(B8,'KAYIT LİSTESİ'!$B$4:$H$1158,6,0)))</f>
        <v/>
      </c>
      <c r="G8" s="340"/>
      <c r="H8" s="231"/>
      <c r="I8" s="335">
        <v>3</v>
      </c>
      <c r="J8" s="336" t="s">
        <v>169</v>
      </c>
      <c r="K8" s="354" t="str">
        <f>IF(ISERROR(VLOOKUP(J8,'KAYIT LİSTESİ'!$B$4:$H$1158,2,0)),"",(VLOOKUP(J8,'KAYIT LİSTESİ'!$B$4:$H$1158,2,0)))</f>
        <v/>
      </c>
      <c r="L8" s="355" t="str">
        <f>IF(ISERROR(VLOOKUP(J8,'KAYIT LİSTESİ'!$B$4:$H$1158,4,0)),"",(VLOOKUP(J8,'KAYIT LİSTESİ'!$B$4:$H$1158,4,0)))</f>
        <v/>
      </c>
      <c r="M8" s="344" t="str">
        <f>IF(ISERROR(VLOOKUP(J8,'KAYIT LİSTESİ'!$B$4:$H$1158,5,0)),"",(VLOOKUP(J8,'KAYIT LİSTESİ'!$B$4:$H$1158,5,0)))</f>
        <v/>
      </c>
      <c r="N8" s="344" t="str">
        <f>IF(ISERROR(VLOOKUP(J8,'KAYIT LİSTESİ'!$B$4:$H$1158,6,0)),"",(VLOOKUP(J8,'KAYIT LİSTESİ'!$B$4:$H$1158,6,0)))</f>
        <v/>
      </c>
      <c r="O8" s="357"/>
    </row>
    <row r="9" spans="1:15" ht="46.5" customHeight="1" x14ac:dyDescent="0.2">
      <c r="A9" s="335">
        <v>4</v>
      </c>
      <c r="B9" s="336" t="s">
        <v>65</v>
      </c>
      <c r="C9" s="337" t="str">
        <f>IF(ISERROR(VLOOKUP(B9,'KAYIT LİSTESİ'!$B$4:$H$1158,2,0)),"",(VLOOKUP(B9,'KAYIT LİSTESİ'!$B$4:$H$1158,2,0)))</f>
        <v/>
      </c>
      <c r="D9" s="338" t="str">
        <f>IF(ISERROR(VLOOKUP(B9,'KAYIT LİSTESİ'!$B$4:$H$1158,4,0)),"",(VLOOKUP(B9,'KAYIT LİSTESİ'!$B$4:$H$1158,4,0)))</f>
        <v/>
      </c>
      <c r="E9" s="339" t="str">
        <f>IF(ISERROR(VLOOKUP(B9,'KAYIT LİSTESİ'!$B$4:$H$1158,5,0)),"",(VLOOKUP(B9,'KAYIT LİSTESİ'!$B$4:$H$1158,5,0)))</f>
        <v/>
      </c>
      <c r="F9" s="339" t="str">
        <f>IF(ISERROR(VLOOKUP(B9,'KAYIT LİSTESİ'!$B$4:$H$1158,6,0)),"",(VLOOKUP(B9,'KAYIT LİSTESİ'!$B$4:$H$1158,6,0)))</f>
        <v/>
      </c>
      <c r="G9" s="340"/>
      <c r="H9" s="231"/>
      <c r="I9" s="335">
        <v>4</v>
      </c>
      <c r="J9" s="336" t="s">
        <v>170</v>
      </c>
      <c r="K9" s="354" t="str">
        <f>IF(ISERROR(VLOOKUP(J9,'KAYIT LİSTESİ'!$B$4:$H$1158,2,0)),"",(VLOOKUP(J9,'KAYIT LİSTESİ'!$B$4:$H$1158,2,0)))</f>
        <v/>
      </c>
      <c r="L9" s="355" t="str">
        <f>IF(ISERROR(VLOOKUP(J9,'KAYIT LİSTESİ'!$B$4:$H$1158,4,0)),"",(VLOOKUP(J9,'KAYIT LİSTESİ'!$B$4:$H$1158,4,0)))</f>
        <v/>
      </c>
      <c r="M9" s="344" t="str">
        <f>IF(ISERROR(VLOOKUP(J9,'KAYIT LİSTESİ'!$B$4:$H$1158,5,0)),"",(VLOOKUP(J9,'KAYIT LİSTESİ'!$B$4:$H$1158,5,0)))</f>
        <v/>
      </c>
      <c r="N9" s="344" t="str">
        <f>IF(ISERROR(VLOOKUP(J9,'KAYIT LİSTESİ'!$B$4:$H$1158,6,0)),"",(VLOOKUP(J9,'KAYIT LİSTESİ'!$B$4:$H$1158,6,0)))</f>
        <v/>
      </c>
      <c r="O9" s="357"/>
    </row>
    <row r="10" spans="1:15" ht="46.5" customHeight="1" x14ac:dyDescent="0.2">
      <c r="A10" s="335">
        <v>5</v>
      </c>
      <c r="B10" s="336" t="s">
        <v>66</v>
      </c>
      <c r="C10" s="337" t="str">
        <f>IF(ISERROR(VLOOKUP(B10,'KAYIT LİSTESİ'!$B$4:$H$1158,2,0)),"",(VLOOKUP(B10,'KAYIT LİSTESİ'!$B$4:$H$1158,2,0)))</f>
        <v/>
      </c>
      <c r="D10" s="338" t="str">
        <f>IF(ISERROR(VLOOKUP(B10,'KAYIT LİSTESİ'!$B$4:$H$1158,4,0)),"",(VLOOKUP(B10,'KAYIT LİSTESİ'!$B$4:$H$1158,4,0)))</f>
        <v/>
      </c>
      <c r="E10" s="339" t="str">
        <f>IF(ISERROR(VLOOKUP(B10,'KAYIT LİSTESİ'!$B$4:$H$1158,5,0)),"",(VLOOKUP(B10,'KAYIT LİSTESİ'!$B$4:$H$1158,5,0)))</f>
        <v/>
      </c>
      <c r="F10" s="339" t="str">
        <f>IF(ISERROR(VLOOKUP(B10,'KAYIT LİSTESİ'!$B$4:$H$1158,6,0)),"",(VLOOKUP(B10,'KAYIT LİSTESİ'!$B$4:$H$1158,6,0)))</f>
        <v/>
      </c>
      <c r="G10" s="340"/>
      <c r="H10" s="231"/>
      <c r="I10" s="335">
        <v>5</v>
      </c>
      <c r="J10" s="336" t="s">
        <v>171</v>
      </c>
      <c r="K10" s="354" t="str">
        <f>IF(ISERROR(VLOOKUP(J10,'KAYIT LİSTESİ'!$B$4:$H$1158,2,0)),"",(VLOOKUP(J10,'KAYIT LİSTESİ'!$B$4:$H$1158,2,0)))</f>
        <v/>
      </c>
      <c r="L10" s="355" t="str">
        <f>IF(ISERROR(VLOOKUP(J10,'KAYIT LİSTESİ'!$B$4:$H$1158,4,0)),"",(VLOOKUP(J10,'KAYIT LİSTESİ'!$B$4:$H$1158,4,0)))</f>
        <v/>
      </c>
      <c r="M10" s="344" t="str">
        <f>IF(ISERROR(VLOOKUP(J10,'KAYIT LİSTESİ'!$B$4:$H$1158,5,0)),"",(VLOOKUP(J10,'KAYIT LİSTESİ'!$B$4:$H$1158,5,0)))</f>
        <v/>
      </c>
      <c r="N10" s="344" t="str">
        <f>IF(ISERROR(VLOOKUP(J10,'KAYIT LİSTESİ'!$B$4:$H$1158,6,0)),"",(VLOOKUP(J10,'KAYIT LİSTESİ'!$B$4:$H$1158,6,0)))</f>
        <v/>
      </c>
      <c r="O10" s="357"/>
    </row>
    <row r="11" spans="1:15" ht="46.5" customHeight="1" x14ac:dyDescent="0.2">
      <c r="A11" s="335">
        <v>6</v>
      </c>
      <c r="B11" s="336" t="s">
        <v>67</v>
      </c>
      <c r="C11" s="337" t="str">
        <f>IF(ISERROR(VLOOKUP(B11,'KAYIT LİSTESİ'!$B$4:$H$1158,2,0)),"",(VLOOKUP(B11,'KAYIT LİSTESİ'!$B$4:$H$1158,2,0)))</f>
        <v/>
      </c>
      <c r="D11" s="338" t="str">
        <f>IF(ISERROR(VLOOKUP(B11,'KAYIT LİSTESİ'!$B$4:$H$1158,4,0)),"",(VLOOKUP(B11,'KAYIT LİSTESİ'!$B$4:$H$1158,4,0)))</f>
        <v/>
      </c>
      <c r="E11" s="339" t="str">
        <f>IF(ISERROR(VLOOKUP(B11,'KAYIT LİSTESİ'!$B$4:$H$1158,5,0)),"",(VLOOKUP(B11,'KAYIT LİSTESİ'!$B$4:$H$1158,5,0)))</f>
        <v/>
      </c>
      <c r="F11" s="339" t="str">
        <f>IF(ISERROR(VLOOKUP(B11,'KAYIT LİSTESİ'!$B$4:$H$1158,6,0)),"",(VLOOKUP(B11,'KAYIT LİSTESİ'!$B$4:$H$1158,6,0)))</f>
        <v/>
      </c>
      <c r="G11" s="340"/>
      <c r="H11" s="231"/>
      <c r="I11" s="335">
        <v>6</v>
      </c>
      <c r="J11" s="336" t="s">
        <v>172</v>
      </c>
      <c r="K11" s="354" t="str">
        <f>IF(ISERROR(VLOOKUP(J11,'KAYIT LİSTESİ'!$B$4:$H$1158,2,0)),"",(VLOOKUP(J11,'KAYIT LİSTESİ'!$B$4:$H$1158,2,0)))</f>
        <v/>
      </c>
      <c r="L11" s="355" t="str">
        <f>IF(ISERROR(VLOOKUP(J11,'KAYIT LİSTESİ'!$B$4:$H$1158,4,0)),"",(VLOOKUP(J11,'KAYIT LİSTESİ'!$B$4:$H$1158,4,0)))</f>
        <v/>
      </c>
      <c r="M11" s="344" t="str">
        <f>IF(ISERROR(VLOOKUP(J11,'KAYIT LİSTESİ'!$B$4:$H$1158,5,0)),"",(VLOOKUP(J11,'KAYIT LİSTESİ'!$B$4:$H$1158,5,0)))</f>
        <v/>
      </c>
      <c r="N11" s="344" t="str">
        <f>IF(ISERROR(VLOOKUP(J11,'KAYIT LİSTESİ'!$B$4:$H$1158,6,0)),"",(VLOOKUP(J11,'KAYIT LİSTESİ'!$B$4:$H$1158,6,0)))</f>
        <v/>
      </c>
      <c r="O11" s="357"/>
    </row>
    <row r="12" spans="1:15" ht="46.5" customHeight="1" x14ac:dyDescent="0.2">
      <c r="A12" s="335">
        <v>7</v>
      </c>
      <c r="B12" s="336" t="s">
        <v>192</v>
      </c>
      <c r="C12" s="337" t="str">
        <f>IF(ISERROR(VLOOKUP(B12,'KAYIT LİSTESİ'!$B$4:$H$1158,2,0)),"",(VLOOKUP(B12,'KAYIT LİSTESİ'!$B$4:$H$1158,2,0)))</f>
        <v/>
      </c>
      <c r="D12" s="338" t="str">
        <f>IF(ISERROR(VLOOKUP(B12,'KAYIT LİSTESİ'!$B$4:$H$1158,4,0)),"",(VLOOKUP(B12,'KAYIT LİSTESİ'!$B$4:$H$1158,4,0)))</f>
        <v/>
      </c>
      <c r="E12" s="339" t="str">
        <f>IF(ISERROR(VLOOKUP(B12,'KAYIT LİSTESİ'!$B$4:$H$1158,5,0)),"",(VLOOKUP(B12,'KAYIT LİSTESİ'!$B$4:$H$1158,5,0)))</f>
        <v/>
      </c>
      <c r="F12" s="339" t="str">
        <f>IF(ISERROR(VLOOKUP(B12,'KAYIT LİSTESİ'!$B$4:$H$1158,6,0)),"",(VLOOKUP(B12,'KAYIT LİSTESİ'!$B$4:$H$1158,6,0)))</f>
        <v/>
      </c>
      <c r="G12" s="340"/>
      <c r="H12" s="231"/>
      <c r="I12" s="335">
        <v>7</v>
      </c>
      <c r="J12" s="336" t="s">
        <v>173</v>
      </c>
      <c r="K12" s="354" t="str">
        <f>IF(ISERROR(VLOOKUP(J12,'KAYIT LİSTESİ'!$B$4:$H$1158,2,0)),"",(VLOOKUP(J12,'KAYIT LİSTESİ'!$B$4:$H$1158,2,0)))</f>
        <v/>
      </c>
      <c r="L12" s="355" t="str">
        <f>IF(ISERROR(VLOOKUP(J12,'KAYIT LİSTESİ'!$B$4:$H$1158,4,0)),"",(VLOOKUP(J12,'KAYIT LİSTESİ'!$B$4:$H$1158,4,0)))</f>
        <v/>
      </c>
      <c r="M12" s="344" t="str">
        <f>IF(ISERROR(VLOOKUP(J12,'KAYIT LİSTESİ'!$B$4:$H$1158,5,0)),"",(VLOOKUP(J12,'KAYIT LİSTESİ'!$B$4:$H$1158,5,0)))</f>
        <v/>
      </c>
      <c r="N12" s="344" t="str">
        <f>IF(ISERROR(VLOOKUP(J12,'KAYIT LİSTESİ'!$B$4:$H$1158,6,0)),"",(VLOOKUP(J12,'KAYIT LİSTESİ'!$B$4:$H$1158,6,0)))</f>
        <v/>
      </c>
      <c r="O12" s="357"/>
    </row>
    <row r="13" spans="1:15" ht="46.5" customHeight="1" x14ac:dyDescent="0.2">
      <c r="A13" s="335">
        <v>8</v>
      </c>
      <c r="B13" s="336" t="s">
        <v>193</v>
      </c>
      <c r="C13" s="337" t="str">
        <f>IF(ISERROR(VLOOKUP(B13,'KAYIT LİSTESİ'!$B$4:$H$1158,2,0)),"",(VLOOKUP(B13,'KAYIT LİSTESİ'!$B$4:$H$1158,2,0)))</f>
        <v/>
      </c>
      <c r="D13" s="338" t="str">
        <f>IF(ISERROR(VLOOKUP(B13,'KAYIT LİSTESİ'!$B$4:$H$1158,4,0)),"",(VLOOKUP(B13,'KAYIT LİSTESİ'!$B$4:$H$1158,4,0)))</f>
        <v/>
      </c>
      <c r="E13" s="339" t="str">
        <f>IF(ISERROR(VLOOKUP(B13,'KAYIT LİSTESİ'!$B$4:$H$1158,5,0)),"",(VLOOKUP(B13,'KAYIT LİSTESİ'!$B$4:$H$1158,5,0)))</f>
        <v/>
      </c>
      <c r="F13" s="339" t="str">
        <f>IF(ISERROR(VLOOKUP(B13,'KAYIT LİSTESİ'!$B$4:$H$1158,6,0)),"",(VLOOKUP(B13,'KAYIT LİSTESİ'!$B$4:$H$1158,6,0)))</f>
        <v/>
      </c>
      <c r="G13" s="340"/>
      <c r="H13" s="231"/>
      <c r="I13" s="335">
        <v>8</v>
      </c>
      <c r="J13" s="336" t="s">
        <v>174</v>
      </c>
      <c r="K13" s="354" t="str">
        <f>IF(ISERROR(VLOOKUP(J13,'KAYIT LİSTESİ'!$B$4:$H$1158,2,0)),"",(VLOOKUP(J13,'KAYIT LİSTESİ'!$B$4:$H$1158,2,0)))</f>
        <v/>
      </c>
      <c r="L13" s="355" t="str">
        <f>IF(ISERROR(VLOOKUP(J13,'KAYIT LİSTESİ'!$B$4:$H$1158,4,0)),"",(VLOOKUP(J13,'KAYIT LİSTESİ'!$B$4:$H$1158,4,0)))</f>
        <v/>
      </c>
      <c r="M13" s="344" t="str">
        <f>IF(ISERROR(VLOOKUP(J13,'KAYIT LİSTESİ'!$B$4:$H$1158,5,0)),"",(VLOOKUP(J13,'KAYIT LİSTESİ'!$B$4:$H$1158,5,0)))</f>
        <v/>
      </c>
      <c r="N13" s="344" t="str">
        <f>IF(ISERROR(VLOOKUP(J13,'KAYIT LİSTESİ'!$B$4:$H$1158,6,0)),"",(VLOOKUP(J13,'KAYIT LİSTESİ'!$B$4:$H$1158,6,0)))</f>
        <v/>
      </c>
      <c r="O13" s="357"/>
    </row>
    <row r="14" spans="1:15" ht="46.5" customHeight="1" x14ac:dyDescent="0.2">
      <c r="A14" s="530" t="s">
        <v>338</v>
      </c>
      <c r="B14" s="530"/>
      <c r="C14" s="530"/>
      <c r="D14" s="530"/>
      <c r="E14" s="530"/>
      <c r="F14" s="530"/>
      <c r="G14" s="530"/>
      <c r="H14" s="231"/>
      <c r="I14" s="466" t="s">
        <v>308</v>
      </c>
      <c r="J14" s="466"/>
      <c r="K14" s="466"/>
      <c r="L14" s="466"/>
      <c r="M14" s="466"/>
      <c r="N14" s="466"/>
      <c r="O14" s="466"/>
    </row>
    <row r="15" spans="1:15" ht="46.5" customHeight="1" x14ac:dyDescent="0.2">
      <c r="A15" s="204" t="s">
        <v>519</v>
      </c>
      <c r="B15" s="204" t="s">
        <v>70</v>
      </c>
      <c r="C15" s="204" t="s">
        <v>69</v>
      </c>
      <c r="D15" s="205" t="s">
        <v>13</v>
      </c>
      <c r="E15" s="206" t="s">
        <v>14</v>
      </c>
      <c r="F15" s="206" t="s">
        <v>515</v>
      </c>
      <c r="G15" s="204" t="s">
        <v>15</v>
      </c>
      <c r="H15" s="231"/>
      <c r="I15" s="232" t="s">
        <v>6</v>
      </c>
      <c r="J15" s="234"/>
      <c r="K15" s="232" t="s">
        <v>68</v>
      </c>
      <c r="L15" s="232" t="s">
        <v>21</v>
      </c>
      <c r="M15" s="232" t="s">
        <v>7</v>
      </c>
      <c r="N15" s="232" t="s">
        <v>515</v>
      </c>
      <c r="O15" s="232" t="s">
        <v>201</v>
      </c>
    </row>
    <row r="16" spans="1:15" ht="46.5" customHeight="1" x14ac:dyDescent="0.2">
      <c r="A16" s="335">
        <v>1</v>
      </c>
      <c r="B16" s="336" t="s">
        <v>122</v>
      </c>
      <c r="C16" s="337" t="str">
        <f>IF(ISERROR(VLOOKUP(B16,'KAYIT LİSTESİ'!$B$4:$H$1158,2,0)),"",(VLOOKUP(B16,'KAYIT LİSTESİ'!$B$4:$H$1158,2,0)))</f>
        <v/>
      </c>
      <c r="D16" s="338" t="str">
        <f>IF(ISERROR(VLOOKUP(B16,'KAYIT LİSTESİ'!$B$4:$H$1158,4,0)),"",(VLOOKUP(B16,'KAYIT LİSTESİ'!$B$4:$H$1158,4,0)))</f>
        <v/>
      </c>
      <c r="E16" s="339" t="str">
        <f>IF(ISERROR(VLOOKUP(B16,'KAYIT LİSTESİ'!$B$4:$H$1158,5,0)),"",(VLOOKUP(B16,'KAYIT LİSTESİ'!$B$4:$H$1158,5,0)))</f>
        <v/>
      </c>
      <c r="F16" s="339" t="str">
        <f>IF(ISERROR(VLOOKUP(B16,'KAYIT LİSTESİ'!$B$4:$H$1158,6,0)),"",(VLOOKUP(B16,'KAYIT LİSTESİ'!$B$4:$H$1158,6,0)))</f>
        <v/>
      </c>
      <c r="G16" s="345"/>
      <c r="H16" s="231"/>
      <c r="I16" s="347">
        <v>1</v>
      </c>
      <c r="J16" s="348" t="s">
        <v>245</v>
      </c>
      <c r="K16" s="349" t="str">
        <f>IF(ISERROR(VLOOKUP(J16,'KAYIT LİSTESİ'!$B$4:$H$1158,2,0)),"",(VLOOKUP(J16,'KAYIT LİSTESİ'!$B$4:$H$1158,2,0)))</f>
        <v/>
      </c>
      <c r="L16" s="350" t="str">
        <f>IF(ISERROR(VLOOKUP(J16,'KAYIT LİSTESİ'!$B$4:$H$1158,4,0)),"",(VLOOKUP(J16,'KAYIT LİSTESİ'!$B$4:$H$1158,4,0)))</f>
        <v/>
      </c>
      <c r="M16" s="351" t="str">
        <f>IF(ISERROR(VLOOKUP(J16,'KAYIT LİSTESİ'!$B$4:$H$1158,5,0)),"",(VLOOKUP(J16,'KAYIT LİSTESİ'!$B$4:$H$1158,5,0)))</f>
        <v/>
      </c>
      <c r="N16" s="351" t="str">
        <f>IF(ISERROR(VLOOKUP(J16,'KAYIT LİSTESİ'!$B$4:$H$1158,6,0)),"",(VLOOKUP(J16,'KAYIT LİSTESİ'!$B$4:$H$1158,6,0)))</f>
        <v/>
      </c>
      <c r="O16" s="357"/>
    </row>
    <row r="17" spans="1:15" ht="46.5" customHeight="1" x14ac:dyDescent="0.2">
      <c r="A17" s="335">
        <v>2</v>
      </c>
      <c r="B17" s="336" t="s">
        <v>123</v>
      </c>
      <c r="C17" s="337" t="str">
        <f>IF(ISERROR(VLOOKUP(B17,'KAYIT LİSTESİ'!$B$4:$H$1158,2,0)),"",(VLOOKUP(B17,'KAYIT LİSTESİ'!$B$4:$H$1158,2,0)))</f>
        <v/>
      </c>
      <c r="D17" s="338" t="str">
        <f>IF(ISERROR(VLOOKUP(B17,'KAYIT LİSTESİ'!$B$4:$H$1158,4,0)),"",(VLOOKUP(B17,'KAYIT LİSTESİ'!$B$4:$H$1158,4,0)))</f>
        <v/>
      </c>
      <c r="E17" s="339" t="str">
        <f>IF(ISERROR(VLOOKUP(B17,'KAYIT LİSTESİ'!$B$4:$H$1158,5,0)),"",(VLOOKUP(B17,'KAYIT LİSTESİ'!$B$4:$H$1158,5,0)))</f>
        <v/>
      </c>
      <c r="F17" s="339" t="str">
        <f>IF(ISERROR(VLOOKUP(B17,'KAYIT LİSTESİ'!$B$4:$H$1158,6,0)),"",(VLOOKUP(B17,'KAYIT LİSTESİ'!$B$4:$H$1158,6,0)))</f>
        <v/>
      </c>
      <c r="G17" s="345"/>
      <c r="H17" s="231"/>
      <c r="I17" s="347">
        <v>2</v>
      </c>
      <c r="J17" s="348" t="s">
        <v>246</v>
      </c>
      <c r="K17" s="349" t="str">
        <f>IF(ISERROR(VLOOKUP(J17,'KAYIT LİSTESİ'!$B$4:$H$1158,2,0)),"",(VLOOKUP(J17,'KAYIT LİSTESİ'!$B$4:$H$1158,2,0)))</f>
        <v/>
      </c>
      <c r="L17" s="350" t="str">
        <f>IF(ISERROR(VLOOKUP(J17,'KAYIT LİSTESİ'!$B$4:$H$1158,4,0)),"",(VLOOKUP(J17,'KAYIT LİSTESİ'!$B$4:$H$1158,4,0)))</f>
        <v/>
      </c>
      <c r="M17" s="351" t="str">
        <f>IF(ISERROR(VLOOKUP(J17,'KAYIT LİSTESİ'!$B$4:$H$1158,5,0)),"",(VLOOKUP(J17,'KAYIT LİSTESİ'!$B$4:$H$1158,5,0)))</f>
        <v/>
      </c>
      <c r="N17" s="351" t="str">
        <f>IF(ISERROR(VLOOKUP(J17,'KAYIT LİSTESİ'!$B$4:$H$1158,6,0)),"",(VLOOKUP(J17,'KAYIT LİSTESİ'!$B$4:$H$1158,6,0)))</f>
        <v/>
      </c>
      <c r="O17" s="357"/>
    </row>
    <row r="18" spans="1:15" ht="46.5" customHeight="1" x14ac:dyDescent="0.2">
      <c r="A18" s="335">
        <v>3</v>
      </c>
      <c r="B18" s="336" t="s">
        <v>124</v>
      </c>
      <c r="C18" s="337" t="str">
        <f>IF(ISERROR(VLOOKUP(B18,'KAYIT LİSTESİ'!$B$4:$H$1158,2,0)),"",(VLOOKUP(B18,'KAYIT LİSTESİ'!$B$4:$H$1158,2,0)))</f>
        <v/>
      </c>
      <c r="D18" s="338" t="str">
        <f>IF(ISERROR(VLOOKUP(B18,'KAYIT LİSTESİ'!$B$4:$H$1158,4,0)),"",(VLOOKUP(B18,'KAYIT LİSTESİ'!$B$4:$H$1158,4,0)))</f>
        <v/>
      </c>
      <c r="E18" s="339" t="str">
        <f>IF(ISERROR(VLOOKUP(B18,'KAYIT LİSTESİ'!$B$4:$H$1158,5,0)),"",(VLOOKUP(B18,'KAYIT LİSTESİ'!$B$4:$H$1158,5,0)))</f>
        <v/>
      </c>
      <c r="F18" s="339" t="str">
        <f>IF(ISERROR(VLOOKUP(B18,'KAYIT LİSTESİ'!$B$4:$H$1158,6,0)),"",(VLOOKUP(B18,'KAYIT LİSTESİ'!$B$4:$H$1158,6,0)))</f>
        <v/>
      </c>
      <c r="G18" s="345"/>
      <c r="H18" s="231"/>
      <c r="I18" s="347">
        <v>3</v>
      </c>
      <c r="J18" s="348" t="s">
        <v>247</v>
      </c>
      <c r="K18" s="349" t="str">
        <f>IF(ISERROR(VLOOKUP(J18,'KAYIT LİSTESİ'!$B$4:$H$1158,2,0)),"",(VLOOKUP(J18,'KAYIT LİSTESİ'!$B$4:$H$1158,2,0)))</f>
        <v/>
      </c>
      <c r="L18" s="350" t="str">
        <f>IF(ISERROR(VLOOKUP(J18,'KAYIT LİSTESİ'!$B$4:$H$1158,4,0)),"",(VLOOKUP(J18,'KAYIT LİSTESİ'!$B$4:$H$1158,4,0)))</f>
        <v/>
      </c>
      <c r="M18" s="351" t="str">
        <f>IF(ISERROR(VLOOKUP(J18,'KAYIT LİSTESİ'!$B$4:$H$1158,5,0)),"",(VLOOKUP(J18,'KAYIT LİSTESİ'!$B$4:$H$1158,5,0)))</f>
        <v/>
      </c>
      <c r="N18" s="351" t="str">
        <f>IF(ISERROR(VLOOKUP(J18,'KAYIT LİSTESİ'!$B$4:$H$1158,6,0)),"",(VLOOKUP(J18,'KAYIT LİSTESİ'!$B$4:$H$1158,6,0)))</f>
        <v/>
      </c>
      <c r="O18" s="357"/>
    </row>
    <row r="19" spans="1:15" ht="46.5" customHeight="1" x14ac:dyDescent="0.2">
      <c r="A19" s="335">
        <v>4</v>
      </c>
      <c r="B19" s="336" t="s">
        <v>125</v>
      </c>
      <c r="C19" s="337" t="str">
        <f>IF(ISERROR(VLOOKUP(B19,'KAYIT LİSTESİ'!$B$4:$H$1158,2,0)),"",(VLOOKUP(B19,'KAYIT LİSTESİ'!$B$4:$H$1158,2,0)))</f>
        <v/>
      </c>
      <c r="D19" s="338" t="str">
        <f>IF(ISERROR(VLOOKUP(B19,'KAYIT LİSTESİ'!$B$4:$H$1158,4,0)),"",(VLOOKUP(B19,'KAYIT LİSTESİ'!$B$4:$H$1158,4,0)))</f>
        <v/>
      </c>
      <c r="E19" s="339" t="str">
        <f>IF(ISERROR(VLOOKUP(B19,'KAYIT LİSTESİ'!$B$4:$H$1158,5,0)),"",(VLOOKUP(B19,'KAYIT LİSTESİ'!$B$4:$H$1158,5,0)))</f>
        <v/>
      </c>
      <c r="F19" s="339" t="str">
        <f>IF(ISERROR(VLOOKUP(B19,'KAYIT LİSTESİ'!$B$4:$H$1158,6,0)),"",(VLOOKUP(B19,'KAYIT LİSTESİ'!$B$4:$H$1158,6,0)))</f>
        <v/>
      </c>
      <c r="G19" s="345"/>
      <c r="H19" s="231"/>
      <c r="I19" s="347">
        <v>4</v>
      </c>
      <c r="J19" s="348" t="s">
        <v>248</v>
      </c>
      <c r="K19" s="349" t="str">
        <f>IF(ISERROR(VLOOKUP(J19,'KAYIT LİSTESİ'!$B$4:$H$1158,2,0)),"",(VLOOKUP(J19,'KAYIT LİSTESİ'!$B$4:$H$1158,2,0)))</f>
        <v/>
      </c>
      <c r="L19" s="350" t="str">
        <f>IF(ISERROR(VLOOKUP(J19,'KAYIT LİSTESİ'!$B$4:$H$1158,4,0)),"",(VLOOKUP(J19,'KAYIT LİSTESİ'!$B$4:$H$1158,4,0)))</f>
        <v/>
      </c>
      <c r="M19" s="351" t="str">
        <f>IF(ISERROR(VLOOKUP(J19,'KAYIT LİSTESİ'!$B$4:$H$1158,5,0)),"",(VLOOKUP(J19,'KAYIT LİSTESİ'!$B$4:$H$1158,5,0)))</f>
        <v/>
      </c>
      <c r="N19" s="351" t="str">
        <f>IF(ISERROR(VLOOKUP(J19,'KAYIT LİSTESİ'!$B$4:$H$1158,6,0)),"",(VLOOKUP(J19,'KAYIT LİSTESİ'!$B$4:$H$1158,6,0)))</f>
        <v/>
      </c>
      <c r="O19" s="357"/>
    </row>
    <row r="20" spans="1:15" ht="46.5" customHeight="1" x14ac:dyDescent="0.2">
      <c r="A20" s="335">
        <v>5</v>
      </c>
      <c r="B20" s="336" t="s">
        <v>126</v>
      </c>
      <c r="C20" s="337" t="str">
        <f>IF(ISERROR(VLOOKUP(B20,'KAYIT LİSTESİ'!$B$4:$H$1158,2,0)),"",(VLOOKUP(B20,'KAYIT LİSTESİ'!$B$4:$H$1158,2,0)))</f>
        <v/>
      </c>
      <c r="D20" s="338" t="str">
        <f>IF(ISERROR(VLOOKUP(B20,'KAYIT LİSTESİ'!$B$4:$H$1158,4,0)),"",(VLOOKUP(B20,'KAYIT LİSTESİ'!$B$4:$H$1158,4,0)))</f>
        <v/>
      </c>
      <c r="E20" s="339" t="str">
        <f>IF(ISERROR(VLOOKUP(B20,'KAYIT LİSTESİ'!$B$4:$H$1158,5,0)),"",(VLOOKUP(B20,'KAYIT LİSTESİ'!$B$4:$H$1158,5,0)))</f>
        <v/>
      </c>
      <c r="F20" s="339" t="str">
        <f>IF(ISERROR(VLOOKUP(B20,'KAYIT LİSTESİ'!$B$4:$H$1158,6,0)),"",(VLOOKUP(B20,'KAYIT LİSTESİ'!$B$4:$H$1158,6,0)))</f>
        <v/>
      </c>
      <c r="G20" s="345"/>
      <c r="H20" s="231"/>
      <c r="I20" s="347">
        <v>5</v>
      </c>
      <c r="J20" s="348" t="s">
        <v>249</v>
      </c>
      <c r="K20" s="349" t="str">
        <f>IF(ISERROR(VLOOKUP(J20,'KAYIT LİSTESİ'!$B$4:$H$1158,2,0)),"",(VLOOKUP(J20,'KAYIT LİSTESİ'!$B$4:$H$1158,2,0)))</f>
        <v/>
      </c>
      <c r="L20" s="350" t="str">
        <f>IF(ISERROR(VLOOKUP(J20,'KAYIT LİSTESİ'!$B$4:$H$1158,4,0)),"",(VLOOKUP(J20,'KAYIT LİSTESİ'!$B$4:$H$1158,4,0)))</f>
        <v/>
      </c>
      <c r="M20" s="351" t="str">
        <f>IF(ISERROR(VLOOKUP(J20,'KAYIT LİSTESİ'!$B$4:$H$1158,5,0)),"",(VLOOKUP(J20,'KAYIT LİSTESİ'!$B$4:$H$1158,5,0)))</f>
        <v/>
      </c>
      <c r="N20" s="351" t="str">
        <f>IF(ISERROR(VLOOKUP(J20,'KAYIT LİSTESİ'!$B$4:$H$1158,6,0)),"",(VLOOKUP(J20,'KAYIT LİSTESİ'!$B$4:$H$1158,6,0)))</f>
        <v/>
      </c>
      <c r="O20" s="357"/>
    </row>
    <row r="21" spans="1:15" ht="46.5" customHeight="1" x14ac:dyDescent="0.2">
      <c r="A21" s="335">
        <v>6</v>
      </c>
      <c r="B21" s="336" t="s">
        <v>127</v>
      </c>
      <c r="C21" s="337" t="str">
        <f>IF(ISERROR(VLOOKUP(B21,'KAYIT LİSTESİ'!$B$4:$H$1158,2,0)),"",(VLOOKUP(B21,'KAYIT LİSTESİ'!$B$4:$H$1158,2,0)))</f>
        <v/>
      </c>
      <c r="D21" s="338" t="str">
        <f>IF(ISERROR(VLOOKUP(B21,'KAYIT LİSTESİ'!$B$4:$H$1158,4,0)),"",(VLOOKUP(B21,'KAYIT LİSTESİ'!$B$4:$H$1158,4,0)))</f>
        <v/>
      </c>
      <c r="E21" s="339" t="str">
        <f>IF(ISERROR(VLOOKUP(B21,'KAYIT LİSTESİ'!$B$4:$H$1158,5,0)),"",(VLOOKUP(B21,'KAYIT LİSTESİ'!$B$4:$H$1158,5,0)))</f>
        <v/>
      </c>
      <c r="F21" s="339" t="str">
        <f>IF(ISERROR(VLOOKUP(B21,'KAYIT LİSTESİ'!$B$4:$H$1158,6,0)),"",(VLOOKUP(B21,'KAYIT LİSTESİ'!$B$4:$H$1158,6,0)))</f>
        <v/>
      </c>
      <c r="G21" s="345"/>
      <c r="H21" s="231"/>
      <c r="I21" s="347">
        <v>6</v>
      </c>
      <c r="J21" s="348" t="s">
        <v>250</v>
      </c>
      <c r="K21" s="349" t="str">
        <f>IF(ISERROR(VLOOKUP(J21,'KAYIT LİSTESİ'!$B$4:$H$1158,2,0)),"",(VLOOKUP(J21,'KAYIT LİSTESİ'!$B$4:$H$1158,2,0)))</f>
        <v/>
      </c>
      <c r="L21" s="350" t="str">
        <f>IF(ISERROR(VLOOKUP(J21,'KAYIT LİSTESİ'!$B$4:$H$1158,4,0)),"",(VLOOKUP(J21,'KAYIT LİSTESİ'!$B$4:$H$1158,4,0)))</f>
        <v/>
      </c>
      <c r="M21" s="351" t="str">
        <f>IF(ISERROR(VLOOKUP(J21,'KAYIT LİSTESİ'!$B$4:$H$1158,5,0)),"",(VLOOKUP(J21,'KAYIT LİSTESİ'!$B$4:$H$1158,5,0)))</f>
        <v/>
      </c>
      <c r="N21" s="351" t="str">
        <f>IF(ISERROR(VLOOKUP(J21,'KAYIT LİSTESİ'!$B$4:$H$1158,6,0)),"",(VLOOKUP(J21,'KAYIT LİSTESİ'!$B$4:$H$1158,6,0)))</f>
        <v/>
      </c>
      <c r="O21" s="357"/>
    </row>
    <row r="22" spans="1:15" ht="46.5" customHeight="1" x14ac:dyDescent="0.2">
      <c r="A22" s="335">
        <v>7</v>
      </c>
      <c r="B22" s="336" t="s">
        <v>372</v>
      </c>
      <c r="C22" s="337" t="str">
        <f>IF(ISERROR(VLOOKUP(B22,'KAYIT LİSTESİ'!$B$4:$H$1158,2,0)),"",(VLOOKUP(B22,'KAYIT LİSTESİ'!$B$4:$H$1158,2,0)))</f>
        <v/>
      </c>
      <c r="D22" s="338" t="str">
        <f>IF(ISERROR(VLOOKUP(B22,'KAYIT LİSTESİ'!$B$4:$H$1158,4,0)),"",(VLOOKUP(B22,'KAYIT LİSTESİ'!$B$4:$H$1158,4,0)))</f>
        <v/>
      </c>
      <c r="E22" s="339" t="str">
        <f>IF(ISERROR(VLOOKUP(B22,'KAYIT LİSTESİ'!$B$4:$H$1158,5,0)),"",(VLOOKUP(B22,'KAYIT LİSTESİ'!$B$4:$H$1158,5,0)))</f>
        <v/>
      </c>
      <c r="F22" s="339" t="str">
        <f>IF(ISERROR(VLOOKUP(B22,'KAYIT LİSTESİ'!$B$4:$H$1158,6,0)),"",(VLOOKUP(B22,'KAYIT LİSTESİ'!$B$4:$H$1158,6,0)))</f>
        <v/>
      </c>
      <c r="G22" s="345"/>
      <c r="H22" s="231"/>
      <c r="I22" s="347">
        <v>7</v>
      </c>
      <c r="J22" s="348" t="s">
        <v>251</v>
      </c>
      <c r="K22" s="349" t="str">
        <f>IF(ISERROR(VLOOKUP(J22,'KAYIT LİSTESİ'!$B$4:$H$1158,2,0)),"",(VLOOKUP(J22,'KAYIT LİSTESİ'!$B$4:$H$1158,2,0)))</f>
        <v/>
      </c>
      <c r="L22" s="350" t="str">
        <f>IF(ISERROR(VLOOKUP(J22,'KAYIT LİSTESİ'!$B$4:$H$1158,4,0)),"",(VLOOKUP(J22,'KAYIT LİSTESİ'!$B$4:$H$1158,4,0)))</f>
        <v/>
      </c>
      <c r="M22" s="351" t="str">
        <f>IF(ISERROR(VLOOKUP(J22,'KAYIT LİSTESİ'!$B$4:$H$1158,5,0)),"",(VLOOKUP(J22,'KAYIT LİSTESİ'!$B$4:$H$1158,5,0)))</f>
        <v/>
      </c>
      <c r="N22" s="351" t="str">
        <f>IF(ISERROR(VLOOKUP(J22,'KAYIT LİSTESİ'!$B$4:$H$1158,6,0)),"",(VLOOKUP(J22,'KAYIT LİSTESİ'!$B$4:$H$1158,6,0)))</f>
        <v/>
      </c>
      <c r="O22" s="357"/>
    </row>
    <row r="23" spans="1:15" ht="46.5" customHeight="1" x14ac:dyDescent="0.2">
      <c r="A23" s="335">
        <v>8</v>
      </c>
      <c r="B23" s="336" t="s">
        <v>373</v>
      </c>
      <c r="C23" s="337" t="str">
        <f>IF(ISERROR(VLOOKUP(B23,'KAYIT LİSTESİ'!$B$4:$H$1158,2,0)),"",(VLOOKUP(B23,'KAYIT LİSTESİ'!$B$4:$H$1158,2,0)))</f>
        <v/>
      </c>
      <c r="D23" s="338" t="str">
        <f>IF(ISERROR(VLOOKUP(B23,'KAYIT LİSTESİ'!$B$4:$H$1158,4,0)),"",(VLOOKUP(B23,'KAYIT LİSTESİ'!$B$4:$H$1158,4,0)))</f>
        <v/>
      </c>
      <c r="E23" s="339" t="str">
        <f>IF(ISERROR(VLOOKUP(B23,'KAYIT LİSTESİ'!$B$4:$H$1158,5,0)),"",(VLOOKUP(B23,'KAYIT LİSTESİ'!$B$4:$H$1158,5,0)))</f>
        <v/>
      </c>
      <c r="F23" s="339" t="str">
        <f>IF(ISERROR(VLOOKUP(B23,'KAYIT LİSTESİ'!$B$4:$H$1158,6,0)),"",(VLOOKUP(B23,'KAYIT LİSTESİ'!$B$4:$H$1158,6,0)))</f>
        <v/>
      </c>
      <c r="G23" s="345"/>
      <c r="H23" s="231"/>
      <c r="I23" s="347">
        <v>8</v>
      </c>
      <c r="J23" s="348" t="s">
        <v>252</v>
      </c>
      <c r="K23" s="349" t="str">
        <f>IF(ISERROR(VLOOKUP(J23,'KAYIT LİSTESİ'!$B$4:$H$1158,2,0)),"",(VLOOKUP(J23,'KAYIT LİSTESİ'!$B$4:$H$1158,2,0)))</f>
        <v/>
      </c>
      <c r="L23" s="350" t="str">
        <f>IF(ISERROR(VLOOKUP(J23,'KAYIT LİSTESİ'!$B$4:$H$1158,4,0)),"",(VLOOKUP(J23,'KAYIT LİSTESİ'!$B$4:$H$1158,4,0)))</f>
        <v/>
      </c>
      <c r="M23" s="351" t="str">
        <f>IF(ISERROR(VLOOKUP(J23,'KAYIT LİSTESİ'!$B$4:$H$1158,5,0)),"",(VLOOKUP(J23,'KAYIT LİSTESİ'!$B$4:$H$1158,5,0)))</f>
        <v/>
      </c>
      <c r="N23" s="351" t="str">
        <f>IF(ISERROR(VLOOKUP(J23,'KAYIT LİSTESİ'!$B$4:$H$1158,6,0)),"",(VLOOKUP(J23,'KAYIT LİSTESİ'!$B$4:$H$1158,6,0)))</f>
        <v/>
      </c>
      <c r="O23" s="357"/>
    </row>
    <row r="24" spans="1:15" ht="46.5" customHeight="1" x14ac:dyDescent="0.2">
      <c r="A24" s="466" t="s">
        <v>497</v>
      </c>
      <c r="B24" s="466"/>
      <c r="C24" s="466"/>
      <c r="D24" s="466"/>
      <c r="E24" s="466"/>
      <c r="F24" s="466"/>
      <c r="G24" s="466"/>
      <c r="H24" s="231"/>
      <c r="I24" s="466" t="s">
        <v>309</v>
      </c>
      <c r="J24" s="466"/>
      <c r="K24" s="466"/>
      <c r="L24" s="466"/>
      <c r="M24" s="466"/>
      <c r="N24" s="466"/>
      <c r="O24" s="466"/>
    </row>
    <row r="25" spans="1:15" ht="46.5" customHeight="1" x14ac:dyDescent="0.2">
      <c r="A25" s="204" t="s">
        <v>519</v>
      </c>
      <c r="B25" s="204" t="s">
        <v>70</v>
      </c>
      <c r="C25" s="204" t="s">
        <v>69</v>
      </c>
      <c r="D25" s="205" t="s">
        <v>13</v>
      </c>
      <c r="E25" s="206" t="s">
        <v>14</v>
      </c>
      <c r="F25" s="206" t="s">
        <v>515</v>
      </c>
      <c r="G25" s="204" t="s">
        <v>196</v>
      </c>
      <c r="H25" s="231"/>
      <c r="I25" s="232" t="s">
        <v>6</v>
      </c>
      <c r="J25" s="234"/>
      <c r="K25" s="232" t="s">
        <v>68</v>
      </c>
      <c r="L25" s="232" t="s">
        <v>21</v>
      </c>
      <c r="M25" s="232" t="s">
        <v>7</v>
      </c>
      <c r="N25" s="232" t="s">
        <v>515</v>
      </c>
      <c r="O25" s="232" t="s">
        <v>201</v>
      </c>
    </row>
    <row r="26" spans="1:15" ht="46.5" customHeight="1" x14ac:dyDescent="0.2">
      <c r="A26" s="335">
        <v>1</v>
      </c>
      <c r="B26" s="336" t="s">
        <v>454</v>
      </c>
      <c r="C26" s="337" t="str">
        <f>IF(ISERROR(VLOOKUP(B26,'KAYIT LİSTESİ'!$B$4:$H$1158,2,0)),"",(VLOOKUP(B26,'KAYIT LİSTESİ'!$B$4:$H$1158,2,0)))</f>
        <v/>
      </c>
      <c r="D26" s="338" t="str">
        <f>IF(ISERROR(VLOOKUP(B26,'KAYIT LİSTESİ'!$B$4:$H$1158,4,0)),"",(VLOOKUP(B26,'KAYIT LİSTESİ'!$B$4:$H$1158,4,0)))</f>
        <v/>
      </c>
      <c r="E26" s="339" t="str">
        <f>IF(ISERROR(VLOOKUP(B26,'KAYIT LİSTESİ'!$B$4:$H$1158,5,0)),"",(VLOOKUP(B26,'KAYIT LİSTESİ'!$B$4:$H$1158,5,0)))</f>
        <v/>
      </c>
      <c r="F26" s="339" t="str">
        <f>IF(ISERROR(VLOOKUP(B26,'KAYIT LİSTESİ'!$B$4:$H$1158,6,0)),"",(VLOOKUP(B26,'KAYIT LİSTESİ'!$B$4:$H$1158,6,0)))</f>
        <v/>
      </c>
      <c r="G26" s="345"/>
      <c r="H26" s="231"/>
      <c r="I26" s="347">
        <v>1</v>
      </c>
      <c r="J26" s="348" t="s">
        <v>270</v>
      </c>
      <c r="K26" s="349" t="str">
        <f>IF(ISERROR(VLOOKUP(J26,'KAYIT LİSTESİ'!$B$4:$H$1158,2,0)),"",(VLOOKUP(J26,'KAYIT LİSTESİ'!$B$4:$H$1158,2,0)))</f>
        <v/>
      </c>
      <c r="L26" s="350" t="str">
        <f>IF(ISERROR(VLOOKUP(J26,'KAYIT LİSTESİ'!$B$4:$H$1158,4,0)),"",(VLOOKUP(J26,'KAYIT LİSTESİ'!$B$4:$H$1158,4,0)))</f>
        <v/>
      </c>
      <c r="M26" s="351" t="str">
        <f>IF(ISERROR(VLOOKUP(J26,'KAYIT LİSTESİ'!$B$4:$H$1158,5,0)),"",(VLOOKUP(J26,'KAYIT LİSTESİ'!$B$4:$H$1158,5,0)))</f>
        <v/>
      </c>
      <c r="N26" s="351" t="str">
        <f>IF(ISERROR(VLOOKUP(J26,'KAYIT LİSTESİ'!$B$4:$H$1158,6,0)),"",(VLOOKUP(J26,'KAYIT LİSTESİ'!$B$4:$H$1158,6,0)))</f>
        <v/>
      </c>
      <c r="O26" s="357"/>
    </row>
    <row r="27" spans="1:15" ht="46.5" customHeight="1" x14ac:dyDescent="0.2">
      <c r="A27" s="335">
        <v>2</v>
      </c>
      <c r="B27" s="336" t="s">
        <v>455</v>
      </c>
      <c r="C27" s="337" t="str">
        <f>IF(ISERROR(VLOOKUP(B27,'KAYIT LİSTESİ'!$B$4:$H$1158,2,0)),"",(VLOOKUP(B27,'KAYIT LİSTESİ'!$B$4:$H$1158,2,0)))</f>
        <v/>
      </c>
      <c r="D27" s="338" t="str">
        <f>IF(ISERROR(VLOOKUP(B27,'KAYIT LİSTESİ'!$B$4:$H$1158,4,0)),"",(VLOOKUP(B27,'KAYIT LİSTESİ'!$B$4:$H$1158,4,0)))</f>
        <v/>
      </c>
      <c r="E27" s="339" t="str">
        <f>IF(ISERROR(VLOOKUP(B27,'KAYIT LİSTESİ'!$B$4:$H$1158,5,0)),"",(VLOOKUP(B27,'KAYIT LİSTESİ'!$B$4:$H$1158,5,0)))</f>
        <v/>
      </c>
      <c r="F27" s="339" t="str">
        <f>IF(ISERROR(VLOOKUP(B27,'KAYIT LİSTESİ'!$B$4:$H$1158,6,0)),"",(VLOOKUP(B27,'KAYIT LİSTESİ'!$B$4:$H$1158,6,0)))</f>
        <v/>
      </c>
      <c r="G27" s="345"/>
      <c r="H27" s="231"/>
      <c r="I27" s="347">
        <v>2</v>
      </c>
      <c r="J27" s="348" t="s">
        <v>271</v>
      </c>
      <c r="K27" s="349" t="str">
        <f>IF(ISERROR(VLOOKUP(J27,'KAYIT LİSTESİ'!$B$4:$H$1158,2,0)),"",(VLOOKUP(J27,'KAYIT LİSTESİ'!$B$4:$H$1158,2,0)))</f>
        <v/>
      </c>
      <c r="L27" s="350" t="str">
        <f>IF(ISERROR(VLOOKUP(J27,'KAYIT LİSTESİ'!$B$4:$H$1158,4,0)),"",(VLOOKUP(J27,'KAYIT LİSTESİ'!$B$4:$H$1158,4,0)))</f>
        <v/>
      </c>
      <c r="M27" s="351" t="str">
        <f>IF(ISERROR(VLOOKUP(J27,'KAYIT LİSTESİ'!$B$4:$H$1158,5,0)),"",(VLOOKUP(J27,'KAYIT LİSTESİ'!$B$4:$H$1158,5,0)))</f>
        <v/>
      </c>
      <c r="N27" s="351" t="str">
        <f>IF(ISERROR(VLOOKUP(J27,'KAYIT LİSTESİ'!$B$4:$H$1158,6,0)),"",(VLOOKUP(J27,'KAYIT LİSTESİ'!$B$4:$H$1158,6,0)))</f>
        <v/>
      </c>
      <c r="O27" s="357"/>
    </row>
    <row r="28" spans="1:15" ht="46.5" customHeight="1" x14ac:dyDescent="0.2">
      <c r="A28" s="335">
        <v>3</v>
      </c>
      <c r="B28" s="336" t="s">
        <v>456</v>
      </c>
      <c r="C28" s="337" t="str">
        <f>IF(ISERROR(VLOOKUP(B28,'KAYIT LİSTESİ'!$B$4:$H$1158,2,0)),"",(VLOOKUP(B28,'KAYIT LİSTESİ'!$B$4:$H$1158,2,0)))</f>
        <v/>
      </c>
      <c r="D28" s="338" t="str">
        <f>IF(ISERROR(VLOOKUP(B28,'KAYIT LİSTESİ'!$B$4:$H$1158,4,0)),"",(VLOOKUP(B28,'KAYIT LİSTESİ'!$B$4:$H$1158,4,0)))</f>
        <v/>
      </c>
      <c r="E28" s="339" t="str">
        <f>IF(ISERROR(VLOOKUP(B28,'KAYIT LİSTESİ'!$B$4:$H$1158,5,0)),"",(VLOOKUP(B28,'KAYIT LİSTESİ'!$B$4:$H$1158,5,0)))</f>
        <v/>
      </c>
      <c r="F28" s="339" t="str">
        <f>IF(ISERROR(VLOOKUP(B28,'KAYIT LİSTESİ'!$B$4:$H$1158,6,0)),"",(VLOOKUP(B28,'KAYIT LİSTESİ'!$B$4:$H$1158,6,0)))</f>
        <v/>
      </c>
      <c r="G28" s="345"/>
      <c r="H28" s="231"/>
      <c r="I28" s="347">
        <v>3</v>
      </c>
      <c r="J28" s="348" t="s">
        <v>272</v>
      </c>
      <c r="K28" s="349" t="str">
        <f>IF(ISERROR(VLOOKUP(J28,'KAYIT LİSTESİ'!$B$4:$H$1158,2,0)),"",(VLOOKUP(J28,'KAYIT LİSTESİ'!$B$4:$H$1158,2,0)))</f>
        <v/>
      </c>
      <c r="L28" s="350" t="str">
        <f>IF(ISERROR(VLOOKUP(J28,'KAYIT LİSTESİ'!$B$4:$H$1158,4,0)),"",(VLOOKUP(J28,'KAYIT LİSTESİ'!$B$4:$H$1158,4,0)))</f>
        <v/>
      </c>
      <c r="M28" s="351" t="str">
        <f>IF(ISERROR(VLOOKUP(J28,'KAYIT LİSTESİ'!$B$4:$H$1158,5,0)),"",(VLOOKUP(J28,'KAYIT LİSTESİ'!$B$4:$H$1158,5,0)))</f>
        <v/>
      </c>
      <c r="N28" s="351" t="str">
        <f>IF(ISERROR(VLOOKUP(J28,'KAYIT LİSTESİ'!$B$4:$H$1158,6,0)),"",(VLOOKUP(J28,'KAYIT LİSTESİ'!$B$4:$H$1158,6,0)))</f>
        <v/>
      </c>
      <c r="O28" s="357"/>
    </row>
    <row r="29" spans="1:15" ht="46.5" customHeight="1" x14ac:dyDescent="0.2">
      <c r="A29" s="335">
        <v>4</v>
      </c>
      <c r="B29" s="336" t="s">
        <v>457</v>
      </c>
      <c r="C29" s="337" t="str">
        <f>IF(ISERROR(VLOOKUP(B29,'KAYIT LİSTESİ'!$B$4:$H$1158,2,0)),"",(VLOOKUP(B29,'KAYIT LİSTESİ'!$B$4:$H$1158,2,0)))</f>
        <v/>
      </c>
      <c r="D29" s="338" t="str">
        <f>IF(ISERROR(VLOOKUP(B29,'KAYIT LİSTESİ'!$B$4:$H$1158,4,0)),"",(VLOOKUP(B29,'KAYIT LİSTESİ'!$B$4:$H$1158,4,0)))</f>
        <v/>
      </c>
      <c r="E29" s="339" t="str">
        <f>IF(ISERROR(VLOOKUP(B29,'KAYIT LİSTESİ'!$B$4:$H$1158,5,0)),"",(VLOOKUP(B29,'KAYIT LİSTESİ'!$B$4:$H$1158,5,0)))</f>
        <v/>
      </c>
      <c r="F29" s="339" t="str">
        <f>IF(ISERROR(VLOOKUP(B29,'KAYIT LİSTESİ'!$B$4:$H$1158,6,0)),"",(VLOOKUP(B29,'KAYIT LİSTESİ'!$B$4:$H$1158,6,0)))</f>
        <v/>
      </c>
      <c r="G29" s="345"/>
      <c r="H29" s="231"/>
      <c r="I29" s="347">
        <v>4</v>
      </c>
      <c r="J29" s="348" t="s">
        <v>273</v>
      </c>
      <c r="K29" s="349" t="str">
        <f>IF(ISERROR(VLOOKUP(J29,'KAYIT LİSTESİ'!$B$4:$H$1158,2,0)),"",(VLOOKUP(J29,'KAYIT LİSTESİ'!$B$4:$H$1158,2,0)))</f>
        <v/>
      </c>
      <c r="L29" s="350" t="str">
        <f>IF(ISERROR(VLOOKUP(J29,'KAYIT LİSTESİ'!$B$4:$H$1158,4,0)),"",(VLOOKUP(J29,'KAYIT LİSTESİ'!$B$4:$H$1158,4,0)))</f>
        <v/>
      </c>
      <c r="M29" s="351" t="str">
        <f>IF(ISERROR(VLOOKUP(J29,'KAYIT LİSTESİ'!$B$4:$H$1158,5,0)),"",(VLOOKUP(J29,'KAYIT LİSTESİ'!$B$4:$H$1158,5,0)))</f>
        <v/>
      </c>
      <c r="N29" s="351" t="str">
        <f>IF(ISERROR(VLOOKUP(J29,'KAYIT LİSTESİ'!$B$4:$H$1158,6,0)),"",(VLOOKUP(J29,'KAYIT LİSTESİ'!$B$4:$H$1158,6,0)))</f>
        <v/>
      </c>
      <c r="O29" s="357"/>
    </row>
    <row r="30" spans="1:15" ht="46.5" customHeight="1" x14ac:dyDescent="0.2">
      <c r="A30" s="335">
        <v>5</v>
      </c>
      <c r="B30" s="336" t="s">
        <v>458</v>
      </c>
      <c r="C30" s="337" t="str">
        <f>IF(ISERROR(VLOOKUP(B30,'KAYIT LİSTESİ'!$B$4:$H$1158,2,0)),"",(VLOOKUP(B30,'KAYIT LİSTESİ'!$B$4:$H$1158,2,0)))</f>
        <v/>
      </c>
      <c r="D30" s="338" t="str">
        <f>IF(ISERROR(VLOOKUP(B30,'KAYIT LİSTESİ'!$B$4:$H$1158,4,0)),"",(VLOOKUP(B30,'KAYIT LİSTESİ'!$B$4:$H$1158,4,0)))</f>
        <v/>
      </c>
      <c r="E30" s="339" t="str">
        <f>IF(ISERROR(VLOOKUP(B30,'KAYIT LİSTESİ'!$B$4:$H$1158,5,0)),"",(VLOOKUP(B30,'KAYIT LİSTESİ'!$B$4:$H$1158,5,0)))</f>
        <v/>
      </c>
      <c r="F30" s="339" t="str">
        <f>IF(ISERROR(VLOOKUP(B30,'KAYIT LİSTESİ'!$B$4:$H$1158,6,0)),"",(VLOOKUP(B30,'KAYIT LİSTESİ'!$B$4:$H$1158,6,0)))</f>
        <v/>
      </c>
      <c r="G30" s="345"/>
      <c r="H30" s="231"/>
      <c r="I30" s="347">
        <v>5</v>
      </c>
      <c r="J30" s="348" t="s">
        <v>274</v>
      </c>
      <c r="K30" s="349" t="str">
        <f>IF(ISERROR(VLOOKUP(J30,'KAYIT LİSTESİ'!$B$4:$H$1158,2,0)),"",(VLOOKUP(J30,'KAYIT LİSTESİ'!$B$4:$H$1158,2,0)))</f>
        <v/>
      </c>
      <c r="L30" s="350" t="str">
        <f>IF(ISERROR(VLOOKUP(J30,'KAYIT LİSTESİ'!$B$4:$H$1158,4,0)),"",(VLOOKUP(J30,'KAYIT LİSTESİ'!$B$4:$H$1158,4,0)))</f>
        <v/>
      </c>
      <c r="M30" s="351" t="str">
        <f>IF(ISERROR(VLOOKUP(J30,'KAYIT LİSTESİ'!$B$4:$H$1158,5,0)),"",(VLOOKUP(J30,'KAYIT LİSTESİ'!$B$4:$H$1158,5,0)))</f>
        <v/>
      </c>
      <c r="N30" s="351" t="str">
        <f>IF(ISERROR(VLOOKUP(J30,'KAYIT LİSTESİ'!$B$4:$H$1158,6,0)),"",(VLOOKUP(J30,'KAYIT LİSTESİ'!$B$4:$H$1158,6,0)))</f>
        <v/>
      </c>
      <c r="O30" s="357"/>
    </row>
    <row r="31" spans="1:15" ht="46.5" customHeight="1" x14ac:dyDescent="0.2">
      <c r="A31" s="335">
        <v>6</v>
      </c>
      <c r="B31" s="336" t="s">
        <v>459</v>
      </c>
      <c r="C31" s="337" t="str">
        <f>IF(ISERROR(VLOOKUP(B31,'KAYIT LİSTESİ'!$B$4:$H$1158,2,0)),"",(VLOOKUP(B31,'KAYIT LİSTESİ'!$B$4:$H$1158,2,0)))</f>
        <v/>
      </c>
      <c r="D31" s="338" t="str">
        <f>IF(ISERROR(VLOOKUP(B31,'KAYIT LİSTESİ'!$B$4:$H$1158,4,0)),"",(VLOOKUP(B31,'KAYIT LİSTESİ'!$B$4:$H$1158,4,0)))</f>
        <v/>
      </c>
      <c r="E31" s="339" t="str">
        <f>IF(ISERROR(VLOOKUP(B31,'KAYIT LİSTESİ'!$B$4:$H$1158,5,0)),"",(VLOOKUP(B31,'KAYIT LİSTESİ'!$B$4:$H$1158,5,0)))</f>
        <v/>
      </c>
      <c r="F31" s="339" t="str">
        <f>IF(ISERROR(VLOOKUP(B31,'KAYIT LİSTESİ'!$B$4:$H$1158,6,0)),"",(VLOOKUP(B31,'KAYIT LİSTESİ'!$B$4:$H$1158,6,0)))</f>
        <v/>
      </c>
      <c r="G31" s="345"/>
      <c r="H31" s="231"/>
      <c r="I31" s="347">
        <v>6</v>
      </c>
      <c r="J31" s="348" t="s">
        <v>275</v>
      </c>
      <c r="K31" s="349" t="str">
        <f>IF(ISERROR(VLOOKUP(J31,'KAYIT LİSTESİ'!$B$4:$H$1158,2,0)),"",(VLOOKUP(J31,'KAYIT LİSTESİ'!$B$4:$H$1158,2,0)))</f>
        <v/>
      </c>
      <c r="L31" s="350" t="str">
        <f>IF(ISERROR(VLOOKUP(J31,'KAYIT LİSTESİ'!$B$4:$H$1158,4,0)),"",(VLOOKUP(J31,'KAYIT LİSTESİ'!$B$4:$H$1158,4,0)))</f>
        <v/>
      </c>
      <c r="M31" s="351" t="str">
        <f>IF(ISERROR(VLOOKUP(J31,'KAYIT LİSTESİ'!$B$4:$H$1158,5,0)),"",(VLOOKUP(J31,'KAYIT LİSTESİ'!$B$4:$H$1158,5,0)))</f>
        <v/>
      </c>
      <c r="N31" s="351" t="str">
        <f>IF(ISERROR(VLOOKUP(J31,'KAYIT LİSTESİ'!$B$4:$H$1158,6,0)),"",(VLOOKUP(J31,'KAYIT LİSTESİ'!$B$4:$H$1158,6,0)))</f>
        <v/>
      </c>
      <c r="O31" s="357"/>
    </row>
    <row r="32" spans="1:15" ht="46.5" customHeight="1" x14ac:dyDescent="0.2">
      <c r="A32" s="335">
        <v>7</v>
      </c>
      <c r="B32" s="336" t="s">
        <v>460</v>
      </c>
      <c r="C32" s="337" t="str">
        <f>IF(ISERROR(VLOOKUP(B32,'KAYIT LİSTESİ'!$B$4:$H$1158,2,0)),"",(VLOOKUP(B32,'KAYIT LİSTESİ'!$B$4:$H$1158,2,0)))</f>
        <v/>
      </c>
      <c r="D32" s="338" t="str">
        <f>IF(ISERROR(VLOOKUP(B32,'KAYIT LİSTESİ'!$B$4:$H$1158,4,0)),"",(VLOOKUP(B32,'KAYIT LİSTESİ'!$B$4:$H$1158,4,0)))</f>
        <v/>
      </c>
      <c r="E32" s="339" t="str">
        <f>IF(ISERROR(VLOOKUP(B32,'KAYIT LİSTESİ'!$B$4:$H$1158,5,0)),"",(VLOOKUP(B32,'KAYIT LİSTESİ'!$B$4:$H$1158,5,0)))</f>
        <v/>
      </c>
      <c r="F32" s="339" t="str">
        <f>IF(ISERROR(VLOOKUP(B32,'KAYIT LİSTESİ'!$B$4:$H$1158,6,0)),"",(VLOOKUP(B32,'KAYIT LİSTESİ'!$B$4:$H$1158,6,0)))</f>
        <v/>
      </c>
      <c r="G32" s="345"/>
      <c r="H32" s="231"/>
      <c r="I32" s="347">
        <v>7</v>
      </c>
      <c r="J32" s="348" t="s">
        <v>276</v>
      </c>
      <c r="K32" s="349" t="str">
        <f>IF(ISERROR(VLOOKUP(J32,'KAYIT LİSTESİ'!$B$4:$H$1158,2,0)),"",(VLOOKUP(J32,'KAYIT LİSTESİ'!$B$4:$H$1158,2,0)))</f>
        <v/>
      </c>
      <c r="L32" s="350" t="str">
        <f>IF(ISERROR(VLOOKUP(J32,'KAYIT LİSTESİ'!$B$4:$H$1158,4,0)),"",(VLOOKUP(J32,'KAYIT LİSTESİ'!$B$4:$H$1158,4,0)))</f>
        <v/>
      </c>
      <c r="M32" s="351" t="str">
        <f>IF(ISERROR(VLOOKUP(J32,'KAYIT LİSTESİ'!$B$4:$H$1158,5,0)),"",(VLOOKUP(J32,'KAYIT LİSTESİ'!$B$4:$H$1158,5,0)))</f>
        <v/>
      </c>
      <c r="N32" s="351" t="str">
        <f>IF(ISERROR(VLOOKUP(J32,'KAYIT LİSTESİ'!$B$4:$H$1158,6,0)),"",(VLOOKUP(J32,'KAYIT LİSTESİ'!$B$4:$H$1158,6,0)))</f>
        <v/>
      </c>
      <c r="O32" s="357"/>
    </row>
    <row r="33" spans="1:15" ht="46.5" customHeight="1" x14ac:dyDescent="0.2">
      <c r="A33" s="335">
        <v>8</v>
      </c>
      <c r="B33" s="336" t="s">
        <v>461</v>
      </c>
      <c r="C33" s="337" t="str">
        <f>IF(ISERROR(VLOOKUP(B33,'KAYIT LİSTESİ'!$B$4:$H$1158,2,0)),"",(VLOOKUP(B33,'KAYIT LİSTESİ'!$B$4:$H$1158,2,0)))</f>
        <v/>
      </c>
      <c r="D33" s="338" t="str">
        <f>IF(ISERROR(VLOOKUP(B33,'KAYIT LİSTESİ'!$B$4:$H$1158,4,0)),"",(VLOOKUP(B33,'KAYIT LİSTESİ'!$B$4:$H$1158,4,0)))</f>
        <v/>
      </c>
      <c r="E33" s="339" t="str">
        <f>IF(ISERROR(VLOOKUP(B33,'KAYIT LİSTESİ'!$B$4:$H$1158,5,0)),"",(VLOOKUP(B33,'KAYIT LİSTESİ'!$B$4:$H$1158,5,0)))</f>
        <v/>
      </c>
      <c r="F33" s="339" t="str">
        <f>IF(ISERROR(VLOOKUP(B33,'KAYIT LİSTESİ'!$B$4:$H$1158,6,0)),"",(VLOOKUP(B33,'KAYIT LİSTESİ'!$B$4:$H$1158,6,0)))</f>
        <v/>
      </c>
      <c r="G33" s="345"/>
      <c r="H33" s="231"/>
      <c r="I33" s="347">
        <v>8</v>
      </c>
      <c r="J33" s="348" t="s">
        <v>277</v>
      </c>
      <c r="K33" s="349" t="str">
        <f>IF(ISERROR(VLOOKUP(J33,'KAYIT LİSTESİ'!$B$4:$H$1158,2,0)),"",(VLOOKUP(J33,'KAYIT LİSTESİ'!$B$4:$H$1158,2,0)))</f>
        <v/>
      </c>
      <c r="L33" s="350" t="str">
        <f>IF(ISERROR(VLOOKUP(J33,'KAYIT LİSTESİ'!$B$4:$H$1158,4,0)),"",(VLOOKUP(J33,'KAYIT LİSTESİ'!$B$4:$H$1158,4,0)))</f>
        <v/>
      </c>
      <c r="M33" s="351" t="str">
        <f>IF(ISERROR(VLOOKUP(J33,'KAYIT LİSTESİ'!$B$4:$H$1158,5,0)),"",(VLOOKUP(J33,'KAYIT LİSTESİ'!$B$4:$H$1158,5,0)))</f>
        <v/>
      </c>
      <c r="N33" s="351" t="str">
        <f>IF(ISERROR(VLOOKUP(J33,'KAYIT LİSTESİ'!$B$4:$H$1158,6,0)),"",(VLOOKUP(J33,'KAYIT LİSTESİ'!$B$4:$H$1158,6,0)))</f>
        <v/>
      </c>
      <c r="O33" s="357"/>
    </row>
    <row r="34" spans="1:15" ht="46.5" customHeight="1" x14ac:dyDescent="0.2">
      <c r="A34" s="465" t="s">
        <v>498</v>
      </c>
      <c r="B34" s="465"/>
      <c r="C34" s="465"/>
      <c r="D34" s="465"/>
      <c r="E34" s="465"/>
      <c r="F34" s="465"/>
      <c r="G34" s="465"/>
      <c r="H34" s="231"/>
      <c r="I34" s="466" t="s">
        <v>197</v>
      </c>
      <c r="J34" s="466"/>
      <c r="K34" s="466"/>
      <c r="L34" s="466"/>
      <c r="M34" s="466"/>
      <c r="N34" s="466"/>
      <c r="O34" s="466"/>
    </row>
    <row r="35" spans="1:15" ht="46.5" customHeight="1" x14ac:dyDescent="0.2">
      <c r="A35" s="204" t="s">
        <v>519</v>
      </c>
      <c r="B35" s="204" t="s">
        <v>70</v>
      </c>
      <c r="C35" s="204" t="s">
        <v>69</v>
      </c>
      <c r="D35" s="205" t="s">
        <v>13</v>
      </c>
      <c r="E35" s="206" t="s">
        <v>14</v>
      </c>
      <c r="F35" s="206" t="s">
        <v>515</v>
      </c>
      <c r="G35" s="207" t="s">
        <v>196</v>
      </c>
      <c r="H35" s="231"/>
      <c r="I35" s="232" t="s">
        <v>6</v>
      </c>
      <c r="J35" s="234"/>
      <c r="K35" s="232" t="s">
        <v>68</v>
      </c>
      <c r="L35" s="232" t="s">
        <v>21</v>
      </c>
      <c r="M35" s="232" t="s">
        <v>7</v>
      </c>
      <c r="N35" s="232" t="s">
        <v>515</v>
      </c>
      <c r="O35" s="232" t="s">
        <v>201</v>
      </c>
    </row>
    <row r="36" spans="1:15" ht="46.5" customHeight="1" x14ac:dyDescent="0.2">
      <c r="A36" s="335">
        <v>1</v>
      </c>
      <c r="B36" s="336" t="s">
        <v>462</v>
      </c>
      <c r="C36" s="337" t="str">
        <f>IF(ISERROR(VLOOKUP(B36,'KAYIT LİSTESİ'!$B$4:$H$1158,2,0)),"",(VLOOKUP(B36,'KAYIT LİSTESİ'!$B$4:$H$1158,2,0)))</f>
        <v/>
      </c>
      <c r="D36" s="338" t="str">
        <f>IF(ISERROR(VLOOKUP(B36,'KAYIT LİSTESİ'!$B$4:$H$1158,4,0)),"",(VLOOKUP(B36,'KAYIT LİSTESİ'!$B$4:$H$1158,4,0)))</f>
        <v/>
      </c>
      <c r="E36" s="339" t="str">
        <f>IF(ISERROR(VLOOKUP(B36,'KAYIT LİSTESİ'!$B$4:$H$1158,5,0)),"",(VLOOKUP(B36,'KAYIT LİSTESİ'!$B$4:$H$1158,5,0)))</f>
        <v/>
      </c>
      <c r="F36" s="339" t="str">
        <f>IF(ISERROR(VLOOKUP(B36,'KAYIT LİSTESİ'!$B$4:$H$1158,6,0)),"",(VLOOKUP(B36,'KAYIT LİSTESİ'!$B$4:$H$1158,6,0)))</f>
        <v/>
      </c>
      <c r="G36" s="340"/>
      <c r="H36" s="231"/>
      <c r="I36" s="347">
        <v>1</v>
      </c>
      <c r="J36" s="348" t="s">
        <v>364</v>
      </c>
      <c r="K36" s="349" t="str">
        <f>IF(ISERROR(VLOOKUP(J36,'KAYIT LİSTESİ'!$B$4:$H$1158,2,0)),"",(VLOOKUP(J36,'KAYIT LİSTESİ'!$B$4:$H$1158,2,0)))</f>
        <v/>
      </c>
      <c r="L36" s="350" t="str">
        <f>IF(ISERROR(VLOOKUP(J36,'KAYIT LİSTESİ'!$B$4:$H$1158,4,0)),"",(VLOOKUP(J36,'KAYIT LİSTESİ'!$B$4:$H$1158,4,0)))</f>
        <v/>
      </c>
      <c r="M36" s="351" t="str">
        <f>IF(ISERROR(VLOOKUP(J36,'KAYIT LİSTESİ'!$B$4:$H$1158,5,0)),"",(VLOOKUP(J36,'KAYIT LİSTESİ'!$B$4:$H$1158,5,0)))</f>
        <v/>
      </c>
      <c r="N36" s="351" t="str">
        <f>IF(ISERROR(VLOOKUP(J36,'KAYIT LİSTESİ'!$B$4:$H$1158,6,0)),"",(VLOOKUP(J36,'KAYIT LİSTESİ'!$B$4:$H$1158,6,0)))</f>
        <v/>
      </c>
      <c r="O36" s="357"/>
    </row>
    <row r="37" spans="1:15" ht="46.5" customHeight="1" x14ac:dyDescent="0.2">
      <c r="A37" s="335">
        <v>2</v>
      </c>
      <c r="B37" s="336" t="s">
        <v>463</v>
      </c>
      <c r="C37" s="337" t="str">
        <f>IF(ISERROR(VLOOKUP(B37,'KAYIT LİSTESİ'!$B$4:$H$1158,2,0)),"",(VLOOKUP(B37,'KAYIT LİSTESİ'!$B$4:$H$1158,2,0)))</f>
        <v/>
      </c>
      <c r="D37" s="338" t="str">
        <f>IF(ISERROR(VLOOKUP(B37,'KAYIT LİSTESİ'!$B$4:$H$1158,4,0)),"",(VLOOKUP(B37,'KAYIT LİSTESİ'!$B$4:$H$1158,4,0)))</f>
        <v/>
      </c>
      <c r="E37" s="339" t="str">
        <f>IF(ISERROR(VLOOKUP(B37,'KAYIT LİSTESİ'!$B$4:$H$1158,5,0)),"",(VLOOKUP(B37,'KAYIT LİSTESİ'!$B$4:$H$1158,5,0)))</f>
        <v/>
      </c>
      <c r="F37" s="339" t="str">
        <f>IF(ISERROR(VLOOKUP(B37,'KAYIT LİSTESİ'!$B$4:$H$1158,6,0)),"",(VLOOKUP(B37,'KAYIT LİSTESİ'!$B$4:$H$1158,6,0)))</f>
        <v/>
      </c>
      <c r="G37" s="340"/>
      <c r="H37" s="231"/>
      <c r="I37" s="347">
        <v>2</v>
      </c>
      <c r="J37" s="348" t="s">
        <v>365</v>
      </c>
      <c r="K37" s="349" t="str">
        <f>IF(ISERROR(VLOOKUP(J37,'KAYIT LİSTESİ'!$B$4:$H$1158,2,0)),"",(VLOOKUP(J37,'KAYIT LİSTESİ'!$B$4:$H$1158,2,0)))</f>
        <v/>
      </c>
      <c r="L37" s="350" t="str">
        <f>IF(ISERROR(VLOOKUP(J37,'KAYIT LİSTESİ'!$B$4:$H$1158,4,0)),"",(VLOOKUP(J37,'KAYIT LİSTESİ'!$B$4:$H$1158,4,0)))</f>
        <v/>
      </c>
      <c r="M37" s="351" t="str">
        <f>IF(ISERROR(VLOOKUP(J37,'KAYIT LİSTESİ'!$B$4:$H$1158,5,0)),"",(VLOOKUP(J37,'KAYIT LİSTESİ'!$B$4:$H$1158,5,0)))</f>
        <v/>
      </c>
      <c r="N37" s="351" t="str">
        <f>IF(ISERROR(VLOOKUP(J37,'KAYIT LİSTESİ'!$B$4:$H$1158,6,0)),"",(VLOOKUP(J37,'KAYIT LİSTESİ'!$B$4:$H$1158,6,0)))</f>
        <v/>
      </c>
      <c r="O37" s="357"/>
    </row>
    <row r="38" spans="1:15" ht="46.5" customHeight="1" x14ac:dyDescent="0.2">
      <c r="A38" s="335">
        <v>3</v>
      </c>
      <c r="B38" s="336" t="s">
        <v>464</v>
      </c>
      <c r="C38" s="337" t="str">
        <f>IF(ISERROR(VLOOKUP(B38,'KAYIT LİSTESİ'!$B$4:$H$1158,2,0)),"",(VLOOKUP(B38,'KAYIT LİSTESİ'!$B$4:$H$1158,2,0)))</f>
        <v/>
      </c>
      <c r="D38" s="338" t="str">
        <f>IF(ISERROR(VLOOKUP(B38,'KAYIT LİSTESİ'!$B$4:$H$1158,4,0)),"",(VLOOKUP(B38,'KAYIT LİSTESİ'!$B$4:$H$1158,4,0)))</f>
        <v/>
      </c>
      <c r="E38" s="339" t="str">
        <f>IF(ISERROR(VLOOKUP(B38,'KAYIT LİSTESİ'!$B$4:$H$1158,5,0)),"",(VLOOKUP(B38,'KAYIT LİSTESİ'!$B$4:$H$1158,5,0)))</f>
        <v/>
      </c>
      <c r="F38" s="339" t="str">
        <f>IF(ISERROR(VLOOKUP(B38,'KAYIT LİSTESİ'!$B$4:$H$1158,6,0)),"",(VLOOKUP(B38,'KAYIT LİSTESİ'!$B$4:$H$1158,6,0)))</f>
        <v/>
      </c>
      <c r="G38" s="340"/>
      <c r="H38" s="231"/>
      <c r="I38" s="347">
        <v>3</v>
      </c>
      <c r="J38" s="348" t="s">
        <v>366</v>
      </c>
      <c r="K38" s="349" t="str">
        <f>IF(ISERROR(VLOOKUP(J38,'KAYIT LİSTESİ'!$B$4:$H$1158,2,0)),"",(VLOOKUP(J38,'KAYIT LİSTESİ'!$B$4:$H$1158,2,0)))</f>
        <v/>
      </c>
      <c r="L38" s="350" t="str">
        <f>IF(ISERROR(VLOOKUP(J38,'KAYIT LİSTESİ'!$B$4:$H$1158,4,0)),"",(VLOOKUP(J38,'KAYIT LİSTESİ'!$B$4:$H$1158,4,0)))</f>
        <v/>
      </c>
      <c r="M38" s="351" t="str">
        <f>IF(ISERROR(VLOOKUP(J38,'KAYIT LİSTESİ'!$B$4:$H$1158,5,0)),"",(VLOOKUP(J38,'KAYIT LİSTESİ'!$B$4:$H$1158,5,0)))</f>
        <v/>
      </c>
      <c r="N38" s="351" t="str">
        <f>IF(ISERROR(VLOOKUP(J38,'KAYIT LİSTESİ'!$B$4:$H$1158,6,0)),"",(VLOOKUP(J38,'KAYIT LİSTESİ'!$B$4:$H$1158,6,0)))</f>
        <v/>
      </c>
      <c r="O38" s="357"/>
    </row>
    <row r="39" spans="1:15" ht="46.5" customHeight="1" x14ac:dyDescent="0.2">
      <c r="A39" s="335">
        <v>4</v>
      </c>
      <c r="B39" s="336" t="s">
        <v>465</v>
      </c>
      <c r="C39" s="337" t="str">
        <f>IF(ISERROR(VLOOKUP(B39,'KAYIT LİSTESİ'!$B$4:$H$1158,2,0)),"",(VLOOKUP(B39,'KAYIT LİSTESİ'!$B$4:$H$1158,2,0)))</f>
        <v/>
      </c>
      <c r="D39" s="338" t="str">
        <f>IF(ISERROR(VLOOKUP(B39,'KAYIT LİSTESİ'!$B$4:$H$1158,4,0)),"",(VLOOKUP(B39,'KAYIT LİSTESİ'!$B$4:$H$1158,4,0)))</f>
        <v/>
      </c>
      <c r="E39" s="339" t="str">
        <f>IF(ISERROR(VLOOKUP(B39,'KAYIT LİSTESİ'!$B$4:$H$1158,5,0)),"",(VLOOKUP(B39,'KAYIT LİSTESİ'!$B$4:$H$1158,5,0)))</f>
        <v/>
      </c>
      <c r="F39" s="339" t="str">
        <f>IF(ISERROR(VLOOKUP(B39,'KAYIT LİSTESİ'!$B$4:$H$1158,6,0)),"",(VLOOKUP(B39,'KAYIT LİSTESİ'!$B$4:$H$1158,6,0)))</f>
        <v/>
      </c>
      <c r="G39" s="340"/>
      <c r="H39" s="231"/>
      <c r="I39" s="347">
        <v>4</v>
      </c>
      <c r="J39" s="348" t="s">
        <v>367</v>
      </c>
      <c r="K39" s="349" t="str">
        <f>IF(ISERROR(VLOOKUP(J39,'KAYIT LİSTESİ'!$B$4:$H$1158,2,0)),"",(VLOOKUP(J39,'KAYIT LİSTESİ'!$B$4:$H$1158,2,0)))</f>
        <v/>
      </c>
      <c r="L39" s="350" t="str">
        <f>IF(ISERROR(VLOOKUP(J39,'KAYIT LİSTESİ'!$B$4:$H$1158,4,0)),"",(VLOOKUP(J39,'KAYIT LİSTESİ'!$B$4:$H$1158,4,0)))</f>
        <v/>
      </c>
      <c r="M39" s="351" t="str">
        <f>IF(ISERROR(VLOOKUP(J39,'KAYIT LİSTESİ'!$B$4:$H$1158,5,0)),"",(VLOOKUP(J39,'KAYIT LİSTESİ'!$B$4:$H$1158,5,0)))</f>
        <v/>
      </c>
      <c r="N39" s="351" t="str">
        <f>IF(ISERROR(VLOOKUP(J39,'KAYIT LİSTESİ'!$B$4:$H$1158,6,0)),"",(VLOOKUP(J39,'KAYIT LİSTESİ'!$B$4:$H$1158,6,0)))</f>
        <v/>
      </c>
      <c r="O39" s="357"/>
    </row>
    <row r="40" spans="1:15" ht="46.5" customHeight="1" x14ac:dyDescent="0.2">
      <c r="A40" s="335">
        <v>5</v>
      </c>
      <c r="B40" s="336" t="s">
        <v>466</v>
      </c>
      <c r="C40" s="337" t="str">
        <f>IF(ISERROR(VLOOKUP(B40,'KAYIT LİSTESİ'!$B$4:$H$1158,2,0)),"",(VLOOKUP(B40,'KAYIT LİSTESİ'!$B$4:$H$1158,2,0)))</f>
        <v/>
      </c>
      <c r="D40" s="338" t="str">
        <f>IF(ISERROR(VLOOKUP(B40,'KAYIT LİSTESİ'!$B$4:$H$1158,4,0)),"",(VLOOKUP(B40,'KAYIT LİSTESİ'!$B$4:$H$1158,4,0)))</f>
        <v/>
      </c>
      <c r="E40" s="339" t="str">
        <f>IF(ISERROR(VLOOKUP(B40,'KAYIT LİSTESİ'!$B$4:$H$1158,5,0)),"",(VLOOKUP(B40,'KAYIT LİSTESİ'!$B$4:$H$1158,5,0)))</f>
        <v/>
      </c>
      <c r="F40" s="339" t="str">
        <f>IF(ISERROR(VLOOKUP(B40,'KAYIT LİSTESİ'!$B$4:$H$1158,6,0)),"",(VLOOKUP(B40,'KAYIT LİSTESİ'!$B$4:$H$1158,6,0)))</f>
        <v/>
      </c>
      <c r="G40" s="340"/>
      <c r="H40" s="231"/>
      <c r="I40" s="347">
        <v>5</v>
      </c>
      <c r="J40" s="348" t="s">
        <v>368</v>
      </c>
      <c r="K40" s="349" t="str">
        <f>IF(ISERROR(VLOOKUP(J40,'KAYIT LİSTESİ'!$B$4:$H$1158,2,0)),"",(VLOOKUP(J40,'KAYIT LİSTESİ'!$B$4:$H$1158,2,0)))</f>
        <v/>
      </c>
      <c r="L40" s="350" t="str">
        <f>IF(ISERROR(VLOOKUP(J40,'KAYIT LİSTESİ'!$B$4:$H$1158,4,0)),"",(VLOOKUP(J40,'KAYIT LİSTESİ'!$B$4:$H$1158,4,0)))</f>
        <v/>
      </c>
      <c r="M40" s="351" t="str">
        <f>IF(ISERROR(VLOOKUP(J40,'KAYIT LİSTESİ'!$B$4:$H$1158,5,0)),"",(VLOOKUP(J40,'KAYIT LİSTESİ'!$B$4:$H$1158,5,0)))</f>
        <v/>
      </c>
      <c r="N40" s="351" t="str">
        <f>IF(ISERROR(VLOOKUP(J40,'KAYIT LİSTESİ'!$B$4:$H$1158,6,0)),"",(VLOOKUP(J40,'KAYIT LİSTESİ'!$B$4:$H$1158,6,0)))</f>
        <v/>
      </c>
      <c r="O40" s="357"/>
    </row>
    <row r="41" spans="1:15" ht="46.5" customHeight="1" x14ac:dyDescent="0.2">
      <c r="A41" s="335">
        <v>6</v>
      </c>
      <c r="B41" s="336" t="s">
        <v>467</v>
      </c>
      <c r="C41" s="337" t="str">
        <f>IF(ISERROR(VLOOKUP(B41,'KAYIT LİSTESİ'!$B$4:$H$1158,2,0)),"",(VLOOKUP(B41,'KAYIT LİSTESİ'!$B$4:$H$1158,2,0)))</f>
        <v/>
      </c>
      <c r="D41" s="338" t="str">
        <f>IF(ISERROR(VLOOKUP(B41,'KAYIT LİSTESİ'!$B$4:$H$1158,4,0)),"",(VLOOKUP(B41,'KAYIT LİSTESİ'!$B$4:$H$1158,4,0)))</f>
        <v/>
      </c>
      <c r="E41" s="339" t="str">
        <f>IF(ISERROR(VLOOKUP(B41,'KAYIT LİSTESİ'!$B$4:$H$1158,5,0)),"",(VLOOKUP(B41,'KAYIT LİSTESİ'!$B$4:$H$1158,5,0)))</f>
        <v/>
      </c>
      <c r="F41" s="339" t="str">
        <f>IF(ISERROR(VLOOKUP(B41,'KAYIT LİSTESİ'!$B$4:$H$1158,6,0)),"",(VLOOKUP(B41,'KAYIT LİSTESİ'!$B$4:$H$1158,6,0)))</f>
        <v/>
      </c>
      <c r="G41" s="340"/>
      <c r="H41" s="231"/>
      <c r="I41" s="347">
        <v>6</v>
      </c>
      <c r="J41" s="348" t="s">
        <v>369</v>
      </c>
      <c r="K41" s="349" t="str">
        <f>IF(ISERROR(VLOOKUP(J41,'KAYIT LİSTESİ'!$B$4:$H$1158,2,0)),"",(VLOOKUP(J41,'KAYIT LİSTESİ'!$B$4:$H$1158,2,0)))</f>
        <v/>
      </c>
      <c r="L41" s="350" t="str">
        <f>IF(ISERROR(VLOOKUP(J41,'KAYIT LİSTESİ'!$B$4:$H$1158,4,0)),"",(VLOOKUP(J41,'KAYIT LİSTESİ'!$B$4:$H$1158,4,0)))</f>
        <v/>
      </c>
      <c r="M41" s="351" t="str">
        <f>IF(ISERROR(VLOOKUP(J41,'KAYIT LİSTESİ'!$B$4:$H$1158,5,0)),"",(VLOOKUP(J41,'KAYIT LİSTESİ'!$B$4:$H$1158,5,0)))</f>
        <v/>
      </c>
      <c r="N41" s="351" t="str">
        <f>IF(ISERROR(VLOOKUP(J41,'KAYIT LİSTESİ'!$B$4:$H$1158,6,0)),"",(VLOOKUP(J41,'KAYIT LİSTESİ'!$B$4:$H$1158,6,0)))</f>
        <v/>
      </c>
      <c r="O41" s="357"/>
    </row>
    <row r="42" spans="1:15" ht="46.5" customHeight="1" x14ac:dyDescent="0.2">
      <c r="A42" s="335">
        <v>7</v>
      </c>
      <c r="B42" s="336" t="s">
        <v>468</v>
      </c>
      <c r="C42" s="337" t="str">
        <f>IF(ISERROR(VLOOKUP(B42,'KAYIT LİSTESİ'!$B$4:$H$1158,2,0)),"",(VLOOKUP(B42,'KAYIT LİSTESİ'!$B$4:$H$1158,2,0)))</f>
        <v/>
      </c>
      <c r="D42" s="338" t="str">
        <f>IF(ISERROR(VLOOKUP(B42,'KAYIT LİSTESİ'!$B$4:$H$1158,4,0)),"",(VLOOKUP(B42,'KAYIT LİSTESİ'!$B$4:$H$1158,4,0)))</f>
        <v/>
      </c>
      <c r="E42" s="339" t="str">
        <f>IF(ISERROR(VLOOKUP(B42,'KAYIT LİSTESİ'!$B$4:$H$1158,5,0)),"",(VLOOKUP(B42,'KAYIT LİSTESİ'!$B$4:$H$1158,5,0)))</f>
        <v/>
      </c>
      <c r="F42" s="339" t="str">
        <f>IF(ISERROR(VLOOKUP(B42,'KAYIT LİSTESİ'!$B$4:$H$1158,6,0)),"",(VLOOKUP(B42,'KAYIT LİSTESİ'!$B$4:$H$1158,6,0)))</f>
        <v/>
      </c>
      <c r="G42" s="340"/>
      <c r="H42" s="231"/>
      <c r="I42" s="347">
        <v>7</v>
      </c>
      <c r="J42" s="348" t="s">
        <v>370</v>
      </c>
      <c r="K42" s="349" t="str">
        <f>IF(ISERROR(VLOOKUP(J42,'KAYIT LİSTESİ'!$B$4:$H$1158,2,0)),"",(VLOOKUP(J42,'KAYIT LİSTESİ'!$B$4:$H$1158,2,0)))</f>
        <v/>
      </c>
      <c r="L42" s="350" t="str">
        <f>IF(ISERROR(VLOOKUP(J42,'KAYIT LİSTESİ'!$B$4:$H$1158,4,0)),"",(VLOOKUP(J42,'KAYIT LİSTESİ'!$B$4:$H$1158,4,0)))</f>
        <v/>
      </c>
      <c r="M42" s="351" t="str">
        <f>IF(ISERROR(VLOOKUP(J42,'KAYIT LİSTESİ'!$B$4:$H$1158,5,0)),"",(VLOOKUP(J42,'KAYIT LİSTESİ'!$B$4:$H$1158,5,0)))</f>
        <v/>
      </c>
      <c r="N42" s="351" t="str">
        <f>IF(ISERROR(VLOOKUP(J42,'KAYIT LİSTESİ'!$B$4:$H$1158,6,0)),"",(VLOOKUP(J42,'KAYIT LİSTESİ'!$B$4:$H$1158,6,0)))</f>
        <v/>
      </c>
      <c r="O42" s="357"/>
    </row>
    <row r="43" spans="1:15" ht="46.5" customHeight="1" x14ac:dyDescent="0.2">
      <c r="A43" s="335">
        <v>8</v>
      </c>
      <c r="B43" s="336" t="s">
        <v>469</v>
      </c>
      <c r="C43" s="337" t="str">
        <f>IF(ISERROR(VLOOKUP(B43,'KAYIT LİSTESİ'!$B$4:$H$1158,2,0)),"",(VLOOKUP(B43,'KAYIT LİSTESİ'!$B$4:$H$1158,2,0)))</f>
        <v/>
      </c>
      <c r="D43" s="338" t="str">
        <f>IF(ISERROR(VLOOKUP(B43,'KAYIT LİSTESİ'!$B$4:$H$1158,4,0)),"",(VLOOKUP(B43,'KAYIT LİSTESİ'!$B$4:$H$1158,4,0)))</f>
        <v/>
      </c>
      <c r="E43" s="339" t="str">
        <f>IF(ISERROR(VLOOKUP(B43,'KAYIT LİSTESİ'!$B$4:$H$1158,5,0)),"",(VLOOKUP(B43,'KAYIT LİSTESİ'!$B$4:$H$1158,5,0)))</f>
        <v/>
      </c>
      <c r="F43" s="339" t="str">
        <f>IF(ISERROR(VLOOKUP(B43,'KAYIT LİSTESİ'!$B$4:$H$1158,6,0)),"",(VLOOKUP(B43,'KAYIT LİSTESİ'!$B$4:$H$1158,6,0)))</f>
        <v/>
      </c>
      <c r="G43" s="340"/>
      <c r="H43" s="231"/>
      <c r="I43" s="347">
        <v>8</v>
      </c>
      <c r="J43" s="348" t="s">
        <v>371</v>
      </c>
      <c r="K43" s="349" t="str">
        <f>IF(ISERROR(VLOOKUP(J43,'KAYIT LİSTESİ'!$B$4:$H$1158,2,0)),"",(VLOOKUP(J43,'KAYIT LİSTESİ'!$B$4:$H$1158,2,0)))</f>
        <v/>
      </c>
      <c r="L43" s="350" t="str">
        <f>IF(ISERROR(VLOOKUP(J43,'KAYIT LİSTESİ'!$B$4:$H$1158,4,0)),"",(VLOOKUP(J43,'KAYIT LİSTESİ'!$B$4:$H$1158,4,0)))</f>
        <v/>
      </c>
      <c r="M43" s="351" t="str">
        <f>IF(ISERROR(VLOOKUP(J43,'KAYIT LİSTESİ'!$B$4:$H$1158,5,0)),"",(VLOOKUP(J43,'KAYIT LİSTESİ'!$B$4:$H$1158,5,0)))</f>
        <v/>
      </c>
      <c r="N43" s="351" t="str">
        <f>IF(ISERROR(VLOOKUP(J43,'KAYIT LİSTESİ'!$B$4:$H$1158,6,0)),"",(VLOOKUP(J43,'KAYIT LİSTESİ'!$B$4:$H$1158,6,0)))</f>
        <v/>
      </c>
      <c r="O43" s="357"/>
    </row>
    <row r="44" spans="1:15" ht="46.5" customHeight="1" x14ac:dyDescent="0.2">
      <c r="A44" s="231"/>
      <c r="B44" s="231"/>
      <c r="C44" s="231"/>
      <c r="D44" s="231"/>
      <c r="E44" s="231"/>
      <c r="F44" s="231"/>
      <c r="G44" s="231"/>
      <c r="H44" s="231"/>
      <c r="I44" s="465" t="s">
        <v>499</v>
      </c>
      <c r="J44" s="465"/>
      <c r="K44" s="465"/>
      <c r="L44" s="465"/>
      <c r="M44" s="465"/>
      <c r="N44" s="465"/>
      <c r="O44" s="465"/>
    </row>
    <row r="45" spans="1:15" ht="46.5" customHeight="1" x14ac:dyDescent="0.2">
      <c r="A45" s="231"/>
      <c r="B45" s="231"/>
      <c r="C45" s="231"/>
      <c r="D45" s="231"/>
      <c r="E45" s="231"/>
      <c r="F45" s="231"/>
      <c r="G45" s="231"/>
      <c r="H45" s="231"/>
      <c r="I45" s="204" t="s">
        <v>519</v>
      </c>
      <c r="J45" s="204" t="s">
        <v>70</v>
      </c>
      <c r="K45" s="204" t="s">
        <v>69</v>
      </c>
      <c r="L45" s="205" t="s">
        <v>13</v>
      </c>
      <c r="M45" s="206" t="s">
        <v>14</v>
      </c>
      <c r="N45" s="206" t="s">
        <v>515</v>
      </c>
      <c r="O45" s="207" t="s">
        <v>196</v>
      </c>
    </row>
    <row r="46" spans="1:15" ht="46.5" customHeight="1" x14ac:dyDescent="0.2">
      <c r="A46" s="231"/>
      <c r="B46" s="231"/>
      <c r="C46" s="231"/>
      <c r="D46" s="231"/>
      <c r="E46" s="231"/>
      <c r="F46" s="231"/>
      <c r="G46" s="231"/>
      <c r="H46" s="231"/>
      <c r="I46" s="335">
        <v>1</v>
      </c>
      <c r="J46" s="336" t="s">
        <v>470</v>
      </c>
      <c r="K46" s="337" t="str">
        <f>IF(ISERROR(VLOOKUP(J46,'KAYIT LİSTESİ'!$B$4:$H$1158,2,0)),"",(VLOOKUP(J46,'KAYIT LİSTESİ'!$B$4:$H$1158,2,0)))</f>
        <v/>
      </c>
      <c r="L46" s="338" t="str">
        <f>IF(ISERROR(VLOOKUP(J46,'KAYIT LİSTESİ'!$B$4:$H$1158,4,0)),"",(VLOOKUP(J46,'KAYIT LİSTESİ'!$B$4:$H$1158,4,0)))</f>
        <v/>
      </c>
      <c r="M46" s="339" t="str">
        <f>IF(ISERROR(VLOOKUP(J46,'KAYIT LİSTESİ'!$B$4:$H$1158,5,0)),"",(VLOOKUP(J46,'KAYIT LİSTESİ'!$B$4:$H$1158,5,0)))</f>
        <v/>
      </c>
      <c r="N46" s="339" t="str">
        <f>IF(ISERROR(VLOOKUP(J46,'KAYIT LİSTESİ'!$B$4:$H$1158,6,0)),"",(VLOOKUP(J46,'KAYIT LİSTESİ'!$B$4:$H$1158,6,0)))</f>
        <v/>
      </c>
      <c r="O46" s="340"/>
    </row>
    <row r="47" spans="1:15" ht="46.5" customHeight="1" x14ac:dyDescent="0.2">
      <c r="A47" s="231"/>
      <c r="B47" s="231"/>
      <c r="C47" s="231"/>
      <c r="D47" s="231"/>
      <c r="E47" s="231"/>
      <c r="F47" s="231"/>
      <c r="G47" s="231"/>
      <c r="H47" s="231"/>
      <c r="I47" s="335">
        <v>2</v>
      </c>
      <c r="J47" s="336" t="s">
        <v>471</v>
      </c>
      <c r="K47" s="337" t="str">
        <f>IF(ISERROR(VLOOKUP(J47,'KAYIT LİSTESİ'!$B$4:$H$1158,2,0)),"",(VLOOKUP(J47,'KAYIT LİSTESİ'!$B$4:$H$1158,2,0)))</f>
        <v/>
      </c>
      <c r="L47" s="338" t="str">
        <f>IF(ISERROR(VLOOKUP(J47,'KAYIT LİSTESİ'!$B$4:$H$1158,4,0)),"",(VLOOKUP(J47,'KAYIT LİSTESİ'!$B$4:$H$1158,4,0)))</f>
        <v/>
      </c>
      <c r="M47" s="339" t="str">
        <f>IF(ISERROR(VLOOKUP(J47,'KAYIT LİSTESİ'!$B$4:$H$1158,5,0)),"",(VLOOKUP(J47,'KAYIT LİSTESİ'!$B$4:$H$1158,5,0)))</f>
        <v/>
      </c>
      <c r="N47" s="339" t="str">
        <f>IF(ISERROR(VLOOKUP(J47,'KAYIT LİSTESİ'!$B$4:$H$1158,6,0)),"",(VLOOKUP(J47,'KAYIT LİSTESİ'!$B$4:$H$1158,6,0)))</f>
        <v/>
      </c>
      <c r="O47" s="340"/>
    </row>
    <row r="48" spans="1:15" ht="46.5" customHeight="1" x14ac:dyDescent="0.2">
      <c r="A48" s="231"/>
      <c r="B48" s="231"/>
      <c r="C48" s="231"/>
      <c r="D48" s="231"/>
      <c r="E48" s="231"/>
      <c r="F48" s="231"/>
      <c r="G48" s="231"/>
      <c r="H48" s="231"/>
      <c r="I48" s="335">
        <v>3</v>
      </c>
      <c r="J48" s="336" t="s">
        <v>472</v>
      </c>
      <c r="K48" s="337" t="str">
        <f>IF(ISERROR(VLOOKUP(J48,'KAYIT LİSTESİ'!$B$4:$H$1158,2,0)),"",(VLOOKUP(J48,'KAYIT LİSTESİ'!$B$4:$H$1158,2,0)))</f>
        <v/>
      </c>
      <c r="L48" s="338" t="str">
        <f>IF(ISERROR(VLOOKUP(J48,'KAYIT LİSTESİ'!$B$4:$H$1158,4,0)),"",(VLOOKUP(J48,'KAYIT LİSTESİ'!$B$4:$H$1158,4,0)))</f>
        <v/>
      </c>
      <c r="M48" s="339" t="str">
        <f>IF(ISERROR(VLOOKUP(J48,'KAYIT LİSTESİ'!$B$4:$H$1158,5,0)),"",(VLOOKUP(J48,'KAYIT LİSTESİ'!$B$4:$H$1158,5,0)))</f>
        <v/>
      </c>
      <c r="N48" s="339" t="str">
        <f>IF(ISERROR(VLOOKUP(J48,'KAYIT LİSTESİ'!$B$4:$H$1158,6,0)),"",(VLOOKUP(J48,'KAYIT LİSTESİ'!$B$4:$H$1158,6,0)))</f>
        <v/>
      </c>
      <c r="O48" s="340"/>
    </row>
    <row r="49" spans="1:15" ht="46.5" customHeight="1" x14ac:dyDescent="0.2">
      <c r="A49" s="231"/>
      <c r="B49" s="231"/>
      <c r="C49" s="231"/>
      <c r="D49" s="231"/>
      <c r="E49" s="231"/>
      <c r="F49" s="231"/>
      <c r="G49" s="231"/>
      <c r="H49" s="231"/>
      <c r="I49" s="335">
        <v>4</v>
      </c>
      <c r="J49" s="336" t="s">
        <v>473</v>
      </c>
      <c r="K49" s="337" t="str">
        <f>IF(ISERROR(VLOOKUP(J49,'KAYIT LİSTESİ'!$B$4:$H$1158,2,0)),"",(VLOOKUP(J49,'KAYIT LİSTESİ'!$B$4:$H$1158,2,0)))</f>
        <v/>
      </c>
      <c r="L49" s="338" t="str">
        <f>IF(ISERROR(VLOOKUP(J49,'KAYIT LİSTESİ'!$B$4:$H$1158,4,0)),"",(VLOOKUP(J49,'KAYIT LİSTESİ'!$B$4:$H$1158,4,0)))</f>
        <v/>
      </c>
      <c r="M49" s="339" t="str">
        <f>IF(ISERROR(VLOOKUP(J49,'KAYIT LİSTESİ'!$B$4:$H$1158,5,0)),"",(VLOOKUP(J49,'KAYIT LİSTESİ'!$B$4:$H$1158,5,0)))</f>
        <v/>
      </c>
      <c r="N49" s="339" t="str">
        <f>IF(ISERROR(VLOOKUP(J49,'KAYIT LİSTESİ'!$B$4:$H$1158,6,0)),"",(VLOOKUP(J49,'KAYIT LİSTESİ'!$B$4:$H$1158,6,0)))</f>
        <v/>
      </c>
      <c r="O49" s="340"/>
    </row>
    <row r="50" spans="1:15" ht="46.5" customHeight="1" x14ac:dyDescent="0.2">
      <c r="A50" s="231"/>
      <c r="B50" s="231"/>
      <c r="C50" s="231"/>
      <c r="D50" s="231"/>
      <c r="E50" s="231"/>
      <c r="F50" s="231"/>
      <c r="G50" s="231"/>
      <c r="H50" s="231"/>
      <c r="I50" s="335">
        <v>5</v>
      </c>
      <c r="J50" s="336" t="s">
        <v>474</v>
      </c>
      <c r="K50" s="337" t="str">
        <f>IF(ISERROR(VLOOKUP(J50,'KAYIT LİSTESİ'!$B$4:$H$1158,2,0)),"",(VLOOKUP(J50,'KAYIT LİSTESİ'!$B$4:$H$1158,2,0)))</f>
        <v/>
      </c>
      <c r="L50" s="338" t="str">
        <f>IF(ISERROR(VLOOKUP(J50,'KAYIT LİSTESİ'!$B$4:$H$1158,4,0)),"",(VLOOKUP(J50,'KAYIT LİSTESİ'!$B$4:$H$1158,4,0)))</f>
        <v/>
      </c>
      <c r="M50" s="339" t="str">
        <f>IF(ISERROR(VLOOKUP(J50,'KAYIT LİSTESİ'!$B$4:$H$1158,5,0)),"",(VLOOKUP(J50,'KAYIT LİSTESİ'!$B$4:$H$1158,5,0)))</f>
        <v/>
      </c>
      <c r="N50" s="339" t="str">
        <f>IF(ISERROR(VLOOKUP(J50,'KAYIT LİSTESİ'!$B$4:$H$1158,6,0)),"",(VLOOKUP(J50,'KAYIT LİSTESİ'!$B$4:$H$1158,6,0)))</f>
        <v/>
      </c>
      <c r="O50" s="340"/>
    </row>
    <row r="51" spans="1:15" ht="46.5" customHeight="1" x14ac:dyDescent="0.2">
      <c r="A51" s="231"/>
      <c r="B51" s="231"/>
      <c r="C51" s="231"/>
      <c r="D51" s="231"/>
      <c r="E51" s="231"/>
      <c r="F51" s="231"/>
      <c r="G51" s="231"/>
      <c r="H51" s="231"/>
      <c r="I51" s="335">
        <v>6</v>
      </c>
      <c r="J51" s="336" t="s">
        <v>475</v>
      </c>
      <c r="K51" s="337" t="str">
        <f>IF(ISERROR(VLOOKUP(J51,'KAYIT LİSTESİ'!$B$4:$H$1158,2,0)),"",(VLOOKUP(J51,'KAYIT LİSTESİ'!$B$4:$H$1158,2,0)))</f>
        <v/>
      </c>
      <c r="L51" s="338" t="str">
        <f>IF(ISERROR(VLOOKUP(J51,'KAYIT LİSTESİ'!$B$4:$H$1158,4,0)),"",(VLOOKUP(J51,'KAYIT LİSTESİ'!$B$4:$H$1158,4,0)))</f>
        <v/>
      </c>
      <c r="M51" s="339" t="str">
        <f>IF(ISERROR(VLOOKUP(J51,'KAYIT LİSTESİ'!$B$4:$H$1158,5,0)),"",(VLOOKUP(J51,'KAYIT LİSTESİ'!$B$4:$H$1158,5,0)))</f>
        <v/>
      </c>
      <c r="N51" s="339" t="str">
        <f>IF(ISERROR(VLOOKUP(J51,'KAYIT LİSTESİ'!$B$4:$H$1158,6,0)),"",(VLOOKUP(J51,'KAYIT LİSTESİ'!$B$4:$H$1158,6,0)))</f>
        <v/>
      </c>
      <c r="O51" s="340"/>
    </row>
    <row r="52" spans="1:15" ht="46.5" customHeight="1" x14ac:dyDescent="0.2">
      <c r="A52" s="231"/>
      <c r="B52" s="231"/>
      <c r="C52" s="231"/>
      <c r="D52" s="231"/>
      <c r="E52" s="231"/>
      <c r="F52" s="231"/>
      <c r="G52" s="231"/>
      <c r="H52" s="231"/>
      <c r="I52" s="335">
        <v>7</v>
      </c>
      <c r="J52" s="336" t="s">
        <v>476</v>
      </c>
      <c r="K52" s="337" t="str">
        <f>IF(ISERROR(VLOOKUP(J52,'KAYIT LİSTESİ'!$B$4:$H$1158,2,0)),"",(VLOOKUP(J52,'KAYIT LİSTESİ'!$B$4:$H$1158,2,0)))</f>
        <v/>
      </c>
      <c r="L52" s="338" t="str">
        <f>IF(ISERROR(VLOOKUP(J52,'KAYIT LİSTESİ'!$B$4:$H$1158,4,0)),"",(VLOOKUP(J52,'KAYIT LİSTESİ'!$B$4:$H$1158,4,0)))</f>
        <v/>
      </c>
      <c r="M52" s="339" t="str">
        <f>IF(ISERROR(VLOOKUP(J52,'KAYIT LİSTESİ'!$B$4:$H$1158,5,0)),"",(VLOOKUP(J52,'KAYIT LİSTESİ'!$B$4:$H$1158,5,0)))</f>
        <v/>
      </c>
      <c r="N52" s="339" t="str">
        <f>IF(ISERROR(VLOOKUP(J52,'KAYIT LİSTESİ'!$B$4:$H$1158,6,0)),"",(VLOOKUP(J52,'KAYIT LİSTESİ'!$B$4:$H$1158,6,0)))</f>
        <v/>
      </c>
      <c r="O52" s="340"/>
    </row>
    <row r="53" spans="1:15" ht="46.5" customHeight="1" x14ac:dyDescent="0.2">
      <c r="A53" s="231"/>
      <c r="B53" s="231"/>
      <c r="C53" s="231"/>
      <c r="D53" s="231"/>
      <c r="E53" s="231"/>
      <c r="F53" s="231"/>
      <c r="G53" s="231"/>
      <c r="H53" s="231"/>
      <c r="I53" s="335">
        <v>8</v>
      </c>
      <c r="J53" s="336" t="s">
        <v>477</v>
      </c>
      <c r="K53" s="337" t="str">
        <f>IF(ISERROR(VLOOKUP(J53,'KAYIT LİSTESİ'!$B$4:$H$1158,2,0)),"",(VLOOKUP(J53,'KAYIT LİSTESİ'!$B$4:$H$1158,2,0)))</f>
        <v/>
      </c>
      <c r="L53" s="338" t="str">
        <f>IF(ISERROR(VLOOKUP(J53,'KAYIT LİSTESİ'!$B$4:$H$1158,4,0)),"",(VLOOKUP(J53,'KAYIT LİSTESİ'!$B$4:$H$1158,4,0)))</f>
        <v/>
      </c>
      <c r="M53" s="339" t="str">
        <f>IF(ISERROR(VLOOKUP(J53,'KAYIT LİSTESİ'!$B$4:$H$1158,5,0)),"",(VLOOKUP(J53,'KAYIT LİSTESİ'!$B$4:$H$1158,5,0)))</f>
        <v/>
      </c>
      <c r="N53" s="339" t="str">
        <f>IF(ISERROR(VLOOKUP(J53,'KAYIT LİSTESİ'!$B$4:$H$1158,6,0)),"",(VLOOKUP(J53,'KAYIT LİSTESİ'!$B$4:$H$1158,6,0)))</f>
        <v/>
      </c>
      <c r="O53" s="340"/>
    </row>
    <row r="54" spans="1:15" ht="46.5" customHeight="1" x14ac:dyDescent="0.2">
      <c r="A54" s="529" t="s">
        <v>496</v>
      </c>
      <c r="B54" s="529"/>
      <c r="C54" s="529"/>
      <c r="D54" s="529"/>
      <c r="E54" s="529"/>
      <c r="F54" s="529"/>
      <c r="G54" s="529"/>
      <c r="H54" s="231"/>
      <c r="I54" s="231"/>
      <c r="J54" s="231"/>
      <c r="K54" s="231"/>
      <c r="L54" s="231"/>
      <c r="M54" s="231"/>
      <c r="N54" s="231"/>
      <c r="O54" s="231"/>
    </row>
    <row r="55" spans="1:15" ht="46.5" customHeight="1" x14ac:dyDescent="0.2">
      <c r="A55" s="204" t="s">
        <v>519</v>
      </c>
      <c r="B55" s="204" t="s">
        <v>70</v>
      </c>
      <c r="C55" s="204" t="s">
        <v>69</v>
      </c>
      <c r="D55" s="205" t="s">
        <v>13</v>
      </c>
      <c r="E55" s="206" t="s">
        <v>14</v>
      </c>
      <c r="F55" s="206" t="s">
        <v>515</v>
      </c>
      <c r="G55" s="204" t="s">
        <v>196</v>
      </c>
      <c r="H55" s="231"/>
      <c r="I55" s="231"/>
      <c r="J55" s="231"/>
      <c r="K55" s="231"/>
      <c r="L55" s="231"/>
      <c r="M55" s="231"/>
      <c r="N55" s="231"/>
      <c r="O55" s="231"/>
    </row>
    <row r="56" spans="1:15" ht="103.5" customHeight="1" x14ac:dyDescent="0.2">
      <c r="A56" s="335">
        <v>1</v>
      </c>
      <c r="B56" s="336" t="s">
        <v>500</v>
      </c>
      <c r="C56" s="319" t="str">
        <f>IF(ISERROR(VLOOKUP(B56,'KAYIT LİSTESİ'!$B$4:$H$1158,2,0)),"",(VLOOKUP(B56,'KAYIT LİSTESİ'!$B$4:$H$1158,2,0)))</f>
        <v/>
      </c>
      <c r="D56" s="359" t="str">
        <f>IF(ISERROR(VLOOKUP(B56,'KAYIT LİSTESİ'!$B$4:$H$1158,4,0)),"",(VLOOKUP(B56,'KAYIT LİSTESİ'!$B$4:$H$1158,4,0)))</f>
        <v/>
      </c>
      <c r="E56" s="360" t="str">
        <f>IF(ISERROR(VLOOKUP(B56,'KAYIT LİSTESİ'!$B$4:$H$1158,5,0)),"",(VLOOKUP(B56,'KAYIT LİSTESİ'!$B$4:$H$1158,5,0)))</f>
        <v/>
      </c>
      <c r="F56" s="339" t="str">
        <f>IF(ISERROR(VLOOKUP(B56,'KAYIT LİSTESİ'!$B$4:$H$1158,6,0)),"",(VLOOKUP(B56,'KAYIT LİSTESİ'!$B$4:$H$1158,6,0)))</f>
        <v/>
      </c>
      <c r="G56" s="345"/>
      <c r="H56" s="231"/>
      <c r="I56" s="231"/>
      <c r="J56" s="231"/>
      <c r="K56" s="231"/>
      <c r="L56" s="231"/>
      <c r="M56" s="231"/>
      <c r="N56" s="231"/>
      <c r="O56" s="231"/>
    </row>
    <row r="57" spans="1:15" ht="103.5" customHeight="1" x14ac:dyDescent="0.2">
      <c r="A57" s="335">
        <v>2</v>
      </c>
      <c r="B57" s="336" t="s">
        <v>501</v>
      </c>
      <c r="C57" s="319" t="str">
        <f>IF(ISERROR(VLOOKUP(B57,'KAYIT LİSTESİ'!$B$4:$H$1158,2,0)),"",(VLOOKUP(B57,'KAYIT LİSTESİ'!$B$4:$H$1158,2,0)))</f>
        <v/>
      </c>
      <c r="D57" s="359" t="str">
        <f>IF(ISERROR(VLOOKUP(B57,'KAYIT LİSTESİ'!$B$4:$H$1158,4,0)),"",(VLOOKUP(B57,'KAYIT LİSTESİ'!$B$4:$H$1158,4,0)))</f>
        <v/>
      </c>
      <c r="E57" s="360" t="str">
        <f>IF(ISERROR(VLOOKUP(B57,'KAYIT LİSTESİ'!$B$4:$H$1158,5,0)),"",(VLOOKUP(B57,'KAYIT LİSTESİ'!$B$4:$H$1158,5,0)))</f>
        <v/>
      </c>
      <c r="F57" s="339" t="str">
        <f>IF(ISERROR(VLOOKUP(B57,'KAYIT LİSTESİ'!$B$4:$H$1158,6,0)),"",(VLOOKUP(B57,'KAYIT LİSTESİ'!$B$4:$H$1158,6,0)))</f>
        <v/>
      </c>
      <c r="G57" s="345"/>
      <c r="H57" s="231"/>
      <c r="I57" s="231"/>
      <c r="J57" s="231"/>
      <c r="K57" s="231"/>
      <c r="L57" s="231"/>
      <c r="M57" s="231"/>
      <c r="N57" s="231"/>
      <c r="O57" s="231"/>
    </row>
    <row r="58" spans="1:15" ht="103.5" customHeight="1" x14ac:dyDescent="0.2">
      <c r="A58" s="335">
        <v>3</v>
      </c>
      <c r="B58" s="336" t="s">
        <v>502</v>
      </c>
      <c r="C58" s="319" t="str">
        <f>IF(ISERROR(VLOOKUP(B58,'KAYIT LİSTESİ'!$B$4:$H$1158,2,0)),"",(VLOOKUP(B58,'KAYIT LİSTESİ'!$B$4:$H$1158,2,0)))</f>
        <v/>
      </c>
      <c r="D58" s="359" t="str">
        <f>IF(ISERROR(VLOOKUP(B58,'KAYIT LİSTESİ'!$B$4:$H$1158,4,0)),"",(VLOOKUP(B58,'KAYIT LİSTESİ'!$B$4:$H$1158,4,0)))</f>
        <v/>
      </c>
      <c r="E58" s="360" t="str">
        <f>IF(ISERROR(VLOOKUP(B58,'KAYIT LİSTESİ'!$B$4:$H$1158,5,0)),"",(VLOOKUP(B58,'KAYIT LİSTESİ'!$B$4:$H$1158,5,0)))</f>
        <v/>
      </c>
      <c r="F58" s="339" t="str">
        <f>IF(ISERROR(VLOOKUP(B58,'KAYIT LİSTESİ'!$B$4:$H$1158,6,0)),"",(VLOOKUP(B58,'KAYIT LİSTESİ'!$B$4:$H$1158,6,0)))</f>
        <v/>
      </c>
      <c r="G58" s="345"/>
      <c r="H58" s="231"/>
      <c r="I58" s="231"/>
      <c r="J58" s="231"/>
      <c r="K58" s="231"/>
      <c r="L58" s="231"/>
      <c r="M58" s="231"/>
      <c r="N58" s="231"/>
      <c r="O58" s="231"/>
    </row>
    <row r="59" spans="1:15" ht="103.5" customHeight="1" x14ac:dyDescent="0.2">
      <c r="A59" s="335">
        <v>4</v>
      </c>
      <c r="B59" s="336" t="s">
        <v>503</v>
      </c>
      <c r="C59" s="319" t="str">
        <f>IF(ISERROR(VLOOKUP(B59,'KAYIT LİSTESİ'!$B$4:$H$1158,2,0)),"",(VLOOKUP(B59,'KAYIT LİSTESİ'!$B$4:$H$1158,2,0)))</f>
        <v/>
      </c>
      <c r="D59" s="359" t="str">
        <f>IF(ISERROR(VLOOKUP(B59,'KAYIT LİSTESİ'!$B$4:$H$1158,4,0)),"",(VLOOKUP(B59,'KAYIT LİSTESİ'!$B$4:$H$1158,4,0)))</f>
        <v/>
      </c>
      <c r="E59" s="360" t="str">
        <f>IF(ISERROR(VLOOKUP(B59,'KAYIT LİSTESİ'!$B$4:$H$1158,5,0)),"",(VLOOKUP(B59,'KAYIT LİSTESİ'!$B$4:$H$1158,5,0)))</f>
        <v/>
      </c>
      <c r="F59" s="339" t="str">
        <f>IF(ISERROR(VLOOKUP(B59,'KAYIT LİSTESİ'!$B$4:$H$1158,6,0)),"",(VLOOKUP(B59,'KAYIT LİSTESİ'!$B$4:$H$1158,6,0)))</f>
        <v/>
      </c>
      <c r="G59" s="345"/>
      <c r="H59" s="231"/>
      <c r="I59" s="231"/>
      <c r="J59" s="231"/>
      <c r="K59" s="231"/>
      <c r="L59" s="231"/>
      <c r="M59" s="231"/>
      <c r="N59" s="231"/>
      <c r="O59" s="231"/>
    </row>
    <row r="60" spans="1:15" ht="103.5" customHeight="1" x14ac:dyDescent="0.2">
      <c r="A60" s="335">
        <v>5</v>
      </c>
      <c r="B60" s="336" t="s">
        <v>504</v>
      </c>
      <c r="C60" s="319" t="str">
        <f>IF(ISERROR(VLOOKUP(B60,'KAYIT LİSTESİ'!$B$4:$H$1158,2,0)),"",(VLOOKUP(B60,'KAYIT LİSTESİ'!$B$4:$H$1158,2,0)))</f>
        <v/>
      </c>
      <c r="D60" s="359" t="str">
        <f>IF(ISERROR(VLOOKUP(B60,'KAYIT LİSTESİ'!$B$4:$H$1158,4,0)),"",(VLOOKUP(B60,'KAYIT LİSTESİ'!$B$4:$H$1158,4,0)))</f>
        <v/>
      </c>
      <c r="E60" s="360" t="str">
        <f>IF(ISERROR(VLOOKUP(B60,'KAYIT LİSTESİ'!$B$4:$H$1158,5,0)),"",(VLOOKUP(B60,'KAYIT LİSTESİ'!$B$4:$H$1158,5,0)))</f>
        <v/>
      </c>
      <c r="F60" s="339" t="str">
        <f>IF(ISERROR(VLOOKUP(B60,'KAYIT LİSTESİ'!$B$4:$H$1158,6,0)),"",(VLOOKUP(B60,'KAYIT LİSTESİ'!$B$4:$H$1158,6,0)))</f>
        <v/>
      </c>
      <c r="G60" s="345"/>
      <c r="H60" s="231"/>
      <c r="I60" s="231"/>
      <c r="J60" s="231"/>
      <c r="K60" s="231"/>
      <c r="L60" s="231"/>
      <c r="M60" s="231"/>
      <c r="N60" s="231"/>
      <c r="O60" s="231"/>
    </row>
    <row r="61" spans="1:15" ht="103.5" customHeight="1" x14ac:dyDescent="0.2">
      <c r="A61" s="335">
        <v>6</v>
      </c>
      <c r="B61" s="336" t="s">
        <v>505</v>
      </c>
      <c r="C61" s="319" t="str">
        <f>IF(ISERROR(VLOOKUP(B61,'KAYIT LİSTESİ'!$B$4:$H$1158,2,0)),"",(VLOOKUP(B61,'KAYIT LİSTESİ'!$B$4:$H$1158,2,0)))</f>
        <v/>
      </c>
      <c r="D61" s="359" t="str">
        <f>IF(ISERROR(VLOOKUP(B61,'KAYIT LİSTESİ'!$B$4:$H$1158,4,0)),"",(VLOOKUP(B61,'KAYIT LİSTESİ'!$B$4:$H$1158,4,0)))</f>
        <v/>
      </c>
      <c r="E61" s="360" t="str">
        <f>IF(ISERROR(VLOOKUP(B61,'KAYIT LİSTESİ'!$B$4:$H$1158,5,0)),"",(VLOOKUP(B61,'KAYIT LİSTESİ'!$B$4:$H$1158,5,0)))</f>
        <v/>
      </c>
      <c r="F61" s="339" t="str">
        <f>IF(ISERROR(VLOOKUP(B61,'KAYIT LİSTESİ'!$B$4:$H$1158,6,0)),"",(VLOOKUP(B61,'KAYIT LİSTESİ'!$B$4:$H$1158,6,0)))</f>
        <v/>
      </c>
      <c r="G61" s="345"/>
      <c r="H61" s="231"/>
      <c r="I61" s="231"/>
      <c r="J61" s="231"/>
      <c r="K61" s="231"/>
      <c r="L61" s="231"/>
      <c r="M61" s="231"/>
      <c r="N61" s="231"/>
      <c r="O61" s="231"/>
    </row>
    <row r="62" spans="1:15" ht="103.5" customHeight="1" x14ac:dyDescent="0.2">
      <c r="A62" s="335">
        <v>7</v>
      </c>
      <c r="B62" s="336" t="s">
        <v>506</v>
      </c>
      <c r="C62" s="319" t="str">
        <f>IF(ISERROR(VLOOKUP(B62,'KAYIT LİSTESİ'!$B$4:$H$1158,2,0)),"",(VLOOKUP(B62,'KAYIT LİSTESİ'!$B$4:$H$1158,2,0)))</f>
        <v/>
      </c>
      <c r="D62" s="359" t="str">
        <f>IF(ISERROR(VLOOKUP(B62,'KAYIT LİSTESİ'!$B$4:$H$1158,4,0)),"",(VLOOKUP(B62,'KAYIT LİSTESİ'!$B$4:$H$1158,4,0)))</f>
        <v/>
      </c>
      <c r="E62" s="360" t="str">
        <f>IF(ISERROR(VLOOKUP(B62,'KAYIT LİSTESİ'!$B$4:$H$1158,5,0)),"",(VLOOKUP(B62,'KAYIT LİSTESİ'!$B$4:$H$1158,5,0)))</f>
        <v/>
      </c>
      <c r="F62" s="339" t="str">
        <f>IF(ISERROR(VLOOKUP(B62,'KAYIT LİSTESİ'!$B$4:$H$1158,6,0)),"",(VLOOKUP(B62,'KAYIT LİSTESİ'!$B$4:$H$1158,6,0)))</f>
        <v/>
      </c>
      <c r="G62" s="345"/>
      <c r="H62" s="231"/>
      <c r="I62" s="231"/>
      <c r="J62" s="231"/>
      <c r="K62" s="231"/>
      <c r="L62" s="231"/>
      <c r="M62" s="231"/>
      <c r="N62" s="231"/>
      <c r="O62" s="231"/>
    </row>
    <row r="63" spans="1:15" ht="103.5" customHeight="1" x14ac:dyDescent="0.2">
      <c r="A63" s="335">
        <v>8</v>
      </c>
      <c r="B63" s="336" t="s">
        <v>507</v>
      </c>
      <c r="C63" s="319" t="str">
        <f>IF(ISERROR(VLOOKUP(B63,'KAYIT LİSTESİ'!$B$4:$H$1158,2,0)),"",(VLOOKUP(B63,'KAYIT LİSTESİ'!$B$4:$H$1158,2,0)))</f>
        <v/>
      </c>
      <c r="D63" s="359" t="str">
        <f>IF(ISERROR(VLOOKUP(B63,'KAYIT LİSTESİ'!$B$4:$H$1158,4,0)),"",(VLOOKUP(B63,'KAYIT LİSTESİ'!$B$4:$H$1158,4,0)))</f>
        <v/>
      </c>
      <c r="E63" s="360" t="str">
        <f>IF(ISERROR(VLOOKUP(B63,'KAYIT LİSTESİ'!$B$4:$H$1158,5,0)),"",(VLOOKUP(B63,'KAYIT LİSTESİ'!$B$4:$H$1158,5,0)))</f>
        <v/>
      </c>
      <c r="F63" s="339" t="str">
        <f>IF(ISERROR(VLOOKUP(B63,'KAYIT LİSTESİ'!$B$4:$H$1158,6,0)),"",(VLOOKUP(B63,'KAYIT LİSTESİ'!$B$4:$H$1158,6,0)))</f>
        <v/>
      </c>
      <c r="G63" s="345"/>
      <c r="H63" s="231"/>
      <c r="I63" s="231"/>
      <c r="J63" s="231"/>
      <c r="K63" s="231"/>
      <c r="L63" s="231"/>
      <c r="M63" s="231"/>
      <c r="N63" s="231"/>
      <c r="O63" s="231"/>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31"/>
    </row>
    <row r="81" spans="8:8" ht="22.5" customHeight="1" x14ac:dyDescent="0.2">
      <c r="H81" s="231"/>
    </row>
    <row r="82" spans="8:8" ht="15.75" x14ac:dyDescent="0.2">
      <c r="H82" s="231"/>
    </row>
    <row r="83" spans="8:8" ht="12.75" customHeight="1" x14ac:dyDescent="0.2">
      <c r="H83" s="231"/>
    </row>
    <row r="84" spans="8:8" ht="50.25" customHeight="1" x14ac:dyDescent="0.2">
      <c r="H84" s="231"/>
    </row>
    <row r="85" spans="8:8" ht="50.25" customHeight="1" x14ac:dyDescent="0.2">
      <c r="H85" s="231"/>
    </row>
    <row r="86" spans="8:8" ht="50.25" customHeight="1" x14ac:dyDescent="0.2">
      <c r="H86" s="231"/>
    </row>
    <row r="87" spans="8:8" ht="50.25" customHeight="1" x14ac:dyDescent="0.2">
      <c r="H87" s="231"/>
    </row>
    <row r="88" spans="8:8" ht="50.25" customHeight="1" x14ac:dyDescent="0.2">
      <c r="H88" s="231"/>
    </row>
    <row r="89" spans="8:8" ht="50.25" customHeight="1" x14ac:dyDescent="0.2">
      <c r="H89" s="231"/>
    </row>
    <row r="90" spans="8:8" ht="50.25" customHeight="1" x14ac:dyDescent="0.2">
      <c r="H90" s="231"/>
    </row>
    <row r="91" spans="8:8" ht="50.25" customHeight="1" x14ac:dyDescent="0.2">
      <c r="H91" s="231"/>
    </row>
    <row r="92" spans="8:8" ht="15.75" x14ac:dyDescent="0.2">
      <c r="H92" s="231"/>
    </row>
    <row r="93" spans="8:8" ht="12.75" customHeight="1" x14ac:dyDescent="0.2">
      <c r="H93" s="231"/>
    </row>
    <row r="94" spans="8:8" ht="61.5" customHeight="1" x14ac:dyDescent="0.2">
      <c r="H94" s="231"/>
    </row>
    <row r="95" spans="8:8" ht="61.5" customHeight="1" x14ac:dyDescent="0.2">
      <c r="H95" s="231"/>
    </row>
    <row r="96" spans="8:8" ht="61.5" customHeight="1" x14ac:dyDescent="0.2">
      <c r="H96" s="231"/>
    </row>
    <row r="97" spans="8:8" ht="61.5" customHeight="1" x14ac:dyDescent="0.2">
      <c r="H97" s="231"/>
    </row>
    <row r="98" spans="8:8" ht="61.5" customHeight="1" x14ac:dyDescent="0.2">
      <c r="H98" s="231"/>
    </row>
    <row r="99" spans="8:8" ht="61.5" customHeight="1" x14ac:dyDescent="0.2">
      <c r="H99" s="231"/>
    </row>
    <row r="100" spans="8:8" ht="61.5" customHeight="1" x14ac:dyDescent="0.2">
      <c r="H100" s="231"/>
    </row>
    <row r="101" spans="8:8" ht="61.5" customHeight="1" x14ac:dyDescent="0.2">
      <c r="H101" s="231"/>
    </row>
    <row r="102" spans="8:8" ht="15.75" x14ac:dyDescent="0.2">
      <c r="H102" s="231"/>
    </row>
  </sheetData>
  <mergeCells count="13">
    <mergeCell ref="A54:G54"/>
    <mergeCell ref="I44:O44"/>
    <mergeCell ref="I4:O4"/>
    <mergeCell ref="I14:O14"/>
    <mergeCell ref="I24:O24"/>
    <mergeCell ref="A14:G14"/>
    <mergeCell ref="A34:G34"/>
    <mergeCell ref="A1:O1"/>
    <mergeCell ref="A2:O2"/>
    <mergeCell ref="A3:O3"/>
    <mergeCell ref="A4:G4"/>
    <mergeCell ref="I34:O34"/>
    <mergeCell ref="A24:G2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40" bestFit="1" customWidth="1"/>
    <col min="2" max="2" width="17.42578125" style="236" bestFit="1" customWidth="1"/>
    <col min="3" max="3" width="10.42578125" style="2" bestFit="1" customWidth="1"/>
    <col min="4" max="4" width="17.42578125" style="153" customWidth="1"/>
    <col min="5" max="5" width="28.85546875" style="153"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32" customFormat="1" ht="42" customHeight="1" x14ac:dyDescent="0.2">
      <c r="A1" s="532" t="str">
        <f>'YARIŞMA BİLGİLERİ'!F19</f>
        <v>3.Ulusal Bayrak Festivali Yarışmaları ve Olimpik Baraj Yarışmaları</v>
      </c>
      <c r="B1" s="532"/>
      <c r="C1" s="532"/>
      <c r="D1" s="532"/>
      <c r="E1" s="532"/>
      <c r="F1" s="532"/>
      <c r="G1" s="532"/>
      <c r="H1" s="532"/>
      <c r="I1" s="532"/>
      <c r="J1" s="532"/>
      <c r="K1" s="152" t="str">
        <f>'YARIŞMA BİLGİLERİ'!F20</f>
        <v>İSTANBUL</v>
      </c>
      <c r="L1" s="531"/>
      <c r="M1" s="531"/>
    </row>
    <row r="2" spans="1:13" s="139" customFormat="1" ht="27.75" customHeight="1" x14ac:dyDescent="0.2">
      <c r="A2" s="133" t="s">
        <v>25</v>
      </c>
      <c r="B2" s="154" t="s">
        <v>35</v>
      </c>
      <c r="C2" s="135" t="s">
        <v>21</v>
      </c>
      <c r="D2" s="136" t="s">
        <v>26</v>
      </c>
      <c r="E2" s="136" t="s">
        <v>24</v>
      </c>
      <c r="F2" s="137" t="s">
        <v>27</v>
      </c>
      <c r="G2" s="134" t="s">
        <v>30</v>
      </c>
      <c r="H2" s="134" t="s">
        <v>11</v>
      </c>
      <c r="I2" s="134" t="s">
        <v>115</v>
      </c>
      <c r="J2" s="134" t="s">
        <v>31</v>
      </c>
      <c r="K2" s="134" t="s">
        <v>32</v>
      </c>
      <c r="L2" s="138" t="s">
        <v>33</v>
      </c>
      <c r="M2" s="138" t="s">
        <v>34</v>
      </c>
    </row>
    <row r="3" spans="1:13" s="139" customFormat="1" ht="26.25" customHeight="1" x14ac:dyDescent="0.2">
      <c r="A3" s="141">
        <v>1</v>
      </c>
      <c r="B3" s="151" t="s">
        <v>202</v>
      </c>
      <c r="C3" s="142">
        <f>'100m.'!C8</f>
        <v>0</v>
      </c>
      <c r="D3" s="150">
        <f>'100m.'!D8</f>
        <v>0</v>
      </c>
      <c r="E3" s="150">
        <f>'100m.'!E8</f>
        <v>0</v>
      </c>
      <c r="F3" s="143">
        <f>'100m.'!F8</f>
        <v>0</v>
      </c>
      <c r="G3" s="144">
        <f>'100m.'!A8</f>
        <v>1</v>
      </c>
      <c r="H3" s="143" t="s">
        <v>140</v>
      </c>
      <c r="I3" s="145"/>
      <c r="J3" s="143" t="str">
        <f>'YARIŞMA BİLGİLERİ'!$F$21</f>
        <v>Yıldız Kızlar</v>
      </c>
      <c r="K3" s="146" t="str">
        <f t="shared" ref="K3:K66" si="0">CONCATENATE(K$1,"-",A$1)</f>
        <v>İSTANBUL-3.Ulusal Bayrak Festivali Yarışmaları ve Olimpik Baraj Yarışmaları</v>
      </c>
      <c r="L3" s="149" t="str">
        <f>'100m.'!N$4</f>
        <v>14 Haziran 2015 - 16:30</v>
      </c>
      <c r="M3" s="147" t="s">
        <v>374</v>
      </c>
    </row>
    <row r="4" spans="1:13" s="139" customFormat="1" ht="26.25" customHeight="1" x14ac:dyDescent="0.2">
      <c r="A4" s="141">
        <v>2</v>
      </c>
      <c r="B4" s="151" t="s">
        <v>202</v>
      </c>
      <c r="C4" s="142">
        <f>'100m.'!C9</f>
        <v>0</v>
      </c>
      <c r="D4" s="150">
        <f>'100m.'!D9</f>
        <v>0</v>
      </c>
      <c r="E4" s="150">
        <f>'100m.'!E9</f>
        <v>0</v>
      </c>
      <c r="F4" s="143">
        <f>'100m.'!F9</f>
        <v>0</v>
      </c>
      <c r="G4" s="144">
        <f>'100m.'!A9</f>
        <v>2</v>
      </c>
      <c r="H4" s="143" t="s">
        <v>140</v>
      </c>
      <c r="I4" s="145"/>
      <c r="J4" s="143" t="str">
        <f>'YARIŞMA BİLGİLERİ'!$F$21</f>
        <v>Yıldız Kızlar</v>
      </c>
      <c r="K4" s="146" t="str">
        <f t="shared" si="0"/>
        <v>İSTANBUL-3.Ulusal Bayrak Festivali Yarışmaları ve Olimpik Baraj Yarışmaları</v>
      </c>
      <c r="L4" s="149" t="str">
        <f>'100m.'!N$4</f>
        <v>14 Haziran 2015 - 16:30</v>
      </c>
      <c r="M4" s="147" t="s">
        <v>374</v>
      </c>
    </row>
    <row r="5" spans="1:13" s="139" customFormat="1" ht="26.25" customHeight="1" x14ac:dyDescent="0.2">
      <c r="A5" s="141">
        <v>3</v>
      </c>
      <c r="B5" s="151" t="s">
        <v>202</v>
      </c>
      <c r="C5" s="142">
        <f>'100m.'!C10</f>
        <v>0</v>
      </c>
      <c r="D5" s="150">
        <f>'100m.'!D10</f>
        <v>0</v>
      </c>
      <c r="E5" s="150">
        <f>'100m.'!E10</f>
        <v>0</v>
      </c>
      <c r="F5" s="143">
        <f>'100m.'!F10</f>
        <v>0</v>
      </c>
      <c r="G5" s="144">
        <f>'100m.'!A10</f>
        <v>3</v>
      </c>
      <c r="H5" s="143" t="s">
        <v>140</v>
      </c>
      <c r="I5" s="145"/>
      <c r="J5" s="143" t="str">
        <f>'YARIŞMA BİLGİLERİ'!$F$21</f>
        <v>Yıldız Kızlar</v>
      </c>
      <c r="K5" s="146" t="str">
        <f t="shared" si="0"/>
        <v>İSTANBUL-3.Ulusal Bayrak Festivali Yarışmaları ve Olimpik Baraj Yarışmaları</v>
      </c>
      <c r="L5" s="149" t="str">
        <f>'100m.'!N$4</f>
        <v>14 Haziran 2015 - 16:30</v>
      </c>
      <c r="M5" s="147" t="s">
        <v>374</v>
      </c>
    </row>
    <row r="6" spans="1:13" s="139" customFormat="1" ht="26.25" customHeight="1" x14ac:dyDescent="0.2">
      <c r="A6" s="141">
        <v>4</v>
      </c>
      <c r="B6" s="151" t="s">
        <v>202</v>
      </c>
      <c r="C6" s="142">
        <f>'100m.'!C11</f>
        <v>0</v>
      </c>
      <c r="D6" s="150">
        <f>'100m.'!D11</f>
        <v>0</v>
      </c>
      <c r="E6" s="150">
        <f>'100m.'!E11</f>
        <v>0</v>
      </c>
      <c r="F6" s="143">
        <f>'100m.'!F11</f>
        <v>0</v>
      </c>
      <c r="G6" s="144">
        <f>'100m.'!A11</f>
        <v>4</v>
      </c>
      <c r="H6" s="143" t="s">
        <v>140</v>
      </c>
      <c r="I6" s="145"/>
      <c r="J6" s="143" t="str">
        <f>'YARIŞMA BİLGİLERİ'!$F$21</f>
        <v>Yıldız Kızlar</v>
      </c>
      <c r="K6" s="146" t="str">
        <f t="shared" si="0"/>
        <v>İSTANBUL-3.Ulusal Bayrak Festivali Yarışmaları ve Olimpik Baraj Yarışmaları</v>
      </c>
      <c r="L6" s="149" t="str">
        <f>'100m.'!N$4</f>
        <v>14 Haziran 2015 - 16:30</v>
      </c>
      <c r="M6" s="147" t="s">
        <v>374</v>
      </c>
    </row>
    <row r="7" spans="1:13" s="139" customFormat="1" ht="26.25" customHeight="1" x14ac:dyDescent="0.2">
      <c r="A7" s="141">
        <v>5</v>
      </c>
      <c r="B7" s="151" t="s">
        <v>202</v>
      </c>
      <c r="C7" s="142">
        <f>'100m.'!C12</f>
        <v>0</v>
      </c>
      <c r="D7" s="150">
        <f>'100m.'!D12</f>
        <v>0</v>
      </c>
      <c r="E7" s="150">
        <f>'100m.'!E12</f>
        <v>0</v>
      </c>
      <c r="F7" s="143">
        <f>'100m.'!F12</f>
        <v>0</v>
      </c>
      <c r="G7" s="144">
        <f>'100m.'!A12</f>
        <v>5</v>
      </c>
      <c r="H7" s="143" t="s">
        <v>140</v>
      </c>
      <c r="I7" s="145"/>
      <c r="J7" s="143" t="str">
        <f>'YARIŞMA BİLGİLERİ'!$F$21</f>
        <v>Yıldız Kızlar</v>
      </c>
      <c r="K7" s="146" t="str">
        <f t="shared" si="0"/>
        <v>İSTANBUL-3.Ulusal Bayrak Festivali Yarışmaları ve Olimpik Baraj Yarışmaları</v>
      </c>
      <c r="L7" s="149" t="str">
        <f>'100m.'!N$4</f>
        <v>14 Haziran 2015 - 16:30</v>
      </c>
      <c r="M7" s="147" t="s">
        <v>374</v>
      </c>
    </row>
    <row r="8" spans="1:13" s="139" customFormat="1" ht="26.25" customHeight="1" x14ac:dyDescent="0.2">
      <c r="A8" s="141">
        <v>6</v>
      </c>
      <c r="B8" s="151" t="s">
        <v>202</v>
      </c>
      <c r="C8" s="142">
        <f>'100m.'!C13</f>
        <v>0</v>
      </c>
      <c r="D8" s="150">
        <f>'100m.'!D13</f>
        <v>0</v>
      </c>
      <c r="E8" s="150">
        <f>'100m.'!E13</f>
        <v>0</v>
      </c>
      <c r="F8" s="143">
        <f>'100m.'!F13</f>
        <v>0</v>
      </c>
      <c r="G8" s="144">
        <f>'100m.'!A13</f>
        <v>6</v>
      </c>
      <c r="H8" s="143" t="s">
        <v>140</v>
      </c>
      <c r="I8" s="145"/>
      <c r="J8" s="143" t="str">
        <f>'YARIŞMA BİLGİLERİ'!$F$21</f>
        <v>Yıldız Kızlar</v>
      </c>
      <c r="K8" s="146" t="str">
        <f t="shared" si="0"/>
        <v>İSTANBUL-3.Ulusal Bayrak Festivali Yarışmaları ve Olimpik Baraj Yarışmaları</v>
      </c>
      <c r="L8" s="149" t="str">
        <f>'100m.'!N$4</f>
        <v>14 Haziran 2015 - 16:30</v>
      </c>
      <c r="M8" s="147" t="s">
        <v>374</v>
      </c>
    </row>
    <row r="9" spans="1:13" s="139" customFormat="1" ht="26.25" customHeight="1" x14ac:dyDescent="0.2">
      <c r="A9" s="141">
        <v>7</v>
      </c>
      <c r="B9" s="151" t="s">
        <v>202</v>
      </c>
      <c r="C9" s="142">
        <f>'100m.'!C14</f>
        <v>0</v>
      </c>
      <c r="D9" s="150">
        <f>'100m.'!D14</f>
        <v>0</v>
      </c>
      <c r="E9" s="150">
        <f>'100m.'!E14</f>
        <v>0</v>
      </c>
      <c r="F9" s="143">
        <f>'100m.'!F14</f>
        <v>0</v>
      </c>
      <c r="G9" s="144">
        <f>'100m.'!A14</f>
        <v>7</v>
      </c>
      <c r="H9" s="143" t="s">
        <v>140</v>
      </c>
      <c r="I9" s="145"/>
      <c r="J9" s="143" t="str">
        <f>'YARIŞMA BİLGİLERİ'!$F$21</f>
        <v>Yıldız Kızlar</v>
      </c>
      <c r="K9" s="146" t="str">
        <f t="shared" si="0"/>
        <v>İSTANBUL-3.Ulusal Bayrak Festivali Yarışmaları ve Olimpik Baraj Yarışmaları</v>
      </c>
      <c r="L9" s="149" t="str">
        <f>'100m.'!N$4</f>
        <v>14 Haziran 2015 - 16:30</v>
      </c>
      <c r="M9" s="147" t="s">
        <v>374</v>
      </c>
    </row>
    <row r="10" spans="1:13" s="139" customFormat="1" ht="26.25" customHeight="1" x14ac:dyDescent="0.2">
      <c r="A10" s="141">
        <v>8</v>
      </c>
      <c r="B10" s="151" t="s">
        <v>202</v>
      </c>
      <c r="C10" s="142">
        <f>'100m.'!C15</f>
        <v>0</v>
      </c>
      <c r="D10" s="150">
        <f>'100m.'!D15</f>
        <v>0</v>
      </c>
      <c r="E10" s="150">
        <f>'100m.'!E15</f>
        <v>0</v>
      </c>
      <c r="F10" s="143">
        <f>'100m.'!F15</f>
        <v>0</v>
      </c>
      <c r="G10" s="144">
        <f>'100m.'!A15</f>
        <v>8</v>
      </c>
      <c r="H10" s="143" t="s">
        <v>140</v>
      </c>
      <c r="I10" s="145"/>
      <c r="J10" s="143" t="str">
        <f>'YARIŞMA BİLGİLERİ'!$F$21</f>
        <v>Yıldız Kızlar</v>
      </c>
      <c r="K10" s="146" t="str">
        <f t="shared" si="0"/>
        <v>İSTANBUL-3.Ulusal Bayrak Festivali Yarışmaları ve Olimpik Baraj Yarışmaları</v>
      </c>
      <c r="L10" s="149" t="str">
        <f>'100m.'!N$4</f>
        <v>14 Haziran 2015 - 16:30</v>
      </c>
      <c r="M10" s="147" t="s">
        <v>374</v>
      </c>
    </row>
    <row r="11" spans="1:13" s="139" customFormat="1" ht="26.25" customHeight="1" x14ac:dyDescent="0.2">
      <c r="A11" s="141">
        <v>9</v>
      </c>
      <c r="B11" s="151" t="s">
        <v>202</v>
      </c>
      <c r="C11" s="142">
        <f>'100m.'!C16</f>
        <v>0</v>
      </c>
      <c r="D11" s="150">
        <f>'100m.'!D16</f>
        <v>0</v>
      </c>
      <c r="E11" s="150">
        <f>'100m.'!E16</f>
        <v>0</v>
      </c>
      <c r="F11" s="143">
        <f>'100m.'!F16</f>
        <v>0</v>
      </c>
      <c r="G11" s="144">
        <f>'100m.'!A16</f>
        <v>0</v>
      </c>
      <c r="H11" s="143" t="s">
        <v>140</v>
      </c>
      <c r="I11" s="145"/>
      <c r="J11" s="143" t="str">
        <f>'YARIŞMA BİLGİLERİ'!$F$21</f>
        <v>Yıldız Kızlar</v>
      </c>
      <c r="K11" s="146" t="str">
        <f t="shared" si="0"/>
        <v>İSTANBUL-3.Ulusal Bayrak Festivali Yarışmaları ve Olimpik Baraj Yarışmaları</v>
      </c>
      <c r="L11" s="149" t="str">
        <f>'100m.'!N$4</f>
        <v>14 Haziran 2015 - 16:30</v>
      </c>
      <c r="M11" s="147" t="s">
        <v>374</v>
      </c>
    </row>
    <row r="12" spans="1:13" s="139" customFormat="1" ht="26.25" customHeight="1" x14ac:dyDescent="0.2">
      <c r="A12" s="141">
        <v>10</v>
      </c>
      <c r="B12" s="151" t="s">
        <v>202</v>
      </c>
      <c r="C12" s="142">
        <f>'100m.'!C17</f>
        <v>0</v>
      </c>
      <c r="D12" s="150">
        <f>'100m.'!D17</f>
        <v>0</v>
      </c>
      <c r="E12" s="150">
        <f>'100m.'!E17</f>
        <v>0</v>
      </c>
      <c r="F12" s="143">
        <f>'100m.'!F17</f>
        <v>0</v>
      </c>
      <c r="G12" s="144">
        <f>'100m.'!A17</f>
        <v>0</v>
      </c>
      <c r="H12" s="143" t="s">
        <v>140</v>
      </c>
      <c r="I12" s="145"/>
      <c r="J12" s="143" t="str">
        <f>'YARIŞMA BİLGİLERİ'!$F$21</f>
        <v>Yıldız Kızlar</v>
      </c>
      <c r="K12" s="146" t="str">
        <f t="shared" si="0"/>
        <v>İSTANBUL-3.Ulusal Bayrak Festivali Yarışmaları ve Olimpik Baraj Yarışmaları</v>
      </c>
      <c r="L12" s="149" t="str">
        <f>'100m.'!N$4</f>
        <v>14 Haziran 2015 - 16:30</v>
      </c>
      <c r="M12" s="147" t="s">
        <v>374</v>
      </c>
    </row>
    <row r="13" spans="1:13" s="139" customFormat="1" ht="26.25" customHeight="1" x14ac:dyDescent="0.2">
      <c r="A13" s="141">
        <v>11</v>
      </c>
      <c r="B13" s="151" t="s">
        <v>202</v>
      </c>
      <c r="C13" s="142">
        <f>'100m.'!C18</f>
        <v>0</v>
      </c>
      <c r="D13" s="150">
        <f>'100m.'!D18</f>
        <v>0</v>
      </c>
      <c r="E13" s="150">
        <f>'100m.'!E18</f>
        <v>0</v>
      </c>
      <c r="F13" s="143">
        <f>'100m.'!F18</f>
        <v>0</v>
      </c>
      <c r="G13" s="144">
        <f>'100m.'!A18</f>
        <v>0</v>
      </c>
      <c r="H13" s="143" t="s">
        <v>140</v>
      </c>
      <c r="I13" s="145"/>
      <c r="J13" s="143" t="str">
        <f>'YARIŞMA BİLGİLERİ'!$F$21</f>
        <v>Yıldız Kızlar</v>
      </c>
      <c r="K13" s="146" t="str">
        <f t="shared" si="0"/>
        <v>İSTANBUL-3.Ulusal Bayrak Festivali Yarışmaları ve Olimpik Baraj Yarışmaları</v>
      </c>
      <c r="L13" s="149" t="str">
        <f>'100m.'!N$4</f>
        <v>14 Haziran 2015 - 16:30</v>
      </c>
      <c r="M13" s="147" t="s">
        <v>374</v>
      </c>
    </row>
    <row r="14" spans="1:13" s="139" customFormat="1" ht="26.25" customHeight="1" x14ac:dyDescent="0.2">
      <c r="A14" s="141">
        <v>12</v>
      </c>
      <c r="B14" s="151" t="s">
        <v>202</v>
      </c>
      <c r="C14" s="142">
        <f>'100m.'!C19</f>
        <v>0</v>
      </c>
      <c r="D14" s="150">
        <f>'100m.'!D19</f>
        <v>0</v>
      </c>
      <c r="E14" s="150">
        <f>'100m.'!E19</f>
        <v>0</v>
      </c>
      <c r="F14" s="143">
        <f>'100m.'!F19</f>
        <v>0</v>
      </c>
      <c r="G14" s="144">
        <f>'100m.'!A19</f>
        <v>0</v>
      </c>
      <c r="H14" s="143" t="s">
        <v>140</v>
      </c>
      <c r="I14" s="145"/>
      <c r="J14" s="143" t="str">
        <f>'YARIŞMA BİLGİLERİ'!$F$21</f>
        <v>Yıldız Kızlar</v>
      </c>
      <c r="K14" s="146" t="str">
        <f t="shared" si="0"/>
        <v>İSTANBUL-3.Ulusal Bayrak Festivali Yarışmaları ve Olimpik Baraj Yarışmaları</v>
      </c>
      <c r="L14" s="149" t="str">
        <f>'100m.'!N$4</f>
        <v>14 Haziran 2015 - 16:30</v>
      </c>
      <c r="M14" s="147" t="s">
        <v>374</v>
      </c>
    </row>
    <row r="15" spans="1:13" s="139" customFormat="1" ht="26.25" customHeight="1" x14ac:dyDescent="0.2">
      <c r="A15" s="141">
        <v>13</v>
      </c>
      <c r="B15" s="151" t="s">
        <v>202</v>
      </c>
      <c r="C15" s="142">
        <f>'100m.'!C20</f>
        <v>0</v>
      </c>
      <c r="D15" s="150">
        <f>'100m.'!D20</f>
        <v>0</v>
      </c>
      <c r="E15" s="150">
        <f>'100m.'!E20</f>
        <v>0</v>
      </c>
      <c r="F15" s="143">
        <f>'100m.'!F20</f>
        <v>0</v>
      </c>
      <c r="G15" s="144">
        <f>'100m.'!A20</f>
        <v>0</v>
      </c>
      <c r="H15" s="143" t="s">
        <v>140</v>
      </c>
      <c r="I15" s="145"/>
      <c r="J15" s="143" t="str">
        <f>'YARIŞMA BİLGİLERİ'!$F$21</f>
        <v>Yıldız Kızlar</v>
      </c>
      <c r="K15" s="146" t="str">
        <f t="shared" si="0"/>
        <v>İSTANBUL-3.Ulusal Bayrak Festivali Yarışmaları ve Olimpik Baraj Yarışmaları</v>
      </c>
      <c r="L15" s="149" t="str">
        <f>'100m.'!N$4</f>
        <v>14 Haziran 2015 - 16:30</v>
      </c>
      <c r="M15" s="147" t="s">
        <v>374</v>
      </c>
    </row>
    <row r="16" spans="1:13" s="139" customFormat="1" ht="26.25" customHeight="1" x14ac:dyDescent="0.2">
      <c r="A16" s="141">
        <v>14</v>
      </c>
      <c r="B16" s="151" t="s">
        <v>202</v>
      </c>
      <c r="C16" s="142">
        <f>'100m.'!C21</f>
        <v>0</v>
      </c>
      <c r="D16" s="150">
        <f>'100m.'!D21</f>
        <v>0</v>
      </c>
      <c r="E16" s="150">
        <f>'100m.'!E21</f>
        <v>0</v>
      </c>
      <c r="F16" s="143">
        <f>'100m.'!F21</f>
        <v>0</v>
      </c>
      <c r="G16" s="144">
        <f>'100m.'!A21</f>
        <v>0</v>
      </c>
      <c r="H16" s="143" t="s">
        <v>140</v>
      </c>
      <c r="I16" s="145"/>
      <c r="J16" s="143" t="str">
        <f>'YARIŞMA BİLGİLERİ'!$F$21</f>
        <v>Yıldız Kızlar</v>
      </c>
      <c r="K16" s="146" t="str">
        <f t="shared" si="0"/>
        <v>İSTANBUL-3.Ulusal Bayrak Festivali Yarışmaları ve Olimpik Baraj Yarışmaları</v>
      </c>
      <c r="L16" s="149" t="str">
        <f>'100m.'!N$4</f>
        <v>14 Haziran 2015 - 16:30</v>
      </c>
      <c r="M16" s="147" t="s">
        <v>374</v>
      </c>
    </row>
    <row r="17" spans="1:13" s="139" customFormat="1" ht="26.25" customHeight="1" x14ac:dyDescent="0.2">
      <c r="A17" s="141">
        <v>15</v>
      </c>
      <c r="B17" s="151" t="s">
        <v>202</v>
      </c>
      <c r="C17" s="142">
        <f>'100m.'!C22</f>
        <v>0</v>
      </c>
      <c r="D17" s="150">
        <f>'100m.'!D22</f>
        <v>0</v>
      </c>
      <c r="E17" s="150">
        <f>'100m.'!E22</f>
        <v>0</v>
      </c>
      <c r="F17" s="143">
        <f>'100m.'!F22</f>
        <v>0</v>
      </c>
      <c r="G17" s="144">
        <f>'100m.'!A22</f>
        <v>0</v>
      </c>
      <c r="H17" s="143" t="s">
        <v>140</v>
      </c>
      <c r="I17" s="145"/>
      <c r="J17" s="143" t="str">
        <f>'YARIŞMA BİLGİLERİ'!$F$21</f>
        <v>Yıldız Kızlar</v>
      </c>
      <c r="K17" s="146" t="str">
        <f t="shared" si="0"/>
        <v>İSTANBUL-3.Ulusal Bayrak Festivali Yarışmaları ve Olimpik Baraj Yarışmaları</v>
      </c>
      <c r="L17" s="149" t="str">
        <f>'100m.'!N$4</f>
        <v>14 Haziran 2015 - 16:30</v>
      </c>
      <c r="M17" s="147" t="s">
        <v>374</v>
      </c>
    </row>
    <row r="18" spans="1:13" s="139" customFormat="1" ht="26.25" customHeight="1" x14ac:dyDescent="0.2">
      <c r="A18" s="141">
        <v>16</v>
      </c>
      <c r="B18" s="151" t="s">
        <v>202</v>
      </c>
      <c r="C18" s="142">
        <f>'100m.'!C23</f>
        <v>0</v>
      </c>
      <c r="D18" s="150">
        <f>'100m.'!D23</f>
        <v>0</v>
      </c>
      <c r="E18" s="150">
        <f>'100m.'!E23</f>
        <v>0</v>
      </c>
      <c r="F18" s="143">
        <f>'100m.'!F23</f>
        <v>0</v>
      </c>
      <c r="G18" s="144">
        <f>'100m.'!A23</f>
        <v>0</v>
      </c>
      <c r="H18" s="143" t="s">
        <v>140</v>
      </c>
      <c r="I18" s="145"/>
      <c r="J18" s="143" t="str">
        <f>'YARIŞMA BİLGİLERİ'!$F$21</f>
        <v>Yıldız Kızlar</v>
      </c>
      <c r="K18" s="146" t="str">
        <f t="shared" si="0"/>
        <v>İSTANBUL-3.Ulusal Bayrak Festivali Yarışmaları ve Olimpik Baraj Yarışmaları</v>
      </c>
      <c r="L18" s="149" t="str">
        <f>'100m.'!N$4</f>
        <v>14 Haziran 2015 - 16:30</v>
      </c>
      <c r="M18" s="147" t="s">
        <v>374</v>
      </c>
    </row>
    <row r="19" spans="1:13" s="139" customFormat="1" ht="26.25" customHeight="1" x14ac:dyDescent="0.2">
      <c r="A19" s="141">
        <v>17</v>
      </c>
      <c r="B19" s="151" t="s">
        <v>202</v>
      </c>
      <c r="C19" s="142">
        <f>'100m.'!C24</f>
        <v>0</v>
      </c>
      <c r="D19" s="150">
        <f>'100m.'!D24</f>
        <v>0</v>
      </c>
      <c r="E19" s="150">
        <f>'100m.'!E24</f>
        <v>0</v>
      </c>
      <c r="F19" s="143">
        <f>'100m.'!F24</f>
        <v>0</v>
      </c>
      <c r="G19" s="144">
        <f>'100m.'!A24</f>
        <v>0</v>
      </c>
      <c r="H19" s="143" t="s">
        <v>140</v>
      </c>
      <c r="I19" s="149"/>
      <c r="J19" s="143" t="str">
        <f>'YARIŞMA BİLGİLERİ'!$F$21</f>
        <v>Yıldız Kızlar</v>
      </c>
      <c r="K19" s="146" t="str">
        <f t="shared" si="0"/>
        <v>İSTANBUL-3.Ulusal Bayrak Festivali Yarışmaları ve Olimpik Baraj Yarışmaları</v>
      </c>
      <c r="L19" s="149" t="str">
        <f>'100m.'!N$4</f>
        <v>14 Haziran 2015 - 16:30</v>
      </c>
      <c r="M19" s="147" t="s">
        <v>374</v>
      </c>
    </row>
    <row r="20" spans="1:13" s="139" customFormat="1" ht="26.25" customHeight="1" x14ac:dyDescent="0.2">
      <c r="A20" s="141">
        <v>18</v>
      </c>
      <c r="B20" s="151" t="s">
        <v>202</v>
      </c>
      <c r="C20" s="142">
        <f>'100m.'!C25</f>
        <v>0</v>
      </c>
      <c r="D20" s="150">
        <f>'100m.'!D25</f>
        <v>0</v>
      </c>
      <c r="E20" s="150">
        <f>'100m.'!E25</f>
        <v>0</v>
      </c>
      <c r="F20" s="143">
        <f>'100m.'!F25</f>
        <v>0</v>
      </c>
      <c r="G20" s="144">
        <f>'100m.'!A25</f>
        <v>0</v>
      </c>
      <c r="H20" s="143" t="s">
        <v>140</v>
      </c>
      <c r="I20" s="149"/>
      <c r="J20" s="143" t="str">
        <f>'YARIŞMA BİLGİLERİ'!$F$21</f>
        <v>Yıldız Kızlar</v>
      </c>
      <c r="K20" s="146" t="str">
        <f t="shared" si="0"/>
        <v>İSTANBUL-3.Ulusal Bayrak Festivali Yarışmaları ve Olimpik Baraj Yarışmaları</v>
      </c>
      <c r="L20" s="149" t="str">
        <f>'100m.'!N$4</f>
        <v>14 Haziran 2015 - 16:30</v>
      </c>
      <c r="M20" s="147" t="s">
        <v>374</v>
      </c>
    </row>
    <row r="21" spans="1:13" s="139" customFormat="1" ht="26.25" customHeight="1" x14ac:dyDescent="0.2">
      <c r="A21" s="141">
        <v>19</v>
      </c>
      <c r="B21" s="151" t="s">
        <v>202</v>
      </c>
      <c r="C21" s="142">
        <f>'100m.'!C26</f>
        <v>0</v>
      </c>
      <c r="D21" s="150">
        <f>'100m.'!D26</f>
        <v>0</v>
      </c>
      <c r="E21" s="150">
        <f>'100m.'!E26</f>
        <v>0</v>
      </c>
      <c r="F21" s="143">
        <f>'100m.'!F26</f>
        <v>0</v>
      </c>
      <c r="G21" s="144">
        <f>'100m.'!A26</f>
        <v>0</v>
      </c>
      <c r="H21" s="143" t="s">
        <v>140</v>
      </c>
      <c r="I21" s="149"/>
      <c r="J21" s="143" t="str">
        <f>'YARIŞMA BİLGİLERİ'!$F$21</f>
        <v>Yıldız Kızlar</v>
      </c>
      <c r="K21" s="146" t="str">
        <f t="shared" si="0"/>
        <v>İSTANBUL-3.Ulusal Bayrak Festivali Yarışmaları ve Olimpik Baraj Yarışmaları</v>
      </c>
      <c r="L21" s="149" t="str">
        <f>'100m.'!N$4</f>
        <v>14 Haziran 2015 - 16:30</v>
      </c>
      <c r="M21" s="147" t="s">
        <v>374</v>
      </c>
    </row>
    <row r="22" spans="1:13" s="139" customFormat="1" ht="26.25" customHeight="1" x14ac:dyDescent="0.2">
      <c r="A22" s="141">
        <v>20</v>
      </c>
      <c r="B22" s="151" t="s">
        <v>202</v>
      </c>
      <c r="C22" s="142">
        <f>'100m.'!C27</f>
        <v>0</v>
      </c>
      <c r="D22" s="150">
        <f>'100m.'!D27</f>
        <v>0</v>
      </c>
      <c r="E22" s="150">
        <f>'100m.'!E27</f>
        <v>0</v>
      </c>
      <c r="F22" s="143">
        <f>'100m.'!F27</f>
        <v>0</v>
      </c>
      <c r="G22" s="144">
        <f>'100m.'!A27</f>
        <v>0</v>
      </c>
      <c r="H22" s="143" t="s">
        <v>140</v>
      </c>
      <c r="I22" s="149"/>
      <c r="J22" s="143" t="str">
        <f>'YARIŞMA BİLGİLERİ'!$F$21</f>
        <v>Yıldız Kızlar</v>
      </c>
      <c r="K22" s="146" t="str">
        <f t="shared" si="0"/>
        <v>İSTANBUL-3.Ulusal Bayrak Festivali Yarışmaları ve Olimpik Baraj Yarışmaları</v>
      </c>
      <c r="L22" s="149" t="str">
        <f>'100m.'!N$4</f>
        <v>14 Haziran 2015 - 16:30</v>
      </c>
      <c r="M22" s="147" t="s">
        <v>374</v>
      </c>
    </row>
    <row r="23" spans="1:13" s="139" customFormat="1" ht="26.25" customHeight="1" x14ac:dyDescent="0.2">
      <c r="A23" s="141">
        <v>21</v>
      </c>
      <c r="B23" s="151" t="s">
        <v>202</v>
      </c>
      <c r="C23" s="142">
        <f>'100m.'!C28</f>
        <v>0</v>
      </c>
      <c r="D23" s="150">
        <f>'100m.'!D28</f>
        <v>0</v>
      </c>
      <c r="E23" s="150">
        <f>'100m.'!E28</f>
        <v>0</v>
      </c>
      <c r="F23" s="143">
        <f>'100m.'!F28</f>
        <v>0</v>
      </c>
      <c r="G23" s="144">
        <f>'100m.'!A28</f>
        <v>0</v>
      </c>
      <c r="H23" s="143" t="s">
        <v>140</v>
      </c>
      <c r="I23" s="149"/>
      <c r="J23" s="143" t="str">
        <f>'YARIŞMA BİLGİLERİ'!$F$21</f>
        <v>Yıldız Kızlar</v>
      </c>
      <c r="K23" s="146" t="str">
        <f t="shared" si="0"/>
        <v>İSTANBUL-3.Ulusal Bayrak Festivali Yarışmaları ve Olimpik Baraj Yarışmaları</v>
      </c>
      <c r="L23" s="149" t="str">
        <f>'100m.'!N$4</f>
        <v>14 Haziran 2015 - 16:30</v>
      </c>
      <c r="M23" s="147" t="s">
        <v>374</v>
      </c>
    </row>
    <row r="24" spans="1:13" s="139" customFormat="1" ht="26.25" customHeight="1" x14ac:dyDescent="0.2">
      <c r="A24" s="141">
        <v>22</v>
      </c>
      <c r="B24" s="151" t="s">
        <v>202</v>
      </c>
      <c r="C24" s="142">
        <f>'100m.'!C29</f>
        <v>0</v>
      </c>
      <c r="D24" s="150">
        <f>'100m.'!D29</f>
        <v>0</v>
      </c>
      <c r="E24" s="150">
        <f>'100m.'!E29</f>
        <v>0</v>
      </c>
      <c r="F24" s="143">
        <f>'100m.'!F29</f>
        <v>0</v>
      </c>
      <c r="G24" s="144">
        <f>'100m.'!A29</f>
        <v>0</v>
      </c>
      <c r="H24" s="143" t="s">
        <v>140</v>
      </c>
      <c r="I24" s="149"/>
      <c r="J24" s="143" t="str">
        <f>'YARIŞMA BİLGİLERİ'!$F$21</f>
        <v>Yıldız Kızlar</v>
      </c>
      <c r="K24" s="146" t="str">
        <f t="shared" si="0"/>
        <v>İSTANBUL-3.Ulusal Bayrak Festivali Yarışmaları ve Olimpik Baraj Yarışmaları</v>
      </c>
      <c r="L24" s="149" t="str">
        <f>'100m.'!N$4</f>
        <v>14 Haziran 2015 - 16:30</v>
      </c>
      <c r="M24" s="147" t="s">
        <v>374</v>
      </c>
    </row>
    <row r="25" spans="1:13" s="139" customFormat="1" ht="26.25" customHeight="1" x14ac:dyDescent="0.2">
      <c r="A25" s="141">
        <v>23</v>
      </c>
      <c r="B25" s="151" t="s">
        <v>202</v>
      </c>
      <c r="C25" s="142">
        <f>'100m.'!C30</f>
        <v>0</v>
      </c>
      <c r="D25" s="150">
        <f>'100m.'!D30</f>
        <v>0</v>
      </c>
      <c r="E25" s="150">
        <f>'100m.'!E30</f>
        <v>0</v>
      </c>
      <c r="F25" s="143">
        <f>'100m.'!F30</f>
        <v>0</v>
      </c>
      <c r="G25" s="144">
        <f>'100m.'!A30</f>
        <v>0</v>
      </c>
      <c r="H25" s="143" t="s">
        <v>140</v>
      </c>
      <c r="I25" s="149"/>
      <c r="J25" s="143" t="str">
        <f>'YARIŞMA BİLGİLERİ'!$F$21</f>
        <v>Yıldız Kızlar</v>
      </c>
      <c r="K25" s="146" t="str">
        <f t="shared" si="0"/>
        <v>İSTANBUL-3.Ulusal Bayrak Festivali Yarışmaları ve Olimpik Baraj Yarışmaları</v>
      </c>
      <c r="L25" s="149" t="str">
        <f>'100m.'!N$4</f>
        <v>14 Haziran 2015 - 16:30</v>
      </c>
      <c r="M25" s="147" t="s">
        <v>374</v>
      </c>
    </row>
    <row r="26" spans="1:13" s="139" customFormat="1" ht="26.25" customHeight="1" x14ac:dyDescent="0.2">
      <c r="A26" s="141">
        <v>24</v>
      </c>
      <c r="B26" s="151" t="s">
        <v>202</v>
      </c>
      <c r="C26" s="142">
        <f>'100m.'!C31</f>
        <v>0</v>
      </c>
      <c r="D26" s="150">
        <f>'100m.'!D31</f>
        <v>0</v>
      </c>
      <c r="E26" s="150">
        <f>'100m.'!E31</f>
        <v>0</v>
      </c>
      <c r="F26" s="143">
        <f>'100m.'!F31</f>
        <v>0</v>
      </c>
      <c r="G26" s="144">
        <f>'100m.'!A31</f>
        <v>0</v>
      </c>
      <c r="H26" s="143" t="s">
        <v>140</v>
      </c>
      <c r="I26" s="149"/>
      <c r="J26" s="143" t="str">
        <f>'YARIŞMA BİLGİLERİ'!$F$21</f>
        <v>Yıldız Kızlar</v>
      </c>
      <c r="K26" s="146" t="str">
        <f t="shared" si="0"/>
        <v>İSTANBUL-3.Ulusal Bayrak Festivali Yarışmaları ve Olimpik Baraj Yarışmaları</v>
      </c>
      <c r="L26" s="149" t="str">
        <f>'100m.'!N$4</f>
        <v>14 Haziran 2015 - 16:30</v>
      </c>
      <c r="M26" s="147" t="s">
        <v>374</v>
      </c>
    </row>
    <row r="27" spans="1:13" s="139" customFormat="1" ht="26.25" customHeight="1" x14ac:dyDescent="0.2">
      <c r="A27" s="141">
        <v>25</v>
      </c>
      <c r="B27" s="151" t="s">
        <v>202</v>
      </c>
      <c r="C27" s="142">
        <f>'100m.'!C32</f>
        <v>0</v>
      </c>
      <c r="D27" s="150">
        <f>'100m.'!D32</f>
        <v>0</v>
      </c>
      <c r="E27" s="150">
        <f>'100m.'!E32</f>
        <v>0</v>
      </c>
      <c r="F27" s="143">
        <f>'100m.'!F32</f>
        <v>0</v>
      </c>
      <c r="G27" s="144">
        <f>'100m.'!A32</f>
        <v>0</v>
      </c>
      <c r="H27" s="143" t="s">
        <v>140</v>
      </c>
      <c r="I27" s="149"/>
      <c r="J27" s="143" t="str">
        <f>'YARIŞMA BİLGİLERİ'!$F$21</f>
        <v>Yıldız Kızlar</v>
      </c>
      <c r="K27" s="146" t="str">
        <f t="shared" si="0"/>
        <v>İSTANBUL-3.Ulusal Bayrak Festivali Yarışmaları ve Olimpik Baraj Yarışmaları</v>
      </c>
      <c r="L27" s="149" t="str">
        <f>'100m.'!N$4</f>
        <v>14 Haziran 2015 - 16:30</v>
      </c>
      <c r="M27" s="147" t="s">
        <v>374</v>
      </c>
    </row>
    <row r="28" spans="1:13" s="139" customFormat="1" ht="26.25" customHeight="1" x14ac:dyDescent="0.2">
      <c r="A28" s="141">
        <v>26</v>
      </c>
      <c r="B28" s="151" t="s">
        <v>202</v>
      </c>
      <c r="C28" s="142">
        <f>'100m.'!C33</f>
        <v>0</v>
      </c>
      <c r="D28" s="150">
        <f>'100m.'!D33</f>
        <v>0</v>
      </c>
      <c r="E28" s="150">
        <f>'100m.'!E33</f>
        <v>0</v>
      </c>
      <c r="F28" s="143">
        <f>'100m.'!F33</f>
        <v>0</v>
      </c>
      <c r="G28" s="144">
        <f>'100m.'!A33</f>
        <v>0</v>
      </c>
      <c r="H28" s="143" t="s">
        <v>140</v>
      </c>
      <c r="I28" s="149"/>
      <c r="J28" s="143" t="str">
        <f>'YARIŞMA BİLGİLERİ'!$F$21</f>
        <v>Yıldız Kızlar</v>
      </c>
      <c r="K28" s="146" t="str">
        <f t="shared" si="0"/>
        <v>İSTANBUL-3.Ulusal Bayrak Festivali Yarışmaları ve Olimpik Baraj Yarışmaları</v>
      </c>
      <c r="L28" s="149" t="str">
        <f>'100m.'!N$4</f>
        <v>14 Haziran 2015 - 16:30</v>
      </c>
      <c r="M28" s="147" t="s">
        <v>374</v>
      </c>
    </row>
    <row r="29" spans="1:13" s="139" customFormat="1" ht="26.25" customHeight="1" x14ac:dyDescent="0.2">
      <c r="A29" s="141">
        <v>27</v>
      </c>
      <c r="B29" s="151" t="s">
        <v>202</v>
      </c>
      <c r="C29" s="142">
        <f>'100m.'!C34</f>
        <v>0</v>
      </c>
      <c r="D29" s="150">
        <f>'100m.'!D34</f>
        <v>0</v>
      </c>
      <c r="E29" s="150">
        <f>'100m.'!E34</f>
        <v>0</v>
      </c>
      <c r="F29" s="143">
        <f>'100m.'!F34</f>
        <v>0</v>
      </c>
      <c r="G29" s="144">
        <f>'100m.'!A34</f>
        <v>0</v>
      </c>
      <c r="H29" s="143" t="s">
        <v>140</v>
      </c>
      <c r="I29" s="149"/>
      <c r="J29" s="143" t="str">
        <f>'YARIŞMA BİLGİLERİ'!$F$21</f>
        <v>Yıldız Kızlar</v>
      </c>
      <c r="K29" s="146" t="str">
        <f t="shared" si="0"/>
        <v>İSTANBUL-3.Ulusal Bayrak Festivali Yarışmaları ve Olimpik Baraj Yarışmaları</v>
      </c>
      <c r="L29" s="149" t="str">
        <f>'100m.'!N$4</f>
        <v>14 Haziran 2015 - 16:30</v>
      </c>
      <c r="M29" s="147" t="s">
        <v>374</v>
      </c>
    </row>
    <row r="30" spans="1:13" s="139" customFormat="1" ht="26.25" customHeight="1" x14ac:dyDescent="0.2">
      <c r="A30" s="141">
        <v>28</v>
      </c>
      <c r="B30" s="151" t="s">
        <v>202</v>
      </c>
      <c r="C30" s="142">
        <f>'100m.'!C35</f>
        <v>0</v>
      </c>
      <c r="D30" s="150">
        <f>'100m.'!D35</f>
        <v>0</v>
      </c>
      <c r="E30" s="150">
        <f>'100m.'!E35</f>
        <v>0</v>
      </c>
      <c r="F30" s="143">
        <f>'100m.'!F35</f>
        <v>0</v>
      </c>
      <c r="G30" s="144">
        <f>'100m.'!A35</f>
        <v>0</v>
      </c>
      <c r="H30" s="143" t="s">
        <v>140</v>
      </c>
      <c r="I30" s="149"/>
      <c r="J30" s="143" t="str">
        <f>'YARIŞMA BİLGİLERİ'!$F$21</f>
        <v>Yıldız Kızlar</v>
      </c>
      <c r="K30" s="146" t="str">
        <f t="shared" si="0"/>
        <v>İSTANBUL-3.Ulusal Bayrak Festivali Yarışmaları ve Olimpik Baraj Yarışmaları</v>
      </c>
      <c r="L30" s="149" t="str">
        <f>'100m.'!N$4</f>
        <v>14 Haziran 2015 - 16:30</v>
      </c>
      <c r="M30" s="147" t="s">
        <v>374</v>
      </c>
    </row>
    <row r="31" spans="1:13" s="139" customFormat="1" ht="26.25" customHeight="1" x14ac:dyDescent="0.2">
      <c r="A31" s="141">
        <v>83</v>
      </c>
      <c r="B31" s="235" t="s">
        <v>297</v>
      </c>
      <c r="C31" s="237">
        <f>'100m.Eng'!C8</f>
        <v>0</v>
      </c>
      <c r="D31" s="239">
        <f>'100m.Eng'!D8</f>
        <v>0</v>
      </c>
      <c r="E31" s="239">
        <f>'100m.Eng'!E8</f>
        <v>0</v>
      </c>
      <c r="F31" s="240">
        <f>'100m.Eng'!F8</f>
        <v>0</v>
      </c>
      <c r="G31" s="238">
        <f>'100m.Eng'!A8</f>
        <v>1</v>
      </c>
      <c r="H31" s="149" t="s">
        <v>240</v>
      </c>
      <c r="I31" s="304"/>
      <c r="J31" s="143" t="str">
        <f>'YARIŞMA BİLGİLERİ'!$F$21</f>
        <v>Yıldız Kızlar</v>
      </c>
      <c r="K31" s="305" t="str">
        <f t="shared" si="0"/>
        <v>İSTANBUL-3.Ulusal Bayrak Festivali Yarışmaları ve Olimpik Baraj Yarışmaları</v>
      </c>
      <c r="L31" s="147" t="str">
        <f>'100m.Eng'!N$4</f>
        <v>14 Haziran 2015 - 16:00</v>
      </c>
      <c r="M31" s="147" t="s">
        <v>374</v>
      </c>
    </row>
    <row r="32" spans="1:13" s="139" customFormat="1" ht="26.25" customHeight="1" x14ac:dyDescent="0.2">
      <c r="A32" s="141">
        <v>84</v>
      </c>
      <c r="B32" s="235" t="s">
        <v>297</v>
      </c>
      <c r="C32" s="237">
        <f>'100m.Eng'!C9</f>
        <v>0</v>
      </c>
      <c r="D32" s="239">
        <f>'100m.Eng'!D9</f>
        <v>0</v>
      </c>
      <c r="E32" s="239">
        <f>'100m.Eng'!E9</f>
        <v>0</v>
      </c>
      <c r="F32" s="240">
        <f>'100m.Eng'!F9</f>
        <v>0</v>
      </c>
      <c r="G32" s="238">
        <f>'100m.Eng'!A9</f>
        <v>2</v>
      </c>
      <c r="H32" s="149" t="s">
        <v>240</v>
      </c>
      <c r="I32" s="304"/>
      <c r="J32" s="143" t="str">
        <f>'YARIŞMA BİLGİLERİ'!$F$21</f>
        <v>Yıldız Kızlar</v>
      </c>
      <c r="K32" s="305" t="str">
        <f t="shared" si="0"/>
        <v>İSTANBUL-3.Ulusal Bayrak Festivali Yarışmaları ve Olimpik Baraj Yarışmaları</v>
      </c>
      <c r="L32" s="147" t="str">
        <f>'100m.Eng'!N$4</f>
        <v>14 Haziran 2015 - 16:00</v>
      </c>
      <c r="M32" s="147" t="s">
        <v>374</v>
      </c>
    </row>
    <row r="33" spans="1:13" s="139" customFormat="1" ht="26.25" customHeight="1" x14ac:dyDescent="0.2">
      <c r="A33" s="141">
        <v>85</v>
      </c>
      <c r="B33" s="235" t="s">
        <v>297</v>
      </c>
      <c r="C33" s="237">
        <f>'100m.Eng'!C10</f>
        <v>0</v>
      </c>
      <c r="D33" s="239">
        <f>'100m.Eng'!D10</f>
        <v>0</v>
      </c>
      <c r="E33" s="239">
        <f>'100m.Eng'!E10</f>
        <v>0</v>
      </c>
      <c r="F33" s="240">
        <f>'100m.Eng'!F10</f>
        <v>0</v>
      </c>
      <c r="G33" s="238">
        <f>'100m.Eng'!A10</f>
        <v>3</v>
      </c>
      <c r="H33" s="149" t="s">
        <v>240</v>
      </c>
      <c r="I33" s="304"/>
      <c r="J33" s="143" t="str">
        <f>'YARIŞMA BİLGİLERİ'!$F$21</f>
        <v>Yıldız Kızlar</v>
      </c>
      <c r="K33" s="305" t="str">
        <f t="shared" si="0"/>
        <v>İSTANBUL-3.Ulusal Bayrak Festivali Yarışmaları ve Olimpik Baraj Yarışmaları</v>
      </c>
      <c r="L33" s="147" t="str">
        <f>'100m.Eng'!N$4</f>
        <v>14 Haziran 2015 - 16:00</v>
      </c>
      <c r="M33" s="147" t="s">
        <v>374</v>
      </c>
    </row>
    <row r="34" spans="1:13" s="139" customFormat="1" ht="26.25" customHeight="1" x14ac:dyDescent="0.2">
      <c r="A34" s="141">
        <v>86</v>
      </c>
      <c r="B34" s="235" t="s">
        <v>297</v>
      </c>
      <c r="C34" s="237">
        <f>'100m.Eng'!C11</f>
        <v>0</v>
      </c>
      <c r="D34" s="239">
        <f>'100m.Eng'!D11</f>
        <v>0</v>
      </c>
      <c r="E34" s="239">
        <f>'100m.Eng'!E11</f>
        <v>0</v>
      </c>
      <c r="F34" s="240">
        <f>'100m.Eng'!F11</f>
        <v>0</v>
      </c>
      <c r="G34" s="238">
        <f>'100m.Eng'!A11</f>
        <v>4</v>
      </c>
      <c r="H34" s="149" t="s">
        <v>240</v>
      </c>
      <c r="I34" s="304"/>
      <c r="J34" s="143" t="str">
        <f>'YARIŞMA BİLGİLERİ'!$F$21</f>
        <v>Yıldız Kızlar</v>
      </c>
      <c r="K34" s="305" t="str">
        <f t="shared" si="0"/>
        <v>İSTANBUL-3.Ulusal Bayrak Festivali Yarışmaları ve Olimpik Baraj Yarışmaları</v>
      </c>
      <c r="L34" s="147" t="str">
        <f>'100m.Eng'!N$4</f>
        <v>14 Haziran 2015 - 16:00</v>
      </c>
      <c r="M34" s="147" t="s">
        <v>374</v>
      </c>
    </row>
    <row r="35" spans="1:13" s="139" customFormat="1" ht="26.25" customHeight="1" x14ac:dyDescent="0.2">
      <c r="A35" s="141">
        <v>87</v>
      </c>
      <c r="B35" s="235" t="s">
        <v>297</v>
      </c>
      <c r="C35" s="237">
        <f>'100m.Eng'!C12</f>
        <v>0</v>
      </c>
      <c r="D35" s="239">
        <f>'100m.Eng'!D12</f>
        <v>0</v>
      </c>
      <c r="E35" s="239">
        <f>'100m.Eng'!E12</f>
        <v>0</v>
      </c>
      <c r="F35" s="240">
        <f>'100m.Eng'!F12</f>
        <v>0</v>
      </c>
      <c r="G35" s="238">
        <f>'100m.Eng'!A12</f>
        <v>5</v>
      </c>
      <c r="H35" s="149" t="s">
        <v>240</v>
      </c>
      <c r="I35" s="304"/>
      <c r="J35" s="143" t="str">
        <f>'YARIŞMA BİLGİLERİ'!$F$21</f>
        <v>Yıldız Kızlar</v>
      </c>
      <c r="K35" s="305" t="str">
        <f t="shared" si="0"/>
        <v>İSTANBUL-3.Ulusal Bayrak Festivali Yarışmaları ve Olimpik Baraj Yarışmaları</v>
      </c>
      <c r="L35" s="147" t="str">
        <f>'100m.Eng'!N$4</f>
        <v>14 Haziran 2015 - 16:00</v>
      </c>
      <c r="M35" s="147" t="s">
        <v>374</v>
      </c>
    </row>
    <row r="36" spans="1:13" s="139" customFormat="1" ht="26.25" customHeight="1" x14ac:dyDescent="0.2">
      <c r="A36" s="141">
        <v>88</v>
      </c>
      <c r="B36" s="235" t="s">
        <v>297</v>
      </c>
      <c r="C36" s="237">
        <f>'100m.Eng'!C13</f>
        <v>0</v>
      </c>
      <c r="D36" s="239">
        <f>'100m.Eng'!D13</f>
        <v>0</v>
      </c>
      <c r="E36" s="239">
        <f>'100m.Eng'!E13</f>
        <v>0</v>
      </c>
      <c r="F36" s="240">
        <f>'100m.Eng'!F13</f>
        <v>0</v>
      </c>
      <c r="G36" s="238">
        <f>'100m.Eng'!A13</f>
        <v>6</v>
      </c>
      <c r="H36" s="149" t="s">
        <v>240</v>
      </c>
      <c r="I36" s="304"/>
      <c r="J36" s="143" t="str">
        <f>'YARIŞMA BİLGİLERİ'!$F$21</f>
        <v>Yıldız Kızlar</v>
      </c>
      <c r="K36" s="305" t="str">
        <f t="shared" si="0"/>
        <v>İSTANBUL-3.Ulusal Bayrak Festivali Yarışmaları ve Olimpik Baraj Yarışmaları</v>
      </c>
      <c r="L36" s="147" t="str">
        <f>'100m.Eng'!N$4</f>
        <v>14 Haziran 2015 - 16:00</v>
      </c>
      <c r="M36" s="147" t="s">
        <v>374</v>
      </c>
    </row>
    <row r="37" spans="1:13" s="139" customFormat="1" ht="26.25" customHeight="1" x14ac:dyDescent="0.2">
      <c r="A37" s="141">
        <v>89</v>
      </c>
      <c r="B37" s="235" t="s">
        <v>297</v>
      </c>
      <c r="C37" s="237">
        <f>'100m.Eng'!C14</f>
        <v>0</v>
      </c>
      <c r="D37" s="239">
        <f>'100m.Eng'!D14</f>
        <v>0</v>
      </c>
      <c r="E37" s="239">
        <f>'100m.Eng'!E14</f>
        <v>0</v>
      </c>
      <c r="F37" s="240">
        <f>'100m.Eng'!F14</f>
        <v>0</v>
      </c>
      <c r="G37" s="238">
        <f>'100m.Eng'!A14</f>
        <v>7</v>
      </c>
      <c r="H37" s="149" t="s">
        <v>240</v>
      </c>
      <c r="I37" s="304"/>
      <c r="J37" s="143" t="str">
        <f>'YARIŞMA BİLGİLERİ'!$F$21</f>
        <v>Yıldız Kızlar</v>
      </c>
      <c r="K37" s="305" t="str">
        <f t="shared" si="0"/>
        <v>İSTANBUL-3.Ulusal Bayrak Festivali Yarışmaları ve Olimpik Baraj Yarışmaları</v>
      </c>
      <c r="L37" s="147" t="str">
        <f>'100m.Eng'!N$4</f>
        <v>14 Haziran 2015 - 16:00</v>
      </c>
      <c r="M37" s="147" t="s">
        <v>374</v>
      </c>
    </row>
    <row r="38" spans="1:13" s="139" customFormat="1" ht="26.25" customHeight="1" x14ac:dyDescent="0.2">
      <c r="A38" s="141">
        <v>90</v>
      </c>
      <c r="B38" s="235" t="s">
        <v>297</v>
      </c>
      <c r="C38" s="237">
        <f>'100m.Eng'!C15</f>
        <v>0</v>
      </c>
      <c r="D38" s="239">
        <f>'100m.Eng'!D15</f>
        <v>0</v>
      </c>
      <c r="E38" s="239">
        <f>'100m.Eng'!E15</f>
        <v>0</v>
      </c>
      <c r="F38" s="240">
        <f>'100m.Eng'!F15</f>
        <v>0</v>
      </c>
      <c r="G38" s="238">
        <f>'100m.Eng'!A15</f>
        <v>8</v>
      </c>
      <c r="H38" s="149" t="s">
        <v>240</v>
      </c>
      <c r="I38" s="304"/>
      <c r="J38" s="143" t="str">
        <f>'YARIŞMA BİLGİLERİ'!$F$21</f>
        <v>Yıldız Kızlar</v>
      </c>
      <c r="K38" s="305" t="str">
        <f t="shared" si="0"/>
        <v>İSTANBUL-3.Ulusal Bayrak Festivali Yarışmaları ve Olimpik Baraj Yarışmaları</v>
      </c>
      <c r="L38" s="147" t="str">
        <f>'100m.Eng'!N$4</f>
        <v>14 Haziran 2015 - 16:00</v>
      </c>
      <c r="M38" s="147" t="s">
        <v>374</v>
      </c>
    </row>
    <row r="39" spans="1:13" s="139" customFormat="1" ht="26.25" customHeight="1" x14ac:dyDescent="0.2">
      <c r="A39" s="141">
        <v>91</v>
      </c>
      <c r="B39" s="235" t="s">
        <v>297</v>
      </c>
      <c r="C39" s="237">
        <f>'100m.Eng'!C16</f>
        <v>0</v>
      </c>
      <c r="D39" s="239">
        <f>'100m.Eng'!D16</f>
        <v>0</v>
      </c>
      <c r="E39" s="239">
        <f>'100m.Eng'!E16</f>
        <v>0</v>
      </c>
      <c r="F39" s="240">
        <f>'100m.Eng'!F16</f>
        <v>0</v>
      </c>
      <c r="G39" s="238">
        <f>'100m.Eng'!A16</f>
        <v>0</v>
      </c>
      <c r="H39" s="149" t="s">
        <v>240</v>
      </c>
      <c r="I39" s="304"/>
      <c r="J39" s="143" t="str">
        <f>'YARIŞMA BİLGİLERİ'!$F$21</f>
        <v>Yıldız Kızlar</v>
      </c>
      <c r="K39" s="305" t="str">
        <f t="shared" si="0"/>
        <v>İSTANBUL-3.Ulusal Bayrak Festivali Yarışmaları ve Olimpik Baraj Yarışmaları</v>
      </c>
      <c r="L39" s="147" t="str">
        <f>'100m.Eng'!N$4</f>
        <v>14 Haziran 2015 - 16:00</v>
      </c>
      <c r="M39" s="147" t="s">
        <v>374</v>
      </c>
    </row>
    <row r="40" spans="1:13" s="139" customFormat="1" ht="26.25" customHeight="1" x14ac:dyDescent="0.2">
      <c r="A40" s="141">
        <v>92</v>
      </c>
      <c r="B40" s="235" t="s">
        <v>297</v>
      </c>
      <c r="C40" s="237">
        <f>'100m.Eng'!C17</f>
        <v>0</v>
      </c>
      <c r="D40" s="239">
        <f>'100m.Eng'!D17</f>
        <v>0</v>
      </c>
      <c r="E40" s="239">
        <f>'100m.Eng'!E17</f>
        <v>0</v>
      </c>
      <c r="F40" s="240">
        <f>'100m.Eng'!F17</f>
        <v>0</v>
      </c>
      <c r="G40" s="238">
        <f>'100m.Eng'!A17</f>
        <v>0</v>
      </c>
      <c r="H40" s="149" t="s">
        <v>240</v>
      </c>
      <c r="I40" s="304"/>
      <c r="J40" s="143" t="str">
        <f>'YARIŞMA BİLGİLERİ'!$F$21</f>
        <v>Yıldız Kızlar</v>
      </c>
      <c r="K40" s="305" t="str">
        <f t="shared" si="0"/>
        <v>İSTANBUL-3.Ulusal Bayrak Festivali Yarışmaları ve Olimpik Baraj Yarışmaları</v>
      </c>
      <c r="L40" s="147" t="str">
        <f>'100m.Eng'!N$4</f>
        <v>14 Haziran 2015 - 16:00</v>
      </c>
      <c r="M40" s="147" t="s">
        <v>374</v>
      </c>
    </row>
    <row r="41" spans="1:13" s="139" customFormat="1" ht="26.25" customHeight="1" x14ac:dyDescent="0.2">
      <c r="A41" s="141">
        <v>93</v>
      </c>
      <c r="B41" s="235" t="s">
        <v>297</v>
      </c>
      <c r="C41" s="237">
        <f>'100m.Eng'!C18</f>
        <v>0</v>
      </c>
      <c r="D41" s="239">
        <f>'100m.Eng'!D18</f>
        <v>0</v>
      </c>
      <c r="E41" s="239">
        <f>'100m.Eng'!E18</f>
        <v>0</v>
      </c>
      <c r="F41" s="240">
        <f>'100m.Eng'!F18</f>
        <v>0</v>
      </c>
      <c r="G41" s="238">
        <f>'100m.Eng'!A18</f>
        <v>0</v>
      </c>
      <c r="H41" s="149" t="s">
        <v>240</v>
      </c>
      <c r="I41" s="304"/>
      <c r="J41" s="143" t="str">
        <f>'YARIŞMA BİLGİLERİ'!$F$21</f>
        <v>Yıldız Kızlar</v>
      </c>
      <c r="K41" s="305" t="str">
        <f t="shared" si="0"/>
        <v>İSTANBUL-3.Ulusal Bayrak Festivali Yarışmaları ve Olimpik Baraj Yarışmaları</v>
      </c>
      <c r="L41" s="147" t="str">
        <f>'100m.Eng'!N$4</f>
        <v>14 Haziran 2015 - 16:00</v>
      </c>
      <c r="M41" s="147" t="s">
        <v>374</v>
      </c>
    </row>
    <row r="42" spans="1:13" s="139" customFormat="1" ht="26.25" customHeight="1" x14ac:dyDescent="0.2">
      <c r="A42" s="141">
        <v>94</v>
      </c>
      <c r="B42" s="235" t="s">
        <v>297</v>
      </c>
      <c r="C42" s="237">
        <f>'100m.Eng'!C19</f>
        <v>0</v>
      </c>
      <c r="D42" s="239">
        <f>'100m.Eng'!D19</f>
        <v>0</v>
      </c>
      <c r="E42" s="239">
        <f>'100m.Eng'!E19</f>
        <v>0</v>
      </c>
      <c r="F42" s="240">
        <f>'100m.Eng'!F19</f>
        <v>0</v>
      </c>
      <c r="G42" s="238">
        <f>'100m.Eng'!A19</f>
        <v>0</v>
      </c>
      <c r="H42" s="149" t="s">
        <v>240</v>
      </c>
      <c r="I42" s="304"/>
      <c r="J42" s="143" t="str">
        <f>'YARIŞMA BİLGİLERİ'!$F$21</f>
        <v>Yıldız Kızlar</v>
      </c>
      <c r="K42" s="305" t="str">
        <f t="shared" si="0"/>
        <v>İSTANBUL-3.Ulusal Bayrak Festivali Yarışmaları ve Olimpik Baraj Yarışmaları</v>
      </c>
      <c r="L42" s="147" t="str">
        <f>'100m.Eng'!N$4</f>
        <v>14 Haziran 2015 - 16:00</v>
      </c>
      <c r="M42" s="147" t="s">
        <v>374</v>
      </c>
    </row>
    <row r="43" spans="1:13" s="139" customFormat="1" ht="26.25" customHeight="1" x14ac:dyDescent="0.2">
      <c r="A43" s="141">
        <v>95</v>
      </c>
      <c r="B43" s="235" t="s">
        <v>297</v>
      </c>
      <c r="C43" s="237">
        <f>'100m.Eng'!C20</f>
        <v>0</v>
      </c>
      <c r="D43" s="239">
        <f>'100m.Eng'!D20</f>
        <v>0</v>
      </c>
      <c r="E43" s="239">
        <f>'100m.Eng'!E20</f>
        <v>0</v>
      </c>
      <c r="F43" s="240">
        <f>'100m.Eng'!F20</f>
        <v>0</v>
      </c>
      <c r="G43" s="238">
        <f>'100m.Eng'!A20</f>
        <v>0</v>
      </c>
      <c r="H43" s="149" t="s">
        <v>240</v>
      </c>
      <c r="I43" s="304"/>
      <c r="J43" s="143" t="str">
        <f>'YARIŞMA BİLGİLERİ'!$F$21</f>
        <v>Yıldız Kızlar</v>
      </c>
      <c r="K43" s="305" t="str">
        <f t="shared" si="0"/>
        <v>İSTANBUL-3.Ulusal Bayrak Festivali Yarışmaları ve Olimpik Baraj Yarışmaları</v>
      </c>
      <c r="L43" s="147" t="str">
        <f>'100m.Eng'!N$4</f>
        <v>14 Haziran 2015 - 16:00</v>
      </c>
      <c r="M43" s="147" t="s">
        <v>374</v>
      </c>
    </row>
    <row r="44" spans="1:13" s="139" customFormat="1" ht="26.25" customHeight="1" x14ac:dyDescent="0.2">
      <c r="A44" s="141">
        <v>96</v>
      </c>
      <c r="B44" s="235" t="s">
        <v>297</v>
      </c>
      <c r="C44" s="237">
        <f>'100m.Eng'!C21</f>
        <v>0</v>
      </c>
      <c r="D44" s="239">
        <f>'100m.Eng'!D21</f>
        <v>0</v>
      </c>
      <c r="E44" s="239">
        <f>'100m.Eng'!E21</f>
        <v>0</v>
      </c>
      <c r="F44" s="240">
        <f>'100m.Eng'!F21</f>
        <v>0</v>
      </c>
      <c r="G44" s="238">
        <f>'100m.Eng'!A21</f>
        <v>0</v>
      </c>
      <c r="H44" s="149" t="s">
        <v>240</v>
      </c>
      <c r="I44" s="304"/>
      <c r="J44" s="143" t="str">
        <f>'YARIŞMA BİLGİLERİ'!$F$21</f>
        <v>Yıldız Kızlar</v>
      </c>
      <c r="K44" s="305" t="str">
        <f t="shared" si="0"/>
        <v>İSTANBUL-3.Ulusal Bayrak Festivali Yarışmaları ve Olimpik Baraj Yarışmaları</v>
      </c>
      <c r="L44" s="147" t="str">
        <f>'100m.Eng'!N$4</f>
        <v>14 Haziran 2015 - 16:00</v>
      </c>
      <c r="M44" s="147" t="s">
        <v>374</v>
      </c>
    </row>
    <row r="45" spans="1:13" s="139" customFormat="1" ht="26.25" customHeight="1" x14ac:dyDescent="0.2">
      <c r="A45" s="141">
        <v>97</v>
      </c>
      <c r="B45" s="235" t="s">
        <v>297</v>
      </c>
      <c r="C45" s="237">
        <f>'100m.Eng'!C22</f>
        <v>0</v>
      </c>
      <c r="D45" s="239">
        <f>'100m.Eng'!D22</f>
        <v>0</v>
      </c>
      <c r="E45" s="239">
        <f>'100m.Eng'!E22</f>
        <v>0</v>
      </c>
      <c r="F45" s="240">
        <f>'100m.Eng'!F22</f>
        <v>0</v>
      </c>
      <c r="G45" s="238">
        <f>'100m.Eng'!A22</f>
        <v>0</v>
      </c>
      <c r="H45" s="149" t="s">
        <v>240</v>
      </c>
      <c r="I45" s="304"/>
      <c r="J45" s="143" t="str">
        <f>'YARIŞMA BİLGİLERİ'!$F$21</f>
        <v>Yıldız Kızlar</v>
      </c>
      <c r="K45" s="305" t="str">
        <f t="shared" si="0"/>
        <v>İSTANBUL-3.Ulusal Bayrak Festivali Yarışmaları ve Olimpik Baraj Yarışmaları</v>
      </c>
      <c r="L45" s="147" t="str">
        <f>'100m.Eng'!N$4</f>
        <v>14 Haziran 2015 - 16:00</v>
      </c>
      <c r="M45" s="147" t="s">
        <v>374</v>
      </c>
    </row>
    <row r="46" spans="1:13" s="139" customFormat="1" ht="26.25" customHeight="1" x14ac:dyDescent="0.2">
      <c r="A46" s="141">
        <v>98</v>
      </c>
      <c r="B46" s="235" t="s">
        <v>297</v>
      </c>
      <c r="C46" s="237">
        <f>'100m.Eng'!C23</f>
        <v>0</v>
      </c>
      <c r="D46" s="239">
        <f>'100m.Eng'!D23</f>
        <v>0</v>
      </c>
      <c r="E46" s="239">
        <f>'100m.Eng'!E23</f>
        <v>0</v>
      </c>
      <c r="F46" s="240">
        <f>'100m.Eng'!F23</f>
        <v>0</v>
      </c>
      <c r="G46" s="238">
        <f>'100m.Eng'!A23</f>
        <v>0</v>
      </c>
      <c r="H46" s="149" t="s">
        <v>240</v>
      </c>
      <c r="I46" s="304"/>
      <c r="J46" s="143" t="str">
        <f>'YARIŞMA BİLGİLERİ'!$F$21</f>
        <v>Yıldız Kızlar</v>
      </c>
      <c r="K46" s="305" t="str">
        <f t="shared" si="0"/>
        <v>İSTANBUL-3.Ulusal Bayrak Festivali Yarışmaları ve Olimpik Baraj Yarışmaları</v>
      </c>
      <c r="L46" s="147" t="str">
        <f>'100m.Eng'!N$4</f>
        <v>14 Haziran 2015 - 16:00</v>
      </c>
      <c r="M46" s="147" t="s">
        <v>374</v>
      </c>
    </row>
    <row r="47" spans="1:13" s="139" customFormat="1" ht="26.25" customHeight="1" x14ac:dyDescent="0.2">
      <c r="A47" s="141">
        <v>99</v>
      </c>
      <c r="B47" s="235" t="s">
        <v>297</v>
      </c>
      <c r="C47" s="237">
        <f>'100m.Eng'!C24</f>
        <v>0</v>
      </c>
      <c r="D47" s="239">
        <f>'100m.Eng'!D24</f>
        <v>0</v>
      </c>
      <c r="E47" s="239">
        <f>'100m.Eng'!E24</f>
        <v>0</v>
      </c>
      <c r="F47" s="240">
        <f>'100m.Eng'!F24</f>
        <v>0</v>
      </c>
      <c r="G47" s="238">
        <f>'100m.Eng'!A24</f>
        <v>0</v>
      </c>
      <c r="H47" s="149" t="s">
        <v>240</v>
      </c>
      <c r="I47" s="304"/>
      <c r="J47" s="143" t="str">
        <f>'YARIŞMA BİLGİLERİ'!$F$21</f>
        <v>Yıldız Kızlar</v>
      </c>
      <c r="K47" s="305" t="str">
        <f t="shared" si="0"/>
        <v>İSTANBUL-3.Ulusal Bayrak Festivali Yarışmaları ve Olimpik Baraj Yarışmaları</v>
      </c>
      <c r="L47" s="147" t="str">
        <f>'100m.Eng'!N$4</f>
        <v>14 Haziran 2015 - 16:00</v>
      </c>
      <c r="M47" s="147" t="s">
        <v>374</v>
      </c>
    </row>
    <row r="48" spans="1:13" s="139" customFormat="1" ht="26.25" customHeight="1" x14ac:dyDescent="0.2">
      <c r="A48" s="141">
        <v>100</v>
      </c>
      <c r="B48" s="235" t="s">
        <v>297</v>
      </c>
      <c r="C48" s="237">
        <f>'100m.Eng'!C25</f>
        <v>0</v>
      </c>
      <c r="D48" s="239">
        <f>'100m.Eng'!D25</f>
        <v>0</v>
      </c>
      <c r="E48" s="239">
        <f>'100m.Eng'!E25</f>
        <v>0</v>
      </c>
      <c r="F48" s="240">
        <f>'100m.Eng'!F25</f>
        <v>0</v>
      </c>
      <c r="G48" s="238">
        <f>'100m.Eng'!A25</f>
        <v>0</v>
      </c>
      <c r="H48" s="149" t="s">
        <v>240</v>
      </c>
      <c r="I48" s="304"/>
      <c r="J48" s="143" t="str">
        <f>'YARIŞMA BİLGİLERİ'!$F$21</f>
        <v>Yıldız Kızlar</v>
      </c>
      <c r="K48" s="305" t="str">
        <f t="shared" si="0"/>
        <v>İSTANBUL-3.Ulusal Bayrak Festivali Yarışmaları ve Olimpik Baraj Yarışmaları</v>
      </c>
      <c r="L48" s="147" t="str">
        <f>'100m.Eng'!N$4</f>
        <v>14 Haziran 2015 - 16:00</v>
      </c>
      <c r="M48" s="147" t="s">
        <v>374</v>
      </c>
    </row>
    <row r="49" spans="1:13" s="139" customFormat="1" ht="26.25" customHeight="1" x14ac:dyDescent="0.2">
      <c r="A49" s="141">
        <v>101</v>
      </c>
      <c r="B49" s="235" t="s">
        <v>297</v>
      </c>
      <c r="C49" s="237">
        <f>'100m.Eng'!C26</f>
        <v>0</v>
      </c>
      <c r="D49" s="239">
        <f>'100m.Eng'!D26</f>
        <v>0</v>
      </c>
      <c r="E49" s="239">
        <f>'100m.Eng'!E26</f>
        <v>0</v>
      </c>
      <c r="F49" s="240">
        <f>'100m.Eng'!F26</f>
        <v>0</v>
      </c>
      <c r="G49" s="238">
        <f>'100m.Eng'!A26</f>
        <v>0</v>
      </c>
      <c r="H49" s="149" t="s">
        <v>240</v>
      </c>
      <c r="I49" s="304"/>
      <c r="J49" s="143" t="str">
        <f>'YARIŞMA BİLGİLERİ'!$F$21</f>
        <v>Yıldız Kızlar</v>
      </c>
      <c r="K49" s="305" t="str">
        <f t="shared" si="0"/>
        <v>İSTANBUL-3.Ulusal Bayrak Festivali Yarışmaları ve Olimpik Baraj Yarışmaları</v>
      </c>
      <c r="L49" s="147" t="str">
        <f>'100m.Eng'!N$4</f>
        <v>14 Haziran 2015 - 16:00</v>
      </c>
      <c r="M49" s="147" t="s">
        <v>374</v>
      </c>
    </row>
    <row r="50" spans="1:13" s="139" customFormat="1" ht="26.25" customHeight="1" x14ac:dyDescent="0.2">
      <c r="A50" s="141">
        <v>102</v>
      </c>
      <c r="B50" s="235" t="s">
        <v>297</v>
      </c>
      <c r="C50" s="237">
        <f>'100m.Eng'!C27</f>
        <v>0</v>
      </c>
      <c r="D50" s="239">
        <f>'100m.Eng'!D27</f>
        <v>0</v>
      </c>
      <c r="E50" s="239">
        <f>'100m.Eng'!E27</f>
        <v>0</v>
      </c>
      <c r="F50" s="240">
        <f>'100m.Eng'!F27</f>
        <v>0</v>
      </c>
      <c r="G50" s="238">
        <f>'100m.Eng'!A27</f>
        <v>0</v>
      </c>
      <c r="H50" s="149" t="s">
        <v>240</v>
      </c>
      <c r="I50" s="304"/>
      <c r="J50" s="143" t="str">
        <f>'YARIŞMA BİLGİLERİ'!$F$21</f>
        <v>Yıldız Kızlar</v>
      </c>
      <c r="K50" s="305" t="str">
        <f t="shared" si="0"/>
        <v>İSTANBUL-3.Ulusal Bayrak Festivali Yarışmaları ve Olimpik Baraj Yarışmaları</v>
      </c>
      <c r="L50" s="147" t="str">
        <f>'100m.Eng'!N$4</f>
        <v>14 Haziran 2015 - 16:00</v>
      </c>
      <c r="M50" s="147" t="s">
        <v>374</v>
      </c>
    </row>
    <row r="51" spans="1:13" s="139" customFormat="1" ht="26.25" customHeight="1" x14ac:dyDescent="0.2">
      <c r="A51" s="141">
        <v>103</v>
      </c>
      <c r="B51" s="235" t="s">
        <v>297</v>
      </c>
      <c r="C51" s="237">
        <f>'100m.Eng'!C28</f>
        <v>0</v>
      </c>
      <c r="D51" s="239">
        <f>'100m.Eng'!D28</f>
        <v>0</v>
      </c>
      <c r="E51" s="239">
        <f>'100m.Eng'!E28</f>
        <v>0</v>
      </c>
      <c r="F51" s="240">
        <f>'100m.Eng'!F28</f>
        <v>0</v>
      </c>
      <c r="G51" s="238">
        <f>'100m.Eng'!A28</f>
        <v>0</v>
      </c>
      <c r="H51" s="149" t="s">
        <v>240</v>
      </c>
      <c r="I51" s="304"/>
      <c r="J51" s="143" t="str">
        <f>'YARIŞMA BİLGİLERİ'!$F$21</f>
        <v>Yıldız Kızlar</v>
      </c>
      <c r="K51" s="305" t="str">
        <f t="shared" si="0"/>
        <v>İSTANBUL-3.Ulusal Bayrak Festivali Yarışmaları ve Olimpik Baraj Yarışmaları</v>
      </c>
      <c r="L51" s="147" t="str">
        <f>'100m.Eng'!N$4</f>
        <v>14 Haziran 2015 - 16:00</v>
      </c>
      <c r="M51" s="147" t="s">
        <v>374</v>
      </c>
    </row>
    <row r="52" spans="1:13" s="139" customFormat="1" ht="26.25" customHeight="1" x14ac:dyDescent="0.2">
      <c r="A52" s="141">
        <v>104</v>
      </c>
      <c r="B52" s="235" t="s">
        <v>297</v>
      </c>
      <c r="C52" s="237">
        <f>'100m.Eng'!C29</f>
        <v>0</v>
      </c>
      <c r="D52" s="239">
        <f>'100m.Eng'!D29</f>
        <v>0</v>
      </c>
      <c r="E52" s="239">
        <f>'100m.Eng'!E29</f>
        <v>0</v>
      </c>
      <c r="F52" s="240">
        <f>'100m.Eng'!F29</f>
        <v>0</v>
      </c>
      <c r="G52" s="238">
        <f>'100m.Eng'!A29</f>
        <v>0</v>
      </c>
      <c r="H52" s="149" t="s">
        <v>240</v>
      </c>
      <c r="I52" s="304"/>
      <c r="J52" s="143" t="str">
        <f>'YARIŞMA BİLGİLERİ'!$F$21</f>
        <v>Yıldız Kızlar</v>
      </c>
      <c r="K52" s="305" t="str">
        <f t="shared" si="0"/>
        <v>İSTANBUL-3.Ulusal Bayrak Festivali Yarışmaları ve Olimpik Baraj Yarışmaları</v>
      </c>
      <c r="L52" s="147" t="str">
        <f>'100m.Eng'!N$4</f>
        <v>14 Haziran 2015 - 16:00</v>
      </c>
      <c r="M52" s="147" t="s">
        <v>374</v>
      </c>
    </row>
    <row r="53" spans="1:13" s="139" customFormat="1" ht="26.25" customHeight="1" x14ac:dyDescent="0.2">
      <c r="A53" s="141">
        <v>105</v>
      </c>
      <c r="B53" s="235" t="s">
        <v>297</v>
      </c>
      <c r="C53" s="237">
        <f>'100m.Eng'!C30</f>
        <v>0</v>
      </c>
      <c r="D53" s="239">
        <f>'100m.Eng'!D30</f>
        <v>0</v>
      </c>
      <c r="E53" s="239">
        <f>'100m.Eng'!E30</f>
        <v>0</v>
      </c>
      <c r="F53" s="240">
        <f>'100m.Eng'!F30</f>
        <v>0</v>
      </c>
      <c r="G53" s="238">
        <f>'100m.Eng'!A30</f>
        <v>0</v>
      </c>
      <c r="H53" s="149" t="s">
        <v>240</v>
      </c>
      <c r="I53" s="304"/>
      <c r="J53" s="143" t="str">
        <f>'YARIŞMA BİLGİLERİ'!$F$21</f>
        <v>Yıldız Kızlar</v>
      </c>
      <c r="K53" s="305" t="str">
        <f t="shared" si="0"/>
        <v>İSTANBUL-3.Ulusal Bayrak Festivali Yarışmaları ve Olimpik Baraj Yarışmaları</v>
      </c>
      <c r="L53" s="147" t="str">
        <f>'100m.Eng'!N$4</f>
        <v>14 Haziran 2015 - 16:00</v>
      </c>
      <c r="M53" s="147" t="s">
        <v>374</v>
      </c>
    </row>
    <row r="54" spans="1:13" s="139" customFormat="1" ht="26.25" customHeight="1" x14ac:dyDescent="0.2">
      <c r="A54" s="141">
        <v>106</v>
      </c>
      <c r="B54" s="235" t="s">
        <v>297</v>
      </c>
      <c r="C54" s="237">
        <f>'100m.Eng'!C31</f>
        <v>0</v>
      </c>
      <c r="D54" s="239">
        <f>'100m.Eng'!D31</f>
        <v>0</v>
      </c>
      <c r="E54" s="239">
        <f>'100m.Eng'!E31</f>
        <v>0</v>
      </c>
      <c r="F54" s="240">
        <f>'100m.Eng'!F31</f>
        <v>0</v>
      </c>
      <c r="G54" s="238">
        <f>'100m.Eng'!A31</f>
        <v>0</v>
      </c>
      <c r="H54" s="149" t="s">
        <v>240</v>
      </c>
      <c r="I54" s="304"/>
      <c r="J54" s="143" t="str">
        <f>'YARIŞMA BİLGİLERİ'!$F$21</f>
        <v>Yıldız Kızlar</v>
      </c>
      <c r="K54" s="305" t="str">
        <f t="shared" si="0"/>
        <v>İSTANBUL-3.Ulusal Bayrak Festivali Yarışmaları ve Olimpik Baraj Yarışmaları</v>
      </c>
      <c r="L54" s="147" t="str">
        <f>'100m.Eng'!N$4</f>
        <v>14 Haziran 2015 - 16:00</v>
      </c>
      <c r="M54" s="147" t="s">
        <v>374</v>
      </c>
    </row>
    <row r="55" spans="1:13" s="139" customFormat="1" ht="26.25" customHeight="1" x14ac:dyDescent="0.2">
      <c r="A55" s="141">
        <v>107</v>
      </c>
      <c r="B55" s="235" t="s">
        <v>297</v>
      </c>
      <c r="C55" s="237">
        <f>'100m.Eng'!C32</f>
        <v>0</v>
      </c>
      <c r="D55" s="239">
        <f>'100m.Eng'!D32</f>
        <v>0</v>
      </c>
      <c r="E55" s="239">
        <f>'100m.Eng'!E32</f>
        <v>0</v>
      </c>
      <c r="F55" s="240">
        <f>'100m.Eng'!F32</f>
        <v>0</v>
      </c>
      <c r="G55" s="238">
        <f>'100m.Eng'!A32</f>
        <v>0</v>
      </c>
      <c r="H55" s="149" t="s">
        <v>240</v>
      </c>
      <c r="I55" s="304"/>
      <c r="J55" s="143" t="str">
        <f>'YARIŞMA BİLGİLERİ'!$F$21</f>
        <v>Yıldız Kızlar</v>
      </c>
      <c r="K55" s="305" t="str">
        <f t="shared" si="0"/>
        <v>İSTANBUL-3.Ulusal Bayrak Festivali Yarışmaları ve Olimpik Baraj Yarışmaları</v>
      </c>
      <c r="L55" s="147" t="str">
        <f>'100m.Eng'!N$4</f>
        <v>14 Haziran 2015 - 16:00</v>
      </c>
      <c r="M55" s="147" t="s">
        <v>374</v>
      </c>
    </row>
    <row r="56" spans="1:13" s="139" customFormat="1" ht="26.25" customHeight="1" x14ac:dyDescent="0.2">
      <c r="A56" s="141">
        <v>123</v>
      </c>
      <c r="B56" s="235" t="s">
        <v>297</v>
      </c>
      <c r="C56" s="237">
        <f>'100m.Eng'!C33</f>
        <v>0</v>
      </c>
      <c r="D56" s="239">
        <f>'100m.Eng'!D33</f>
        <v>0</v>
      </c>
      <c r="E56" s="239">
        <f>'100m.Eng'!E33</f>
        <v>0</v>
      </c>
      <c r="F56" s="240">
        <f>'100m.Eng'!F33</f>
        <v>0</v>
      </c>
      <c r="G56" s="238">
        <f>'100m.Eng'!A33</f>
        <v>0</v>
      </c>
      <c r="H56" s="149" t="s">
        <v>240</v>
      </c>
      <c r="I56" s="304"/>
      <c r="J56" s="143" t="str">
        <f>'YARIŞMA BİLGİLERİ'!$F$21</f>
        <v>Yıldız Kızlar</v>
      </c>
      <c r="K56" s="305" t="str">
        <f t="shared" si="0"/>
        <v>İSTANBUL-3.Ulusal Bayrak Festivali Yarışmaları ve Olimpik Baraj Yarışmaları</v>
      </c>
      <c r="L56" s="147" t="str">
        <f>'100m.Eng'!N$4</f>
        <v>14 Haziran 2015 - 16:00</v>
      </c>
      <c r="M56" s="147" t="s">
        <v>374</v>
      </c>
    </row>
    <row r="57" spans="1:13" s="139" customFormat="1" ht="26.25" customHeight="1" x14ac:dyDescent="0.2">
      <c r="A57" s="141">
        <v>124</v>
      </c>
      <c r="B57" s="235" t="s">
        <v>297</v>
      </c>
      <c r="C57" s="237">
        <f>'100m.Eng'!C34</f>
        <v>0</v>
      </c>
      <c r="D57" s="239">
        <f>'100m.Eng'!D34</f>
        <v>0</v>
      </c>
      <c r="E57" s="239">
        <f>'100m.Eng'!E34</f>
        <v>0</v>
      </c>
      <c r="F57" s="240">
        <f>'100m.Eng'!F34</f>
        <v>0</v>
      </c>
      <c r="G57" s="238">
        <f>'100m.Eng'!A34</f>
        <v>0</v>
      </c>
      <c r="H57" s="149" t="s">
        <v>240</v>
      </c>
      <c r="I57" s="304"/>
      <c r="J57" s="143" t="str">
        <f>'YARIŞMA BİLGİLERİ'!$F$21</f>
        <v>Yıldız Kızlar</v>
      </c>
      <c r="K57" s="305" t="str">
        <f t="shared" si="0"/>
        <v>İSTANBUL-3.Ulusal Bayrak Festivali Yarışmaları ve Olimpik Baraj Yarışmaları</v>
      </c>
      <c r="L57" s="147" t="str">
        <f>'100m.Eng'!N$4</f>
        <v>14 Haziran 2015 - 16:00</v>
      </c>
      <c r="M57" s="147" t="s">
        <v>374</v>
      </c>
    </row>
    <row r="58" spans="1:13" s="139" customFormat="1" ht="26.25" customHeight="1" x14ac:dyDescent="0.2">
      <c r="A58" s="141">
        <v>125</v>
      </c>
      <c r="B58" s="235" t="s">
        <v>297</v>
      </c>
      <c r="C58" s="237">
        <f>'100m.Eng'!C35</f>
        <v>0</v>
      </c>
      <c r="D58" s="239">
        <f>'100m.Eng'!D35</f>
        <v>0</v>
      </c>
      <c r="E58" s="239">
        <f>'100m.Eng'!E35</f>
        <v>0</v>
      </c>
      <c r="F58" s="240">
        <f>'100m.Eng'!F35</f>
        <v>0</v>
      </c>
      <c r="G58" s="238">
        <f>'100m.Eng'!A35</f>
        <v>0</v>
      </c>
      <c r="H58" s="149" t="s">
        <v>240</v>
      </c>
      <c r="I58" s="304"/>
      <c r="J58" s="143" t="str">
        <f>'YARIŞMA BİLGİLERİ'!$F$21</f>
        <v>Yıldız Kızlar</v>
      </c>
      <c r="K58" s="305" t="str">
        <f t="shared" si="0"/>
        <v>İSTANBUL-3.Ulusal Bayrak Festivali Yarışmaları ve Olimpik Baraj Yarışmaları</v>
      </c>
      <c r="L58" s="147" t="str">
        <f>'100m.Eng'!N$4</f>
        <v>14 Haziran 2015 - 16:00</v>
      </c>
      <c r="M58" s="147" t="s">
        <v>374</v>
      </c>
    </row>
    <row r="59" spans="1:13" s="139" customFormat="1" ht="26.25" customHeight="1" x14ac:dyDescent="0.2">
      <c r="A59" s="141">
        <v>126</v>
      </c>
      <c r="B59" s="235" t="s">
        <v>298</v>
      </c>
      <c r="C59" s="237">
        <f>'1500m.'!C8</f>
        <v>35827</v>
      </c>
      <c r="D59" s="239" t="str">
        <f>'1500m.'!D8</f>
        <v>CANSU ÇAHAN</v>
      </c>
      <c r="E59" s="239" t="str">
        <f>'1500m.'!E8</f>
        <v>İSTANBUL ÇEKMEKÖY</v>
      </c>
      <c r="F59" s="241">
        <f>'1500m.'!F8</f>
        <v>53282</v>
      </c>
      <c r="G59" s="238">
        <f>'1500m.'!A8</f>
        <v>1</v>
      </c>
      <c r="H59" s="149" t="s">
        <v>241</v>
      </c>
      <c r="I59" s="304"/>
      <c r="J59" s="143" t="str">
        <f>'YARIŞMA BİLGİLERİ'!$F$21</f>
        <v>Yıldız Kızlar</v>
      </c>
      <c r="K59" s="305" t="str">
        <f t="shared" si="0"/>
        <v>İSTANBUL-3.Ulusal Bayrak Festivali Yarışmaları ve Olimpik Baraj Yarışmaları</v>
      </c>
      <c r="L59" s="147" t="str">
        <f>'1500m.'!N$4</f>
        <v>14 Haziran 2015 - 16:40</v>
      </c>
      <c r="M59" s="147" t="s">
        <v>374</v>
      </c>
    </row>
    <row r="60" spans="1:13" s="139" customFormat="1" ht="26.25" customHeight="1" x14ac:dyDescent="0.2">
      <c r="A60" s="141">
        <v>127</v>
      </c>
      <c r="B60" s="235" t="s">
        <v>298</v>
      </c>
      <c r="C60" s="237">
        <f>'1500m.'!C9</f>
        <v>0</v>
      </c>
      <c r="D60" s="239">
        <f>'1500m.'!D9</f>
        <v>0</v>
      </c>
      <c r="E60" s="239">
        <f>'1500m.'!E9</f>
        <v>0</v>
      </c>
      <c r="F60" s="241">
        <f>'1500m.'!F9</f>
        <v>0</v>
      </c>
      <c r="G60" s="238">
        <f>'1500m.'!A9</f>
        <v>0</v>
      </c>
      <c r="H60" s="149" t="s">
        <v>241</v>
      </c>
      <c r="I60" s="304"/>
      <c r="J60" s="143" t="str">
        <f>'YARIŞMA BİLGİLERİ'!$F$21</f>
        <v>Yıldız Kızlar</v>
      </c>
      <c r="K60" s="305" t="str">
        <f t="shared" si="0"/>
        <v>İSTANBUL-3.Ulusal Bayrak Festivali Yarışmaları ve Olimpik Baraj Yarışmaları</v>
      </c>
      <c r="L60" s="147" t="str">
        <f>'1500m.'!N$4</f>
        <v>14 Haziran 2015 - 16:40</v>
      </c>
      <c r="M60" s="147" t="s">
        <v>374</v>
      </c>
    </row>
    <row r="61" spans="1:13" s="139" customFormat="1" ht="26.25" customHeight="1" x14ac:dyDescent="0.2">
      <c r="A61" s="141">
        <v>128</v>
      </c>
      <c r="B61" s="235" t="s">
        <v>298</v>
      </c>
      <c r="C61" s="237">
        <f>'1500m.'!C10</f>
        <v>0</v>
      </c>
      <c r="D61" s="239">
        <f>'1500m.'!D10</f>
        <v>0</v>
      </c>
      <c r="E61" s="239">
        <f>'1500m.'!E10</f>
        <v>0</v>
      </c>
      <c r="F61" s="241">
        <f>'1500m.'!F10</f>
        <v>0</v>
      </c>
      <c r="G61" s="238">
        <f>'1500m.'!A10</f>
        <v>0</v>
      </c>
      <c r="H61" s="149" t="s">
        <v>241</v>
      </c>
      <c r="I61" s="304"/>
      <c r="J61" s="143" t="str">
        <f>'YARIŞMA BİLGİLERİ'!$F$21</f>
        <v>Yıldız Kızlar</v>
      </c>
      <c r="K61" s="305" t="str">
        <f t="shared" si="0"/>
        <v>İSTANBUL-3.Ulusal Bayrak Festivali Yarışmaları ve Olimpik Baraj Yarışmaları</v>
      </c>
      <c r="L61" s="147" t="str">
        <f>'1500m.'!N$4</f>
        <v>14 Haziran 2015 - 16:40</v>
      </c>
      <c r="M61" s="147" t="s">
        <v>374</v>
      </c>
    </row>
    <row r="62" spans="1:13" s="139" customFormat="1" ht="26.25" customHeight="1" x14ac:dyDescent="0.2">
      <c r="A62" s="141">
        <v>129</v>
      </c>
      <c r="B62" s="235" t="s">
        <v>298</v>
      </c>
      <c r="C62" s="237">
        <f>'1500m.'!C11</f>
        <v>0</v>
      </c>
      <c r="D62" s="239">
        <f>'1500m.'!D11</f>
        <v>0</v>
      </c>
      <c r="E62" s="239">
        <f>'1500m.'!E11</f>
        <v>0</v>
      </c>
      <c r="F62" s="241">
        <f>'1500m.'!F11</f>
        <v>0</v>
      </c>
      <c r="G62" s="238">
        <f>'1500m.'!A11</f>
        <v>0</v>
      </c>
      <c r="H62" s="149" t="s">
        <v>241</v>
      </c>
      <c r="I62" s="304"/>
      <c r="J62" s="143" t="str">
        <f>'YARIŞMA BİLGİLERİ'!$F$21</f>
        <v>Yıldız Kızlar</v>
      </c>
      <c r="K62" s="305" t="str">
        <f t="shared" si="0"/>
        <v>İSTANBUL-3.Ulusal Bayrak Festivali Yarışmaları ve Olimpik Baraj Yarışmaları</v>
      </c>
      <c r="L62" s="147" t="str">
        <f>'1500m.'!N$4</f>
        <v>14 Haziran 2015 - 16:40</v>
      </c>
      <c r="M62" s="147" t="s">
        <v>374</v>
      </c>
    </row>
    <row r="63" spans="1:13" s="139" customFormat="1" ht="26.25" customHeight="1" x14ac:dyDescent="0.2">
      <c r="A63" s="141">
        <v>130</v>
      </c>
      <c r="B63" s="235" t="s">
        <v>298</v>
      </c>
      <c r="C63" s="237">
        <f>'1500m.'!C12</f>
        <v>0</v>
      </c>
      <c r="D63" s="239">
        <f>'1500m.'!D12</f>
        <v>0</v>
      </c>
      <c r="E63" s="239">
        <f>'1500m.'!E12</f>
        <v>0</v>
      </c>
      <c r="F63" s="241">
        <f>'1500m.'!F12</f>
        <v>0</v>
      </c>
      <c r="G63" s="238">
        <f>'1500m.'!A12</f>
        <v>0</v>
      </c>
      <c r="H63" s="149" t="s">
        <v>241</v>
      </c>
      <c r="I63" s="304"/>
      <c r="J63" s="143" t="str">
        <f>'YARIŞMA BİLGİLERİ'!$F$21</f>
        <v>Yıldız Kızlar</v>
      </c>
      <c r="K63" s="305" t="str">
        <f t="shared" si="0"/>
        <v>İSTANBUL-3.Ulusal Bayrak Festivali Yarışmaları ve Olimpik Baraj Yarışmaları</v>
      </c>
      <c r="L63" s="147" t="str">
        <f>'1500m.'!N$4</f>
        <v>14 Haziran 2015 - 16:40</v>
      </c>
      <c r="M63" s="147" t="s">
        <v>374</v>
      </c>
    </row>
    <row r="64" spans="1:13" s="139" customFormat="1" ht="26.25" customHeight="1" x14ac:dyDescent="0.2">
      <c r="A64" s="141">
        <v>131</v>
      </c>
      <c r="B64" s="235" t="s">
        <v>298</v>
      </c>
      <c r="C64" s="237">
        <f>'1500m.'!C13</f>
        <v>0</v>
      </c>
      <c r="D64" s="239">
        <f>'1500m.'!D13</f>
        <v>0</v>
      </c>
      <c r="E64" s="239">
        <f>'1500m.'!E13</f>
        <v>0</v>
      </c>
      <c r="F64" s="241">
        <f>'1500m.'!F13</f>
        <v>0</v>
      </c>
      <c r="G64" s="238">
        <f>'1500m.'!A13</f>
        <v>0</v>
      </c>
      <c r="H64" s="149" t="s">
        <v>241</v>
      </c>
      <c r="I64" s="304"/>
      <c r="J64" s="143" t="str">
        <f>'YARIŞMA BİLGİLERİ'!$F$21</f>
        <v>Yıldız Kızlar</v>
      </c>
      <c r="K64" s="305" t="str">
        <f t="shared" si="0"/>
        <v>İSTANBUL-3.Ulusal Bayrak Festivali Yarışmaları ve Olimpik Baraj Yarışmaları</v>
      </c>
      <c r="L64" s="147" t="str">
        <f>'1500m.'!N$4</f>
        <v>14 Haziran 2015 - 16:40</v>
      </c>
      <c r="M64" s="147" t="s">
        <v>374</v>
      </c>
    </row>
    <row r="65" spans="1:13" s="139" customFormat="1" ht="26.25" customHeight="1" x14ac:dyDescent="0.2">
      <c r="A65" s="141">
        <v>132</v>
      </c>
      <c r="B65" s="235" t="s">
        <v>298</v>
      </c>
      <c r="C65" s="237">
        <f>'1500m.'!C14</f>
        <v>0</v>
      </c>
      <c r="D65" s="239">
        <f>'1500m.'!D14</f>
        <v>0</v>
      </c>
      <c r="E65" s="239">
        <f>'1500m.'!E14</f>
        <v>0</v>
      </c>
      <c r="F65" s="241">
        <f>'1500m.'!F14</f>
        <v>0</v>
      </c>
      <c r="G65" s="238">
        <f>'1500m.'!A14</f>
        <v>0</v>
      </c>
      <c r="H65" s="149" t="s">
        <v>241</v>
      </c>
      <c r="I65" s="304"/>
      <c r="J65" s="143" t="str">
        <f>'YARIŞMA BİLGİLERİ'!$F$21</f>
        <v>Yıldız Kızlar</v>
      </c>
      <c r="K65" s="305" t="str">
        <f t="shared" si="0"/>
        <v>İSTANBUL-3.Ulusal Bayrak Festivali Yarışmaları ve Olimpik Baraj Yarışmaları</v>
      </c>
      <c r="L65" s="147" t="str">
        <f>'1500m.'!N$4</f>
        <v>14 Haziran 2015 - 16:40</v>
      </c>
      <c r="M65" s="147" t="s">
        <v>374</v>
      </c>
    </row>
    <row r="66" spans="1:13" s="139" customFormat="1" ht="26.25" customHeight="1" x14ac:dyDescent="0.2">
      <c r="A66" s="141">
        <v>133</v>
      </c>
      <c r="B66" s="235" t="s">
        <v>298</v>
      </c>
      <c r="C66" s="237">
        <f>'1500m.'!C15</f>
        <v>0</v>
      </c>
      <c r="D66" s="239">
        <f>'1500m.'!D15</f>
        <v>0</v>
      </c>
      <c r="E66" s="239">
        <f>'1500m.'!E15</f>
        <v>0</v>
      </c>
      <c r="F66" s="241">
        <f>'1500m.'!F15</f>
        <v>0</v>
      </c>
      <c r="G66" s="238">
        <f>'1500m.'!A15</f>
        <v>0</v>
      </c>
      <c r="H66" s="149" t="s">
        <v>241</v>
      </c>
      <c r="I66" s="304"/>
      <c r="J66" s="143" t="str">
        <f>'YARIŞMA BİLGİLERİ'!$F$21</f>
        <v>Yıldız Kızlar</v>
      </c>
      <c r="K66" s="305" t="str">
        <f t="shared" si="0"/>
        <v>İSTANBUL-3.Ulusal Bayrak Festivali Yarışmaları ve Olimpik Baraj Yarışmaları</v>
      </c>
      <c r="L66" s="147" t="str">
        <f>'1500m.'!N$4</f>
        <v>14 Haziran 2015 - 16:40</v>
      </c>
      <c r="M66" s="147" t="s">
        <v>374</v>
      </c>
    </row>
    <row r="67" spans="1:13" s="139" customFormat="1" ht="26.25" customHeight="1" x14ac:dyDescent="0.2">
      <c r="A67" s="141">
        <v>134</v>
      </c>
      <c r="B67" s="235" t="s">
        <v>298</v>
      </c>
      <c r="C67" s="237">
        <f>'1500m.'!C16</f>
        <v>0</v>
      </c>
      <c r="D67" s="239">
        <f>'1500m.'!D16</f>
        <v>0</v>
      </c>
      <c r="E67" s="239">
        <f>'1500m.'!E16</f>
        <v>0</v>
      </c>
      <c r="F67" s="241">
        <f>'1500m.'!F16</f>
        <v>0</v>
      </c>
      <c r="G67" s="238">
        <f>'1500m.'!A16</f>
        <v>0</v>
      </c>
      <c r="H67" s="149" t="s">
        <v>241</v>
      </c>
      <c r="I67" s="304"/>
      <c r="J67" s="143" t="str">
        <f>'YARIŞMA BİLGİLERİ'!$F$21</f>
        <v>Yıldız Kızlar</v>
      </c>
      <c r="K67" s="305" t="str">
        <f t="shared" ref="K67:K130" si="1">CONCATENATE(K$1,"-",A$1)</f>
        <v>İSTANBUL-3.Ulusal Bayrak Festivali Yarışmaları ve Olimpik Baraj Yarışmaları</v>
      </c>
      <c r="L67" s="147" t="str">
        <f>'1500m.'!N$4</f>
        <v>14 Haziran 2015 - 16:40</v>
      </c>
      <c r="M67" s="147" t="s">
        <v>374</v>
      </c>
    </row>
    <row r="68" spans="1:13" s="139" customFormat="1" ht="26.25" customHeight="1" x14ac:dyDescent="0.2">
      <c r="A68" s="141">
        <v>135</v>
      </c>
      <c r="B68" s="235" t="s">
        <v>298</v>
      </c>
      <c r="C68" s="237">
        <f>'1500m.'!C17</f>
        <v>0</v>
      </c>
      <c r="D68" s="239">
        <f>'1500m.'!D17</f>
        <v>0</v>
      </c>
      <c r="E68" s="239">
        <f>'1500m.'!E17</f>
        <v>0</v>
      </c>
      <c r="F68" s="241">
        <f>'1500m.'!F17</f>
        <v>0</v>
      </c>
      <c r="G68" s="238">
        <f>'1500m.'!A17</f>
        <v>0</v>
      </c>
      <c r="H68" s="149" t="s">
        <v>241</v>
      </c>
      <c r="I68" s="304"/>
      <c r="J68" s="143" t="str">
        <f>'YARIŞMA BİLGİLERİ'!$F$21</f>
        <v>Yıldız Kızlar</v>
      </c>
      <c r="K68" s="305" t="str">
        <f t="shared" si="1"/>
        <v>İSTANBUL-3.Ulusal Bayrak Festivali Yarışmaları ve Olimpik Baraj Yarışmaları</v>
      </c>
      <c r="L68" s="147" t="str">
        <f>'1500m.'!N$4</f>
        <v>14 Haziran 2015 - 16:40</v>
      </c>
      <c r="M68" s="147" t="s">
        <v>374</v>
      </c>
    </row>
    <row r="69" spans="1:13" s="139" customFormat="1" ht="26.25" customHeight="1" x14ac:dyDescent="0.2">
      <c r="A69" s="141">
        <v>136</v>
      </c>
      <c r="B69" s="235" t="s">
        <v>298</v>
      </c>
      <c r="C69" s="237">
        <f>'1500m.'!C18</f>
        <v>0</v>
      </c>
      <c r="D69" s="239">
        <f>'1500m.'!D18</f>
        <v>0</v>
      </c>
      <c r="E69" s="239">
        <f>'1500m.'!E18</f>
        <v>0</v>
      </c>
      <c r="F69" s="241">
        <f>'1500m.'!F18</f>
        <v>0</v>
      </c>
      <c r="G69" s="238">
        <f>'1500m.'!A18</f>
        <v>0</v>
      </c>
      <c r="H69" s="149" t="s">
        <v>241</v>
      </c>
      <c r="I69" s="304"/>
      <c r="J69" s="143" t="str">
        <f>'YARIŞMA BİLGİLERİ'!$F$21</f>
        <v>Yıldız Kızlar</v>
      </c>
      <c r="K69" s="305" t="str">
        <f t="shared" si="1"/>
        <v>İSTANBUL-3.Ulusal Bayrak Festivali Yarışmaları ve Olimpik Baraj Yarışmaları</v>
      </c>
      <c r="L69" s="147" t="str">
        <f>'1500m.'!N$4</f>
        <v>14 Haziran 2015 - 16:40</v>
      </c>
      <c r="M69" s="147" t="s">
        <v>374</v>
      </c>
    </row>
    <row r="70" spans="1:13" s="139" customFormat="1" ht="26.25" customHeight="1" x14ac:dyDescent="0.2">
      <c r="A70" s="141">
        <v>137</v>
      </c>
      <c r="B70" s="235" t="s">
        <v>298</v>
      </c>
      <c r="C70" s="237">
        <f>'1500m.'!C19</f>
        <v>0</v>
      </c>
      <c r="D70" s="239">
        <f>'1500m.'!D19</f>
        <v>0</v>
      </c>
      <c r="E70" s="239">
        <f>'1500m.'!E19</f>
        <v>0</v>
      </c>
      <c r="F70" s="241">
        <f>'1500m.'!F19</f>
        <v>0</v>
      </c>
      <c r="G70" s="238">
        <f>'1500m.'!A19</f>
        <v>0</v>
      </c>
      <c r="H70" s="149" t="s">
        <v>241</v>
      </c>
      <c r="I70" s="304"/>
      <c r="J70" s="143" t="str">
        <f>'YARIŞMA BİLGİLERİ'!$F$21</f>
        <v>Yıldız Kızlar</v>
      </c>
      <c r="K70" s="305" t="str">
        <f t="shared" si="1"/>
        <v>İSTANBUL-3.Ulusal Bayrak Festivali Yarışmaları ve Olimpik Baraj Yarışmaları</v>
      </c>
      <c r="L70" s="147" t="str">
        <f>'1500m.'!N$4</f>
        <v>14 Haziran 2015 - 16:40</v>
      </c>
      <c r="M70" s="147" t="s">
        <v>374</v>
      </c>
    </row>
    <row r="71" spans="1:13" s="139" customFormat="1" ht="26.25" customHeight="1" x14ac:dyDescent="0.2">
      <c r="A71" s="141">
        <v>138</v>
      </c>
      <c r="B71" s="235" t="s">
        <v>298</v>
      </c>
      <c r="C71" s="237" t="e">
        <f>'1500m.'!#REF!</f>
        <v>#REF!</v>
      </c>
      <c r="D71" s="239" t="e">
        <f>'1500m.'!#REF!</f>
        <v>#REF!</v>
      </c>
      <c r="E71" s="239" t="e">
        <f>'1500m.'!#REF!</f>
        <v>#REF!</v>
      </c>
      <c r="F71" s="241" t="e">
        <f>'1500m.'!#REF!</f>
        <v>#REF!</v>
      </c>
      <c r="G71" s="238" t="e">
        <f>'1500m.'!#REF!</f>
        <v>#REF!</v>
      </c>
      <c r="H71" s="149" t="s">
        <v>241</v>
      </c>
      <c r="I71" s="304"/>
      <c r="J71" s="143" t="str">
        <f>'YARIŞMA BİLGİLERİ'!$F$21</f>
        <v>Yıldız Kızlar</v>
      </c>
      <c r="K71" s="305" t="str">
        <f t="shared" si="1"/>
        <v>İSTANBUL-3.Ulusal Bayrak Festivali Yarışmaları ve Olimpik Baraj Yarışmaları</v>
      </c>
      <c r="L71" s="147" t="str">
        <f>'1500m.'!N$4</f>
        <v>14 Haziran 2015 - 16:40</v>
      </c>
      <c r="M71" s="147" t="s">
        <v>374</v>
      </c>
    </row>
    <row r="72" spans="1:13" s="139" customFormat="1" ht="26.25" customHeight="1" x14ac:dyDescent="0.2">
      <c r="A72" s="141">
        <v>139</v>
      </c>
      <c r="B72" s="235" t="s">
        <v>298</v>
      </c>
      <c r="C72" s="237" t="e">
        <f>'1500m.'!#REF!</f>
        <v>#REF!</v>
      </c>
      <c r="D72" s="239" t="e">
        <f>'1500m.'!#REF!</f>
        <v>#REF!</v>
      </c>
      <c r="E72" s="239" t="e">
        <f>'1500m.'!#REF!</f>
        <v>#REF!</v>
      </c>
      <c r="F72" s="241" t="e">
        <f>'1500m.'!#REF!</f>
        <v>#REF!</v>
      </c>
      <c r="G72" s="238" t="e">
        <f>'1500m.'!#REF!</f>
        <v>#REF!</v>
      </c>
      <c r="H72" s="149" t="s">
        <v>241</v>
      </c>
      <c r="I72" s="304"/>
      <c r="J72" s="143" t="str">
        <f>'YARIŞMA BİLGİLERİ'!$F$21</f>
        <v>Yıldız Kızlar</v>
      </c>
      <c r="K72" s="305" t="str">
        <f t="shared" si="1"/>
        <v>İSTANBUL-3.Ulusal Bayrak Festivali Yarışmaları ve Olimpik Baraj Yarışmaları</v>
      </c>
      <c r="L72" s="147" t="str">
        <f>'1500m.'!N$4</f>
        <v>14 Haziran 2015 - 16:40</v>
      </c>
      <c r="M72" s="147" t="s">
        <v>374</v>
      </c>
    </row>
    <row r="73" spans="1:13" s="139" customFormat="1" ht="26.25" customHeight="1" x14ac:dyDescent="0.2">
      <c r="A73" s="141">
        <v>140</v>
      </c>
      <c r="B73" s="235" t="s">
        <v>298</v>
      </c>
      <c r="C73" s="237" t="e">
        <f>'1500m.'!#REF!</f>
        <v>#REF!</v>
      </c>
      <c r="D73" s="239" t="e">
        <f>'1500m.'!#REF!</f>
        <v>#REF!</v>
      </c>
      <c r="E73" s="239" t="e">
        <f>'1500m.'!#REF!</f>
        <v>#REF!</v>
      </c>
      <c r="F73" s="241" t="e">
        <f>'1500m.'!#REF!</f>
        <v>#REF!</v>
      </c>
      <c r="G73" s="238" t="e">
        <f>'1500m.'!#REF!</f>
        <v>#REF!</v>
      </c>
      <c r="H73" s="149" t="s">
        <v>241</v>
      </c>
      <c r="I73" s="304"/>
      <c r="J73" s="143" t="str">
        <f>'YARIŞMA BİLGİLERİ'!$F$21</f>
        <v>Yıldız Kızlar</v>
      </c>
      <c r="K73" s="305" t="str">
        <f t="shared" si="1"/>
        <v>İSTANBUL-3.Ulusal Bayrak Festivali Yarışmaları ve Olimpik Baraj Yarışmaları</v>
      </c>
      <c r="L73" s="147" t="str">
        <f>'1500m.'!N$4</f>
        <v>14 Haziran 2015 - 16:40</v>
      </c>
      <c r="M73" s="147" t="s">
        <v>374</v>
      </c>
    </row>
    <row r="74" spans="1:13" s="139" customFormat="1" ht="26.25" customHeight="1" x14ac:dyDescent="0.2">
      <c r="A74" s="141">
        <v>141</v>
      </c>
      <c r="B74" s="235" t="s">
        <v>298</v>
      </c>
      <c r="C74" s="237" t="e">
        <f>'1500m.'!#REF!</f>
        <v>#REF!</v>
      </c>
      <c r="D74" s="239" t="e">
        <f>'1500m.'!#REF!</f>
        <v>#REF!</v>
      </c>
      <c r="E74" s="239" t="e">
        <f>'1500m.'!#REF!</f>
        <v>#REF!</v>
      </c>
      <c r="F74" s="241" t="e">
        <f>'1500m.'!#REF!</f>
        <v>#REF!</v>
      </c>
      <c r="G74" s="238" t="e">
        <f>'1500m.'!#REF!</f>
        <v>#REF!</v>
      </c>
      <c r="H74" s="149" t="s">
        <v>241</v>
      </c>
      <c r="I74" s="304"/>
      <c r="J74" s="143" t="str">
        <f>'YARIŞMA BİLGİLERİ'!$F$21</f>
        <v>Yıldız Kızlar</v>
      </c>
      <c r="K74" s="305" t="str">
        <f t="shared" si="1"/>
        <v>İSTANBUL-3.Ulusal Bayrak Festivali Yarışmaları ve Olimpik Baraj Yarışmaları</v>
      </c>
      <c r="L74" s="147" t="str">
        <f>'1500m.'!N$4</f>
        <v>14 Haziran 2015 - 16:40</v>
      </c>
      <c r="M74" s="147" t="s">
        <v>374</v>
      </c>
    </row>
    <row r="75" spans="1:13" s="139" customFormat="1" ht="26.25" customHeight="1" x14ac:dyDescent="0.2">
      <c r="A75" s="141">
        <v>142</v>
      </c>
      <c r="B75" s="235" t="s">
        <v>298</v>
      </c>
      <c r="C75" s="237" t="e">
        <f>'1500m.'!#REF!</f>
        <v>#REF!</v>
      </c>
      <c r="D75" s="239" t="e">
        <f>'1500m.'!#REF!</f>
        <v>#REF!</v>
      </c>
      <c r="E75" s="239" t="e">
        <f>'1500m.'!#REF!</f>
        <v>#REF!</v>
      </c>
      <c r="F75" s="241" t="e">
        <f>'1500m.'!#REF!</f>
        <v>#REF!</v>
      </c>
      <c r="G75" s="238" t="e">
        <f>'1500m.'!#REF!</f>
        <v>#REF!</v>
      </c>
      <c r="H75" s="149" t="s">
        <v>241</v>
      </c>
      <c r="I75" s="304"/>
      <c r="J75" s="143" t="str">
        <f>'YARIŞMA BİLGİLERİ'!$F$21</f>
        <v>Yıldız Kızlar</v>
      </c>
      <c r="K75" s="305" t="str">
        <f t="shared" si="1"/>
        <v>İSTANBUL-3.Ulusal Bayrak Festivali Yarışmaları ve Olimpik Baraj Yarışmaları</v>
      </c>
      <c r="L75" s="147" t="str">
        <f>'1500m.'!N$4</f>
        <v>14 Haziran 2015 - 16:40</v>
      </c>
      <c r="M75" s="147" t="s">
        <v>374</v>
      </c>
    </row>
    <row r="76" spans="1:13" s="139" customFormat="1" ht="26.25" customHeight="1" x14ac:dyDescent="0.2">
      <c r="A76" s="141">
        <v>210</v>
      </c>
      <c r="B76" s="235" t="s">
        <v>298</v>
      </c>
      <c r="C76" s="237" t="e">
        <f>'1500m.'!#REF!</f>
        <v>#REF!</v>
      </c>
      <c r="D76" s="239" t="e">
        <f>'1500m.'!#REF!</f>
        <v>#REF!</v>
      </c>
      <c r="E76" s="239" t="e">
        <f>'1500m.'!#REF!</f>
        <v>#REF!</v>
      </c>
      <c r="F76" s="241" t="e">
        <f>'1500m.'!#REF!</f>
        <v>#REF!</v>
      </c>
      <c r="G76" s="238" t="e">
        <f>'1500m.'!#REF!</f>
        <v>#REF!</v>
      </c>
      <c r="H76" s="149" t="s">
        <v>241</v>
      </c>
      <c r="I76" s="304"/>
      <c r="J76" s="143" t="str">
        <f>'YARIŞMA BİLGİLERİ'!$F$21</f>
        <v>Yıldız Kızlar</v>
      </c>
      <c r="K76" s="305" t="str">
        <f t="shared" si="1"/>
        <v>İSTANBUL-3.Ulusal Bayrak Festivali Yarışmaları ve Olimpik Baraj Yarışmaları</v>
      </c>
      <c r="L76" s="147" t="str">
        <f>'1500m.'!N$4</f>
        <v>14 Haziran 2015 - 16:40</v>
      </c>
      <c r="M76" s="147" t="s">
        <v>374</v>
      </c>
    </row>
    <row r="77" spans="1:13" s="139" customFormat="1" ht="26.25" customHeight="1" x14ac:dyDescent="0.2">
      <c r="A77" s="141">
        <v>211</v>
      </c>
      <c r="B77" s="235" t="s">
        <v>298</v>
      </c>
      <c r="C77" s="237" t="e">
        <f>'1500m.'!#REF!</f>
        <v>#REF!</v>
      </c>
      <c r="D77" s="239" t="e">
        <f>'1500m.'!#REF!</f>
        <v>#REF!</v>
      </c>
      <c r="E77" s="239" t="e">
        <f>'1500m.'!#REF!</f>
        <v>#REF!</v>
      </c>
      <c r="F77" s="241" t="e">
        <f>'1500m.'!#REF!</f>
        <v>#REF!</v>
      </c>
      <c r="G77" s="238" t="e">
        <f>'1500m.'!#REF!</f>
        <v>#REF!</v>
      </c>
      <c r="H77" s="149" t="s">
        <v>241</v>
      </c>
      <c r="I77" s="304"/>
      <c r="J77" s="143" t="str">
        <f>'YARIŞMA BİLGİLERİ'!$F$21</f>
        <v>Yıldız Kızlar</v>
      </c>
      <c r="K77" s="305" t="str">
        <f t="shared" si="1"/>
        <v>İSTANBUL-3.Ulusal Bayrak Festivali Yarışmaları ve Olimpik Baraj Yarışmaları</v>
      </c>
      <c r="L77" s="147" t="str">
        <f>'1500m.'!N$4</f>
        <v>14 Haziran 2015 - 16:40</v>
      </c>
      <c r="M77" s="147" t="s">
        <v>374</v>
      </c>
    </row>
    <row r="78" spans="1:13" s="139" customFormat="1" ht="26.25" customHeight="1" x14ac:dyDescent="0.2">
      <c r="A78" s="141">
        <v>212</v>
      </c>
      <c r="B78" s="235" t="s">
        <v>298</v>
      </c>
      <c r="C78" s="237" t="e">
        <f>'1500m.'!#REF!</f>
        <v>#REF!</v>
      </c>
      <c r="D78" s="239" t="e">
        <f>'1500m.'!#REF!</f>
        <v>#REF!</v>
      </c>
      <c r="E78" s="239" t="e">
        <f>'1500m.'!#REF!</f>
        <v>#REF!</v>
      </c>
      <c r="F78" s="241" t="e">
        <f>'1500m.'!#REF!</f>
        <v>#REF!</v>
      </c>
      <c r="G78" s="238" t="e">
        <f>'1500m.'!#REF!</f>
        <v>#REF!</v>
      </c>
      <c r="H78" s="149" t="s">
        <v>241</v>
      </c>
      <c r="I78" s="304"/>
      <c r="J78" s="143" t="str">
        <f>'YARIŞMA BİLGİLERİ'!$F$21</f>
        <v>Yıldız Kızlar</v>
      </c>
      <c r="K78" s="305" t="str">
        <f t="shared" si="1"/>
        <v>İSTANBUL-3.Ulusal Bayrak Festivali Yarışmaları ve Olimpik Baraj Yarışmaları</v>
      </c>
      <c r="L78" s="147" t="str">
        <f>'1500m.'!N$4</f>
        <v>14 Haziran 2015 - 16:40</v>
      </c>
      <c r="M78" s="147" t="s">
        <v>374</v>
      </c>
    </row>
    <row r="79" spans="1:13" s="139" customFormat="1" ht="26.25" customHeight="1" x14ac:dyDescent="0.2">
      <c r="A79" s="141">
        <v>213</v>
      </c>
      <c r="B79" s="235" t="s">
        <v>298</v>
      </c>
      <c r="C79" s="237" t="e">
        <f>'1500m.'!#REF!</f>
        <v>#REF!</v>
      </c>
      <c r="D79" s="239" t="e">
        <f>'1500m.'!#REF!</f>
        <v>#REF!</v>
      </c>
      <c r="E79" s="239" t="e">
        <f>'1500m.'!#REF!</f>
        <v>#REF!</v>
      </c>
      <c r="F79" s="241" t="e">
        <f>'1500m.'!#REF!</f>
        <v>#REF!</v>
      </c>
      <c r="G79" s="238" t="e">
        <f>'1500m.'!#REF!</f>
        <v>#REF!</v>
      </c>
      <c r="H79" s="149" t="s">
        <v>241</v>
      </c>
      <c r="I79" s="304"/>
      <c r="J79" s="143" t="str">
        <f>'YARIŞMA BİLGİLERİ'!$F$21</f>
        <v>Yıldız Kızlar</v>
      </c>
      <c r="K79" s="305" t="str">
        <f t="shared" si="1"/>
        <v>İSTANBUL-3.Ulusal Bayrak Festivali Yarışmaları ve Olimpik Baraj Yarışmaları</v>
      </c>
      <c r="L79" s="147" t="str">
        <f>'1500m.'!N$4</f>
        <v>14 Haziran 2015 - 16:40</v>
      </c>
      <c r="M79" s="147" t="s">
        <v>374</v>
      </c>
    </row>
    <row r="80" spans="1:13" s="139" customFormat="1" ht="26.25" customHeight="1" x14ac:dyDescent="0.2">
      <c r="A80" s="141">
        <v>214</v>
      </c>
      <c r="B80" s="235" t="s">
        <v>298</v>
      </c>
      <c r="C80" s="237" t="e">
        <f>'1500m.'!#REF!</f>
        <v>#REF!</v>
      </c>
      <c r="D80" s="239" t="e">
        <f>'1500m.'!#REF!</f>
        <v>#REF!</v>
      </c>
      <c r="E80" s="239" t="e">
        <f>'1500m.'!#REF!</f>
        <v>#REF!</v>
      </c>
      <c r="F80" s="241" t="e">
        <f>'1500m.'!#REF!</f>
        <v>#REF!</v>
      </c>
      <c r="G80" s="238" t="e">
        <f>'1500m.'!#REF!</f>
        <v>#REF!</v>
      </c>
      <c r="H80" s="149" t="s">
        <v>241</v>
      </c>
      <c r="I80" s="304"/>
      <c r="J80" s="143" t="str">
        <f>'YARIŞMA BİLGİLERİ'!$F$21</f>
        <v>Yıldız Kızlar</v>
      </c>
      <c r="K80" s="305" t="str">
        <f t="shared" si="1"/>
        <v>İSTANBUL-3.Ulusal Bayrak Festivali Yarışmaları ve Olimpik Baraj Yarışmaları</v>
      </c>
      <c r="L80" s="147" t="str">
        <f>'1500m.'!N$4</f>
        <v>14 Haziran 2015 - 16:40</v>
      </c>
      <c r="M80" s="147" t="s">
        <v>374</v>
      </c>
    </row>
    <row r="81" spans="1:13" s="139" customFormat="1" ht="26.25" customHeight="1" x14ac:dyDescent="0.2">
      <c r="A81" s="141">
        <v>215</v>
      </c>
      <c r="B81" s="235" t="s">
        <v>298</v>
      </c>
      <c r="C81" s="237" t="e">
        <f>'1500m.'!#REF!</f>
        <v>#REF!</v>
      </c>
      <c r="D81" s="239" t="e">
        <f>'1500m.'!#REF!</f>
        <v>#REF!</v>
      </c>
      <c r="E81" s="239" t="e">
        <f>'1500m.'!#REF!</f>
        <v>#REF!</v>
      </c>
      <c r="F81" s="241" t="e">
        <f>'1500m.'!#REF!</f>
        <v>#REF!</v>
      </c>
      <c r="G81" s="238" t="e">
        <f>'1500m.'!#REF!</f>
        <v>#REF!</v>
      </c>
      <c r="H81" s="149" t="s">
        <v>241</v>
      </c>
      <c r="I81" s="304"/>
      <c r="J81" s="143" t="str">
        <f>'YARIŞMA BİLGİLERİ'!$F$21</f>
        <v>Yıldız Kızlar</v>
      </c>
      <c r="K81" s="305" t="str">
        <f t="shared" si="1"/>
        <v>İSTANBUL-3.Ulusal Bayrak Festivali Yarışmaları ve Olimpik Baraj Yarışmaları</v>
      </c>
      <c r="L81" s="147" t="str">
        <f>'1500m.'!N$4</f>
        <v>14 Haziran 2015 - 16:40</v>
      </c>
      <c r="M81" s="147" t="s">
        <v>374</v>
      </c>
    </row>
    <row r="82" spans="1:13" s="139" customFormat="1" ht="26.25" customHeight="1" x14ac:dyDescent="0.2">
      <c r="A82" s="141">
        <v>216</v>
      </c>
      <c r="B82" s="235" t="s">
        <v>298</v>
      </c>
      <c r="C82" s="237" t="e">
        <f>'1500m.'!#REF!</f>
        <v>#REF!</v>
      </c>
      <c r="D82" s="239" t="e">
        <f>'1500m.'!#REF!</f>
        <v>#REF!</v>
      </c>
      <c r="E82" s="239" t="e">
        <f>'1500m.'!#REF!</f>
        <v>#REF!</v>
      </c>
      <c r="F82" s="241" t="e">
        <f>'1500m.'!#REF!</f>
        <v>#REF!</v>
      </c>
      <c r="G82" s="238" t="e">
        <f>'1500m.'!#REF!</f>
        <v>#REF!</v>
      </c>
      <c r="H82" s="149" t="s">
        <v>241</v>
      </c>
      <c r="I82" s="304"/>
      <c r="J82" s="143" t="str">
        <f>'YARIŞMA BİLGİLERİ'!$F$21</f>
        <v>Yıldız Kızlar</v>
      </c>
      <c r="K82" s="305" t="str">
        <f t="shared" si="1"/>
        <v>İSTANBUL-3.Ulusal Bayrak Festivali Yarışmaları ve Olimpik Baraj Yarışmaları</v>
      </c>
      <c r="L82" s="147" t="str">
        <f>'1500m.'!N$4</f>
        <v>14 Haziran 2015 - 16:40</v>
      </c>
      <c r="M82" s="147" t="s">
        <v>374</v>
      </c>
    </row>
    <row r="83" spans="1:13" s="139" customFormat="1" ht="26.25" customHeight="1" x14ac:dyDescent="0.2">
      <c r="A83" s="141">
        <v>217</v>
      </c>
      <c r="B83" s="235" t="s">
        <v>298</v>
      </c>
      <c r="C83" s="237" t="e">
        <f>'1500m.'!#REF!</f>
        <v>#REF!</v>
      </c>
      <c r="D83" s="239" t="e">
        <f>'1500m.'!#REF!</f>
        <v>#REF!</v>
      </c>
      <c r="E83" s="239" t="e">
        <f>'1500m.'!#REF!</f>
        <v>#REF!</v>
      </c>
      <c r="F83" s="241" t="e">
        <f>'1500m.'!#REF!</f>
        <v>#REF!</v>
      </c>
      <c r="G83" s="238" t="e">
        <f>'1500m.'!#REF!</f>
        <v>#REF!</v>
      </c>
      <c r="H83" s="149" t="s">
        <v>241</v>
      </c>
      <c r="I83" s="304"/>
      <c r="J83" s="143" t="str">
        <f>'YARIŞMA BİLGİLERİ'!$F$21</f>
        <v>Yıldız Kızlar</v>
      </c>
      <c r="K83" s="305" t="str">
        <f t="shared" si="1"/>
        <v>İSTANBUL-3.Ulusal Bayrak Festivali Yarışmaları ve Olimpik Baraj Yarışmaları</v>
      </c>
      <c r="L83" s="147" t="str">
        <f>'1500m.'!N$4</f>
        <v>14 Haziran 2015 - 16:40</v>
      </c>
      <c r="M83" s="147" t="s">
        <v>374</v>
      </c>
    </row>
    <row r="84" spans="1:13" s="139" customFormat="1" ht="26.25" customHeight="1" x14ac:dyDescent="0.2">
      <c r="A84" s="141">
        <v>222</v>
      </c>
      <c r="B84" s="235" t="s">
        <v>298</v>
      </c>
      <c r="C84" s="237" t="e">
        <f>'1500m.'!#REF!</f>
        <v>#REF!</v>
      </c>
      <c r="D84" s="239" t="e">
        <f>'1500m.'!#REF!</f>
        <v>#REF!</v>
      </c>
      <c r="E84" s="239" t="e">
        <f>'1500m.'!#REF!</f>
        <v>#REF!</v>
      </c>
      <c r="F84" s="241" t="e">
        <f>'1500m.'!#REF!</f>
        <v>#REF!</v>
      </c>
      <c r="G84" s="238" t="e">
        <f>'1500m.'!#REF!</f>
        <v>#REF!</v>
      </c>
      <c r="H84" s="149" t="s">
        <v>241</v>
      </c>
      <c r="I84" s="304"/>
      <c r="J84" s="143" t="str">
        <f>'YARIŞMA BİLGİLERİ'!$F$21</f>
        <v>Yıldız Kızlar</v>
      </c>
      <c r="K84" s="305" t="str">
        <f t="shared" si="1"/>
        <v>İSTANBUL-3.Ulusal Bayrak Festivali Yarışmaları ve Olimpik Baraj Yarışmaları</v>
      </c>
      <c r="L84" s="147" t="str">
        <f>'1500m.'!N$4</f>
        <v>14 Haziran 2015 - 16:40</v>
      </c>
      <c r="M84" s="147" t="s">
        <v>374</v>
      </c>
    </row>
    <row r="85" spans="1:13" s="139" customFormat="1" ht="26.25" customHeight="1" x14ac:dyDescent="0.2">
      <c r="A85" s="141">
        <v>223</v>
      </c>
      <c r="B85" s="235" t="s">
        <v>298</v>
      </c>
      <c r="C85" s="237" t="e">
        <f>'1500m.'!#REF!</f>
        <v>#REF!</v>
      </c>
      <c r="D85" s="239" t="e">
        <f>'1500m.'!#REF!</f>
        <v>#REF!</v>
      </c>
      <c r="E85" s="239" t="e">
        <f>'1500m.'!#REF!</f>
        <v>#REF!</v>
      </c>
      <c r="F85" s="241" t="e">
        <f>'1500m.'!#REF!</f>
        <v>#REF!</v>
      </c>
      <c r="G85" s="238" t="e">
        <f>'1500m.'!#REF!</f>
        <v>#REF!</v>
      </c>
      <c r="H85" s="149" t="s">
        <v>241</v>
      </c>
      <c r="I85" s="304"/>
      <c r="J85" s="143" t="str">
        <f>'YARIŞMA BİLGİLERİ'!$F$21</f>
        <v>Yıldız Kızlar</v>
      </c>
      <c r="K85" s="305" t="str">
        <f t="shared" si="1"/>
        <v>İSTANBUL-3.Ulusal Bayrak Festivali Yarışmaları ve Olimpik Baraj Yarışmaları</v>
      </c>
      <c r="L85" s="147" t="str">
        <f>'1500m.'!N$4</f>
        <v>14 Haziran 2015 - 16:40</v>
      </c>
      <c r="M85" s="147" t="s">
        <v>374</v>
      </c>
    </row>
    <row r="86" spans="1:13" s="139" customFormat="1" ht="26.25" customHeight="1" x14ac:dyDescent="0.2">
      <c r="A86" s="141">
        <v>224</v>
      </c>
      <c r="B86" s="235" t="s">
        <v>298</v>
      </c>
      <c r="C86" s="237" t="e">
        <f>'1500m.'!#REF!</f>
        <v>#REF!</v>
      </c>
      <c r="D86" s="239" t="e">
        <f>'1500m.'!#REF!</f>
        <v>#REF!</v>
      </c>
      <c r="E86" s="239" t="e">
        <f>'1500m.'!#REF!</f>
        <v>#REF!</v>
      </c>
      <c r="F86" s="241" t="e">
        <f>'1500m.'!#REF!</f>
        <v>#REF!</v>
      </c>
      <c r="G86" s="238" t="e">
        <f>'1500m.'!#REF!</f>
        <v>#REF!</v>
      </c>
      <c r="H86" s="149" t="s">
        <v>241</v>
      </c>
      <c r="I86" s="304"/>
      <c r="J86" s="143" t="str">
        <f>'YARIŞMA BİLGİLERİ'!$F$21</f>
        <v>Yıldız Kızlar</v>
      </c>
      <c r="K86" s="305" t="str">
        <f t="shared" si="1"/>
        <v>İSTANBUL-3.Ulusal Bayrak Festivali Yarışmaları ve Olimpik Baraj Yarışmaları</v>
      </c>
      <c r="L86" s="147" t="str">
        <f>'1500m.'!N$4</f>
        <v>14 Haziran 2015 - 16:40</v>
      </c>
      <c r="M86" s="147" t="s">
        <v>374</v>
      </c>
    </row>
    <row r="87" spans="1:13" s="139" customFormat="1" ht="26.25" customHeight="1" x14ac:dyDescent="0.2">
      <c r="A87" s="141">
        <v>225</v>
      </c>
      <c r="B87" s="235" t="s">
        <v>298</v>
      </c>
      <c r="C87" s="237" t="e">
        <f>'1500m.'!#REF!</f>
        <v>#REF!</v>
      </c>
      <c r="D87" s="239" t="e">
        <f>'1500m.'!#REF!</f>
        <v>#REF!</v>
      </c>
      <c r="E87" s="239" t="e">
        <f>'1500m.'!#REF!</f>
        <v>#REF!</v>
      </c>
      <c r="F87" s="241" t="e">
        <f>'1500m.'!#REF!</f>
        <v>#REF!</v>
      </c>
      <c r="G87" s="238" t="e">
        <f>'1500m.'!#REF!</f>
        <v>#REF!</v>
      </c>
      <c r="H87" s="149" t="s">
        <v>241</v>
      </c>
      <c r="I87" s="304"/>
      <c r="J87" s="143" t="str">
        <f>'YARIŞMA BİLGİLERİ'!$F$21</f>
        <v>Yıldız Kızlar</v>
      </c>
      <c r="K87" s="305" t="str">
        <f t="shared" si="1"/>
        <v>İSTANBUL-3.Ulusal Bayrak Festivali Yarışmaları ve Olimpik Baraj Yarışmaları</v>
      </c>
      <c r="L87" s="147" t="str">
        <f>'1500m.'!N$4</f>
        <v>14 Haziran 2015 - 16:40</v>
      </c>
      <c r="M87" s="147" t="s">
        <v>374</v>
      </c>
    </row>
    <row r="88" spans="1:13" s="139" customFormat="1" ht="26.25" customHeight="1" x14ac:dyDescent="0.2">
      <c r="A88" s="141">
        <v>226</v>
      </c>
      <c r="B88" s="235" t="s">
        <v>298</v>
      </c>
      <c r="C88" s="237" t="e">
        <f>'1500m.'!#REF!</f>
        <v>#REF!</v>
      </c>
      <c r="D88" s="239" t="e">
        <f>'1500m.'!#REF!</f>
        <v>#REF!</v>
      </c>
      <c r="E88" s="239" t="e">
        <f>'1500m.'!#REF!</f>
        <v>#REF!</v>
      </c>
      <c r="F88" s="241" t="e">
        <f>'1500m.'!#REF!</f>
        <v>#REF!</v>
      </c>
      <c r="G88" s="238" t="e">
        <f>'1500m.'!#REF!</f>
        <v>#REF!</v>
      </c>
      <c r="H88" s="149" t="s">
        <v>241</v>
      </c>
      <c r="I88" s="304"/>
      <c r="J88" s="143" t="str">
        <f>'YARIŞMA BİLGİLERİ'!$F$21</f>
        <v>Yıldız Kızlar</v>
      </c>
      <c r="K88" s="305" t="str">
        <f t="shared" si="1"/>
        <v>İSTANBUL-3.Ulusal Bayrak Festivali Yarışmaları ve Olimpik Baraj Yarışmaları</v>
      </c>
      <c r="L88" s="147" t="str">
        <f>'1500m.'!N$4</f>
        <v>14 Haziran 2015 - 16:40</v>
      </c>
      <c r="M88" s="147" t="s">
        <v>374</v>
      </c>
    </row>
    <row r="89" spans="1:13" s="139" customFormat="1" ht="26.25" customHeight="1" x14ac:dyDescent="0.2">
      <c r="A89" s="141">
        <v>227</v>
      </c>
      <c r="B89" s="235" t="s">
        <v>298</v>
      </c>
      <c r="C89" s="237" t="e">
        <f>'1500m.'!#REF!</f>
        <v>#REF!</v>
      </c>
      <c r="D89" s="239" t="e">
        <f>'1500m.'!#REF!</f>
        <v>#REF!</v>
      </c>
      <c r="E89" s="239" t="e">
        <f>'1500m.'!#REF!</f>
        <v>#REF!</v>
      </c>
      <c r="F89" s="241" t="e">
        <f>'1500m.'!#REF!</f>
        <v>#REF!</v>
      </c>
      <c r="G89" s="238" t="e">
        <f>'1500m.'!#REF!</f>
        <v>#REF!</v>
      </c>
      <c r="H89" s="149" t="s">
        <v>241</v>
      </c>
      <c r="I89" s="304"/>
      <c r="J89" s="143" t="str">
        <f>'YARIŞMA BİLGİLERİ'!$F$21</f>
        <v>Yıldız Kızlar</v>
      </c>
      <c r="K89" s="305" t="str">
        <f t="shared" si="1"/>
        <v>İSTANBUL-3.Ulusal Bayrak Festivali Yarışmaları ve Olimpik Baraj Yarışmaları</v>
      </c>
      <c r="L89" s="147" t="str">
        <f>'1500m.'!N$4</f>
        <v>14 Haziran 2015 - 16:40</v>
      </c>
      <c r="M89" s="147" t="s">
        <v>374</v>
      </c>
    </row>
    <row r="90" spans="1:13" s="139" customFormat="1" ht="26.25" customHeight="1" x14ac:dyDescent="0.2">
      <c r="A90" s="141">
        <v>228</v>
      </c>
      <c r="B90" s="235" t="s">
        <v>298</v>
      </c>
      <c r="C90" s="237" t="e">
        <f>'1500m.'!#REF!</f>
        <v>#REF!</v>
      </c>
      <c r="D90" s="239" t="e">
        <f>'1500m.'!#REF!</f>
        <v>#REF!</v>
      </c>
      <c r="E90" s="239" t="e">
        <f>'1500m.'!#REF!</f>
        <v>#REF!</v>
      </c>
      <c r="F90" s="241" t="e">
        <f>'1500m.'!#REF!</f>
        <v>#REF!</v>
      </c>
      <c r="G90" s="238" t="e">
        <f>'1500m.'!#REF!</f>
        <v>#REF!</v>
      </c>
      <c r="H90" s="149" t="s">
        <v>241</v>
      </c>
      <c r="I90" s="304"/>
      <c r="J90" s="143" t="str">
        <f>'YARIŞMA BİLGİLERİ'!$F$21</f>
        <v>Yıldız Kızlar</v>
      </c>
      <c r="K90" s="305" t="str">
        <f t="shared" si="1"/>
        <v>İSTANBUL-3.Ulusal Bayrak Festivali Yarışmaları ve Olimpik Baraj Yarışmaları</v>
      </c>
      <c r="L90" s="147" t="str">
        <f>'1500m.'!N$4</f>
        <v>14 Haziran 2015 - 16:40</v>
      </c>
      <c r="M90" s="147" t="s">
        <v>374</v>
      </c>
    </row>
    <row r="91" spans="1:13" s="139" customFormat="1" ht="26.25" customHeight="1" x14ac:dyDescent="0.2">
      <c r="A91" s="141">
        <v>229</v>
      </c>
      <c r="B91" s="235" t="s">
        <v>298</v>
      </c>
      <c r="C91" s="237" t="e">
        <f>'1500m.'!#REF!</f>
        <v>#REF!</v>
      </c>
      <c r="D91" s="239" t="e">
        <f>'1500m.'!#REF!</f>
        <v>#REF!</v>
      </c>
      <c r="E91" s="239" t="e">
        <f>'1500m.'!#REF!</f>
        <v>#REF!</v>
      </c>
      <c r="F91" s="241" t="e">
        <f>'1500m.'!#REF!</f>
        <v>#REF!</v>
      </c>
      <c r="G91" s="238" t="e">
        <f>'1500m.'!#REF!</f>
        <v>#REF!</v>
      </c>
      <c r="H91" s="149" t="s">
        <v>241</v>
      </c>
      <c r="I91" s="304"/>
      <c r="J91" s="143" t="str">
        <f>'YARIŞMA BİLGİLERİ'!$F$21</f>
        <v>Yıldız Kızlar</v>
      </c>
      <c r="K91" s="305" t="str">
        <f t="shared" si="1"/>
        <v>İSTANBUL-3.Ulusal Bayrak Festivali Yarışmaları ve Olimpik Baraj Yarışmaları</v>
      </c>
      <c r="L91" s="147" t="str">
        <f>'1500m.'!N$4</f>
        <v>14 Haziran 2015 - 16:40</v>
      </c>
      <c r="M91" s="147" t="s">
        <v>374</v>
      </c>
    </row>
    <row r="92" spans="1:13" s="139" customFormat="1" ht="26.25" customHeight="1" x14ac:dyDescent="0.2">
      <c r="A92" s="141">
        <v>230</v>
      </c>
      <c r="B92" s="235" t="s">
        <v>298</v>
      </c>
      <c r="C92" s="237" t="e">
        <f>'1500m.'!#REF!</f>
        <v>#REF!</v>
      </c>
      <c r="D92" s="239" t="e">
        <f>'1500m.'!#REF!</f>
        <v>#REF!</v>
      </c>
      <c r="E92" s="239" t="e">
        <f>'1500m.'!#REF!</f>
        <v>#REF!</v>
      </c>
      <c r="F92" s="241" t="e">
        <f>'1500m.'!#REF!</f>
        <v>#REF!</v>
      </c>
      <c r="G92" s="238" t="e">
        <f>'1500m.'!#REF!</f>
        <v>#REF!</v>
      </c>
      <c r="H92" s="149" t="s">
        <v>241</v>
      </c>
      <c r="I92" s="304"/>
      <c r="J92" s="143" t="str">
        <f>'YARIŞMA BİLGİLERİ'!$F$21</f>
        <v>Yıldız Kızlar</v>
      </c>
      <c r="K92" s="305" t="str">
        <f t="shared" si="1"/>
        <v>İSTANBUL-3.Ulusal Bayrak Festivali Yarışmaları ve Olimpik Baraj Yarışmaları</v>
      </c>
      <c r="L92" s="147" t="str">
        <f>'1500m.'!N$4</f>
        <v>14 Haziran 2015 - 16:40</v>
      </c>
      <c r="M92" s="147" t="s">
        <v>374</v>
      </c>
    </row>
    <row r="93" spans="1:13" s="139" customFormat="1" ht="26.25" customHeight="1" x14ac:dyDescent="0.2">
      <c r="A93" s="141">
        <v>231</v>
      </c>
      <c r="B93" s="235" t="s">
        <v>498</v>
      </c>
      <c r="C93" s="237" t="e">
        <f>#REF!</f>
        <v>#REF!</v>
      </c>
      <c r="D93" s="239" t="e">
        <f>#REF!</f>
        <v>#REF!</v>
      </c>
      <c r="E93" s="239" t="e">
        <f>#REF!</f>
        <v>#REF!</v>
      </c>
      <c r="F93" s="241" t="e">
        <f>#REF!</f>
        <v>#REF!</v>
      </c>
      <c r="G93" s="238" t="e">
        <f>#REF!</f>
        <v>#REF!</v>
      </c>
      <c r="H93" s="149" t="s">
        <v>385</v>
      </c>
      <c r="I93" s="304"/>
      <c r="J93" s="143" t="str">
        <f>'YARIŞMA BİLGİLERİ'!$F$21</f>
        <v>Yıldız Kızlar</v>
      </c>
      <c r="K93" s="305" t="str">
        <f t="shared" si="1"/>
        <v>İSTANBUL-3.Ulusal Bayrak Festivali Yarışmaları ve Olimpik Baraj Yarışmaları</v>
      </c>
      <c r="L93" s="147" t="e">
        <f>#REF!</f>
        <v>#REF!</v>
      </c>
      <c r="M93" s="147" t="s">
        <v>374</v>
      </c>
    </row>
    <row r="94" spans="1:13" s="139" customFormat="1" ht="26.25" customHeight="1" x14ac:dyDescent="0.2">
      <c r="A94" s="141">
        <v>236</v>
      </c>
      <c r="B94" s="235" t="s">
        <v>498</v>
      </c>
      <c r="C94" s="237" t="e">
        <f>#REF!</f>
        <v>#REF!</v>
      </c>
      <c r="D94" s="239" t="e">
        <f>#REF!</f>
        <v>#REF!</v>
      </c>
      <c r="E94" s="239" t="e">
        <f>#REF!</f>
        <v>#REF!</v>
      </c>
      <c r="F94" s="241" t="e">
        <f>#REF!</f>
        <v>#REF!</v>
      </c>
      <c r="G94" s="238" t="e">
        <f>#REF!</f>
        <v>#REF!</v>
      </c>
      <c r="H94" s="149" t="s">
        <v>385</v>
      </c>
      <c r="I94" s="304"/>
      <c r="J94" s="143" t="str">
        <f>'YARIŞMA BİLGİLERİ'!$F$21</f>
        <v>Yıldız Kızlar</v>
      </c>
      <c r="K94" s="305" t="str">
        <f t="shared" si="1"/>
        <v>İSTANBUL-3.Ulusal Bayrak Festivali Yarışmaları ve Olimpik Baraj Yarışmaları</v>
      </c>
      <c r="L94" s="147" t="e">
        <f>#REF!</f>
        <v>#REF!</v>
      </c>
      <c r="M94" s="147" t="s">
        <v>374</v>
      </c>
    </row>
    <row r="95" spans="1:13" s="139" customFormat="1" ht="26.25" customHeight="1" x14ac:dyDescent="0.2">
      <c r="A95" s="141">
        <v>237</v>
      </c>
      <c r="B95" s="235" t="s">
        <v>498</v>
      </c>
      <c r="C95" s="237" t="e">
        <f>#REF!</f>
        <v>#REF!</v>
      </c>
      <c r="D95" s="239" t="e">
        <f>#REF!</f>
        <v>#REF!</v>
      </c>
      <c r="E95" s="239" t="e">
        <f>#REF!</f>
        <v>#REF!</v>
      </c>
      <c r="F95" s="241" t="e">
        <f>#REF!</f>
        <v>#REF!</v>
      </c>
      <c r="G95" s="238" t="e">
        <f>#REF!</f>
        <v>#REF!</v>
      </c>
      <c r="H95" s="149" t="s">
        <v>385</v>
      </c>
      <c r="I95" s="304"/>
      <c r="J95" s="143" t="str">
        <f>'YARIŞMA BİLGİLERİ'!$F$21</f>
        <v>Yıldız Kızlar</v>
      </c>
      <c r="K95" s="305" t="str">
        <f t="shared" si="1"/>
        <v>İSTANBUL-3.Ulusal Bayrak Festivali Yarışmaları ve Olimpik Baraj Yarışmaları</v>
      </c>
      <c r="L95" s="147" t="e">
        <f>#REF!</f>
        <v>#REF!</v>
      </c>
      <c r="M95" s="147" t="s">
        <v>374</v>
      </c>
    </row>
    <row r="96" spans="1:13" s="139" customFormat="1" ht="26.25" customHeight="1" x14ac:dyDescent="0.2">
      <c r="A96" s="141">
        <v>238</v>
      </c>
      <c r="B96" s="235" t="s">
        <v>498</v>
      </c>
      <c r="C96" s="237" t="e">
        <f>#REF!</f>
        <v>#REF!</v>
      </c>
      <c r="D96" s="239" t="e">
        <f>#REF!</f>
        <v>#REF!</v>
      </c>
      <c r="E96" s="239" t="e">
        <f>#REF!</f>
        <v>#REF!</v>
      </c>
      <c r="F96" s="241" t="e">
        <f>#REF!</f>
        <v>#REF!</v>
      </c>
      <c r="G96" s="238" t="e">
        <f>#REF!</f>
        <v>#REF!</v>
      </c>
      <c r="H96" s="149" t="s">
        <v>385</v>
      </c>
      <c r="I96" s="304"/>
      <c r="J96" s="143" t="str">
        <f>'YARIŞMA BİLGİLERİ'!$F$21</f>
        <v>Yıldız Kızlar</v>
      </c>
      <c r="K96" s="305" t="str">
        <f t="shared" si="1"/>
        <v>İSTANBUL-3.Ulusal Bayrak Festivali Yarışmaları ve Olimpik Baraj Yarışmaları</v>
      </c>
      <c r="L96" s="147" t="e">
        <f>#REF!</f>
        <v>#REF!</v>
      </c>
      <c r="M96" s="147" t="s">
        <v>374</v>
      </c>
    </row>
    <row r="97" spans="1:13" s="139" customFormat="1" ht="26.25" customHeight="1" x14ac:dyDescent="0.2">
      <c r="A97" s="141">
        <v>239</v>
      </c>
      <c r="B97" s="235" t="s">
        <v>498</v>
      </c>
      <c r="C97" s="237" t="e">
        <f>#REF!</f>
        <v>#REF!</v>
      </c>
      <c r="D97" s="239" t="e">
        <f>#REF!</f>
        <v>#REF!</v>
      </c>
      <c r="E97" s="239" t="e">
        <f>#REF!</f>
        <v>#REF!</v>
      </c>
      <c r="F97" s="241" t="e">
        <f>#REF!</f>
        <v>#REF!</v>
      </c>
      <c r="G97" s="238" t="e">
        <f>#REF!</f>
        <v>#REF!</v>
      </c>
      <c r="H97" s="149" t="s">
        <v>385</v>
      </c>
      <c r="I97" s="304"/>
      <c r="J97" s="143" t="str">
        <f>'YARIŞMA BİLGİLERİ'!$F$21</f>
        <v>Yıldız Kızlar</v>
      </c>
      <c r="K97" s="305" t="str">
        <f t="shared" si="1"/>
        <v>İSTANBUL-3.Ulusal Bayrak Festivali Yarışmaları ve Olimpik Baraj Yarışmaları</v>
      </c>
      <c r="L97" s="147" t="e">
        <f>#REF!</f>
        <v>#REF!</v>
      </c>
      <c r="M97" s="147" t="s">
        <v>374</v>
      </c>
    </row>
    <row r="98" spans="1:13" s="139" customFormat="1" ht="26.25" customHeight="1" x14ac:dyDescent="0.2">
      <c r="A98" s="141">
        <v>240</v>
      </c>
      <c r="B98" s="235" t="s">
        <v>498</v>
      </c>
      <c r="C98" s="237" t="e">
        <f>#REF!</f>
        <v>#REF!</v>
      </c>
      <c r="D98" s="239" t="e">
        <f>#REF!</f>
        <v>#REF!</v>
      </c>
      <c r="E98" s="239" t="e">
        <f>#REF!</f>
        <v>#REF!</v>
      </c>
      <c r="F98" s="241" t="e">
        <f>#REF!</f>
        <v>#REF!</v>
      </c>
      <c r="G98" s="238" t="e">
        <f>#REF!</f>
        <v>#REF!</v>
      </c>
      <c r="H98" s="149" t="s">
        <v>385</v>
      </c>
      <c r="I98" s="304"/>
      <c r="J98" s="143" t="str">
        <f>'YARIŞMA BİLGİLERİ'!$F$21</f>
        <v>Yıldız Kızlar</v>
      </c>
      <c r="K98" s="305" t="str">
        <f t="shared" si="1"/>
        <v>İSTANBUL-3.Ulusal Bayrak Festivali Yarışmaları ve Olimpik Baraj Yarışmaları</v>
      </c>
      <c r="L98" s="147" t="e">
        <f>#REF!</f>
        <v>#REF!</v>
      </c>
      <c r="M98" s="147" t="s">
        <v>374</v>
      </c>
    </row>
    <row r="99" spans="1:13" s="139" customFormat="1" ht="26.25" customHeight="1" x14ac:dyDescent="0.2">
      <c r="A99" s="141">
        <v>241</v>
      </c>
      <c r="B99" s="235" t="s">
        <v>498</v>
      </c>
      <c r="C99" s="237" t="e">
        <f>#REF!</f>
        <v>#REF!</v>
      </c>
      <c r="D99" s="239" t="e">
        <f>#REF!</f>
        <v>#REF!</v>
      </c>
      <c r="E99" s="239" t="e">
        <f>#REF!</f>
        <v>#REF!</v>
      </c>
      <c r="F99" s="241" t="e">
        <f>#REF!</f>
        <v>#REF!</v>
      </c>
      <c r="G99" s="238" t="e">
        <f>#REF!</f>
        <v>#REF!</v>
      </c>
      <c r="H99" s="149" t="s">
        <v>385</v>
      </c>
      <c r="I99" s="304"/>
      <c r="J99" s="143" t="str">
        <f>'YARIŞMA BİLGİLERİ'!$F$21</f>
        <v>Yıldız Kızlar</v>
      </c>
      <c r="K99" s="305" t="str">
        <f t="shared" si="1"/>
        <v>İSTANBUL-3.Ulusal Bayrak Festivali Yarışmaları ve Olimpik Baraj Yarışmaları</v>
      </c>
      <c r="L99" s="147" t="e">
        <f>#REF!</f>
        <v>#REF!</v>
      </c>
      <c r="M99" s="147" t="s">
        <v>374</v>
      </c>
    </row>
    <row r="100" spans="1:13" s="139" customFormat="1" ht="26.25" customHeight="1" x14ac:dyDescent="0.2">
      <c r="A100" s="141">
        <v>242</v>
      </c>
      <c r="B100" s="235" t="s">
        <v>498</v>
      </c>
      <c r="C100" s="237" t="e">
        <f>#REF!</f>
        <v>#REF!</v>
      </c>
      <c r="D100" s="239" t="e">
        <f>#REF!</f>
        <v>#REF!</v>
      </c>
      <c r="E100" s="239" t="e">
        <f>#REF!</f>
        <v>#REF!</v>
      </c>
      <c r="F100" s="241" t="e">
        <f>#REF!</f>
        <v>#REF!</v>
      </c>
      <c r="G100" s="238" t="e">
        <f>#REF!</f>
        <v>#REF!</v>
      </c>
      <c r="H100" s="149" t="s">
        <v>385</v>
      </c>
      <c r="I100" s="304"/>
      <c r="J100" s="143" t="str">
        <f>'YARIŞMA BİLGİLERİ'!$F$21</f>
        <v>Yıldız Kızlar</v>
      </c>
      <c r="K100" s="305" t="str">
        <f t="shared" si="1"/>
        <v>İSTANBUL-3.Ulusal Bayrak Festivali Yarışmaları ve Olimpik Baraj Yarışmaları</v>
      </c>
      <c r="L100" s="147" t="e">
        <f>#REF!</f>
        <v>#REF!</v>
      </c>
      <c r="M100" s="147" t="s">
        <v>374</v>
      </c>
    </row>
    <row r="101" spans="1:13" s="139" customFormat="1" ht="26.25" customHeight="1" x14ac:dyDescent="0.2">
      <c r="A101" s="141">
        <v>243</v>
      </c>
      <c r="B101" s="235" t="s">
        <v>498</v>
      </c>
      <c r="C101" s="237" t="e">
        <f>#REF!</f>
        <v>#REF!</v>
      </c>
      <c r="D101" s="239" t="e">
        <f>#REF!</f>
        <v>#REF!</v>
      </c>
      <c r="E101" s="239" t="e">
        <f>#REF!</f>
        <v>#REF!</v>
      </c>
      <c r="F101" s="241" t="e">
        <f>#REF!</f>
        <v>#REF!</v>
      </c>
      <c r="G101" s="238" t="e">
        <f>#REF!</f>
        <v>#REF!</v>
      </c>
      <c r="H101" s="149" t="s">
        <v>385</v>
      </c>
      <c r="I101" s="304"/>
      <c r="J101" s="143" t="str">
        <f>'YARIŞMA BİLGİLERİ'!$F$21</f>
        <v>Yıldız Kızlar</v>
      </c>
      <c r="K101" s="305" t="str">
        <f t="shared" si="1"/>
        <v>İSTANBUL-3.Ulusal Bayrak Festivali Yarışmaları ve Olimpik Baraj Yarışmaları</v>
      </c>
      <c r="L101" s="147" t="e">
        <f>#REF!</f>
        <v>#REF!</v>
      </c>
      <c r="M101" s="147" t="s">
        <v>374</v>
      </c>
    </row>
    <row r="102" spans="1:13" s="139" customFormat="1" ht="26.25" customHeight="1" x14ac:dyDescent="0.2">
      <c r="A102" s="141">
        <v>244</v>
      </c>
      <c r="B102" s="235" t="s">
        <v>498</v>
      </c>
      <c r="C102" s="237" t="e">
        <f>#REF!</f>
        <v>#REF!</v>
      </c>
      <c r="D102" s="239" t="e">
        <f>#REF!</f>
        <v>#REF!</v>
      </c>
      <c r="E102" s="239" t="e">
        <f>#REF!</f>
        <v>#REF!</v>
      </c>
      <c r="F102" s="241" t="e">
        <f>#REF!</f>
        <v>#REF!</v>
      </c>
      <c r="G102" s="238" t="e">
        <f>#REF!</f>
        <v>#REF!</v>
      </c>
      <c r="H102" s="149" t="s">
        <v>385</v>
      </c>
      <c r="I102" s="304"/>
      <c r="J102" s="143" t="str">
        <f>'YARIŞMA BİLGİLERİ'!$F$21</f>
        <v>Yıldız Kızlar</v>
      </c>
      <c r="K102" s="305" t="str">
        <f t="shared" si="1"/>
        <v>İSTANBUL-3.Ulusal Bayrak Festivali Yarışmaları ve Olimpik Baraj Yarışmaları</v>
      </c>
      <c r="L102" s="147" t="e">
        <f>#REF!</f>
        <v>#REF!</v>
      </c>
      <c r="M102" s="147" t="s">
        <v>374</v>
      </c>
    </row>
    <row r="103" spans="1:13" s="139" customFormat="1" ht="26.25" customHeight="1" x14ac:dyDescent="0.2">
      <c r="A103" s="141">
        <v>245</v>
      </c>
      <c r="B103" s="235" t="s">
        <v>498</v>
      </c>
      <c r="C103" s="237" t="e">
        <f>#REF!</f>
        <v>#REF!</v>
      </c>
      <c r="D103" s="239" t="e">
        <f>#REF!</f>
        <v>#REF!</v>
      </c>
      <c r="E103" s="239" t="e">
        <f>#REF!</f>
        <v>#REF!</v>
      </c>
      <c r="F103" s="241" t="e">
        <f>#REF!</f>
        <v>#REF!</v>
      </c>
      <c r="G103" s="238" t="e">
        <f>#REF!</f>
        <v>#REF!</v>
      </c>
      <c r="H103" s="149" t="s">
        <v>385</v>
      </c>
      <c r="I103" s="304"/>
      <c r="J103" s="143" t="str">
        <f>'YARIŞMA BİLGİLERİ'!$F$21</f>
        <v>Yıldız Kızlar</v>
      </c>
      <c r="K103" s="305" t="str">
        <f t="shared" si="1"/>
        <v>İSTANBUL-3.Ulusal Bayrak Festivali Yarışmaları ve Olimpik Baraj Yarışmaları</v>
      </c>
      <c r="L103" s="147" t="e">
        <f>#REF!</f>
        <v>#REF!</v>
      </c>
      <c r="M103" s="147" t="s">
        <v>374</v>
      </c>
    </row>
    <row r="104" spans="1:13" s="139" customFormat="1" ht="26.25" customHeight="1" x14ac:dyDescent="0.2">
      <c r="A104" s="141">
        <v>346</v>
      </c>
      <c r="B104" s="235" t="s">
        <v>498</v>
      </c>
      <c r="C104" s="237" t="e">
        <f>#REF!</f>
        <v>#REF!</v>
      </c>
      <c r="D104" s="239" t="e">
        <f>#REF!</f>
        <v>#REF!</v>
      </c>
      <c r="E104" s="239" t="e">
        <f>#REF!</f>
        <v>#REF!</v>
      </c>
      <c r="F104" s="241" t="e">
        <f>#REF!</f>
        <v>#REF!</v>
      </c>
      <c r="G104" s="238" t="e">
        <f>#REF!</f>
        <v>#REF!</v>
      </c>
      <c r="H104" s="149" t="s">
        <v>385</v>
      </c>
      <c r="I104" s="304"/>
      <c r="J104" s="143" t="str">
        <f>'YARIŞMA BİLGİLERİ'!$F$21</f>
        <v>Yıldız Kızlar</v>
      </c>
      <c r="K104" s="305" t="str">
        <f t="shared" si="1"/>
        <v>İSTANBUL-3.Ulusal Bayrak Festivali Yarışmaları ve Olimpik Baraj Yarışmaları</v>
      </c>
      <c r="L104" s="147" t="e">
        <f>#REF!</f>
        <v>#REF!</v>
      </c>
      <c r="M104" s="147" t="s">
        <v>374</v>
      </c>
    </row>
    <row r="105" spans="1:13" s="139" customFormat="1" ht="26.25" customHeight="1" x14ac:dyDescent="0.2">
      <c r="A105" s="141">
        <v>347</v>
      </c>
      <c r="B105" s="235" t="s">
        <v>498</v>
      </c>
      <c r="C105" s="237" t="e">
        <f>#REF!</f>
        <v>#REF!</v>
      </c>
      <c r="D105" s="239" t="e">
        <f>#REF!</f>
        <v>#REF!</v>
      </c>
      <c r="E105" s="239" t="e">
        <f>#REF!</f>
        <v>#REF!</v>
      </c>
      <c r="F105" s="241" t="e">
        <f>#REF!</f>
        <v>#REF!</v>
      </c>
      <c r="G105" s="238" t="e">
        <f>#REF!</f>
        <v>#REF!</v>
      </c>
      <c r="H105" s="149" t="s">
        <v>385</v>
      </c>
      <c r="I105" s="304"/>
      <c r="J105" s="143" t="str">
        <f>'YARIŞMA BİLGİLERİ'!$F$21</f>
        <v>Yıldız Kızlar</v>
      </c>
      <c r="K105" s="305" t="str">
        <f t="shared" si="1"/>
        <v>İSTANBUL-3.Ulusal Bayrak Festivali Yarışmaları ve Olimpik Baraj Yarışmaları</v>
      </c>
      <c r="L105" s="147" t="e">
        <f>#REF!</f>
        <v>#REF!</v>
      </c>
      <c r="M105" s="147" t="s">
        <v>374</v>
      </c>
    </row>
    <row r="106" spans="1:13" s="139" customFormat="1" ht="26.25" customHeight="1" x14ac:dyDescent="0.2">
      <c r="A106" s="141">
        <v>348</v>
      </c>
      <c r="B106" s="235" t="s">
        <v>498</v>
      </c>
      <c r="C106" s="237" t="e">
        <f>#REF!</f>
        <v>#REF!</v>
      </c>
      <c r="D106" s="239" t="e">
        <f>#REF!</f>
        <v>#REF!</v>
      </c>
      <c r="E106" s="239" t="e">
        <f>#REF!</f>
        <v>#REF!</v>
      </c>
      <c r="F106" s="241" t="e">
        <f>#REF!</f>
        <v>#REF!</v>
      </c>
      <c r="G106" s="238" t="e">
        <f>#REF!</f>
        <v>#REF!</v>
      </c>
      <c r="H106" s="149" t="s">
        <v>385</v>
      </c>
      <c r="I106" s="304"/>
      <c r="J106" s="143" t="str">
        <f>'YARIŞMA BİLGİLERİ'!$F$21</f>
        <v>Yıldız Kızlar</v>
      </c>
      <c r="K106" s="305" t="str">
        <f t="shared" si="1"/>
        <v>İSTANBUL-3.Ulusal Bayrak Festivali Yarışmaları ve Olimpik Baraj Yarışmaları</v>
      </c>
      <c r="L106" s="147" t="e">
        <f>#REF!</f>
        <v>#REF!</v>
      </c>
      <c r="M106" s="147" t="s">
        <v>374</v>
      </c>
    </row>
    <row r="107" spans="1:13" s="139" customFormat="1" ht="26.25" customHeight="1" x14ac:dyDescent="0.2">
      <c r="A107" s="141">
        <v>349</v>
      </c>
      <c r="B107" s="235" t="s">
        <v>498</v>
      </c>
      <c r="C107" s="237" t="e">
        <f>#REF!</f>
        <v>#REF!</v>
      </c>
      <c r="D107" s="239" t="e">
        <f>#REF!</f>
        <v>#REF!</v>
      </c>
      <c r="E107" s="239" t="e">
        <f>#REF!</f>
        <v>#REF!</v>
      </c>
      <c r="F107" s="241" t="e">
        <f>#REF!</f>
        <v>#REF!</v>
      </c>
      <c r="G107" s="238" t="e">
        <f>#REF!</f>
        <v>#REF!</v>
      </c>
      <c r="H107" s="149" t="s">
        <v>385</v>
      </c>
      <c r="I107" s="304"/>
      <c r="J107" s="143" t="str">
        <f>'YARIŞMA BİLGİLERİ'!$F$21</f>
        <v>Yıldız Kızlar</v>
      </c>
      <c r="K107" s="305" t="str">
        <f t="shared" si="1"/>
        <v>İSTANBUL-3.Ulusal Bayrak Festivali Yarışmaları ve Olimpik Baraj Yarışmaları</v>
      </c>
      <c r="L107" s="147" t="e">
        <f>#REF!</f>
        <v>#REF!</v>
      </c>
      <c r="M107" s="147" t="s">
        <v>374</v>
      </c>
    </row>
    <row r="108" spans="1:13" s="139" customFormat="1" ht="26.25" customHeight="1" x14ac:dyDescent="0.2">
      <c r="A108" s="141">
        <v>350</v>
      </c>
      <c r="B108" s="235" t="s">
        <v>498</v>
      </c>
      <c r="C108" s="237" t="e">
        <f>#REF!</f>
        <v>#REF!</v>
      </c>
      <c r="D108" s="239" t="e">
        <f>#REF!</f>
        <v>#REF!</v>
      </c>
      <c r="E108" s="239" t="e">
        <f>#REF!</f>
        <v>#REF!</v>
      </c>
      <c r="F108" s="241" t="e">
        <f>#REF!</f>
        <v>#REF!</v>
      </c>
      <c r="G108" s="238" t="e">
        <f>#REF!</f>
        <v>#REF!</v>
      </c>
      <c r="H108" s="149" t="s">
        <v>385</v>
      </c>
      <c r="I108" s="304"/>
      <c r="J108" s="143" t="str">
        <f>'YARIŞMA BİLGİLERİ'!$F$21</f>
        <v>Yıldız Kızlar</v>
      </c>
      <c r="K108" s="305" t="str">
        <f t="shared" si="1"/>
        <v>İSTANBUL-3.Ulusal Bayrak Festivali Yarışmaları ve Olimpik Baraj Yarışmaları</v>
      </c>
      <c r="L108" s="147" t="e">
        <f>#REF!</f>
        <v>#REF!</v>
      </c>
      <c r="M108" s="147" t="s">
        <v>374</v>
      </c>
    </row>
    <row r="109" spans="1:13" s="139" customFormat="1" ht="26.25" customHeight="1" x14ac:dyDescent="0.2">
      <c r="A109" s="141">
        <v>351</v>
      </c>
      <c r="B109" s="235" t="s">
        <v>498</v>
      </c>
      <c r="C109" s="237" t="e">
        <f>#REF!</f>
        <v>#REF!</v>
      </c>
      <c r="D109" s="239" t="e">
        <f>#REF!</f>
        <v>#REF!</v>
      </c>
      <c r="E109" s="239" t="e">
        <f>#REF!</f>
        <v>#REF!</v>
      </c>
      <c r="F109" s="241" t="e">
        <f>#REF!</f>
        <v>#REF!</v>
      </c>
      <c r="G109" s="238" t="e">
        <f>#REF!</f>
        <v>#REF!</v>
      </c>
      <c r="H109" s="149" t="s">
        <v>385</v>
      </c>
      <c r="I109" s="304"/>
      <c r="J109" s="143" t="str">
        <f>'YARIŞMA BİLGİLERİ'!$F$21</f>
        <v>Yıldız Kızlar</v>
      </c>
      <c r="K109" s="305" t="str">
        <f t="shared" si="1"/>
        <v>İSTANBUL-3.Ulusal Bayrak Festivali Yarışmaları ve Olimpik Baraj Yarışmaları</v>
      </c>
      <c r="L109" s="147" t="e">
        <f>#REF!</f>
        <v>#REF!</v>
      </c>
      <c r="M109" s="147" t="s">
        <v>374</v>
      </c>
    </row>
    <row r="110" spans="1:13" s="139" customFormat="1" ht="26.25" customHeight="1" x14ac:dyDescent="0.2">
      <c r="A110" s="141">
        <v>352</v>
      </c>
      <c r="B110" s="235" t="s">
        <v>498</v>
      </c>
      <c r="C110" s="237" t="e">
        <f>#REF!</f>
        <v>#REF!</v>
      </c>
      <c r="D110" s="239" t="e">
        <f>#REF!</f>
        <v>#REF!</v>
      </c>
      <c r="E110" s="239" t="e">
        <f>#REF!</f>
        <v>#REF!</v>
      </c>
      <c r="F110" s="241" t="e">
        <f>#REF!</f>
        <v>#REF!</v>
      </c>
      <c r="G110" s="238" t="e">
        <f>#REF!</f>
        <v>#REF!</v>
      </c>
      <c r="H110" s="149" t="s">
        <v>385</v>
      </c>
      <c r="I110" s="304"/>
      <c r="J110" s="143" t="str">
        <f>'YARIŞMA BİLGİLERİ'!$F$21</f>
        <v>Yıldız Kızlar</v>
      </c>
      <c r="K110" s="305" t="str">
        <f t="shared" si="1"/>
        <v>İSTANBUL-3.Ulusal Bayrak Festivali Yarışmaları ve Olimpik Baraj Yarışmaları</v>
      </c>
      <c r="L110" s="147" t="e">
        <f>#REF!</f>
        <v>#REF!</v>
      </c>
      <c r="M110" s="147" t="s">
        <v>374</v>
      </c>
    </row>
    <row r="111" spans="1:13" s="139" customFormat="1" ht="26.25" customHeight="1" x14ac:dyDescent="0.2">
      <c r="A111" s="141">
        <v>353</v>
      </c>
      <c r="B111" s="235" t="s">
        <v>498</v>
      </c>
      <c r="C111" s="237" t="e">
        <f>#REF!</f>
        <v>#REF!</v>
      </c>
      <c r="D111" s="239" t="e">
        <f>#REF!</f>
        <v>#REF!</v>
      </c>
      <c r="E111" s="239" t="e">
        <f>#REF!</f>
        <v>#REF!</v>
      </c>
      <c r="F111" s="241" t="e">
        <f>#REF!</f>
        <v>#REF!</v>
      </c>
      <c r="G111" s="238" t="e">
        <f>#REF!</f>
        <v>#REF!</v>
      </c>
      <c r="H111" s="149" t="s">
        <v>385</v>
      </c>
      <c r="I111" s="304"/>
      <c r="J111" s="143" t="str">
        <f>'YARIŞMA BİLGİLERİ'!$F$21</f>
        <v>Yıldız Kızlar</v>
      </c>
      <c r="K111" s="305" t="str">
        <f t="shared" si="1"/>
        <v>İSTANBUL-3.Ulusal Bayrak Festivali Yarışmaları ve Olimpik Baraj Yarışmaları</v>
      </c>
      <c r="L111" s="147" t="e">
        <f>#REF!</f>
        <v>#REF!</v>
      </c>
      <c r="M111" s="147" t="s">
        <v>374</v>
      </c>
    </row>
    <row r="112" spans="1:13" s="139" customFormat="1" ht="26.25" customHeight="1" x14ac:dyDescent="0.2">
      <c r="A112" s="141">
        <v>354</v>
      </c>
      <c r="B112" s="235" t="s">
        <v>498</v>
      </c>
      <c r="C112" s="237" t="e">
        <f>#REF!</f>
        <v>#REF!</v>
      </c>
      <c r="D112" s="239" t="e">
        <f>#REF!</f>
        <v>#REF!</v>
      </c>
      <c r="E112" s="239" t="e">
        <f>#REF!</f>
        <v>#REF!</v>
      </c>
      <c r="F112" s="241" t="e">
        <f>#REF!</f>
        <v>#REF!</v>
      </c>
      <c r="G112" s="238" t="e">
        <f>#REF!</f>
        <v>#REF!</v>
      </c>
      <c r="H112" s="149" t="s">
        <v>385</v>
      </c>
      <c r="I112" s="304"/>
      <c r="J112" s="143" t="str">
        <f>'YARIŞMA BİLGİLERİ'!$F$21</f>
        <v>Yıldız Kızlar</v>
      </c>
      <c r="K112" s="305" t="str">
        <f t="shared" si="1"/>
        <v>İSTANBUL-3.Ulusal Bayrak Festivali Yarışmaları ve Olimpik Baraj Yarışmaları</v>
      </c>
      <c r="L112" s="147" t="e">
        <f>#REF!</f>
        <v>#REF!</v>
      </c>
      <c r="M112" s="147" t="s">
        <v>374</v>
      </c>
    </row>
    <row r="113" spans="1:13" s="139" customFormat="1" ht="26.25" customHeight="1" x14ac:dyDescent="0.2">
      <c r="A113" s="141">
        <v>355</v>
      </c>
      <c r="B113" s="235" t="s">
        <v>498</v>
      </c>
      <c r="C113" s="237" t="e">
        <f>#REF!</f>
        <v>#REF!</v>
      </c>
      <c r="D113" s="239" t="e">
        <f>#REF!</f>
        <v>#REF!</v>
      </c>
      <c r="E113" s="239" t="e">
        <f>#REF!</f>
        <v>#REF!</v>
      </c>
      <c r="F113" s="241" t="e">
        <f>#REF!</f>
        <v>#REF!</v>
      </c>
      <c r="G113" s="238" t="e">
        <f>#REF!</f>
        <v>#REF!</v>
      </c>
      <c r="H113" s="149" t="s">
        <v>385</v>
      </c>
      <c r="I113" s="304"/>
      <c r="J113" s="143" t="str">
        <f>'YARIŞMA BİLGİLERİ'!$F$21</f>
        <v>Yıldız Kızlar</v>
      </c>
      <c r="K113" s="305" t="str">
        <f t="shared" si="1"/>
        <v>İSTANBUL-3.Ulusal Bayrak Festivali Yarışmaları ve Olimpik Baraj Yarışmaları</v>
      </c>
      <c r="L113" s="147" t="e">
        <f>#REF!</f>
        <v>#REF!</v>
      </c>
      <c r="M113" s="147" t="s">
        <v>374</v>
      </c>
    </row>
    <row r="114" spans="1:13" s="139" customFormat="1" ht="26.25" customHeight="1" x14ac:dyDescent="0.2">
      <c r="A114" s="141">
        <v>356</v>
      </c>
      <c r="B114" s="235" t="s">
        <v>498</v>
      </c>
      <c r="C114" s="237" t="e">
        <f>#REF!</f>
        <v>#REF!</v>
      </c>
      <c r="D114" s="239" t="e">
        <f>#REF!</f>
        <v>#REF!</v>
      </c>
      <c r="E114" s="239" t="e">
        <f>#REF!</f>
        <v>#REF!</v>
      </c>
      <c r="F114" s="241" t="e">
        <f>#REF!</f>
        <v>#REF!</v>
      </c>
      <c r="G114" s="238" t="e">
        <f>#REF!</f>
        <v>#REF!</v>
      </c>
      <c r="H114" s="149" t="s">
        <v>385</v>
      </c>
      <c r="I114" s="304"/>
      <c r="J114" s="143" t="str">
        <f>'YARIŞMA BİLGİLERİ'!$F$21</f>
        <v>Yıldız Kızlar</v>
      </c>
      <c r="K114" s="305" t="str">
        <f t="shared" si="1"/>
        <v>İSTANBUL-3.Ulusal Bayrak Festivali Yarışmaları ve Olimpik Baraj Yarışmaları</v>
      </c>
      <c r="L114" s="147" t="e">
        <f>#REF!</f>
        <v>#REF!</v>
      </c>
      <c r="M114" s="147" t="s">
        <v>374</v>
      </c>
    </row>
    <row r="115" spans="1:13" s="139" customFormat="1" ht="26.25" customHeight="1" x14ac:dyDescent="0.2">
      <c r="A115" s="141">
        <v>357</v>
      </c>
      <c r="B115" s="235" t="s">
        <v>498</v>
      </c>
      <c r="C115" s="237" t="e">
        <f>#REF!</f>
        <v>#REF!</v>
      </c>
      <c r="D115" s="239" t="e">
        <f>#REF!</f>
        <v>#REF!</v>
      </c>
      <c r="E115" s="239" t="e">
        <f>#REF!</f>
        <v>#REF!</v>
      </c>
      <c r="F115" s="241" t="e">
        <f>#REF!</f>
        <v>#REF!</v>
      </c>
      <c r="G115" s="238" t="e">
        <f>#REF!</f>
        <v>#REF!</v>
      </c>
      <c r="H115" s="149" t="s">
        <v>385</v>
      </c>
      <c r="I115" s="304"/>
      <c r="J115" s="143" t="str">
        <f>'YARIŞMA BİLGİLERİ'!$F$21</f>
        <v>Yıldız Kızlar</v>
      </c>
      <c r="K115" s="305" t="str">
        <f t="shared" si="1"/>
        <v>İSTANBUL-3.Ulusal Bayrak Festivali Yarışmaları ve Olimpik Baraj Yarışmaları</v>
      </c>
      <c r="L115" s="147" t="e">
        <f>#REF!</f>
        <v>#REF!</v>
      </c>
      <c r="M115" s="147" t="s">
        <v>374</v>
      </c>
    </row>
    <row r="116" spans="1:13" s="139" customFormat="1" ht="26.25" customHeight="1" x14ac:dyDescent="0.2">
      <c r="A116" s="141">
        <v>358</v>
      </c>
      <c r="B116" s="235" t="s">
        <v>498</v>
      </c>
      <c r="C116" s="237" t="e">
        <f>#REF!</f>
        <v>#REF!</v>
      </c>
      <c r="D116" s="239" t="e">
        <f>#REF!</f>
        <v>#REF!</v>
      </c>
      <c r="E116" s="239" t="e">
        <f>#REF!</f>
        <v>#REF!</v>
      </c>
      <c r="F116" s="241" t="e">
        <f>#REF!</f>
        <v>#REF!</v>
      </c>
      <c r="G116" s="238" t="e">
        <f>#REF!</f>
        <v>#REF!</v>
      </c>
      <c r="H116" s="149" t="s">
        <v>385</v>
      </c>
      <c r="I116" s="304"/>
      <c r="J116" s="143" t="str">
        <f>'YARIŞMA BİLGİLERİ'!$F$21</f>
        <v>Yıldız Kızlar</v>
      </c>
      <c r="K116" s="305" t="str">
        <f t="shared" si="1"/>
        <v>İSTANBUL-3.Ulusal Bayrak Festivali Yarışmaları ve Olimpik Baraj Yarışmaları</v>
      </c>
      <c r="L116" s="147" t="e">
        <f>#REF!</f>
        <v>#REF!</v>
      </c>
      <c r="M116" s="147" t="s">
        <v>374</v>
      </c>
    </row>
    <row r="117" spans="1:13" s="139" customFormat="1" ht="26.25" customHeight="1" x14ac:dyDescent="0.2">
      <c r="A117" s="141">
        <v>359</v>
      </c>
      <c r="B117" s="235" t="s">
        <v>498</v>
      </c>
      <c r="C117" s="237" t="e">
        <f>#REF!</f>
        <v>#REF!</v>
      </c>
      <c r="D117" s="239" t="e">
        <f>#REF!</f>
        <v>#REF!</v>
      </c>
      <c r="E117" s="239" t="e">
        <f>#REF!</f>
        <v>#REF!</v>
      </c>
      <c r="F117" s="241" t="e">
        <f>#REF!</f>
        <v>#REF!</v>
      </c>
      <c r="G117" s="238" t="e">
        <f>#REF!</f>
        <v>#REF!</v>
      </c>
      <c r="H117" s="149" t="s">
        <v>385</v>
      </c>
      <c r="I117" s="304"/>
      <c r="J117" s="143" t="str">
        <f>'YARIŞMA BİLGİLERİ'!$F$21</f>
        <v>Yıldız Kızlar</v>
      </c>
      <c r="K117" s="305" t="str">
        <f t="shared" si="1"/>
        <v>İSTANBUL-3.Ulusal Bayrak Festivali Yarışmaları ve Olimpik Baraj Yarışmaları</v>
      </c>
      <c r="L117" s="147" t="e">
        <f>#REF!</f>
        <v>#REF!</v>
      </c>
      <c r="M117" s="147" t="s">
        <v>374</v>
      </c>
    </row>
    <row r="118" spans="1:13" s="139" customFormat="1" ht="26.25" customHeight="1" x14ac:dyDescent="0.2">
      <c r="A118" s="141">
        <v>360</v>
      </c>
      <c r="B118" s="235" t="s">
        <v>498</v>
      </c>
      <c r="C118" s="237" t="e">
        <f>#REF!</f>
        <v>#REF!</v>
      </c>
      <c r="D118" s="239" t="e">
        <f>#REF!</f>
        <v>#REF!</v>
      </c>
      <c r="E118" s="239" t="e">
        <f>#REF!</f>
        <v>#REF!</v>
      </c>
      <c r="F118" s="241" t="e">
        <f>#REF!</f>
        <v>#REF!</v>
      </c>
      <c r="G118" s="238" t="e">
        <f>#REF!</f>
        <v>#REF!</v>
      </c>
      <c r="H118" s="149" t="s">
        <v>385</v>
      </c>
      <c r="I118" s="304"/>
      <c r="J118" s="143" t="str">
        <f>'YARIŞMA BİLGİLERİ'!$F$21</f>
        <v>Yıldız Kızlar</v>
      </c>
      <c r="K118" s="305" t="str">
        <f t="shared" si="1"/>
        <v>İSTANBUL-3.Ulusal Bayrak Festivali Yarışmaları ve Olimpik Baraj Yarışmaları</v>
      </c>
      <c r="L118" s="147" t="e">
        <f>#REF!</f>
        <v>#REF!</v>
      </c>
      <c r="M118" s="147" t="s">
        <v>374</v>
      </c>
    </row>
    <row r="119" spans="1:13" s="139" customFormat="1" ht="26.25" customHeight="1" x14ac:dyDescent="0.2">
      <c r="A119" s="141">
        <v>361</v>
      </c>
      <c r="B119" s="235" t="s">
        <v>498</v>
      </c>
      <c r="C119" s="237" t="e">
        <f>#REF!</f>
        <v>#REF!</v>
      </c>
      <c r="D119" s="239" t="e">
        <f>#REF!</f>
        <v>#REF!</v>
      </c>
      <c r="E119" s="239" t="e">
        <f>#REF!</f>
        <v>#REF!</v>
      </c>
      <c r="F119" s="241" t="e">
        <f>#REF!</f>
        <v>#REF!</v>
      </c>
      <c r="G119" s="238" t="e">
        <f>#REF!</f>
        <v>#REF!</v>
      </c>
      <c r="H119" s="149" t="s">
        <v>385</v>
      </c>
      <c r="I119" s="304"/>
      <c r="J119" s="143" t="str">
        <f>'YARIŞMA BİLGİLERİ'!$F$21</f>
        <v>Yıldız Kızlar</v>
      </c>
      <c r="K119" s="305" t="str">
        <f t="shared" si="1"/>
        <v>İSTANBUL-3.Ulusal Bayrak Festivali Yarışmaları ve Olimpik Baraj Yarışmaları</v>
      </c>
      <c r="L119" s="147" t="e">
        <f>#REF!</f>
        <v>#REF!</v>
      </c>
      <c r="M119" s="147" t="s">
        <v>374</v>
      </c>
    </row>
    <row r="120" spans="1:13" s="139" customFormat="1" ht="26.25" customHeight="1" x14ac:dyDescent="0.2">
      <c r="A120" s="141">
        <v>362</v>
      </c>
      <c r="B120" s="235" t="s">
        <v>498</v>
      </c>
      <c r="C120" s="237" t="e">
        <f>#REF!</f>
        <v>#REF!</v>
      </c>
      <c r="D120" s="239" t="e">
        <f>#REF!</f>
        <v>#REF!</v>
      </c>
      <c r="E120" s="239" t="e">
        <f>#REF!</f>
        <v>#REF!</v>
      </c>
      <c r="F120" s="241" t="e">
        <f>#REF!</f>
        <v>#REF!</v>
      </c>
      <c r="G120" s="238" t="e">
        <f>#REF!</f>
        <v>#REF!</v>
      </c>
      <c r="H120" s="149" t="s">
        <v>385</v>
      </c>
      <c r="I120" s="304"/>
      <c r="J120" s="143" t="str">
        <f>'YARIŞMA BİLGİLERİ'!$F$21</f>
        <v>Yıldız Kızlar</v>
      </c>
      <c r="K120" s="305" t="str">
        <f t="shared" si="1"/>
        <v>İSTANBUL-3.Ulusal Bayrak Festivali Yarışmaları ve Olimpik Baraj Yarışmaları</v>
      </c>
      <c r="L120" s="147" t="e">
        <f>#REF!</f>
        <v>#REF!</v>
      </c>
      <c r="M120" s="147" t="s">
        <v>374</v>
      </c>
    </row>
    <row r="121" spans="1:13" s="139" customFormat="1" ht="26.25" customHeight="1" x14ac:dyDescent="0.2">
      <c r="A121" s="141">
        <v>363</v>
      </c>
      <c r="B121" s="235" t="s">
        <v>498</v>
      </c>
      <c r="C121" s="237" t="e">
        <f>#REF!</f>
        <v>#REF!</v>
      </c>
      <c r="D121" s="239" t="e">
        <f>#REF!</f>
        <v>#REF!</v>
      </c>
      <c r="E121" s="239" t="e">
        <f>#REF!</f>
        <v>#REF!</v>
      </c>
      <c r="F121" s="241" t="e">
        <f>#REF!</f>
        <v>#REF!</v>
      </c>
      <c r="G121" s="238" t="e">
        <f>#REF!</f>
        <v>#REF!</v>
      </c>
      <c r="H121" s="149" t="s">
        <v>385</v>
      </c>
      <c r="I121" s="304"/>
      <c r="J121" s="143" t="str">
        <f>'YARIŞMA BİLGİLERİ'!$F$21</f>
        <v>Yıldız Kızlar</v>
      </c>
      <c r="K121" s="305" t="str">
        <f t="shared" si="1"/>
        <v>İSTANBUL-3.Ulusal Bayrak Festivali Yarışmaları ve Olimpik Baraj Yarışmaları</v>
      </c>
      <c r="L121" s="147" t="e">
        <f>#REF!</f>
        <v>#REF!</v>
      </c>
      <c r="M121" s="147" t="s">
        <v>374</v>
      </c>
    </row>
    <row r="122" spans="1:13" s="139" customFormat="1" ht="26.25" customHeight="1" x14ac:dyDescent="0.2">
      <c r="A122" s="141">
        <v>364</v>
      </c>
      <c r="B122" s="235" t="s">
        <v>498</v>
      </c>
      <c r="C122" s="237" t="e">
        <f>#REF!</f>
        <v>#REF!</v>
      </c>
      <c r="D122" s="239" t="e">
        <f>#REF!</f>
        <v>#REF!</v>
      </c>
      <c r="E122" s="239" t="e">
        <f>#REF!</f>
        <v>#REF!</v>
      </c>
      <c r="F122" s="241" t="e">
        <f>#REF!</f>
        <v>#REF!</v>
      </c>
      <c r="G122" s="238" t="e">
        <f>#REF!</f>
        <v>#REF!</v>
      </c>
      <c r="H122" s="149" t="s">
        <v>385</v>
      </c>
      <c r="I122" s="304"/>
      <c r="J122" s="143" t="str">
        <f>'YARIŞMA BİLGİLERİ'!$F$21</f>
        <v>Yıldız Kızlar</v>
      </c>
      <c r="K122" s="305" t="str">
        <f t="shared" si="1"/>
        <v>İSTANBUL-3.Ulusal Bayrak Festivali Yarışmaları ve Olimpik Baraj Yarışmaları</v>
      </c>
      <c r="L122" s="147" t="e">
        <f>#REF!</f>
        <v>#REF!</v>
      </c>
      <c r="M122" s="147" t="s">
        <v>374</v>
      </c>
    </row>
    <row r="123" spans="1:13" s="139" customFormat="1" ht="26.25" customHeight="1" x14ac:dyDescent="0.2">
      <c r="A123" s="141">
        <v>365</v>
      </c>
      <c r="B123" s="235" t="s">
        <v>498</v>
      </c>
      <c r="C123" s="237" t="e">
        <f>#REF!</f>
        <v>#REF!</v>
      </c>
      <c r="D123" s="239" t="e">
        <f>#REF!</f>
        <v>#REF!</v>
      </c>
      <c r="E123" s="239" t="e">
        <f>#REF!</f>
        <v>#REF!</v>
      </c>
      <c r="F123" s="241" t="e">
        <f>#REF!</f>
        <v>#REF!</v>
      </c>
      <c r="G123" s="238" t="e">
        <f>#REF!</f>
        <v>#REF!</v>
      </c>
      <c r="H123" s="149" t="s">
        <v>385</v>
      </c>
      <c r="I123" s="304"/>
      <c r="J123" s="143" t="str">
        <f>'YARIŞMA BİLGİLERİ'!$F$21</f>
        <v>Yıldız Kızlar</v>
      </c>
      <c r="K123" s="305" t="str">
        <f t="shared" si="1"/>
        <v>İSTANBUL-3.Ulusal Bayrak Festivali Yarışmaları ve Olimpik Baraj Yarışmaları</v>
      </c>
      <c r="L123" s="147" t="e">
        <f>#REF!</f>
        <v>#REF!</v>
      </c>
      <c r="M123" s="147" t="s">
        <v>374</v>
      </c>
    </row>
    <row r="124" spans="1:13" s="139" customFormat="1" ht="26.25" customHeight="1" x14ac:dyDescent="0.2">
      <c r="A124" s="141">
        <v>366</v>
      </c>
      <c r="B124" s="235" t="s">
        <v>498</v>
      </c>
      <c r="C124" s="237" t="e">
        <f>#REF!</f>
        <v>#REF!</v>
      </c>
      <c r="D124" s="239" t="e">
        <f>#REF!</f>
        <v>#REF!</v>
      </c>
      <c r="E124" s="239" t="e">
        <f>#REF!</f>
        <v>#REF!</v>
      </c>
      <c r="F124" s="241" t="e">
        <f>#REF!</f>
        <v>#REF!</v>
      </c>
      <c r="G124" s="238" t="e">
        <f>#REF!</f>
        <v>#REF!</v>
      </c>
      <c r="H124" s="149" t="s">
        <v>385</v>
      </c>
      <c r="I124" s="304"/>
      <c r="J124" s="143" t="str">
        <f>'YARIŞMA BİLGİLERİ'!$F$21</f>
        <v>Yıldız Kızlar</v>
      </c>
      <c r="K124" s="305" t="str">
        <f t="shared" si="1"/>
        <v>İSTANBUL-3.Ulusal Bayrak Festivali Yarışmaları ve Olimpik Baraj Yarışmaları</v>
      </c>
      <c r="L124" s="147" t="e">
        <f>#REF!</f>
        <v>#REF!</v>
      </c>
      <c r="M124" s="147" t="s">
        <v>374</v>
      </c>
    </row>
    <row r="125" spans="1:13" s="139" customFormat="1" ht="26.25" customHeight="1" x14ac:dyDescent="0.2">
      <c r="A125" s="141">
        <v>367</v>
      </c>
      <c r="B125" s="235" t="s">
        <v>498</v>
      </c>
      <c r="C125" s="237" t="e">
        <f>#REF!</f>
        <v>#REF!</v>
      </c>
      <c r="D125" s="239" t="e">
        <f>#REF!</f>
        <v>#REF!</v>
      </c>
      <c r="E125" s="239" t="e">
        <f>#REF!</f>
        <v>#REF!</v>
      </c>
      <c r="F125" s="241" t="e">
        <f>#REF!</f>
        <v>#REF!</v>
      </c>
      <c r="G125" s="238" t="e">
        <f>#REF!</f>
        <v>#REF!</v>
      </c>
      <c r="H125" s="149" t="s">
        <v>385</v>
      </c>
      <c r="I125" s="304"/>
      <c r="J125" s="143" t="str">
        <f>'YARIŞMA BİLGİLERİ'!$F$21</f>
        <v>Yıldız Kızlar</v>
      </c>
      <c r="K125" s="305" t="str">
        <f t="shared" si="1"/>
        <v>İSTANBUL-3.Ulusal Bayrak Festivali Yarışmaları ve Olimpik Baraj Yarışmaları</v>
      </c>
      <c r="L125" s="147" t="e">
        <f>#REF!</f>
        <v>#REF!</v>
      </c>
      <c r="M125" s="147" t="s">
        <v>374</v>
      </c>
    </row>
    <row r="126" spans="1:13" s="139" customFormat="1" ht="26.25" customHeight="1" x14ac:dyDescent="0.2">
      <c r="A126" s="141">
        <v>368</v>
      </c>
      <c r="B126" s="235" t="s">
        <v>498</v>
      </c>
      <c r="C126" s="237" t="e">
        <f>#REF!</f>
        <v>#REF!</v>
      </c>
      <c r="D126" s="239" t="e">
        <f>#REF!</f>
        <v>#REF!</v>
      </c>
      <c r="E126" s="239" t="e">
        <f>#REF!</f>
        <v>#REF!</v>
      </c>
      <c r="F126" s="241" t="e">
        <f>#REF!</f>
        <v>#REF!</v>
      </c>
      <c r="G126" s="238" t="e">
        <f>#REF!</f>
        <v>#REF!</v>
      </c>
      <c r="H126" s="149" t="s">
        <v>385</v>
      </c>
      <c r="I126" s="304"/>
      <c r="J126" s="143" t="str">
        <f>'YARIŞMA BİLGİLERİ'!$F$21</f>
        <v>Yıldız Kızlar</v>
      </c>
      <c r="K126" s="305" t="str">
        <f t="shared" si="1"/>
        <v>İSTANBUL-3.Ulusal Bayrak Festivali Yarışmaları ve Olimpik Baraj Yarışmaları</v>
      </c>
      <c r="L126" s="147" t="e">
        <f>#REF!</f>
        <v>#REF!</v>
      </c>
      <c r="M126" s="147" t="s">
        <v>374</v>
      </c>
    </row>
    <row r="127" spans="1:13" s="139" customFormat="1" ht="26.25" customHeight="1" x14ac:dyDescent="0.2">
      <c r="A127" s="141">
        <v>369</v>
      </c>
      <c r="B127" s="235" t="s">
        <v>498</v>
      </c>
      <c r="C127" s="237" t="e">
        <f>#REF!</f>
        <v>#REF!</v>
      </c>
      <c r="D127" s="239" t="e">
        <f>#REF!</f>
        <v>#REF!</v>
      </c>
      <c r="E127" s="239" t="e">
        <f>#REF!</f>
        <v>#REF!</v>
      </c>
      <c r="F127" s="241" t="e">
        <f>#REF!</f>
        <v>#REF!</v>
      </c>
      <c r="G127" s="238" t="e">
        <f>#REF!</f>
        <v>#REF!</v>
      </c>
      <c r="H127" s="149" t="s">
        <v>385</v>
      </c>
      <c r="I127" s="304"/>
      <c r="J127" s="143" t="str">
        <f>'YARIŞMA BİLGİLERİ'!$F$21</f>
        <v>Yıldız Kızlar</v>
      </c>
      <c r="K127" s="305" t="str">
        <f t="shared" si="1"/>
        <v>İSTANBUL-3.Ulusal Bayrak Festivali Yarışmaları ve Olimpik Baraj Yarışmaları</v>
      </c>
      <c r="L127" s="147" t="e">
        <f>#REF!</f>
        <v>#REF!</v>
      </c>
      <c r="M127" s="147" t="s">
        <v>374</v>
      </c>
    </row>
    <row r="128" spans="1:13" s="139" customFormat="1" ht="26.25" customHeight="1" x14ac:dyDescent="0.2">
      <c r="A128" s="141">
        <v>370</v>
      </c>
      <c r="B128" s="235" t="s">
        <v>498</v>
      </c>
      <c r="C128" s="237" t="e">
        <f>#REF!</f>
        <v>#REF!</v>
      </c>
      <c r="D128" s="239" t="e">
        <f>#REF!</f>
        <v>#REF!</v>
      </c>
      <c r="E128" s="239" t="e">
        <f>#REF!</f>
        <v>#REF!</v>
      </c>
      <c r="F128" s="241" t="e">
        <f>#REF!</f>
        <v>#REF!</v>
      </c>
      <c r="G128" s="238" t="e">
        <f>#REF!</f>
        <v>#REF!</v>
      </c>
      <c r="H128" s="149" t="s">
        <v>385</v>
      </c>
      <c r="I128" s="304"/>
      <c r="J128" s="143" t="str">
        <f>'YARIŞMA BİLGİLERİ'!$F$21</f>
        <v>Yıldız Kızlar</v>
      </c>
      <c r="K128" s="305" t="str">
        <f t="shared" si="1"/>
        <v>İSTANBUL-3.Ulusal Bayrak Festivali Yarışmaları ve Olimpik Baraj Yarışmaları</v>
      </c>
      <c r="L128" s="147" t="e">
        <f>#REF!</f>
        <v>#REF!</v>
      </c>
      <c r="M128" s="147" t="s">
        <v>374</v>
      </c>
    </row>
    <row r="129" spans="1:13" s="139" customFormat="1" ht="26.25" customHeight="1" x14ac:dyDescent="0.2">
      <c r="A129" s="141">
        <v>451</v>
      </c>
      <c r="B129" s="235" t="s">
        <v>498</v>
      </c>
      <c r="C129" s="237" t="e">
        <f>#REF!</f>
        <v>#REF!</v>
      </c>
      <c r="D129" s="239" t="e">
        <f>#REF!</f>
        <v>#REF!</v>
      </c>
      <c r="E129" s="239" t="e">
        <f>#REF!</f>
        <v>#REF!</v>
      </c>
      <c r="F129" s="241" t="e">
        <f>#REF!</f>
        <v>#REF!</v>
      </c>
      <c r="G129" s="238" t="e">
        <f>#REF!</f>
        <v>#REF!</v>
      </c>
      <c r="H129" s="149" t="s">
        <v>385</v>
      </c>
      <c r="I129" s="304"/>
      <c r="J129" s="143" t="str">
        <f>'YARIŞMA BİLGİLERİ'!$F$21</f>
        <v>Yıldız Kızlar</v>
      </c>
      <c r="K129" s="305" t="str">
        <f t="shared" si="1"/>
        <v>İSTANBUL-3.Ulusal Bayrak Festivali Yarışmaları ve Olimpik Baraj Yarışmaları</v>
      </c>
      <c r="L129" s="147" t="e">
        <f>#REF!</f>
        <v>#REF!</v>
      </c>
      <c r="M129" s="147" t="s">
        <v>374</v>
      </c>
    </row>
    <row r="130" spans="1:13" s="139" customFormat="1" ht="26.25" customHeight="1" x14ac:dyDescent="0.2">
      <c r="A130" s="141">
        <v>452</v>
      </c>
      <c r="B130" s="235" t="s">
        <v>498</v>
      </c>
      <c r="C130" s="237" t="e">
        <f>#REF!</f>
        <v>#REF!</v>
      </c>
      <c r="D130" s="239" t="e">
        <f>#REF!</f>
        <v>#REF!</v>
      </c>
      <c r="E130" s="239" t="e">
        <f>#REF!</f>
        <v>#REF!</v>
      </c>
      <c r="F130" s="241" t="e">
        <f>#REF!</f>
        <v>#REF!</v>
      </c>
      <c r="G130" s="238" t="e">
        <f>#REF!</f>
        <v>#REF!</v>
      </c>
      <c r="H130" s="149" t="s">
        <v>385</v>
      </c>
      <c r="I130" s="304"/>
      <c r="J130" s="143" t="str">
        <f>'YARIŞMA BİLGİLERİ'!$F$21</f>
        <v>Yıldız Kızlar</v>
      </c>
      <c r="K130" s="305" t="str">
        <f t="shared" si="1"/>
        <v>İSTANBUL-3.Ulusal Bayrak Festivali Yarışmaları ve Olimpik Baraj Yarışmaları</v>
      </c>
      <c r="L130" s="147" t="e">
        <f>#REF!</f>
        <v>#REF!</v>
      </c>
      <c r="M130" s="147" t="s">
        <v>374</v>
      </c>
    </row>
    <row r="131" spans="1:13" s="139" customFormat="1" ht="26.25" customHeight="1" x14ac:dyDescent="0.2">
      <c r="A131" s="141">
        <v>453</v>
      </c>
      <c r="B131" s="235" t="s">
        <v>498</v>
      </c>
      <c r="C131" s="237" t="e">
        <f>#REF!</f>
        <v>#REF!</v>
      </c>
      <c r="D131" s="239" t="e">
        <f>#REF!</f>
        <v>#REF!</v>
      </c>
      <c r="E131" s="239" t="e">
        <f>#REF!</f>
        <v>#REF!</v>
      </c>
      <c r="F131" s="241" t="e">
        <f>#REF!</f>
        <v>#REF!</v>
      </c>
      <c r="G131" s="238" t="e">
        <f>#REF!</f>
        <v>#REF!</v>
      </c>
      <c r="H131" s="149" t="s">
        <v>385</v>
      </c>
      <c r="I131" s="304"/>
      <c r="J131" s="143" t="str">
        <f>'YARIŞMA BİLGİLERİ'!$F$21</f>
        <v>Yıldız Kızlar</v>
      </c>
      <c r="K131" s="305" t="str">
        <f t="shared" ref="K131:K194" si="2">CONCATENATE(K$1,"-",A$1)</f>
        <v>İSTANBUL-3.Ulusal Bayrak Festivali Yarışmaları ve Olimpik Baraj Yarışmaları</v>
      </c>
      <c r="L131" s="147" t="e">
        <f>#REF!</f>
        <v>#REF!</v>
      </c>
      <c r="M131" s="147" t="s">
        <v>374</v>
      </c>
    </row>
    <row r="132" spans="1:13" s="139" customFormat="1" ht="26.25" customHeight="1" x14ac:dyDescent="0.2">
      <c r="A132" s="141">
        <v>454</v>
      </c>
      <c r="B132" s="235" t="s">
        <v>498</v>
      </c>
      <c r="C132" s="237" t="e">
        <f>#REF!</f>
        <v>#REF!</v>
      </c>
      <c r="D132" s="239" t="e">
        <f>#REF!</f>
        <v>#REF!</v>
      </c>
      <c r="E132" s="239" t="e">
        <f>#REF!</f>
        <v>#REF!</v>
      </c>
      <c r="F132" s="241" t="e">
        <f>#REF!</f>
        <v>#REF!</v>
      </c>
      <c r="G132" s="238" t="e">
        <f>#REF!</f>
        <v>#REF!</v>
      </c>
      <c r="H132" s="149" t="s">
        <v>385</v>
      </c>
      <c r="I132" s="304"/>
      <c r="J132" s="143" t="str">
        <f>'YARIŞMA BİLGİLERİ'!$F$21</f>
        <v>Yıldız Kızlar</v>
      </c>
      <c r="K132" s="305" t="str">
        <f t="shared" si="2"/>
        <v>İSTANBUL-3.Ulusal Bayrak Festivali Yarışmaları ve Olimpik Baraj Yarışmaları</v>
      </c>
      <c r="L132" s="147" t="e">
        <f>#REF!</f>
        <v>#REF!</v>
      </c>
      <c r="M132" s="147" t="s">
        <v>374</v>
      </c>
    </row>
    <row r="133" spans="1:13" s="139" customFormat="1" ht="26.25" customHeight="1" x14ac:dyDescent="0.2">
      <c r="A133" s="141">
        <v>455</v>
      </c>
      <c r="B133" s="235" t="s">
        <v>514</v>
      </c>
      <c r="C133" s="237">
        <f>'3000m.Eng'!C8</f>
        <v>0</v>
      </c>
      <c r="D133" s="239">
        <f>'3000m.Eng'!D8</f>
        <v>0</v>
      </c>
      <c r="E133" s="239">
        <f>'3000m.Eng'!E8</f>
        <v>0</v>
      </c>
      <c r="F133" s="240">
        <f>'3000m.Eng'!F8</f>
        <v>0</v>
      </c>
      <c r="G133" s="238">
        <f>'3000m.Eng'!A8</f>
        <v>1</v>
      </c>
      <c r="H133" s="149" t="s">
        <v>387</v>
      </c>
      <c r="I133" s="304"/>
      <c r="J133" s="143" t="str">
        <f>'YARIŞMA BİLGİLERİ'!$F$21</f>
        <v>Yıldız Kızlar</v>
      </c>
      <c r="K133" s="305" t="str">
        <f t="shared" si="2"/>
        <v>İSTANBUL-3.Ulusal Bayrak Festivali Yarışmaları ve Olimpik Baraj Yarışmaları</v>
      </c>
      <c r="L133" s="147" t="str">
        <f>'3000m.Eng'!N$4</f>
        <v>14 Haziran 2015 - 17:50</v>
      </c>
      <c r="M133" s="147" t="s">
        <v>374</v>
      </c>
    </row>
    <row r="134" spans="1:13" s="139" customFormat="1" ht="26.25" customHeight="1" x14ac:dyDescent="0.2">
      <c r="A134" s="141">
        <v>456</v>
      </c>
      <c r="B134" s="235" t="s">
        <v>514</v>
      </c>
      <c r="C134" s="237">
        <f>'3000m.Eng'!C9</f>
        <v>0</v>
      </c>
      <c r="D134" s="239">
        <f>'3000m.Eng'!D9</f>
        <v>0</v>
      </c>
      <c r="E134" s="239">
        <f>'3000m.Eng'!E9</f>
        <v>0</v>
      </c>
      <c r="F134" s="240">
        <f>'3000m.Eng'!F9</f>
        <v>0</v>
      </c>
      <c r="G134" s="238">
        <f>'3000m.Eng'!A9</f>
        <v>2</v>
      </c>
      <c r="H134" s="149" t="s">
        <v>387</v>
      </c>
      <c r="I134" s="304"/>
      <c r="J134" s="143" t="str">
        <f>'YARIŞMA BİLGİLERİ'!$F$21</f>
        <v>Yıldız Kızlar</v>
      </c>
      <c r="K134" s="305" t="str">
        <f t="shared" si="2"/>
        <v>İSTANBUL-3.Ulusal Bayrak Festivali Yarışmaları ve Olimpik Baraj Yarışmaları</v>
      </c>
      <c r="L134" s="147" t="str">
        <f>'3000m.Eng'!N$4</f>
        <v>14 Haziran 2015 - 17:50</v>
      </c>
      <c r="M134" s="147" t="s">
        <v>374</v>
      </c>
    </row>
    <row r="135" spans="1:13" s="139" customFormat="1" ht="26.25" customHeight="1" x14ac:dyDescent="0.2">
      <c r="A135" s="141">
        <v>457</v>
      </c>
      <c r="B135" s="235" t="s">
        <v>514</v>
      </c>
      <c r="C135" s="237">
        <f>'3000m.Eng'!C10</f>
        <v>0</v>
      </c>
      <c r="D135" s="239">
        <f>'3000m.Eng'!D10</f>
        <v>0</v>
      </c>
      <c r="E135" s="239">
        <f>'3000m.Eng'!E10</f>
        <v>0</v>
      </c>
      <c r="F135" s="240">
        <f>'3000m.Eng'!F10</f>
        <v>0</v>
      </c>
      <c r="G135" s="238">
        <f>'3000m.Eng'!A10</f>
        <v>3</v>
      </c>
      <c r="H135" s="149" t="s">
        <v>387</v>
      </c>
      <c r="I135" s="304"/>
      <c r="J135" s="143" t="str">
        <f>'YARIŞMA BİLGİLERİ'!$F$21</f>
        <v>Yıldız Kızlar</v>
      </c>
      <c r="K135" s="305" t="str">
        <f t="shared" si="2"/>
        <v>İSTANBUL-3.Ulusal Bayrak Festivali Yarışmaları ve Olimpik Baraj Yarışmaları</v>
      </c>
      <c r="L135" s="147" t="str">
        <f>'3000m.Eng'!N$4</f>
        <v>14 Haziran 2015 - 17:50</v>
      </c>
      <c r="M135" s="147" t="s">
        <v>374</v>
      </c>
    </row>
    <row r="136" spans="1:13" s="139" customFormat="1" ht="26.25" customHeight="1" x14ac:dyDescent="0.2">
      <c r="A136" s="141">
        <v>458</v>
      </c>
      <c r="B136" s="235" t="s">
        <v>514</v>
      </c>
      <c r="C136" s="237">
        <f>'3000m.Eng'!C11</f>
        <v>0</v>
      </c>
      <c r="D136" s="239">
        <f>'3000m.Eng'!D11</f>
        <v>0</v>
      </c>
      <c r="E136" s="239">
        <f>'3000m.Eng'!E11</f>
        <v>0</v>
      </c>
      <c r="F136" s="240">
        <f>'3000m.Eng'!F11</f>
        <v>0</v>
      </c>
      <c r="G136" s="238">
        <f>'3000m.Eng'!A11</f>
        <v>4</v>
      </c>
      <c r="H136" s="149" t="s">
        <v>387</v>
      </c>
      <c r="I136" s="304"/>
      <c r="J136" s="143" t="str">
        <f>'YARIŞMA BİLGİLERİ'!$F$21</f>
        <v>Yıldız Kızlar</v>
      </c>
      <c r="K136" s="305" t="str">
        <f t="shared" si="2"/>
        <v>İSTANBUL-3.Ulusal Bayrak Festivali Yarışmaları ve Olimpik Baraj Yarışmaları</v>
      </c>
      <c r="L136" s="147" t="str">
        <f>'3000m.Eng'!N$4</f>
        <v>14 Haziran 2015 - 17:50</v>
      </c>
      <c r="M136" s="147" t="s">
        <v>374</v>
      </c>
    </row>
    <row r="137" spans="1:13" s="139" customFormat="1" ht="26.25" customHeight="1" x14ac:dyDescent="0.2">
      <c r="A137" s="141">
        <v>459</v>
      </c>
      <c r="B137" s="235" t="s">
        <v>514</v>
      </c>
      <c r="C137" s="237">
        <f>'3000m.Eng'!C12</f>
        <v>0</v>
      </c>
      <c r="D137" s="239">
        <f>'3000m.Eng'!D12</f>
        <v>0</v>
      </c>
      <c r="E137" s="239">
        <f>'3000m.Eng'!E12</f>
        <v>0</v>
      </c>
      <c r="F137" s="240">
        <f>'3000m.Eng'!F12</f>
        <v>0</v>
      </c>
      <c r="G137" s="238">
        <f>'3000m.Eng'!A12</f>
        <v>5</v>
      </c>
      <c r="H137" s="149" t="s">
        <v>387</v>
      </c>
      <c r="I137" s="304"/>
      <c r="J137" s="143" t="str">
        <f>'YARIŞMA BİLGİLERİ'!$F$21</f>
        <v>Yıldız Kızlar</v>
      </c>
      <c r="K137" s="305" t="str">
        <f t="shared" si="2"/>
        <v>İSTANBUL-3.Ulusal Bayrak Festivali Yarışmaları ve Olimpik Baraj Yarışmaları</v>
      </c>
      <c r="L137" s="147" t="str">
        <f>'3000m.Eng'!N$4</f>
        <v>14 Haziran 2015 - 17:50</v>
      </c>
      <c r="M137" s="147" t="s">
        <v>374</v>
      </c>
    </row>
    <row r="138" spans="1:13" s="139" customFormat="1" ht="26.25" customHeight="1" x14ac:dyDescent="0.2">
      <c r="A138" s="141">
        <v>460</v>
      </c>
      <c r="B138" s="235" t="s">
        <v>514</v>
      </c>
      <c r="C138" s="237">
        <f>'3000m.Eng'!C13</f>
        <v>0</v>
      </c>
      <c r="D138" s="239">
        <f>'3000m.Eng'!D13</f>
        <v>0</v>
      </c>
      <c r="E138" s="239">
        <f>'3000m.Eng'!E13</f>
        <v>0</v>
      </c>
      <c r="F138" s="240">
        <f>'3000m.Eng'!F13</f>
        <v>0</v>
      </c>
      <c r="G138" s="238">
        <f>'3000m.Eng'!A13</f>
        <v>6</v>
      </c>
      <c r="H138" s="149" t="s">
        <v>387</v>
      </c>
      <c r="I138" s="304"/>
      <c r="J138" s="143" t="str">
        <f>'YARIŞMA BİLGİLERİ'!$F$21</f>
        <v>Yıldız Kızlar</v>
      </c>
      <c r="K138" s="305" t="str">
        <f t="shared" si="2"/>
        <v>İSTANBUL-3.Ulusal Bayrak Festivali Yarışmaları ve Olimpik Baraj Yarışmaları</v>
      </c>
      <c r="L138" s="147" t="str">
        <f>'3000m.Eng'!N$4</f>
        <v>14 Haziran 2015 - 17:50</v>
      </c>
      <c r="M138" s="147" t="s">
        <v>374</v>
      </c>
    </row>
    <row r="139" spans="1:13" s="139" customFormat="1" ht="26.25" customHeight="1" x14ac:dyDescent="0.2">
      <c r="A139" s="141">
        <v>461</v>
      </c>
      <c r="B139" s="235" t="s">
        <v>514</v>
      </c>
      <c r="C139" s="237">
        <f>'3000m.Eng'!C14</f>
        <v>0</v>
      </c>
      <c r="D139" s="239">
        <f>'3000m.Eng'!D14</f>
        <v>0</v>
      </c>
      <c r="E139" s="239">
        <f>'3000m.Eng'!E14</f>
        <v>0</v>
      </c>
      <c r="F139" s="240">
        <f>'3000m.Eng'!F14</f>
        <v>0</v>
      </c>
      <c r="G139" s="238">
        <f>'3000m.Eng'!A14</f>
        <v>7</v>
      </c>
      <c r="H139" s="149" t="s">
        <v>387</v>
      </c>
      <c r="I139" s="304"/>
      <c r="J139" s="143" t="str">
        <f>'YARIŞMA BİLGİLERİ'!$F$21</f>
        <v>Yıldız Kızlar</v>
      </c>
      <c r="K139" s="305" t="str">
        <f t="shared" si="2"/>
        <v>İSTANBUL-3.Ulusal Bayrak Festivali Yarışmaları ve Olimpik Baraj Yarışmaları</v>
      </c>
      <c r="L139" s="147" t="str">
        <f>'3000m.Eng'!N$4</f>
        <v>14 Haziran 2015 - 17:50</v>
      </c>
      <c r="M139" s="147" t="s">
        <v>374</v>
      </c>
    </row>
    <row r="140" spans="1:13" s="139" customFormat="1" ht="26.25" customHeight="1" x14ac:dyDescent="0.2">
      <c r="A140" s="141">
        <v>462</v>
      </c>
      <c r="B140" s="235" t="s">
        <v>514</v>
      </c>
      <c r="C140" s="237">
        <f>'3000m.Eng'!C15</f>
        <v>0</v>
      </c>
      <c r="D140" s="239">
        <f>'3000m.Eng'!D15</f>
        <v>0</v>
      </c>
      <c r="E140" s="239">
        <f>'3000m.Eng'!E15</f>
        <v>0</v>
      </c>
      <c r="F140" s="240">
        <f>'3000m.Eng'!F15</f>
        <v>0</v>
      </c>
      <c r="G140" s="238">
        <f>'3000m.Eng'!A15</f>
        <v>8</v>
      </c>
      <c r="H140" s="149" t="s">
        <v>387</v>
      </c>
      <c r="I140" s="304"/>
      <c r="J140" s="143" t="str">
        <f>'YARIŞMA BİLGİLERİ'!$F$21</f>
        <v>Yıldız Kızlar</v>
      </c>
      <c r="K140" s="305" t="str">
        <f t="shared" si="2"/>
        <v>İSTANBUL-3.Ulusal Bayrak Festivali Yarışmaları ve Olimpik Baraj Yarışmaları</v>
      </c>
      <c r="L140" s="147" t="str">
        <f>'3000m.Eng'!N$4</f>
        <v>14 Haziran 2015 - 17:50</v>
      </c>
      <c r="M140" s="147" t="s">
        <v>374</v>
      </c>
    </row>
    <row r="141" spans="1:13" s="139" customFormat="1" ht="26.25" customHeight="1" x14ac:dyDescent="0.2">
      <c r="A141" s="141">
        <v>463</v>
      </c>
      <c r="B141" s="235" t="s">
        <v>514</v>
      </c>
      <c r="C141" s="237">
        <f>'3000m.Eng'!C16</f>
        <v>0</v>
      </c>
      <c r="D141" s="239">
        <f>'3000m.Eng'!D16</f>
        <v>0</v>
      </c>
      <c r="E141" s="239">
        <f>'3000m.Eng'!E16</f>
        <v>0</v>
      </c>
      <c r="F141" s="240">
        <f>'3000m.Eng'!F16</f>
        <v>0</v>
      </c>
      <c r="G141" s="238">
        <f>'3000m.Eng'!A16</f>
        <v>0</v>
      </c>
      <c r="H141" s="149" t="s">
        <v>387</v>
      </c>
      <c r="I141" s="304"/>
      <c r="J141" s="143" t="str">
        <f>'YARIŞMA BİLGİLERİ'!$F$21</f>
        <v>Yıldız Kızlar</v>
      </c>
      <c r="K141" s="305" t="str">
        <f t="shared" si="2"/>
        <v>İSTANBUL-3.Ulusal Bayrak Festivali Yarışmaları ve Olimpik Baraj Yarışmaları</v>
      </c>
      <c r="L141" s="147" t="str">
        <f>'3000m.Eng'!N$4</f>
        <v>14 Haziran 2015 - 17:50</v>
      </c>
      <c r="M141" s="147" t="s">
        <v>374</v>
      </c>
    </row>
    <row r="142" spans="1:13" s="139" customFormat="1" ht="26.25" customHeight="1" x14ac:dyDescent="0.2">
      <c r="A142" s="141">
        <v>464</v>
      </c>
      <c r="B142" s="235" t="s">
        <v>514</v>
      </c>
      <c r="C142" s="237">
        <f>'3000m.Eng'!C17</f>
        <v>0</v>
      </c>
      <c r="D142" s="239">
        <f>'3000m.Eng'!D17</f>
        <v>0</v>
      </c>
      <c r="E142" s="239">
        <f>'3000m.Eng'!E17</f>
        <v>0</v>
      </c>
      <c r="F142" s="240">
        <f>'3000m.Eng'!F17</f>
        <v>0</v>
      </c>
      <c r="G142" s="238">
        <f>'3000m.Eng'!A17</f>
        <v>0</v>
      </c>
      <c r="H142" s="149" t="s">
        <v>387</v>
      </c>
      <c r="I142" s="304"/>
      <c r="J142" s="143" t="str">
        <f>'YARIŞMA BİLGİLERİ'!$F$21</f>
        <v>Yıldız Kızlar</v>
      </c>
      <c r="K142" s="305" t="str">
        <f t="shared" si="2"/>
        <v>İSTANBUL-3.Ulusal Bayrak Festivali Yarışmaları ve Olimpik Baraj Yarışmaları</v>
      </c>
      <c r="L142" s="147" t="str">
        <f>'3000m.Eng'!N$4</f>
        <v>14 Haziran 2015 - 17:50</v>
      </c>
      <c r="M142" s="147" t="s">
        <v>374</v>
      </c>
    </row>
    <row r="143" spans="1:13" s="139" customFormat="1" ht="26.25" customHeight="1" x14ac:dyDescent="0.2">
      <c r="A143" s="141">
        <v>465</v>
      </c>
      <c r="B143" s="235" t="s">
        <v>514</v>
      </c>
      <c r="C143" s="237">
        <f>'3000m.Eng'!C18</f>
        <v>0</v>
      </c>
      <c r="D143" s="239">
        <f>'3000m.Eng'!D18</f>
        <v>0</v>
      </c>
      <c r="E143" s="239">
        <f>'3000m.Eng'!E18</f>
        <v>0</v>
      </c>
      <c r="F143" s="240">
        <f>'3000m.Eng'!F18</f>
        <v>0</v>
      </c>
      <c r="G143" s="238">
        <f>'3000m.Eng'!A18</f>
        <v>0</v>
      </c>
      <c r="H143" s="149" t="s">
        <v>387</v>
      </c>
      <c r="I143" s="304"/>
      <c r="J143" s="143" t="str">
        <f>'YARIŞMA BİLGİLERİ'!$F$21</f>
        <v>Yıldız Kızlar</v>
      </c>
      <c r="K143" s="305" t="str">
        <f t="shared" si="2"/>
        <v>İSTANBUL-3.Ulusal Bayrak Festivali Yarışmaları ve Olimpik Baraj Yarışmaları</v>
      </c>
      <c r="L143" s="147" t="str">
        <f>'3000m.Eng'!N$4</f>
        <v>14 Haziran 2015 - 17:50</v>
      </c>
      <c r="M143" s="147" t="s">
        <v>374</v>
      </c>
    </row>
    <row r="144" spans="1:13" s="139" customFormat="1" ht="26.25" customHeight="1" x14ac:dyDescent="0.2">
      <c r="A144" s="141">
        <v>466</v>
      </c>
      <c r="B144" s="235" t="s">
        <v>514</v>
      </c>
      <c r="C144" s="237">
        <f>'3000m.Eng'!C19</f>
        <v>0</v>
      </c>
      <c r="D144" s="239">
        <f>'3000m.Eng'!D19</f>
        <v>0</v>
      </c>
      <c r="E144" s="239">
        <f>'3000m.Eng'!E19</f>
        <v>0</v>
      </c>
      <c r="F144" s="240">
        <f>'3000m.Eng'!F19</f>
        <v>0</v>
      </c>
      <c r="G144" s="238">
        <f>'3000m.Eng'!A19</f>
        <v>0</v>
      </c>
      <c r="H144" s="149" t="s">
        <v>387</v>
      </c>
      <c r="I144" s="304"/>
      <c r="J144" s="143" t="str">
        <f>'YARIŞMA BİLGİLERİ'!$F$21</f>
        <v>Yıldız Kızlar</v>
      </c>
      <c r="K144" s="305" t="str">
        <f t="shared" si="2"/>
        <v>İSTANBUL-3.Ulusal Bayrak Festivali Yarışmaları ve Olimpik Baraj Yarışmaları</v>
      </c>
      <c r="L144" s="147" t="str">
        <f>'3000m.Eng'!N$4</f>
        <v>14 Haziran 2015 - 17:50</v>
      </c>
      <c r="M144" s="147" t="s">
        <v>374</v>
      </c>
    </row>
    <row r="145" spans="1:13" s="139" customFormat="1" ht="26.25" customHeight="1" x14ac:dyDescent="0.2">
      <c r="A145" s="141">
        <v>467</v>
      </c>
      <c r="B145" s="235" t="s">
        <v>514</v>
      </c>
      <c r="C145" s="237">
        <f>'3000m.Eng'!C20</f>
        <v>0</v>
      </c>
      <c r="D145" s="239">
        <f>'3000m.Eng'!D20</f>
        <v>0</v>
      </c>
      <c r="E145" s="239">
        <f>'3000m.Eng'!E20</f>
        <v>0</v>
      </c>
      <c r="F145" s="240">
        <f>'3000m.Eng'!F20</f>
        <v>0</v>
      </c>
      <c r="G145" s="238">
        <f>'3000m.Eng'!A20</f>
        <v>0</v>
      </c>
      <c r="H145" s="149" t="s">
        <v>387</v>
      </c>
      <c r="I145" s="304"/>
      <c r="J145" s="143" t="str">
        <f>'YARIŞMA BİLGİLERİ'!$F$21</f>
        <v>Yıldız Kızlar</v>
      </c>
      <c r="K145" s="305" t="str">
        <f t="shared" si="2"/>
        <v>İSTANBUL-3.Ulusal Bayrak Festivali Yarışmaları ve Olimpik Baraj Yarışmaları</v>
      </c>
      <c r="L145" s="147" t="str">
        <f>'3000m.Eng'!N$4</f>
        <v>14 Haziran 2015 - 17:50</v>
      </c>
      <c r="M145" s="147" t="s">
        <v>374</v>
      </c>
    </row>
    <row r="146" spans="1:13" s="139" customFormat="1" ht="26.25" customHeight="1" x14ac:dyDescent="0.2">
      <c r="A146" s="141">
        <v>468</v>
      </c>
      <c r="B146" s="235" t="s">
        <v>514</v>
      </c>
      <c r="C146" s="237">
        <f>'3000m.Eng'!C21</f>
        <v>0</v>
      </c>
      <c r="D146" s="239">
        <f>'3000m.Eng'!D21</f>
        <v>0</v>
      </c>
      <c r="E146" s="239">
        <f>'3000m.Eng'!E21</f>
        <v>0</v>
      </c>
      <c r="F146" s="240">
        <f>'3000m.Eng'!F21</f>
        <v>0</v>
      </c>
      <c r="G146" s="238">
        <f>'3000m.Eng'!A21</f>
        <v>0</v>
      </c>
      <c r="H146" s="149" t="s">
        <v>387</v>
      </c>
      <c r="I146" s="304"/>
      <c r="J146" s="143" t="str">
        <f>'YARIŞMA BİLGİLERİ'!$F$21</f>
        <v>Yıldız Kızlar</v>
      </c>
      <c r="K146" s="305" t="str">
        <f t="shared" si="2"/>
        <v>İSTANBUL-3.Ulusal Bayrak Festivali Yarışmaları ve Olimpik Baraj Yarışmaları</v>
      </c>
      <c r="L146" s="147" t="str">
        <f>'3000m.Eng'!N$4</f>
        <v>14 Haziran 2015 - 17:50</v>
      </c>
      <c r="M146" s="147" t="s">
        <v>374</v>
      </c>
    </row>
    <row r="147" spans="1:13" s="306" customFormat="1" ht="26.25" customHeight="1" x14ac:dyDescent="0.2">
      <c r="A147" s="141">
        <v>469</v>
      </c>
      <c r="B147" s="235" t="s">
        <v>514</v>
      </c>
      <c r="C147" s="237">
        <f>'3000m.Eng'!C22</f>
        <v>0</v>
      </c>
      <c r="D147" s="239">
        <f>'3000m.Eng'!D22</f>
        <v>0</v>
      </c>
      <c r="E147" s="239">
        <f>'3000m.Eng'!E22</f>
        <v>0</v>
      </c>
      <c r="F147" s="240">
        <f>'3000m.Eng'!F22</f>
        <v>0</v>
      </c>
      <c r="G147" s="238">
        <f>'3000m.Eng'!A22</f>
        <v>0</v>
      </c>
      <c r="H147" s="149" t="s">
        <v>387</v>
      </c>
      <c r="I147" s="304"/>
      <c r="J147" s="143" t="str">
        <f>'YARIŞMA BİLGİLERİ'!$F$21</f>
        <v>Yıldız Kızlar</v>
      </c>
      <c r="K147" s="305" t="str">
        <f t="shared" si="2"/>
        <v>İSTANBUL-3.Ulusal Bayrak Festivali Yarışmaları ve Olimpik Baraj Yarışmaları</v>
      </c>
      <c r="L147" s="147" t="str">
        <f>'3000m.Eng'!N$4</f>
        <v>14 Haziran 2015 - 17:50</v>
      </c>
      <c r="M147" s="147" t="s">
        <v>374</v>
      </c>
    </row>
    <row r="148" spans="1:13" s="306" customFormat="1" ht="26.25" customHeight="1" x14ac:dyDescent="0.2">
      <c r="A148" s="141">
        <v>470</v>
      </c>
      <c r="B148" s="235" t="s">
        <v>514</v>
      </c>
      <c r="C148" s="237">
        <f>'3000m.Eng'!C23</f>
        <v>0</v>
      </c>
      <c r="D148" s="239">
        <f>'3000m.Eng'!D23</f>
        <v>0</v>
      </c>
      <c r="E148" s="239">
        <f>'3000m.Eng'!E23</f>
        <v>0</v>
      </c>
      <c r="F148" s="240">
        <f>'3000m.Eng'!F23</f>
        <v>0</v>
      </c>
      <c r="G148" s="238">
        <f>'3000m.Eng'!A23</f>
        <v>0</v>
      </c>
      <c r="H148" s="149" t="s">
        <v>387</v>
      </c>
      <c r="I148" s="304"/>
      <c r="J148" s="143" t="str">
        <f>'YARIŞMA BİLGİLERİ'!$F$21</f>
        <v>Yıldız Kızlar</v>
      </c>
      <c r="K148" s="305" t="str">
        <f t="shared" si="2"/>
        <v>İSTANBUL-3.Ulusal Bayrak Festivali Yarışmaları ve Olimpik Baraj Yarışmaları</v>
      </c>
      <c r="L148" s="147" t="str">
        <f>'3000m.Eng'!N$4</f>
        <v>14 Haziran 2015 - 17:50</v>
      </c>
      <c r="M148" s="147" t="s">
        <v>374</v>
      </c>
    </row>
    <row r="149" spans="1:13" s="306" customFormat="1" ht="26.25" customHeight="1" x14ac:dyDescent="0.2">
      <c r="A149" s="141">
        <v>471</v>
      </c>
      <c r="B149" s="235" t="s">
        <v>514</v>
      </c>
      <c r="C149" s="237">
        <f>'3000m.Eng'!C24</f>
        <v>0</v>
      </c>
      <c r="D149" s="239">
        <f>'3000m.Eng'!D24</f>
        <v>0</v>
      </c>
      <c r="E149" s="239">
        <f>'3000m.Eng'!E24</f>
        <v>0</v>
      </c>
      <c r="F149" s="240">
        <f>'3000m.Eng'!F24</f>
        <v>0</v>
      </c>
      <c r="G149" s="238">
        <f>'3000m.Eng'!A24</f>
        <v>0</v>
      </c>
      <c r="H149" s="149" t="s">
        <v>387</v>
      </c>
      <c r="I149" s="304"/>
      <c r="J149" s="143" t="str">
        <f>'YARIŞMA BİLGİLERİ'!$F$21</f>
        <v>Yıldız Kızlar</v>
      </c>
      <c r="K149" s="305" t="str">
        <f t="shared" si="2"/>
        <v>İSTANBUL-3.Ulusal Bayrak Festivali Yarışmaları ve Olimpik Baraj Yarışmaları</v>
      </c>
      <c r="L149" s="147" t="str">
        <f>'3000m.Eng'!N$4</f>
        <v>14 Haziran 2015 - 17:50</v>
      </c>
      <c r="M149" s="147" t="s">
        <v>374</v>
      </c>
    </row>
    <row r="150" spans="1:13" s="306" customFormat="1" ht="26.25" customHeight="1" x14ac:dyDescent="0.2">
      <c r="A150" s="141">
        <v>472</v>
      </c>
      <c r="B150" s="235" t="s">
        <v>514</v>
      </c>
      <c r="C150" s="237">
        <f>'3000m.Eng'!C25</f>
        <v>0</v>
      </c>
      <c r="D150" s="239">
        <f>'3000m.Eng'!D25</f>
        <v>0</v>
      </c>
      <c r="E150" s="239">
        <f>'3000m.Eng'!E25</f>
        <v>0</v>
      </c>
      <c r="F150" s="240">
        <f>'3000m.Eng'!F25</f>
        <v>0</v>
      </c>
      <c r="G150" s="238">
        <f>'3000m.Eng'!A25</f>
        <v>0</v>
      </c>
      <c r="H150" s="149" t="s">
        <v>387</v>
      </c>
      <c r="I150" s="304"/>
      <c r="J150" s="143" t="str">
        <f>'YARIŞMA BİLGİLERİ'!$F$21</f>
        <v>Yıldız Kızlar</v>
      </c>
      <c r="K150" s="305" t="str">
        <f t="shared" si="2"/>
        <v>İSTANBUL-3.Ulusal Bayrak Festivali Yarışmaları ve Olimpik Baraj Yarışmaları</v>
      </c>
      <c r="L150" s="147" t="str">
        <f>'3000m.Eng'!N$4</f>
        <v>14 Haziran 2015 - 17:50</v>
      </c>
      <c r="M150" s="147" t="s">
        <v>374</v>
      </c>
    </row>
    <row r="151" spans="1:13" s="306" customFormat="1" ht="26.25" customHeight="1" x14ac:dyDescent="0.2">
      <c r="A151" s="141">
        <v>473</v>
      </c>
      <c r="B151" s="235" t="s">
        <v>514</v>
      </c>
      <c r="C151" s="237">
        <f>'3000m.Eng'!C26</f>
        <v>0</v>
      </c>
      <c r="D151" s="239">
        <f>'3000m.Eng'!D26</f>
        <v>0</v>
      </c>
      <c r="E151" s="239">
        <f>'3000m.Eng'!E26</f>
        <v>0</v>
      </c>
      <c r="F151" s="240">
        <f>'3000m.Eng'!F26</f>
        <v>0</v>
      </c>
      <c r="G151" s="238">
        <f>'3000m.Eng'!A26</f>
        <v>0</v>
      </c>
      <c r="H151" s="149" t="s">
        <v>387</v>
      </c>
      <c r="I151" s="304"/>
      <c r="J151" s="143" t="str">
        <f>'YARIŞMA BİLGİLERİ'!$F$21</f>
        <v>Yıldız Kızlar</v>
      </c>
      <c r="K151" s="305" t="str">
        <f t="shared" si="2"/>
        <v>İSTANBUL-3.Ulusal Bayrak Festivali Yarışmaları ve Olimpik Baraj Yarışmaları</v>
      </c>
      <c r="L151" s="147" t="str">
        <f>'3000m.Eng'!N$4</f>
        <v>14 Haziran 2015 - 17:50</v>
      </c>
      <c r="M151" s="147" t="s">
        <v>374</v>
      </c>
    </row>
    <row r="152" spans="1:13" s="306" customFormat="1" ht="26.25" customHeight="1" x14ac:dyDescent="0.2">
      <c r="A152" s="141">
        <v>474</v>
      </c>
      <c r="B152" s="235" t="s">
        <v>514</v>
      </c>
      <c r="C152" s="237">
        <f>'3000m.Eng'!C27</f>
        <v>0</v>
      </c>
      <c r="D152" s="239">
        <f>'3000m.Eng'!D27</f>
        <v>0</v>
      </c>
      <c r="E152" s="239">
        <f>'3000m.Eng'!E27</f>
        <v>0</v>
      </c>
      <c r="F152" s="240">
        <f>'3000m.Eng'!F27</f>
        <v>0</v>
      </c>
      <c r="G152" s="238">
        <f>'3000m.Eng'!A27</f>
        <v>0</v>
      </c>
      <c r="H152" s="149" t="s">
        <v>387</v>
      </c>
      <c r="I152" s="304"/>
      <c r="J152" s="143" t="str">
        <f>'YARIŞMA BİLGİLERİ'!$F$21</f>
        <v>Yıldız Kızlar</v>
      </c>
      <c r="K152" s="305" t="str">
        <f t="shared" si="2"/>
        <v>İSTANBUL-3.Ulusal Bayrak Festivali Yarışmaları ve Olimpik Baraj Yarışmaları</v>
      </c>
      <c r="L152" s="147" t="str">
        <f>'3000m.Eng'!N$4</f>
        <v>14 Haziran 2015 - 17:50</v>
      </c>
      <c r="M152" s="147" t="s">
        <v>374</v>
      </c>
    </row>
    <row r="153" spans="1:13" s="306" customFormat="1" ht="26.25" customHeight="1" x14ac:dyDescent="0.2">
      <c r="A153" s="141">
        <v>475</v>
      </c>
      <c r="B153" s="235" t="s">
        <v>514</v>
      </c>
      <c r="C153" s="237">
        <f>'3000m.Eng'!C28</f>
        <v>0</v>
      </c>
      <c r="D153" s="239">
        <f>'3000m.Eng'!D28</f>
        <v>0</v>
      </c>
      <c r="E153" s="239">
        <f>'3000m.Eng'!E28</f>
        <v>0</v>
      </c>
      <c r="F153" s="240">
        <f>'3000m.Eng'!F28</f>
        <v>0</v>
      </c>
      <c r="G153" s="238">
        <f>'3000m.Eng'!A28</f>
        <v>0</v>
      </c>
      <c r="H153" s="149" t="s">
        <v>387</v>
      </c>
      <c r="I153" s="304"/>
      <c r="J153" s="143" t="str">
        <f>'YARIŞMA BİLGİLERİ'!$F$21</f>
        <v>Yıldız Kızlar</v>
      </c>
      <c r="K153" s="305" t="str">
        <f t="shared" si="2"/>
        <v>İSTANBUL-3.Ulusal Bayrak Festivali Yarışmaları ve Olimpik Baraj Yarışmaları</v>
      </c>
      <c r="L153" s="147" t="str">
        <f>'3000m.Eng'!N$4</f>
        <v>14 Haziran 2015 - 17:50</v>
      </c>
      <c r="M153" s="147" t="s">
        <v>374</v>
      </c>
    </row>
    <row r="154" spans="1:13" s="306" customFormat="1" ht="26.25" customHeight="1" x14ac:dyDescent="0.2">
      <c r="A154" s="141">
        <v>476</v>
      </c>
      <c r="B154" s="235" t="s">
        <v>514</v>
      </c>
      <c r="C154" s="237">
        <f>'3000m.Eng'!C29</f>
        <v>0</v>
      </c>
      <c r="D154" s="239">
        <f>'3000m.Eng'!D29</f>
        <v>0</v>
      </c>
      <c r="E154" s="239">
        <f>'3000m.Eng'!E29</f>
        <v>0</v>
      </c>
      <c r="F154" s="240">
        <f>'3000m.Eng'!F29</f>
        <v>0</v>
      </c>
      <c r="G154" s="238">
        <f>'3000m.Eng'!A29</f>
        <v>0</v>
      </c>
      <c r="H154" s="149" t="s">
        <v>387</v>
      </c>
      <c r="I154" s="304"/>
      <c r="J154" s="143" t="str">
        <f>'YARIŞMA BİLGİLERİ'!$F$21</f>
        <v>Yıldız Kızlar</v>
      </c>
      <c r="K154" s="305" t="str">
        <f t="shared" si="2"/>
        <v>İSTANBUL-3.Ulusal Bayrak Festivali Yarışmaları ve Olimpik Baraj Yarışmaları</v>
      </c>
      <c r="L154" s="147" t="str">
        <f>'3000m.Eng'!N$4</f>
        <v>14 Haziran 2015 - 17:50</v>
      </c>
      <c r="M154" s="147" t="s">
        <v>374</v>
      </c>
    </row>
    <row r="155" spans="1:13" s="306" customFormat="1" ht="26.25" customHeight="1" x14ac:dyDescent="0.2">
      <c r="A155" s="141">
        <v>477</v>
      </c>
      <c r="B155" s="235" t="s">
        <v>514</v>
      </c>
      <c r="C155" s="237">
        <f>'3000m.Eng'!C30</f>
        <v>0</v>
      </c>
      <c r="D155" s="239">
        <f>'3000m.Eng'!D30</f>
        <v>0</v>
      </c>
      <c r="E155" s="239">
        <f>'3000m.Eng'!E30</f>
        <v>0</v>
      </c>
      <c r="F155" s="240">
        <f>'3000m.Eng'!F30</f>
        <v>0</v>
      </c>
      <c r="G155" s="238">
        <f>'3000m.Eng'!A30</f>
        <v>0</v>
      </c>
      <c r="H155" s="149" t="s">
        <v>387</v>
      </c>
      <c r="I155" s="304"/>
      <c r="J155" s="143" t="str">
        <f>'YARIŞMA BİLGİLERİ'!$F$21</f>
        <v>Yıldız Kızlar</v>
      </c>
      <c r="K155" s="305" t="str">
        <f t="shared" si="2"/>
        <v>İSTANBUL-3.Ulusal Bayrak Festivali Yarışmaları ve Olimpik Baraj Yarışmaları</v>
      </c>
      <c r="L155" s="147" t="str">
        <f>'3000m.Eng'!N$4</f>
        <v>14 Haziran 2015 - 17:50</v>
      </c>
      <c r="M155" s="147" t="s">
        <v>374</v>
      </c>
    </row>
    <row r="156" spans="1:13" s="306" customFormat="1" ht="26.25" customHeight="1" x14ac:dyDescent="0.2">
      <c r="A156" s="141">
        <v>478</v>
      </c>
      <c r="B156" s="235" t="s">
        <v>514</v>
      </c>
      <c r="C156" s="237">
        <f>'3000m.Eng'!C31</f>
        <v>0</v>
      </c>
      <c r="D156" s="239">
        <f>'3000m.Eng'!D31</f>
        <v>0</v>
      </c>
      <c r="E156" s="239">
        <f>'3000m.Eng'!E31</f>
        <v>0</v>
      </c>
      <c r="F156" s="240">
        <f>'3000m.Eng'!F31</f>
        <v>0</v>
      </c>
      <c r="G156" s="238">
        <f>'3000m.Eng'!A31</f>
        <v>0</v>
      </c>
      <c r="H156" s="149" t="s">
        <v>387</v>
      </c>
      <c r="I156" s="304"/>
      <c r="J156" s="143" t="str">
        <f>'YARIŞMA BİLGİLERİ'!$F$21</f>
        <v>Yıldız Kızlar</v>
      </c>
      <c r="K156" s="305" t="str">
        <f t="shared" si="2"/>
        <v>İSTANBUL-3.Ulusal Bayrak Festivali Yarışmaları ve Olimpik Baraj Yarışmaları</v>
      </c>
      <c r="L156" s="147" t="str">
        <f>'3000m.Eng'!N$4</f>
        <v>14 Haziran 2015 - 17:50</v>
      </c>
      <c r="M156" s="147" t="s">
        <v>374</v>
      </c>
    </row>
    <row r="157" spans="1:13" s="306" customFormat="1" ht="26.25" customHeight="1" x14ac:dyDescent="0.2">
      <c r="A157" s="141">
        <v>479</v>
      </c>
      <c r="B157" s="235" t="s">
        <v>514</v>
      </c>
      <c r="C157" s="237">
        <f>'3000m.Eng'!C32</f>
        <v>0</v>
      </c>
      <c r="D157" s="239">
        <f>'3000m.Eng'!D32</f>
        <v>0</v>
      </c>
      <c r="E157" s="239">
        <f>'3000m.Eng'!E32</f>
        <v>0</v>
      </c>
      <c r="F157" s="240">
        <f>'3000m.Eng'!F32</f>
        <v>0</v>
      </c>
      <c r="G157" s="238">
        <f>'3000m.Eng'!A32</f>
        <v>0</v>
      </c>
      <c r="H157" s="149" t="s">
        <v>387</v>
      </c>
      <c r="I157" s="304"/>
      <c r="J157" s="143" t="str">
        <f>'YARIŞMA BİLGİLERİ'!$F$21</f>
        <v>Yıldız Kızlar</v>
      </c>
      <c r="K157" s="305" t="str">
        <f t="shared" si="2"/>
        <v>İSTANBUL-3.Ulusal Bayrak Festivali Yarışmaları ve Olimpik Baraj Yarışmaları</v>
      </c>
      <c r="L157" s="147" t="str">
        <f>'3000m.Eng'!N$4</f>
        <v>14 Haziran 2015 - 17:50</v>
      </c>
      <c r="M157" s="147" t="s">
        <v>374</v>
      </c>
    </row>
    <row r="158" spans="1:13" s="306" customFormat="1" ht="26.25" customHeight="1" x14ac:dyDescent="0.2">
      <c r="A158" s="141">
        <v>480</v>
      </c>
      <c r="B158" s="235" t="s">
        <v>514</v>
      </c>
      <c r="C158" s="237">
        <f>'3000m.Eng'!C33</f>
        <v>0</v>
      </c>
      <c r="D158" s="239">
        <f>'3000m.Eng'!D33</f>
        <v>0</v>
      </c>
      <c r="E158" s="239">
        <f>'3000m.Eng'!E33</f>
        <v>0</v>
      </c>
      <c r="F158" s="240">
        <f>'3000m.Eng'!F33</f>
        <v>0</v>
      </c>
      <c r="G158" s="238">
        <f>'3000m.Eng'!A33</f>
        <v>0</v>
      </c>
      <c r="H158" s="149" t="s">
        <v>387</v>
      </c>
      <c r="I158" s="304"/>
      <c r="J158" s="143" t="str">
        <f>'YARIŞMA BİLGİLERİ'!$F$21</f>
        <v>Yıldız Kızlar</v>
      </c>
      <c r="K158" s="305" t="str">
        <f t="shared" si="2"/>
        <v>İSTANBUL-3.Ulusal Bayrak Festivali Yarışmaları ve Olimpik Baraj Yarışmaları</v>
      </c>
      <c r="L158" s="147" t="str">
        <f>'3000m.Eng'!N$4</f>
        <v>14 Haziran 2015 - 17:50</v>
      </c>
      <c r="M158" s="147" t="s">
        <v>374</v>
      </c>
    </row>
    <row r="159" spans="1:13" s="306" customFormat="1" ht="26.25" customHeight="1" x14ac:dyDescent="0.2">
      <c r="A159" s="141">
        <v>481</v>
      </c>
      <c r="B159" s="235" t="s">
        <v>514</v>
      </c>
      <c r="C159" s="237">
        <f>'3000m.Eng'!C34</f>
        <v>0</v>
      </c>
      <c r="D159" s="239">
        <f>'3000m.Eng'!D34</f>
        <v>0</v>
      </c>
      <c r="E159" s="239">
        <f>'3000m.Eng'!E34</f>
        <v>0</v>
      </c>
      <c r="F159" s="240">
        <f>'3000m.Eng'!F34</f>
        <v>0</v>
      </c>
      <c r="G159" s="238">
        <f>'3000m.Eng'!A34</f>
        <v>0</v>
      </c>
      <c r="H159" s="149" t="s">
        <v>387</v>
      </c>
      <c r="I159" s="304"/>
      <c r="J159" s="143" t="str">
        <f>'YARIŞMA BİLGİLERİ'!$F$21</f>
        <v>Yıldız Kızlar</v>
      </c>
      <c r="K159" s="305" t="str">
        <f t="shared" si="2"/>
        <v>İSTANBUL-3.Ulusal Bayrak Festivali Yarışmaları ve Olimpik Baraj Yarışmaları</v>
      </c>
      <c r="L159" s="147" t="str">
        <f>'3000m.Eng'!N$4</f>
        <v>14 Haziran 2015 - 17:50</v>
      </c>
      <c r="M159" s="147" t="s">
        <v>374</v>
      </c>
    </row>
    <row r="160" spans="1:13" s="306" customFormat="1" ht="26.25" customHeight="1" x14ac:dyDescent="0.2">
      <c r="A160" s="141">
        <v>482</v>
      </c>
      <c r="B160" s="235" t="s">
        <v>314</v>
      </c>
      <c r="C160" s="237">
        <f>'400m.'!C8</f>
        <v>36932</v>
      </c>
      <c r="D160" s="239" t="str">
        <f>'400m.'!D8</f>
        <v>SONGÜL ERBEK</v>
      </c>
      <c r="E160" s="239" t="str">
        <f>'400m.'!E8</f>
        <v>İSTANBUL-ÜSKÜDAR BELEDİYESİ S.K.</v>
      </c>
      <c r="F160" s="240">
        <f>'400m.'!F8</f>
        <v>10403</v>
      </c>
      <c r="G160" s="238">
        <f>'400m.'!A8</f>
        <v>1</v>
      </c>
      <c r="H160" s="149" t="s">
        <v>311</v>
      </c>
      <c r="I160" s="304"/>
      <c r="J160" s="143" t="str">
        <f>'YARIŞMA BİLGİLERİ'!$F$21</f>
        <v>Yıldız Kızlar</v>
      </c>
      <c r="K160" s="305" t="str">
        <f t="shared" si="2"/>
        <v>İSTANBUL-3.Ulusal Bayrak Festivali Yarışmaları ve Olimpik Baraj Yarışmaları</v>
      </c>
      <c r="L160" s="147" t="str">
        <f>'400m.'!N$4</f>
        <v>14 Haziran 2015 - 15:55</v>
      </c>
      <c r="M160" s="147" t="s">
        <v>374</v>
      </c>
    </row>
    <row r="161" spans="1:13" s="306" customFormat="1" ht="26.25" customHeight="1" x14ac:dyDescent="0.2">
      <c r="A161" s="141">
        <v>483</v>
      </c>
      <c r="B161" s="235" t="s">
        <v>314</v>
      </c>
      <c r="C161" s="237">
        <f>'400m.'!C9</f>
        <v>37015</v>
      </c>
      <c r="D161" s="239" t="str">
        <f>'400m.'!D9</f>
        <v>NURCAN ÖZ</v>
      </c>
      <c r="E161" s="239" t="str">
        <f>'400m.'!E9</f>
        <v>İSTANBUL-ÜSKÜDAR BELEDİYESİ S.K.</v>
      </c>
      <c r="F161" s="240">
        <f>'400m.'!F9</f>
        <v>10730</v>
      </c>
      <c r="G161" s="238">
        <f>'400m.'!A9</f>
        <v>2</v>
      </c>
      <c r="H161" s="149" t="s">
        <v>311</v>
      </c>
      <c r="I161" s="304"/>
      <c r="J161" s="143" t="str">
        <f>'YARIŞMA BİLGİLERİ'!$F$21</f>
        <v>Yıldız Kızlar</v>
      </c>
      <c r="K161" s="305" t="str">
        <f t="shared" si="2"/>
        <v>İSTANBUL-3.Ulusal Bayrak Festivali Yarışmaları ve Olimpik Baraj Yarışmaları</v>
      </c>
      <c r="L161" s="147" t="str">
        <f>'400m.'!N$4</f>
        <v>14 Haziran 2015 - 15:55</v>
      </c>
      <c r="M161" s="147" t="s">
        <v>374</v>
      </c>
    </row>
    <row r="162" spans="1:13" s="306" customFormat="1" ht="26.25" customHeight="1" x14ac:dyDescent="0.2">
      <c r="A162" s="141">
        <v>484</v>
      </c>
      <c r="B162" s="235" t="s">
        <v>314</v>
      </c>
      <c r="C162" s="237">
        <f>'400m.'!C10</f>
        <v>0</v>
      </c>
      <c r="D162" s="239">
        <f>'400m.'!D10</f>
        <v>0</v>
      </c>
      <c r="E162" s="239">
        <f>'400m.'!E10</f>
        <v>0</v>
      </c>
      <c r="F162" s="240">
        <f>'400m.'!F10</f>
        <v>0</v>
      </c>
      <c r="G162" s="238">
        <f>'400m.'!A10</f>
        <v>0</v>
      </c>
      <c r="H162" s="149" t="s">
        <v>311</v>
      </c>
      <c r="I162" s="304"/>
      <c r="J162" s="143" t="str">
        <f>'YARIŞMA BİLGİLERİ'!$F$21</f>
        <v>Yıldız Kızlar</v>
      </c>
      <c r="K162" s="305" t="str">
        <f t="shared" si="2"/>
        <v>İSTANBUL-3.Ulusal Bayrak Festivali Yarışmaları ve Olimpik Baraj Yarışmaları</v>
      </c>
      <c r="L162" s="147" t="str">
        <f>'400m.'!N$4</f>
        <v>14 Haziran 2015 - 15:55</v>
      </c>
      <c r="M162" s="147" t="s">
        <v>374</v>
      </c>
    </row>
    <row r="163" spans="1:13" s="306" customFormat="1" ht="26.25" customHeight="1" x14ac:dyDescent="0.2">
      <c r="A163" s="141">
        <v>485</v>
      </c>
      <c r="B163" s="235" t="s">
        <v>314</v>
      </c>
      <c r="C163" s="237">
        <f>'400m.'!C11</f>
        <v>0</v>
      </c>
      <c r="D163" s="239">
        <f>'400m.'!D11</f>
        <v>0</v>
      </c>
      <c r="E163" s="239">
        <f>'400m.'!E11</f>
        <v>0</v>
      </c>
      <c r="F163" s="240">
        <f>'400m.'!F11</f>
        <v>0</v>
      </c>
      <c r="G163" s="238">
        <f>'400m.'!A11</f>
        <v>0</v>
      </c>
      <c r="H163" s="149" t="s">
        <v>311</v>
      </c>
      <c r="I163" s="304"/>
      <c r="J163" s="143" t="str">
        <f>'YARIŞMA BİLGİLERİ'!$F$21</f>
        <v>Yıldız Kızlar</v>
      </c>
      <c r="K163" s="305" t="str">
        <f t="shared" si="2"/>
        <v>İSTANBUL-3.Ulusal Bayrak Festivali Yarışmaları ve Olimpik Baraj Yarışmaları</v>
      </c>
      <c r="L163" s="147" t="str">
        <f>'400m.'!N$4</f>
        <v>14 Haziran 2015 - 15:55</v>
      </c>
      <c r="M163" s="147" t="s">
        <v>374</v>
      </c>
    </row>
    <row r="164" spans="1:13" s="306" customFormat="1" ht="26.25" customHeight="1" x14ac:dyDescent="0.2">
      <c r="A164" s="141">
        <v>486</v>
      </c>
      <c r="B164" s="235" t="s">
        <v>314</v>
      </c>
      <c r="C164" s="237">
        <f>'400m.'!C12</f>
        <v>0</v>
      </c>
      <c r="D164" s="239">
        <f>'400m.'!D12</f>
        <v>0</v>
      </c>
      <c r="E164" s="239">
        <f>'400m.'!E12</f>
        <v>0</v>
      </c>
      <c r="F164" s="240">
        <f>'400m.'!F12</f>
        <v>0</v>
      </c>
      <c r="G164" s="238">
        <f>'400m.'!A12</f>
        <v>0</v>
      </c>
      <c r="H164" s="149" t="s">
        <v>311</v>
      </c>
      <c r="I164" s="304"/>
      <c r="J164" s="143" t="str">
        <f>'YARIŞMA BİLGİLERİ'!$F$21</f>
        <v>Yıldız Kızlar</v>
      </c>
      <c r="K164" s="305" t="str">
        <f t="shared" si="2"/>
        <v>İSTANBUL-3.Ulusal Bayrak Festivali Yarışmaları ve Olimpik Baraj Yarışmaları</v>
      </c>
      <c r="L164" s="147" t="str">
        <f>'400m.'!N$4</f>
        <v>14 Haziran 2015 - 15:55</v>
      </c>
      <c r="M164" s="147" t="s">
        <v>374</v>
      </c>
    </row>
    <row r="165" spans="1:13" s="306" customFormat="1" ht="26.25" customHeight="1" x14ac:dyDescent="0.2">
      <c r="A165" s="141">
        <v>487</v>
      </c>
      <c r="B165" s="235" t="s">
        <v>314</v>
      </c>
      <c r="C165" s="237">
        <f>'400m.'!C13</f>
        <v>0</v>
      </c>
      <c r="D165" s="239">
        <f>'400m.'!D13</f>
        <v>0</v>
      </c>
      <c r="E165" s="239">
        <f>'400m.'!E13</f>
        <v>0</v>
      </c>
      <c r="F165" s="240">
        <f>'400m.'!F13</f>
        <v>0</v>
      </c>
      <c r="G165" s="238">
        <f>'400m.'!A13</f>
        <v>0</v>
      </c>
      <c r="H165" s="149" t="s">
        <v>311</v>
      </c>
      <c r="I165" s="304"/>
      <c r="J165" s="143" t="str">
        <f>'YARIŞMA BİLGİLERİ'!$F$21</f>
        <v>Yıldız Kızlar</v>
      </c>
      <c r="K165" s="305" t="str">
        <f t="shared" si="2"/>
        <v>İSTANBUL-3.Ulusal Bayrak Festivali Yarışmaları ve Olimpik Baraj Yarışmaları</v>
      </c>
      <c r="L165" s="147" t="str">
        <f>'400m.'!N$4</f>
        <v>14 Haziran 2015 - 15:55</v>
      </c>
      <c r="M165" s="147" t="s">
        <v>374</v>
      </c>
    </row>
    <row r="166" spans="1:13" s="306" customFormat="1" ht="26.25" customHeight="1" x14ac:dyDescent="0.2">
      <c r="A166" s="141">
        <v>488</v>
      </c>
      <c r="B166" s="235" t="s">
        <v>314</v>
      </c>
      <c r="C166" s="237" t="e">
        <f>'400m.'!#REF!</f>
        <v>#REF!</v>
      </c>
      <c r="D166" s="239" t="e">
        <f>'400m.'!#REF!</f>
        <v>#REF!</v>
      </c>
      <c r="E166" s="239" t="e">
        <f>'400m.'!#REF!</f>
        <v>#REF!</v>
      </c>
      <c r="F166" s="240" t="e">
        <f>'400m.'!#REF!</f>
        <v>#REF!</v>
      </c>
      <c r="G166" s="238" t="e">
        <f>'400m.'!#REF!</f>
        <v>#REF!</v>
      </c>
      <c r="H166" s="149" t="s">
        <v>311</v>
      </c>
      <c r="I166" s="304"/>
      <c r="J166" s="143" t="str">
        <f>'YARIŞMA BİLGİLERİ'!$F$21</f>
        <v>Yıldız Kızlar</v>
      </c>
      <c r="K166" s="305" t="str">
        <f t="shared" si="2"/>
        <v>İSTANBUL-3.Ulusal Bayrak Festivali Yarışmaları ve Olimpik Baraj Yarışmaları</v>
      </c>
      <c r="L166" s="147" t="str">
        <f>'400m.'!N$4</f>
        <v>14 Haziran 2015 - 15:55</v>
      </c>
      <c r="M166" s="147" t="s">
        <v>374</v>
      </c>
    </row>
    <row r="167" spans="1:13" s="306" customFormat="1" ht="26.25" customHeight="1" x14ac:dyDescent="0.2">
      <c r="A167" s="141">
        <v>489</v>
      </c>
      <c r="B167" s="235" t="s">
        <v>314</v>
      </c>
      <c r="C167" s="237" t="e">
        <f>'400m.'!#REF!</f>
        <v>#REF!</v>
      </c>
      <c r="D167" s="239" t="e">
        <f>'400m.'!#REF!</f>
        <v>#REF!</v>
      </c>
      <c r="E167" s="239" t="e">
        <f>'400m.'!#REF!</f>
        <v>#REF!</v>
      </c>
      <c r="F167" s="240" t="e">
        <f>'400m.'!#REF!</f>
        <v>#REF!</v>
      </c>
      <c r="G167" s="238" t="e">
        <f>'400m.'!#REF!</f>
        <v>#REF!</v>
      </c>
      <c r="H167" s="149" t="s">
        <v>311</v>
      </c>
      <c r="I167" s="304"/>
      <c r="J167" s="143" t="str">
        <f>'YARIŞMA BİLGİLERİ'!$F$21</f>
        <v>Yıldız Kızlar</v>
      </c>
      <c r="K167" s="305" t="str">
        <f t="shared" si="2"/>
        <v>İSTANBUL-3.Ulusal Bayrak Festivali Yarışmaları ve Olimpik Baraj Yarışmaları</v>
      </c>
      <c r="L167" s="147" t="str">
        <f>'400m.'!N$4</f>
        <v>14 Haziran 2015 - 15:55</v>
      </c>
      <c r="M167" s="147" t="s">
        <v>374</v>
      </c>
    </row>
    <row r="168" spans="1:13" s="306" customFormat="1" ht="26.25" customHeight="1" x14ac:dyDescent="0.2">
      <c r="A168" s="141">
        <v>490</v>
      </c>
      <c r="B168" s="235" t="s">
        <v>314</v>
      </c>
      <c r="C168" s="237">
        <f>'400m.'!C14</f>
        <v>0</v>
      </c>
      <c r="D168" s="239">
        <f>'400m.'!D14</f>
        <v>0</v>
      </c>
      <c r="E168" s="239">
        <f>'400m.'!E14</f>
        <v>0</v>
      </c>
      <c r="F168" s="240">
        <f>'400m.'!F14</f>
        <v>0</v>
      </c>
      <c r="G168" s="238">
        <f>'400m.'!A14</f>
        <v>0</v>
      </c>
      <c r="H168" s="149" t="s">
        <v>311</v>
      </c>
      <c r="I168" s="304"/>
      <c r="J168" s="143" t="str">
        <f>'YARIŞMA BİLGİLERİ'!$F$21</f>
        <v>Yıldız Kızlar</v>
      </c>
      <c r="K168" s="305" t="str">
        <f t="shared" si="2"/>
        <v>İSTANBUL-3.Ulusal Bayrak Festivali Yarışmaları ve Olimpik Baraj Yarışmaları</v>
      </c>
      <c r="L168" s="147" t="str">
        <f>'400m.'!N$4</f>
        <v>14 Haziran 2015 - 15:55</v>
      </c>
      <c r="M168" s="147" t="s">
        <v>374</v>
      </c>
    </row>
    <row r="169" spans="1:13" s="306" customFormat="1" ht="26.25" customHeight="1" x14ac:dyDescent="0.2">
      <c r="A169" s="141">
        <v>491</v>
      </c>
      <c r="B169" s="235" t="s">
        <v>314</v>
      </c>
      <c r="C169" s="237">
        <f>'400m.'!C15</f>
        <v>0</v>
      </c>
      <c r="D169" s="239">
        <f>'400m.'!D15</f>
        <v>0</v>
      </c>
      <c r="E169" s="239">
        <f>'400m.'!E15</f>
        <v>0</v>
      </c>
      <c r="F169" s="240">
        <f>'400m.'!F15</f>
        <v>0</v>
      </c>
      <c r="G169" s="238">
        <f>'400m.'!A15</f>
        <v>0</v>
      </c>
      <c r="H169" s="149" t="s">
        <v>311</v>
      </c>
      <c r="I169" s="304"/>
      <c r="J169" s="143" t="str">
        <f>'YARIŞMA BİLGİLERİ'!$F$21</f>
        <v>Yıldız Kızlar</v>
      </c>
      <c r="K169" s="305" t="str">
        <f t="shared" si="2"/>
        <v>İSTANBUL-3.Ulusal Bayrak Festivali Yarışmaları ve Olimpik Baraj Yarışmaları</v>
      </c>
      <c r="L169" s="147" t="str">
        <f>'400m.'!N$4</f>
        <v>14 Haziran 2015 - 15:55</v>
      </c>
      <c r="M169" s="147" t="s">
        <v>374</v>
      </c>
    </row>
    <row r="170" spans="1:13" s="306" customFormat="1" ht="26.25" customHeight="1" x14ac:dyDescent="0.2">
      <c r="A170" s="141">
        <v>492</v>
      </c>
      <c r="B170" s="235" t="s">
        <v>314</v>
      </c>
      <c r="C170" s="237">
        <f>'400m.'!C16</f>
        <v>0</v>
      </c>
      <c r="D170" s="239">
        <f>'400m.'!D16</f>
        <v>0</v>
      </c>
      <c r="E170" s="239">
        <f>'400m.'!E16</f>
        <v>0</v>
      </c>
      <c r="F170" s="240">
        <f>'400m.'!F16</f>
        <v>0</v>
      </c>
      <c r="G170" s="238">
        <f>'400m.'!A16</f>
        <v>0</v>
      </c>
      <c r="H170" s="149" t="s">
        <v>311</v>
      </c>
      <c r="I170" s="304"/>
      <c r="J170" s="143" t="str">
        <f>'YARIŞMA BİLGİLERİ'!$F$21</f>
        <v>Yıldız Kızlar</v>
      </c>
      <c r="K170" s="305" t="str">
        <f t="shared" si="2"/>
        <v>İSTANBUL-3.Ulusal Bayrak Festivali Yarışmaları ve Olimpik Baraj Yarışmaları</v>
      </c>
      <c r="L170" s="147" t="str">
        <f>'400m.'!N$4</f>
        <v>14 Haziran 2015 - 15:55</v>
      </c>
      <c r="M170" s="147" t="s">
        <v>374</v>
      </c>
    </row>
    <row r="171" spans="1:13" s="306" customFormat="1" ht="26.25" customHeight="1" x14ac:dyDescent="0.2">
      <c r="A171" s="141">
        <v>493</v>
      </c>
      <c r="B171" s="235" t="s">
        <v>314</v>
      </c>
      <c r="C171" s="237">
        <f>'400m.'!C17</f>
        <v>0</v>
      </c>
      <c r="D171" s="239">
        <f>'400m.'!D17</f>
        <v>0</v>
      </c>
      <c r="E171" s="239">
        <f>'400m.'!E17</f>
        <v>0</v>
      </c>
      <c r="F171" s="240">
        <f>'400m.'!F17</f>
        <v>0</v>
      </c>
      <c r="G171" s="238">
        <f>'400m.'!A17</f>
        <v>0</v>
      </c>
      <c r="H171" s="149" t="s">
        <v>311</v>
      </c>
      <c r="I171" s="304"/>
      <c r="J171" s="143" t="str">
        <f>'YARIŞMA BİLGİLERİ'!$F$21</f>
        <v>Yıldız Kızlar</v>
      </c>
      <c r="K171" s="305" t="str">
        <f t="shared" si="2"/>
        <v>İSTANBUL-3.Ulusal Bayrak Festivali Yarışmaları ve Olimpik Baraj Yarışmaları</v>
      </c>
      <c r="L171" s="147" t="str">
        <f>'400m.'!N$4</f>
        <v>14 Haziran 2015 - 15:55</v>
      </c>
      <c r="M171" s="147" t="s">
        <v>374</v>
      </c>
    </row>
    <row r="172" spans="1:13" s="306" customFormat="1" ht="26.25" customHeight="1" x14ac:dyDescent="0.2">
      <c r="A172" s="141">
        <v>494</v>
      </c>
      <c r="B172" s="235" t="s">
        <v>314</v>
      </c>
      <c r="C172" s="237">
        <f>'400m.'!C18</f>
        <v>0</v>
      </c>
      <c r="D172" s="239">
        <f>'400m.'!D18</f>
        <v>0</v>
      </c>
      <c r="E172" s="239">
        <f>'400m.'!E18</f>
        <v>0</v>
      </c>
      <c r="F172" s="240">
        <f>'400m.'!F18</f>
        <v>0</v>
      </c>
      <c r="G172" s="238">
        <f>'400m.'!A18</f>
        <v>0</v>
      </c>
      <c r="H172" s="149" t="s">
        <v>311</v>
      </c>
      <c r="I172" s="304"/>
      <c r="J172" s="143" t="str">
        <f>'YARIŞMA BİLGİLERİ'!$F$21</f>
        <v>Yıldız Kızlar</v>
      </c>
      <c r="K172" s="305" t="str">
        <f t="shared" si="2"/>
        <v>İSTANBUL-3.Ulusal Bayrak Festivali Yarışmaları ve Olimpik Baraj Yarışmaları</v>
      </c>
      <c r="L172" s="147" t="str">
        <f>'400m.'!N$4</f>
        <v>14 Haziran 2015 - 15:55</v>
      </c>
      <c r="M172" s="147" t="s">
        <v>374</v>
      </c>
    </row>
    <row r="173" spans="1:13" s="306" customFormat="1" ht="26.25" customHeight="1" x14ac:dyDescent="0.2">
      <c r="A173" s="141">
        <v>495</v>
      </c>
      <c r="B173" s="235" t="s">
        <v>314</v>
      </c>
      <c r="C173" s="237">
        <f>'400m.'!C19</f>
        <v>0</v>
      </c>
      <c r="D173" s="239">
        <f>'400m.'!D19</f>
        <v>0</v>
      </c>
      <c r="E173" s="239">
        <f>'400m.'!E19</f>
        <v>0</v>
      </c>
      <c r="F173" s="240">
        <f>'400m.'!F19</f>
        <v>0</v>
      </c>
      <c r="G173" s="238">
        <f>'400m.'!A19</f>
        <v>0</v>
      </c>
      <c r="H173" s="149" t="s">
        <v>311</v>
      </c>
      <c r="I173" s="304"/>
      <c r="J173" s="143" t="str">
        <f>'YARIŞMA BİLGİLERİ'!$F$21</f>
        <v>Yıldız Kızlar</v>
      </c>
      <c r="K173" s="305" t="str">
        <f t="shared" si="2"/>
        <v>İSTANBUL-3.Ulusal Bayrak Festivali Yarışmaları ve Olimpik Baraj Yarışmaları</v>
      </c>
      <c r="L173" s="147" t="str">
        <f>'400m.'!N$4</f>
        <v>14 Haziran 2015 - 15:55</v>
      </c>
      <c r="M173" s="147" t="s">
        <v>374</v>
      </c>
    </row>
    <row r="174" spans="1:13" s="306" customFormat="1" ht="26.25" customHeight="1" x14ac:dyDescent="0.2">
      <c r="A174" s="141">
        <v>496</v>
      </c>
      <c r="B174" s="235" t="s">
        <v>314</v>
      </c>
      <c r="C174" s="237">
        <f>'400m.'!C20</f>
        <v>0</v>
      </c>
      <c r="D174" s="239">
        <f>'400m.'!D20</f>
        <v>0</v>
      </c>
      <c r="E174" s="239">
        <f>'400m.'!E20</f>
        <v>0</v>
      </c>
      <c r="F174" s="240">
        <f>'400m.'!F20</f>
        <v>0</v>
      </c>
      <c r="G174" s="238">
        <f>'400m.'!A20</f>
        <v>0</v>
      </c>
      <c r="H174" s="149" t="s">
        <v>311</v>
      </c>
      <c r="I174" s="304"/>
      <c r="J174" s="143" t="str">
        <f>'YARIŞMA BİLGİLERİ'!$F$21</f>
        <v>Yıldız Kızlar</v>
      </c>
      <c r="K174" s="305" t="str">
        <f t="shared" si="2"/>
        <v>İSTANBUL-3.Ulusal Bayrak Festivali Yarışmaları ve Olimpik Baraj Yarışmaları</v>
      </c>
      <c r="L174" s="147" t="str">
        <f>'400m.'!N$4</f>
        <v>14 Haziran 2015 - 15:55</v>
      </c>
      <c r="M174" s="147" t="s">
        <v>374</v>
      </c>
    </row>
    <row r="175" spans="1:13" s="306" customFormat="1" ht="26.25" customHeight="1" x14ac:dyDescent="0.2">
      <c r="A175" s="141">
        <v>506</v>
      </c>
      <c r="B175" s="235" t="s">
        <v>314</v>
      </c>
      <c r="C175" s="237">
        <f>'400m.'!C21</f>
        <v>0</v>
      </c>
      <c r="D175" s="239">
        <f>'400m.'!D21</f>
        <v>0</v>
      </c>
      <c r="E175" s="239">
        <f>'400m.'!E21</f>
        <v>0</v>
      </c>
      <c r="F175" s="240">
        <f>'400m.'!F21</f>
        <v>0</v>
      </c>
      <c r="G175" s="238">
        <f>'400m.'!A21</f>
        <v>0</v>
      </c>
      <c r="H175" s="149" t="s">
        <v>311</v>
      </c>
      <c r="I175" s="304"/>
      <c r="J175" s="143" t="str">
        <f>'YARIŞMA BİLGİLERİ'!$F$21</f>
        <v>Yıldız Kızlar</v>
      </c>
      <c r="K175" s="305" t="str">
        <f t="shared" si="2"/>
        <v>İSTANBUL-3.Ulusal Bayrak Festivali Yarışmaları ve Olimpik Baraj Yarışmaları</v>
      </c>
      <c r="L175" s="147" t="str">
        <f>'400m.'!N$4</f>
        <v>14 Haziran 2015 - 15:55</v>
      </c>
      <c r="M175" s="147" t="s">
        <v>374</v>
      </c>
    </row>
    <row r="176" spans="1:13" s="306" customFormat="1" ht="26.25" customHeight="1" x14ac:dyDescent="0.2">
      <c r="A176" s="141">
        <v>507</v>
      </c>
      <c r="B176" s="235" t="s">
        <v>314</v>
      </c>
      <c r="C176" s="237" t="e">
        <f>'400m.'!#REF!</f>
        <v>#REF!</v>
      </c>
      <c r="D176" s="239" t="e">
        <f>'400m.'!#REF!</f>
        <v>#REF!</v>
      </c>
      <c r="E176" s="239" t="e">
        <f>'400m.'!#REF!</f>
        <v>#REF!</v>
      </c>
      <c r="F176" s="240" t="e">
        <f>'400m.'!#REF!</f>
        <v>#REF!</v>
      </c>
      <c r="G176" s="238" t="e">
        <f>'400m.'!#REF!</f>
        <v>#REF!</v>
      </c>
      <c r="H176" s="149" t="s">
        <v>311</v>
      </c>
      <c r="I176" s="304"/>
      <c r="J176" s="143" t="str">
        <f>'YARIŞMA BİLGİLERİ'!$F$21</f>
        <v>Yıldız Kızlar</v>
      </c>
      <c r="K176" s="305" t="str">
        <f t="shared" si="2"/>
        <v>İSTANBUL-3.Ulusal Bayrak Festivali Yarışmaları ve Olimpik Baraj Yarışmaları</v>
      </c>
      <c r="L176" s="147" t="str">
        <f>'400m.'!N$4</f>
        <v>14 Haziran 2015 - 15:55</v>
      </c>
      <c r="M176" s="147" t="s">
        <v>374</v>
      </c>
    </row>
    <row r="177" spans="1:13" s="306" customFormat="1" ht="26.25" customHeight="1" x14ac:dyDescent="0.2">
      <c r="A177" s="141">
        <v>508</v>
      </c>
      <c r="B177" s="235" t="s">
        <v>314</v>
      </c>
      <c r="C177" s="237" t="e">
        <f>'400m.'!#REF!</f>
        <v>#REF!</v>
      </c>
      <c r="D177" s="239" t="e">
        <f>'400m.'!#REF!</f>
        <v>#REF!</v>
      </c>
      <c r="E177" s="239" t="e">
        <f>'400m.'!#REF!</f>
        <v>#REF!</v>
      </c>
      <c r="F177" s="240" t="e">
        <f>'400m.'!#REF!</f>
        <v>#REF!</v>
      </c>
      <c r="G177" s="238" t="e">
        <f>'400m.'!#REF!</f>
        <v>#REF!</v>
      </c>
      <c r="H177" s="149" t="s">
        <v>311</v>
      </c>
      <c r="I177" s="304"/>
      <c r="J177" s="143" t="str">
        <f>'YARIŞMA BİLGİLERİ'!$F$21</f>
        <v>Yıldız Kızlar</v>
      </c>
      <c r="K177" s="305" t="str">
        <f t="shared" si="2"/>
        <v>İSTANBUL-3.Ulusal Bayrak Festivali Yarışmaları ve Olimpik Baraj Yarışmaları</v>
      </c>
      <c r="L177" s="147" t="str">
        <f>'400m.'!N$4</f>
        <v>14 Haziran 2015 - 15:55</v>
      </c>
      <c r="M177" s="147" t="s">
        <v>374</v>
      </c>
    </row>
    <row r="178" spans="1:13" s="306" customFormat="1" ht="26.25" customHeight="1" x14ac:dyDescent="0.2">
      <c r="A178" s="141">
        <v>509</v>
      </c>
      <c r="B178" s="235" t="s">
        <v>314</v>
      </c>
      <c r="C178" s="237" t="e">
        <f>'400m.'!#REF!</f>
        <v>#REF!</v>
      </c>
      <c r="D178" s="239" t="e">
        <f>'400m.'!#REF!</f>
        <v>#REF!</v>
      </c>
      <c r="E178" s="239" t="e">
        <f>'400m.'!#REF!</f>
        <v>#REF!</v>
      </c>
      <c r="F178" s="240" t="e">
        <f>'400m.'!#REF!</f>
        <v>#REF!</v>
      </c>
      <c r="G178" s="238" t="e">
        <f>'400m.'!#REF!</f>
        <v>#REF!</v>
      </c>
      <c r="H178" s="149" t="s">
        <v>311</v>
      </c>
      <c r="I178" s="304"/>
      <c r="J178" s="143" t="str">
        <f>'YARIŞMA BİLGİLERİ'!$F$21</f>
        <v>Yıldız Kızlar</v>
      </c>
      <c r="K178" s="305" t="str">
        <f t="shared" si="2"/>
        <v>İSTANBUL-3.Ulusal Bayrak Festivali Yarışmaları ve Olimpik Baraj Yarışmaları</v>
      </c>
      <c r="L178" s="147" t="str">
        <f>'400m.'!N$4</f>
        <v>14 Haziran 2015 - 15:55</v>
      </c>
      <c r="M178" s="147" t="s">
        <v>374</v>
      </c>
    </row>
    <row r="179" spans="1:13" s="306" customFormat="1" ht="26.25" customHeight="1" x14ac:dyDescent="0.2">
      <c r="A179" s="141">
        <v>510</v>
      </c>
      <c r="B179" s="235" t="s">
        <v>314</v>
      </c>
      <c r="C179" s="237" t="e">
        <f>'400m.'!#REF!</f>
        <v>#REF!</v>
      </c>
      <c r="D179" s="239" t="e">
        <f>'400m.'!#REF!</f>
        <v>#REF!</v>
      </c>
      <c r="E179" s="239" t="e">
        <f>'400m.'!#REF!</f>
        <v>#REF!</v>
      </c>
      <c r="F179" s="240" t="e">
        <f>'400m.'!#REF!</f>
        <v>#REF!</v>
      </c>
      <c r="G179" s="238" t="e">
        <f>'400m.'!#REF!</f>
        <v>#REF!</v>
      </c>
      <c r="H179" s="149" t="s">
        <v>311</v>
      </c>
      <c r="I179" s="304"/>
      <c r="J179" s="143" t="str">
        <f>'YARIŞMA BİLGİLERİ'!$F$21</f>
        <v>Yıldız Kızlar</v>
      </c>
      <c r="K179" s="305" t="str">
        <f t="shared" si="2"/>
        <v>İSTANBUL-3.Ulusal Bayrak Festivali Yarışmaları ve Olimpik Baraj Yarışmaları</v>
      </c>
      <c r="L179" s="147" t="str">
        <f>'400m.'!N$4</f>
        <v>14 Haziran 2015 - 15:55</v>
      </c>
      <c r="M179" s="147" t="s">
        <v>374</v>
      </c>
    </row>
    <row r="180" spans="1:13" s="306" customFormat="1" ht="26.25" customHeight="1" x14ac:dyDescent="0.2">
      <c r="A180" s="141">
        <v>511</v>
      </c>
      <c r="B180" s="235" t="s">
        <v>314</v>
      </c>
      <c r="C180" s="237" t="e">
        <f>'400m.'!#REF!</f>
        <v>#REF!</v>
      </c>
      <c r="D180" s="239" t="e">
        <f>'400m.'!#REF!</f>
        <v>#REF!</v>
      </c>
      <c r="E180" s="239" t="e">
        <f>'400m.'!#REF!</f>
        <v>#REF!</v>
      </c>
      <c r="F180" s="240" t="e">
        <f>'400m.'!#REF!</f>
        <v>#REF!</v>
      </c>
      <c r="G180" s="238" t="e">
        <f>'400m.'!#REF!</f>
        <v>#REF!</v>
      </c>
      <c r="H180" s="149" t="s">
        <v>311</v>
      </c>
      <c r="I180" s="304"/>
      <c r="J180" s="143" t="str">
        <f>'YARIŞMA BİLGİLERİ'!$F$21</f>
        <v>Yıldız Kızlar</v>
      </c>
      <c r="K180" s="305" t="str">
        <f t="shared" si="2"/>
        <v>İSTANBUL-3.Ulusal Bayrak Festivali Yarışmaları ve Olimpik Baraj Yarışmaları</v>
      </c>
      <c r="L180" s="147" t="str">
        <f>'400m.'!N$4</f>
        <v>14 Haziran 2015 - 15:55</v>
      </c>
      <c r="M180" s="147" t="s">
        <v>374</v>
      </c>
    </row>
    <row r="181" spans="1:13" s="306" customFormat="1" ht="26.25" customHeight="1" x14ac:dyDescent="0.2">
      <c r="A181" s="141">
        <v>512</v>
      </c>
      <c r="B181" s="235" t="s">
        <v>314</v>
      </c>
      <c r="C181" s="237" t="e">
        <f>'400m.'!#REF!</f>
        <v>#REF!</v>
      </c>
      <c r="D181" s="239" t="e">
        <f>'400m.'!#REF!</f>
        <v>#REF!</v>
      </c>
      <c r="E181" s="239" t="e">
        <f>'400m.'!#REF!</f>
        <v>#REF!</v>
      </c>
      <c r="F181" s="240" t="e">
        <f>'400m.'!#REF!</f>
        <v>#REF!</v>
      </c>
      <c r="G181" s="238" t="e">
        <f>'400m.'!#REF!</f>
        <v>#REF!</v>
      </c>
      <c r="H181" s="149" t="s">
        <v>311</v>
      </c>
      <c r="I181" s="304"/>
      <c r="J181" s="143" t="str">
        <f>'YARIŞMA BİLGİLERİ'!$F$21</f>
        <v>Yıldız Kızlar</v>
      </c>
      <c r="K181" s="305" t="str">
        <f t="shared" si="2"/>
        <v>İSTANBUL-3.Ulusal Bayrak Festivali Yarışmaları ve Olimpik Baraj Yarışmaları</v>
      </c>
      <c r="L181" s="147" t="str">
        <f>'400m.'!N$4</f>
        <v>14 Haziran 2015 - 15:55</v>
      </c>
      <c r="M181" s="147" t="s">
        <v>374</v>
      </c>
    </row>
    <row r="182" spans="1:13" s="306" customFormat="1" ht="26.25" customHeight="1" x14ac:dyDescent="0.2">
      <c r="A182" s="141">
        <v>513</v>
      </c>
      <c r="B182" s="235" t="s">
        <v>314</v>
      </c>
      <c r="C182" s="237" t="e">
        <f>'400m.'!#REF!</f>
        <v>#REF!</v>
      </c>
      <c r="D182" s="239" t="e">
        <f>'400m.'!#REF!</f>
        <v>#REF!</v>
      </c>
      <c r="E182" s="239" t="e">
        <f>'400m.'!#REF!</f>
        <v>#REF!</v>
      </c>
      <c r="F182" s="240" t="e">
        <f>'400m.'!#REF!</f>
        <v>#REF!</v>
      </c>
      <c r="G182" s="238" t="e">
        <f>'400m.'!#REF!</f>
        <v>#REF!</v>
      </c>
      <c r="H182" s="149" t="s">
        <v>311</v>
      </c>
      <c r="I182" s="304"/>
      <c r="J182" s="143" t="str">
        <f>'YARIŞMA BİLGİLERİ'!$F$21</f>
        <v>Yıldız Kızlar</v>
      </c>
      <c r="K182" s="305" t="str">
        <f t="shared" si="2"/>
        <v>İSTANBUL-3.Ulusal Bayrak Festivali Yarışmaları ve Olimpik Baraj Yarışmaları</v>
      </c>
      <c r="L182" s="147" t="str">
        <f>'400m.'!N$4</f>
        <v>14 Haziran 2015 - 15:55</v>
      </c>
      <c r="M182" s="147" t="s">
        <v>374</v>
      </c>
    </row>
    <row r="183" spans="1:13" s="306" customFormat="1" ht="26.25" customHeight="1" x14ac:dyDescent="0.2">
      <c r="A183" s="141">
        <v>514</v>
      </c>
      <c r="B183" s="235" t="s">
        <v>314</v>
      </c>
      <c r="C183" s="237" t="e">
        <f>'400m.'!#REF!</f>
        <v>#REF!</v>
      </c>
      <c r="D183" s="239" t="e">
        <f>'400m.'!#REF!</f>
        <v>#REF!</v>
      </c>
      <c r="E183" s="239" t="e">
        <f>'400m.'!#REF!</f>
        <v>#REF!</v>
      </c>
      <c r="F183" s="240" t="e">
        <f>'400m.'!#REF!</f>
        <v>#REF!</v>
      </c>
      <c r="G183" s="238" t="e">
        <f>'400m.'!#REF!</f>
        <v>#REF!</v>
      </c>
      <c r="H183" s="149" t="s">
        <v>311</v>
      </c>
      <c r="I183" s="304"/>
      <c r="J183" s="143" t="str">
        <f>'YARIŞMA BİLGİLERİ'!$F$21</f>
        <v>Yıldız Kızlar</v>
      </c>
      <c r="K183" s="305" t="str">
        <f t="shared" si="2"/>
        <v>İSTANBUL-3.Ulusal Bayrak Festivali Yarışmaları ve Olimpik Baraj Yarışmaları</v>
      </c>
      <c r="L183" s="147" t="str">
        <f>'400m.'!N$4</f>
        <v>14 Haziran 2015 - 15:55</v>
      </c>
      <c r="M183" s="147" t="s">
        <v>374</v>
      </c>
    </row>
    <row r="184" spans="1:13" s="306" customFormat="1" ht="26.25" customHeight="1" x14ac:dyDescent="0.2">
      <c r="A184" s="141">
        <v>515</v>
      </c>
      <c r="B184" s="235" t="s">
        <v>314</v>
      </c>
      <c r="C184" s="237" t="e">
        <f>'400m.'!#REF!</f>
        <v>#REF!</v>
      </c>
      <c r="D184" s="239" t="e">
        <f>'400m.'!#REF!</f>
        <v>#REF!</v>
      </c>
      <c r="E184" s="239" t="e">
        <f>'400m.'!#REF!</f>
        <v>#REF!</v>
      </c>
      <c r="F184" s="240" t="e">
        <f>'400m.'!#REF!</f>
        <v>#REF!</v>
      </c>
      <c r="G184" s="238" t="e">
        <f>'400m.'!#REF!</f>
        <v>#REF!</v>
      </c>
      <c r="H184" s="149" t="s">
        <v>311</v>
      </c>
      <c r="I184" s="304"/>
      <c r="J184" s="143" t="str">
        <f>'YARIŞMA BİLGİLERİ'!$F$21</f>
        <v>Yıldız Kızlar</v>
      </c>
      <c r="K184" s="305" t="str">
        <f t="shared" si="2"/>
        <v>İSTANBUL-3.Ulusal Bayrak Festivali Yarışmaları ve Olimpik Baraj Yarışmaları</v>
      </c>
      <c r="L184" s="147" t="str">
        <f>'400m.'!N$4</f>
        <v>14 Haziran 2015 - 15:55</v>
      </c>
      <c r="M184" s="147" t="s">
        <v>374</v>
      </c>
    </row>
    <row r="185" spans="1:13" s="306" customFormat="1" ht="26.25" customHeight="1" x14ac:dyDescent="0.2">
      <c r="A185" s="141">
        <v>516</v>
      </c>
      <c r="B185" s="235" t="s">
        <v>314</v>
      </c>
      <c r="C185" s="237" t="e">
        <f>'400m.'!#REF!</f>
        <v>#REF!</v>
      </c>
      <c r="D185" s="239" t="e">
        <f>'400m.'!#REF!</f>
        <v>#REF!</v>
      </c>
      <c r="E185" s="239" t="e">
        <f>'400m.'!#REF!</f>
        <v>#REF!</v>
      </c>
      <c r="F185" s="240" t="e">
        <f>'400m.'!#REF!</f>
        <v>#REF!</v>
      </c>
      <c r="G185" s="238" t="e">
        <f>'400m.'!#REF!</f>
        <v>#REF!</v>
      </c>
      <c r="H185" s="149" t="s">
        <v>311</v>
      </c>
      <c r="I185" s="304"/>
      <c r="J185" s="143" t="str">
        <f>'YARIŞMA BİLGİLERİ'!$F$21</f>
        <v>Yıldız Kızlar</v>
      </c>
      <c r="K185" s="305" t="str">
        <f t="shared" si="2"/>
        <v>İSTANBUL-3.Ulusal Bayrak Festivali Yarışmaları ve Olimpik Baraj Yarışmaları</v>
      </c>
      <c r="L185" s="147" t="str">
        <f>'400m.'!N$4</f>
        <v>14 Haziran 2015 - 15:55</v>
      </c>
      <c r="M185" s="147" t="s">
        <v>374</v>
      </c>
    </row>
    <row r="186" spans="1:13" s="306" customFormat="1" ht="26.25" customHeight="1" x14ac:dyDescent="0.2">
      <c r="A186" s="141">
        <v>517</v>
      </c>
      <c r="B186" s="235" t="s">
        <v>314</v>
      </c>
      <c r="C186" s="237" t="e">
        <f>'400m.'!#REF!</f>
        <v>#REF!</v>
      </c>
      <c r="D186" s="239" t="e">
        <f>'400m.'!#REF!</f>
        <v>#REF!</v>
      </c>
      <c r="E186" s="239" t="e">
        <f>'400m.'!#REF!</f>
        <v>#REF!</v>
      </c>
      <c r="F186" s="240" t="e">
        <f>'400m.'!#REF!</f>
        <v>#REF!</v>
      </c>
      <c r="G186" s="238" t="e">
        <f>'400m.'!#REF!</f>
        <v>#REF!</v>
      </c>
      <c r="H186" s="149" t="s">
        <v>311</v>
      </c>
      <c r="I186" s="304"/>
      <c r="J186" s="143" t="str">
        <f>'YARIŞMA BİLGİLERİ'!$F$21</f>
        <v>Yıldız Kızlar</v>
      </c>
      <c r="K186" s="305" t="str">
        <f t="shared" si="2"/>
        <v>İSTANBUL-3.Ulusal Bayrak Festivali Yarışmaları ve Olimpik Baraj Yarışmaları</v>
      </c>
      <c r="L186" s="147" t="str">
        <f>'400m.'!N$4</f>
        <v>14 Haziran 2015 - 15:55</v>
      </c>
      <c r="M186" s="147" t="s">
        <v>374</v>
      </c>
    </row>
    <row r="187" spans="1:13" s="306" customFormat="1" ht="26.25" customHeight="1" x14ac:dyDescent="0.2">
      <c r="A187" s="141">
        <v>518</v>
      </c>
      <c r="B187" s="235" t="s">
        <v>314</v>
      </c>
      <c r="C187" s="237" t="e">
        <f>'400m.'!#REF!</f>
        <v>#REF!</v>
      </c>
      <c r="D187" s="239" t="e">
        <f>'400m.'!#REF!</f>
        <v>#REF!</v>
      </c>
      <c r="E187" s="239" t="e">
        <f>'400m.'!#REF!</f>
        <v>#REF!</v>
      </c>
      <c r="F187" s="240" t="e">
        <f>'400m.'!#REF!</f>
        <v>#REF!</v>
      </c>
      <c r="G187" s="238" t="e">
        <f>'400m.'!#REF!</f>
        <v>#REF!</v>
      </c>
      <c r="H187" s="149" t="s">
        <v>311</v>
      </c>
      <c r="I187" s="304"/>
      <c r="J187" s="143" t="str">
        <f>'YARIŞMA BİLGİLERİ'!$F$21</f>
        <v>Yıldız Kızlar</v>
      </c>
      <c r="K187" s="305" t="str">
        <f t="shared" si="2"/>
        <v>İSTANBUL-3.Ulusal Bayrak Festivali Yarışmaları ve Olimpik Baraj Yarışmaları</v>
      </c>
      <c r="L187" s="147" t="str">
        <f>'400m.'!N$4</f>
        <v>14 Haziran 2015 - 15:55</v>
      </c>
      <c r="M187" s="147" t="s">
        <v>374</v>
      </c>
    </row>
    <row r="188" spans="1:13" s="306" customFormat="1" ht="80.25" customHeight="1" x14ac:dyDescent="0.2">
      <c r="A188" s="141">
        <v>519</v>
      </c>
      <c r="B188" s="151" t="s">
        <v>495</v>
      </c>
      <c r="C188" s="142">
        <f>'4x100m.'!C8</f>
        <v>0</v>
      </c>
      <c r="D188" s="146">
        <f>'4x100m.'!D8</f>
        <v>0</v>
      </c>
      <c r="E188" s="146">
        <f>'4x100m.'!E8</f>
        <v>0</v>
      </c>
      <c r="F188" s="188">
        <f>'4x100m.'!F8</f>
        <v>0</v>
      </c>
      <c r="G188" s="149">
        <f>'4x100m.'!A8</f>
        <v>1</v>
      </c>
      <c r="H188" s="149" t="s">
        <v>495</v>
      </c>
      <c r="I188" s="149"/>
      <c r="J188" s="143" t="str">
        <f>'YARIŞMA BİLGİLERİ'!$F$21</f>
        <v>Yıldız Kızlar</v>
      </c>
      <c r="K188" s="146" t="str">
        <f t="shared" si="2"/>
        <v>İSTANBUL-3.Ulusal Bayrak Festivali Yarışmaları ve Olimpik Baraj Yarışmaları</v>
      </c>
      <c r="L188" s="147" t="str">
        <f>'4x100m.'!N$4</f>
        <v>14 Haziran 2015 - 18:05</v>
      </c>
      <c r="M188" s="147" t="s">
        <v>374</v>
      </c>
    </row>
    <row r="189" spans="1:13" s="306" customFormat="1" ht="80.25" customHeight="1" x14ac:dyDescent="0.2">
      <c r="A189" s="141">
        <v>520</v>
      </c>
      <c r="B189" s="151" t="s">
        <v>495</v>
      </c>
      <c r="C189" s="142">
        <f>'4x100m.'!C9</f>
        <v>0</v>
      </c>
      <c r="D189" s="146">
        <f>'4x100m.'!D9</f>
        <v>0</v>
      </c>
      <c r="E189" s="146">
        <f>'4x100m.'!E9</f>
        <v>0</v>
      </c>
      <c r="F189" s="188">
        <f>'4x100m.'!F9</f>
        <v>0</v>
      </c>
      <c r="G189" s="149">
        <f>'4x100m.'!A9</f>
        <v>2</v>
      </c>
      <c r="H189" s="149" t="s">
        <v>495</v>
      </c>
      <c r="I189" s="149"/>
      <c r="J189" s="143" t="str">
        <f>'YARIŞMA BİLGİLERİ'!$F$21</f>
        <v>Yıldız Kızlar</v>
      </c>
      <c r="K189" s="146" t="str">
        <f t="shared" si="2"/>
        <v>İSTANBUL-3.Ulusal Bayrak Festivali Yarışmaları ve Olimpik Baraj Yarışmaları</v>
      </c>
      <c r="L189" s="147" t="str">
        <f>'4x100m.'!N$4</f>
        <v>14 Haziran 2015 - 18:05</v>
      </c>
      <c r="M189" s="147" t="s">
        <v>374</v>
      </c>
    </row>
    <row r="190" spans="1:13" s="306" customFormat="1" ht="80.25" customHeight="1" x14ac:dyDescent="0.2">
      <c r="A190" s="141">
        <v>521</v>
      </c>
      <c r="B190" s="151" t="s">
        <v>495</v>
      </c>
      <c r="C190" s="142">
        <f>'4x100m.'!C10</f>
        <v>0</v>
      </c>
      <c r="D190" s="146">
        <f>'4x100m.'!D10</f>
        <v>0</v>
      </c>
      <c r="E190" s="146">
        <f>'4x100m.'!E10</f>
        <v>0</v>
      </c>
      <c r="F190" s="188">
        <f>'4x100m.'!F10</f>
        <v>0</v>
      </c>
      <c r="G190" s="149">
        <f>'4x100m.'!A10</f>
        <v>3</v>
      </c>
      <c r="H190" s="149" t="s">
        <v>495</v>
      </c>
      <c r="I190" s="149"/>
      <c r="J190" s="143" t="str">
        <f>'YARIŞMA BİLGİLERİ'!$F$21</f>
        <v>Yıldız Kızlar</v>
      </c>
      <c r="K190" s="146" t="str">
        <f t="shared" si="2"/>
        <v>İSTANBUL-3.Ulusal Bayrak Festivali Yarışmaları ve Olimpik Baraj Yarışmaları</v>
      </c>
      <c r="L190" s="147" t="str">
        <f>'4x100m.'!N$4</f>
        <v>14 Haziran 2015 - 18:05</v>
      </c>
      <c r="M190" s="147" t="s">
        <v>374</v>
      </c>
    </row>
    <row r="191" spans="1:13" s="306" customFormat="1" ht="80.25" customHeight="1" x14ac:dyDescent="0.2">
      <c r="A191" s="141">
        <v>522</v>
      </c>
      <c r="B191" s="151" t="s">
        <v>495</v>
      </c>
      <c r="C191" s="142">
        <f>'4x100m.'!C11</f>
        <v>0</v>
      </c>
      <c r="D191" s="146">
        <f>'4x100m.'!D11</f>
        <v>0</v>
      </c>
      <c r="E191" s="146">
        <f>'4x100m.'!E11</f>
        <v>0</v>
      </c>
      <c r="F191" s="188">
        <f>'4x100m.'!F11</f>
        <v>0</v>
      </c>
      <c r="G191" s="149">
        <f>'4x100m.'!A11</f>
        <v>4</v>
      </c>
      <c r="H191" s="149" t="s">
        <v>495</v>
      </c>
      <c r="I191" s="149"/>
      <c r="J191" s="143" t="str">
        <f>'YARIŞMA BİLGİLERİ'!$F$21</f>
        <v>Yıldız Kızlar</v>
      </c>
      <c r="K191" s="146" t="str">
        <f t="shared" si="2"/>
        <v>İSTANBUL-3.Ulusal Bayrak Festivali Yarışmaları ve Olimpik Baraj Yarışmaları</v>
      </c>
      <c r="L191" s="147" t="str">
        <f>'4x100m.'!N$4</f>
        <v>14 Haziran 2015 - 18:05</v>
      </c>
      <c r="M191" s="147" t="s">
        <v>374</v>
      </c>
    </row>
    <row r="192" spans="1:13" s="306" customFormat="1" ht="80.25" customHeight="1" x14ac:dyDescent="0.2">
      <c r="A192" s="141">
        <v>523</v>
      </c>
      <c r="B192" s="151" t="s">
        <v>495</v>
      </c>
      <c r="C192" s="142">
        <f>'4x100m.'!C12</f>
        <v>0</v>
      </c>
      <c r="D192" s="146">
        <f>'4x100m.'!D12</f>
        <v>0</v>
      </c>
      <c r="E192" s="146">
        <f>'4x100m.'!E12</f>
        <v>0</v>
      </c>
      <c r="F192" s="188">
        <f>'4x100m.'!F12</f>
        <v>0</v>
      </c>
      <c r="G192" s="149">
        <f>'4x100m.'!A12</f>
        <v>5</v>
      </c>
      <c r="H192" s="149" t="s">
        <v>495</v>
      </c>
      <c r="I192" s="149"/>
      <c r="J192" s="143" t="str">
        <f>'YARIŞMA BİLGİLERİ'!$F$21</f>
        <v>Yıldız Kızlar</v>
      </c>
      <c r="K192" s="146" t="str">
        <f t="shared" si="2"/>
        <v>İSTANBUL-3.Ulusal Bayrak Festivali Yarışmaları ve Olimpik Baraj Yarışmaları</v>
      </c>
      <c r="L192" s="147" t="str">
        <f>'4x100m.'!N$4</f>
        <v>14 Haziran 2015 - 18:05</v>
      </c>
      <c r="M192" s="147" t="s">
        <v>374</v>
      </c>
    </row>
    <row r="193" spans="1:13" s="306" customFormat="1" ht="80.25" customHeight="1" x14ac:dyDescent="0.2">
      <c r="A193" s="141">
        <v>524</v>
      </c>
      <c r="B193" s="151" t="s">
        <v>495</v>
      </c>
      <c r="C193" s="142">
        <f>'4x100m.'!C13</f>
        <v>0</v>
      </c>
      <c r="D193" s="146">
        <f>'4x100m.'!D13</f>
        <v>0</v>
      </c>
      <c r="E193" s="146">
        <f>'4x100m.'!E13</f>
        <v>0</v>
      </c>
      <c r="F193" s="188">
        <f>'4x100m.'!F13</f>
        <v>0</v>
      </c>
      <c r="G193" s="149">
        <f>'4x100m.'!A13</f>
        <v>6</v>
      </c>
      <c r="H193" s="149" t="s">
        <v>495</v>
      </c>
      <c r="I193" s="149"/>
      <c r="J193" s="143" t="str">
        <f>'YARIŞMA BİLGİLERİ'!$F$21</f>
        <v>Yıldız Kızlar</v>
      </c>
      <c r="K193" s="146" t="str">
        <f t="shared" si="2"/>
        <v>İSTANBUL-3.Ulusal Bayrak Festivali Yarışmaları ve Olimpik Baraj Yarışmaları</v>
      </c>
      <c r="L193" s="147" t="str">
        <f>'4x100m.'!N$4</f>
        <v>14 Haziran 2015 - 18:05</v>
      </c>
      <c r="M193" s="147" t="s">
        <v>374</v>
      </c>
    </row>
    <row r="194" spans="1:13" s="306" customFormat="1" ht="80.25" customHeight="1" x14ac:dyDescent="0.2">
      <c r="A194" s="141">
        <v>525</v>
      </c>
      <c r="B194" s="151" t="s">
        <v>495</v>
      </c>
      <c r="C194" s="142" t="e">
        <f>'4x100m.'!#REF!</f>
        <v>#REF!</v>
      </c>
      <c r="D194" s="146" t="e">
        <f>'4x100m.'!#REF!</f>
        <v>#REF!</v>
      </c>
      <c r="E194" s="146" t="e">
        <f>'4x100m.'!#REF!</f>
        <v>#REF!</v>
      </c>
      <c r="F194" s="188" t="e">
        <f>'4x100m.'!#REF!</f>
        <v>#REF!</v>
      </c>
      <c r="G194" s="149" t="e">
        <f>'4x100m.'!#REF!</f>
        <v>#REF!</v>
      </c>
      <c r="H194" s="149" t="s">
        <v>495</v>
      </c>
      <c r="I194" s="149"/>
      <c r="J194" s="143" t="str">
        <f>'YARIŞMA BİLGİLERİ'!$F$21</f>
        <v>Yıldız Kızlar</v>
      </c>
      <c r="K194" s="146" t="str">
        <f t="shared" si="2"/>
        <v>İSTANBUL-3.Ulusal Bayrak Festivali Yarışmaları ve Olimpik Baraj Yarışmaları</v>
      </c>
      <c r="L194" s="147" t="str">
        <f>'4x100m.'!N$4</f>
        <v>14 Haziran 2015 - 18:05</v>
      </c>
      <c r="M194" s="147" t="s">
        <v>374</v>
      </c>
    </row>
    <row r="195" spans="1:13" s="306" customFormat="1" ht="80.25" customHeight="1" x14ac:dyDescent="0.2">
      <c r="A195" s="141">
        <v>526</v>
      </c>
      <c r="B195" s="151" t="s">
        <v>495</v>
      </c>
      <c r="C195" s="142" t="e">
        <f>'4x100m.'!#REF!</f>
        <v>#REF!</v>
      </c>
      <c r="D195" s="146" t="e">
        <f>'4x100m.'!#REF!</f>
        <v>#REF!</v>
      </c>
      <c r="E195" s="146" t="e">
        <f>'4x100m.'!#REF!</f>
        <v>#REF!</v>
      </c>
      <c r="F195" s="188" t="e">
        <f>'4x100m.'!#REF!</f>
        <v>#REF!</v>
      </c>
      <c r="G195" s="149" t="e">
        <f>'4x100m.'!#REF!</f>
        <v>#REF!</v>
      </c>
      <c r="H195" s="149" t="s">
        <v>495</v>
      </c>
      <c r="I195" s="149"/>
      <c r="J195" s="143" t="str">
        <f>'YARIŞMA BİLGİLERİ'!$F$21</f>
        <v>Yıldız Kızlar</v>
      </c>
      <c r="K195" s="146" t="str">
        <f t="shared" ref="K195:K243" si="3">CONCATENATE(K$1,"-",A$1)</f>
        <v>İSTANBUL-3.Ulusal Bayrak Festivali Yarışmaları ve Olimpik Baraj Yarışmaları</v>
      </c>
      <c r="L195" s="147" t="str">
        <f>'4x100m.'!N$4</f>
        <v>14 Haziran 2015 - 18:05</v>
      </c>
      <c r="M195" s="147" t="s">
        <v>374</v>
      </c>
    </row>
    <row r="196" spans="1:13" s="306" customFormat="1" ht="80.25" customHeight="1" x14ac:dyDescent="0.2">
      <c r="A196" s="141">
        <v>527</v>
      </c>
      <c r="B196" s="151" t="s">
        <v>495</v>
      </c>
      <c r="C196" s="142">
        <f>'4x100m.'!C14</f>
        <v>0</v>
      </c>
      <c r="D196" s="146">
        <f>'4x100m.'!D14</f>
        <v>0</v>
      </c>
      <c r="E196" s="146">
        <f>'4x100m.'!E14</f>
        <v>0</v>
      </c>
      <c r="F196" s="188">
        <f>'4x100m.'!F14</f>
        <v>0</v>
      </c>
      <c r="G196" s="149">
        <f>'4x100m.'!A14</f>
        <v>0</v>
      </c>
      <c r="H196" s="149" t="s">
        <v>495</v>
      </c>
      <c r="I196" s="149"/>
      <c r="J196" s="143" t="str">
        <f>'YARIŞMA BİLGİLERİ'!$F$21</f>
        <v>Yıldız Kızlar</v>
      </c>
      <c r="K196" s="146" t="str">
        <f t="shared" si="3"/>
        <v>İSTANBUL-3.Ulusal Bayrak Festivali Yarışmaları ve Olimpik Baraj Yarışmaları</v>
      </c>
      <c r="L196" s="147" t="str">
        <f>'4x100m.'!N$4</f>
        <v>14 Haziran 2015 - 18:05</v>
      </c>
      <c r="M196" s="147" t="s">
        <v>374</v>
      </c>
    </row>
    <row r="197" spans="1:13" s="306" customFormat="1" ht="80.25" customHeight="1" x14ac:dyDescent="0.2">
      <c r="A197" s="141">
        <v>528</v>
      </c>
      <c r="B197" s="151" t="s">
        <v>495</v>
      </c>
      <c r="C197" s="142">
        <f>'4x100m.'!C15</f>
        <v>0</v>
      </c>
      <c r="D197" s="146">
        <f>'4x100m.'!D15</f>
        <v>0</v>
      </c>
      <c r="E197" s="146">
        <f>'4x100m.'!E15</f>
        <v>0</v>
      </c>
      <c r="F197" s="188">
        <f>'4x100m.'!F15</f>
        <v>0</v>
      </c>
      <c r="G197" s="149">
        <f>'4x100m.'!A15</f>
        <v>0</v>
      </c>
      <c r="H197" s="149" t="s">
        <v>495</v>
      </c>
      <c r="I197" s="149"/>
      <c r="J197" s="143" t="str">
        <f>'YARIŞMA BİLGİLERİ'!$F$21</f>
        <v>Yıldız Kızlar</v>
      </c>
      <c r="K197" s="146" t="str">
        <f t="shared" si="3"/>
        <v>İSTANBUL-3.Ulusal Bayrak Festivali Yarışmaları ve Olimpik Baraj Yarışmaları</v>
      </c>
      <c r="L197" s="147" t="str">
        <f>'4x100m.'!N$4</f>
        <v>14 Haziran 2015 - 18:05</v>
      </c>
      <c r="M197" s="147" t="s">
        <v>374</v>
      </c>
    </row>
    <row r="198" spans="1:13" s="306" customFormat="1" ht="80.25" customHeight="1" x14ac:dyDescent="0.2">
      <c r="A198" s="141">
        <v>529</v>
      </c>
      <c r="B198" s="151" t="s">
        <v>495</v>
      </c>
      <c r="C198" s="142">
        <f>'4x100m.'!C16</f>
        <v>0</v>
      </c>
      <c r="D198" s="146">
        <f>'4x100m.'!D16</f>
        <v>0</v>
      </c>
      <c r="E198" s="146">
        <f>'4x100m.'!E16</f>
        <v>0</v>
      </c>
      <c r="F198" s="188">
        <f>'4x100m.'!F16</f>
        <v>0</v>
      </c>
      <c r="G198" s="149">
        <f>'4x100m.'!A16</f>
        <v>0</v>
      </c>
      <c r="H198" s="149" t="s">
        <v>495</v>
      </c>
      <c r="I198" s="149"/>
      <c r="J198" s="143" t="str">
        <f>'YARIŞMA BİLGİLERİ'!$F$21</f>
        <v>Yıldız Kızlar</v>
      </c>
      <c r="K198" s="146" t="str">
        <f t="shared" si="3"/>
        <v>İSTANBUL-3.Ulusal Bayrak Festivali Yarışmaları ve Olimpik Baraj Yarışmaları</v>
      </c>
      <c r="L198" s="147" t="str">
        <f>'4x100m.'!N$4</f>
        <v>14 Haziran 2015 - 18:05</v>
      </c>
      <c r="M198" s="147" t="s">
        <v>374</v>
      </c>
    </row>
    <row r="199" spans="1:13" s="306" customFormat="1" ht="80.25" customHeight="1" x14ac:dyDescent="0.2">
      <c r="A199" s="141">
        <v>530</v>
      </c>
      <c r="B199" s="151" t="s">
        <v>495</v>
      </c>
      <c r="C199" s="142">
        <f>'4x100m.'!C17</f>
        <v>0</v>
      </c>
      <c r="D199" s="146">
        <f>'4x100m.'!D17</f>
        <v>0</v>
      </c>
      <c r="E199" s="146">
        <f>'4x100m.'!E17</f>
        <v>0</v>
      </c>
      <c r="F199" s="188">
        <f>'4x100m.'!F17</f>
        <v>0</v>
      </c>
      <c r="G199" s="149">
        <f>'4x100m.'!A17</f>
        <v>0</v>
      </c>
      <c r="H199" s="149" t="s">
        <v>495</v>
      </c>
      <c r="I199" s="149"/>
      <c r="J199" s="143" t="str">
        <f>'YARIŞMA BİLGİLERİ'!$F$21</f>
        <v>Yıldız Kızlar</v>
      </c>
      <c r="K199" s="146" t="str">
        <f t="shared" si="3"/>
        <v>İSTANBUL-3.Ulusal Bayrak Festivali Yarışmaları ve Olimpik Baraj Yarışmaları</v>
      </c>
      <c r="L199" s="147" t="str">
        <f>'4x100m.'!N$4</f>
        <v>14 Haziran 2015 - 18:05</v>
      </c>
      <c r="M199" s="147" t="s">
        <v>374</v>
      </c>
    </row>
    <row r="200" spans="1:13" s="306" customFormat="1" ht="80.25" customHeight="1" x14ac:dyDescent="0.2">
      <c r="A200" s="141">
        <v>531</v>
      </c>
      <c r="B200" s="151" t="s">
        <v>495</v>
      </c>
      <c r="C200" s="142">
        <f>'4x100m.'!C18</f>
        <v>0</v>
      </c>
      <c r="D200" s="146">
        <f>'4x100m.'!D18</f>
        <v>0</v>
      </c>
      <c r="E200" s="146">
        <f>'4x100m.'!E18</f>
        <v>0</v>
      </c>
      <c r="F200" s="188">
        <f>'4x100m.'!F18</f>
        <v>0</v>
      </c>
      <c r="G200" s="149">
        <f>'4x100m.'!A18</f>
        <v>0</v>
      </c>
      <c r="H200" s="149" t="s">
        <v>495</v>
      </c>
      <c r="I200" s="149"/>
      <c r="J200" s="143" t="str">
        <f>'YARIŞMA BİLGİLERİ'!$F$21</f>
        <v>Yıldız Kızlar</v>
      </c>
      <c r="K200" s="146" t="str">
        <f t="shared" si="3"/>
        <v>İSTANBUL-3.Ulusal Bayrak Festivali Yarışmaları ve Olimpik Baraj Yarışmaları</v>
      </c>
      <c r="L200" s="147" t="str">
        <f>'4x100m.'!N$4</f>
        <v>14 Haziran 2015 - 18:05</v>
      </c>
      <c r="M200" s="147" t="s">
        <v>374</v>
      </c>
    </row>
    <row r="201" spans="1:13" s="306" customFormat="1" ht="80.25" customHeight="1" x14ac:dyDescent="0.2">
      <c r="A201" s="141">
        <v>532</v>
      </c>
      <c r="B201" s="151" t="s">
        <v>495</v>
      </c>
      <c r="C201" s="142">
        <f>'4x100m.'!C19</f>
        <v>0</v>
      </c>
      <c r="D201" s="146">
        <f>'4x100m.'!D19</f>
        <v>0</v>
      </c>
      <c r="E201" s="146">
        <f>'4x100m.'!E19</f>
        <v>0</v>
      </c>
      <c r="F201" s="188">
        <f>'4x100m.'!F19</f>
        <v>0</v>
      </c>
      <c r="G201" s="149">
        <f>'4x100m.'!A19</f>
        <v>0</v>
      </c>
      <c r="H201" s="149" t="s">
        <v>495</v>
      </c>
      <c r="I201" s="149"/>
      <c r="J201" s="143" t="str">
        <f>'YARIŞMA BİLGİLERİ'!$F$21</f>
        <v>Yıldız Kızlar</v>
      </c>
      <c r="K201" s="146" t="str">
        <f t="shared" si="3"/>
        <v>İSTANBUL-3.Ulusal Bayrak Festivali Yarışmaları ve Olimpik Baraj Yarışmaları</v>
      </c>
      <c r="L201" s="147" t="str">
        <f>'4x100m.'!N$4</f>
        <v>14 Haziran 2015 - 18:05</v>
      </c>
      <c r="M201" s="147" t="s">
        <v>374</v>
      </c>
    </row>
    <row r="202" spans="1:13" s="306" customFormat="1" ht="80.25" customHeight="1" x14ac:dyDescent="0.2">
      <c r="A202" s="141">
        <v>533</v>
      </c>
      <c r="B202" s="151" t="s">
        <v>495</v>
      </c>
      <c r="C202" s="142">
        <f>'4x100m.'!C20</f>
        <v>0</v>
      </c>
      <c r="D202" s="146">
        <f>'4x100m.'!D20</f>
        <v>0</v>
      </c>
      <c r="E202" s="146">
        <f>'4x100m.'!E20</f>
        <v>0</v>
      </c>
      <c r="F202" s="188">
        <f>'4x100m.'!F20</f>
        <v>0</v>
      </c>
      <c r="G202" s="149">
        <f>'4x100m.'!A20</f>
        <v>0</v>
      </c>
      <c r="H202" s="149" t="s">
        <v>495</v>
      </c>
      <c r="I202" s="149"/>
      <c r="J202" s="143" t="str">
        <f>'YARIŞMA BİLGİLERİ'!$F$21</f>
        <v>Yıldız Kızlar</v>
      </c>
      <c r="K202" s="146" t="str">
        <f t="shared" si="3"/>
        <v>İSTANBUL-3.Ulusal Bayrak Festivali Yarışmaları ve Olimpik Baraj Yarışmaları</v>
      </c>
      <c r="L202" s="147" t="str">
        <f>'4x100m.'!N$4</f>
        <v>14 Haziran 2015 - 18:05</v>
      </c>
      <c r="M202" s="147" t="s">
        <v>374</v>
      </c>
    </row>
    <row r="203" spans="1:13" s="306" customFormat="1" ht="80.25" customHeight="1" x14ac:dyDescent="0.2">
      <c r="A203" s="141">
        <v>534</v>
      </c>
      <c r="B203" s="151" t="s">
        <v>495</v>
      </c>
      <c r="C203" s="142">
        <f>'4x100m.'!C21</f>
        <v>0</v>
      </c>
      <c r="D203" s="146">
        <f>'4x100m.'!D21</f>
        <v>0</v>
      </c>
      <c r="E203" s="146">
        <f>'4x100m.'!E21</f>
        <v>0</v>
      </c>
      <c r="F203" s="188">
        <f>'4x100m.'!F21</f>
        <v>0</v>
      </c>
      <c r="G203" s="149">
        <f>'4x100m.'!A21</f>
        <v>0</v>
      </c>
      <c r="H203" s="149" t="s">
        <v>495</v>
      </c>
      <c r="I203" s="149"/>
      <c r="J203" s="143" t="str">
        <f>'YARIŞMA BİLGİLERİ'!$F$21</f>
        <v>Yıldız Kızlar</v>
      </c>
      <c r="K203" s="146" t="str">
        <f t="shared" si="3"/>
        <v>İSTANBUL-3.Ulusal Bayrak Festivali Yarışmaları ve Olimpik Baraj Yarışmaları</v>
      </c>
      <c r="L203" s="147" t="str">
        <f>'4x100m.'!N$4</f>
        <v>14 Haziran 2015 - 18:05</v>
      </c>
      <c r="M203" s="147" t="s">
        <v>374</v>
      </c>
    </row>
    <row r="204" spans="1:13" s="306" customFormat="1" ht="80.25" customHeight="1" x14ac:dyDescent="0.2">
      <c r="A204" s="141">
        <v>535</v>
      </c>
      <c r="B204" s="151" t="s">
        <v>495</v>
      </c>
      <c r="C204" s="142" t="e">
        <f>'4x100m.'!#REF!</f>
        <v>#REF!</v>
      </c>
      <c r="D204" s="146" t="e">
        <f>'4x100m.'!#REF!</f>
        <v>#REF!</v>
      </c>
      <c r="E204" s="146" t="e">
        <f>'4x100m.'!#REF!</f>
        <v>#REF!</v>
      </c>
      <c r="F204" s="188" t="e">
        <f>'4x100m.'!#REF!</f>
        <v>#REF!</v>
      </c>
      <c r="G204" s="149" t="e">
        <f>'4x100m.'!#REF!</f>
        <v>#REF!</v>
      </c>
      <c r="H204" s="149" t="s">
        <v>495</v>
      </c>
      <c r="I204" s="149"/>
      <c r="J204" s="143" t="str">
        <f>'YARIŞMA BİLGİLERİ'!$F$21</f>
        <v>Yıldız Kızlar</v>
      </c>
      <c r="K204" s="146" t="str">
        <f t="shared" si="3"/>
        <v>İSTANBUL-3.Ulusal Bayrak Festivali Yarışmaları ve Olimpik Baraj Yarışmaları</v>
      </c>
      <c r="L204" s="147" t="str">
        <f>'4x100m.'!N$4</f>
        <v>14 Haziran 2015 - 18:05</v>
      </c>
      <c r="M204" s="147" t="s">
        <v>374</v>
      </c>
    </row>
    <row r="205" spans="1:13" s="306" customFormat="1" ht="80.25" customHeight="1" x14ac:dyDescent="0.2">
      <c r="A205" s="141">
        <v>536</v>
      </c>
      <c r="B205" s="151" t="s">
        <v>495</v>
      </c>
      <c r="C205" s="142" t="e">
        <f>'4x100m.'!#REF!</f>
        <v>#REF!</v>
      </c>
      <c r="D205" s="146" t="e">
        <f>'4x100m.'!#REF!</f>
        <v>#REF!</v>
      </c>
      <c r="E205" s="146" t="e">
        <f>'4x100m.'!#REF!</f>
        <v>#REF!</v>
      </c>
      <c r="F205" s="188" t="e">
        <f>'4x100m.'!#REF!</f>
        <v>#REF!</v>
      </c>
      <c r="G205" s="149" t="e">
        <f>'4x100m.'!#REF!</f>
        <v>#REF!</v>
      </c>
      <c r="H205" s="149" t="s">
        <v>495</v>
      </c>
      <c r="I205" s="149"/>
      <c r="J205" s="143" t="str">
        <f>'YARIŞMA BİLGİLERİ'!$F$21</f>
        <v>Yıldız Kızlar</v>
      </c>
      <c r="K205" s="146" t="str">
        <f t="shared" si="3"/>
        <v>İSTANBUL-3.Ulusal Bayrak Festivali Yarışmaları ve Olimpik Baraj Yarışmaları</v>
      </c>
      <c r="L205" s="147" t="str">
        <f>'4x100m.'!N$4</f>
        <v>14 Haziran 2015 - 18:05</v>
      </c>
      <c r="M205" s="147" t="s">
        <v>374</v>
      </c>
    </row>
    <row r="206" spans="1:13" s="306" customFormat="1" ht="28.5" customHeight="1" x14ac:dyDescent="0.2">
      <c r="A206" s="141">
        <v>537</v>
      </c>
      <c r="B206" s="235" t="s">
        <v>499</v>
      </c>
      <c r="C206" s="237">
        <f>'5000m.'!C8</f>
        <v>0</v>
      </c>
      <c r="D206" s="239">
        <f>'5000m.'!D8</f>
        <v>0</v>
      </c>
      <c r="E206" s="239">
        <f>'5000m.'!E8</f>
        <v>0</v>
      </c>
      <c r="F206" s="241">
        <f>'5000m.'!F8</f>
        <v>0</v>
      </c>
      <c r="G206" s="238">
        <f>'5000m.'!A8</f>
        <v>1</v>
      </c>
      <c r="H206" s="149" t="s">
        <v>386</v>
      </c>
      <c r="I206" s="304"/>
      <c r="J206" s="143" t="str">
        <f>'YARIŞMA BİLGİLERİ'!$F$21</f>
        <v>Yıldız Kızlar</v>
      </c>
      <c r="K206" s="305" t="str">
        <f t="shared" si="3"/>
        <v>İSTANBUL-3.Ulusal Bayrak Festivali Yarışmaları ve Olimpik Baraj Yarışmaları</v>
      </c>
      <c r="L206" s="147" t="str">
        <f>'5000m.'!N$4</f>
        <v>14 Haziran 2015 - 16:40</v>
      </c>
      <c r="M206" s="147" t="s">
        <v>374</v>
      </c>
    </row>
    <row r="207" spans="1:13" s="306" customFormat="1" ht="28.5" customHeight="1" x14ac:dyDescent="0.2">
      <c r="A207" s="141">
        <v>538</v>
      </c>
      <c r="B207" s="235" t="s">
        <v>499</v>
      </c>
      <c r="C207" s="237">
        <f>'5000m.'!C9</f>
        <v>0</v>
      </c>
      <c r="D207" s="239">
        <f>'5000m.'!D9</f>
        <v>0</v>
      </c>
      <c r="E207" s="239">
        <f>'5000m.'!E9</f>
        <v>0</v>
      </c>
      <c r="F207" s="241">
        <f>'5000m.'!F9</f>
        <v>0</v>
      </c>
      <c r="G207" s="238">
        <f>'5000m.'!A9</f>
        <v>2</v>
      </c>
      <c r="H207" s="149" t="s">
        <v>386</v>
      </c>
      <c r="I207" s="304"/>
      <c r="J207" s="143" t="str">
        <f>'YARIŞMA BİLGİLERİ'!$F$21</f>
        <v>Yıldız Kızlar</v>
      </c>
      <c r="K207" s="305" t="str">
        <f t="shared" si="3"/>
        <v>İSTANBUL-3.Ulusal Bayrak Festivali Yarışmaları ve Olimpik Baraj Yarışmaları</v>
      </c>
      <c r="L207" s="147" t="str">
        <f>'5000m.'!N$4</f>
        <v>14 Haziran 2015 - 16:40</v>
      </c>
      <c r="M207" s="147" t="s">
        <v>374</v>
      </c>
    </row>
    <row r="208" spans="1:13" s="306" customFormat="1" ht="28.5" customHeight="1" x14ac:dyDescent="0.2">
      <c r="A208" s="141">
        <v>539</v>
      </c>
      <c r="B208" s="235" t="s">
        <v>499</v>
      </c>
      <c r="C208" s="237">
        <f>'5000m.'!C10</f>
        <v>0</v>
      </c>
      <c r="D208" s="239">
        <f>'5000m.'!D10</f>
        <v>0</v>
      </c>
      <c r="E208" s="239">
        <f>'5000m.'!E10</f>
        <v>0</v>
      </c>
      <c r="F208" s="241">
        <f>'5000m.'!F10</f>
        <v>0</v>
      </c>
      <c r="G208" s="238">
        <f>'5000m.'!A10</f>
        <v>3</v>
      </c>
      <c r="H208" s="149" t="s">
        <v>386</v>
      </c>
      <c r="I208" s="304"/>
      <c r="J208" s="143" t="str">
        <f>'YARIŞMA BİLGİLERİ'!$F$21</f>
        <v>Yıldız Kızlar</v>
      </c>
      <c r="K208" s="305" t="str">
        <f t="shared" si="3"/>
        <v>İSTANBUL-3.Ulusal Bayrak Festivali Yarışmaları ve Olimpik Baraj Yarışmaları</v>
      </c>
      <c r="L208" s="147" t="str">
        <f>'5000m.'!N$4</f>
        <v>14 Haziran 2015 - 16:40</v>
      </c>
      <c r="M208" s="147" t="s">
        <v>374</v>
      </c>
    </row>
    <row r="209" spans="1:13" s="306" customFormat="1" ht="28.5" customHeight="1" x14ac:dyDescent="0.2">
      <c r="A209" s="141">
        <v>540</v>
      </c>
      <c r="B209" s="235" t="s">
        <v>499</v>
      </c>
      <c r="C209" s="237">
        <f>'5000m.'!C11</f>
        <v>0</v>
      </c>
      <c r="D209" s="239">
        <f>'5000m.'!D11</f>
        <v>0</v>
      </c>
      <c r="E209" s="239">
        <f>'5000m.'!E11</f>
        <v>0</v>
      </c>
      <c r="F209" s="241">
        <f>'5000m.'!F11</f>
        <v>0</v>
      </c>
      <c r="G209" s="238">
        <f>'5000m.'!A11</f>
        <v>4</v>
      </c>
      <c r="H209" s="149" t="s">
        <v>386</v>
      </c>
      <c r="I209" s="304"/>
      <c r="J209" s="143" t="str">
        <f>'YARIŞMA BİLGİLERİ'!$F$21</f>
        <v>Yıldız Kızlar</v>
      </c>
      <c r="K209" s="305" t="str">
        <f t="shared" si="3"/>
        <v>İSTANBUL-3.Ulusal Bayrak Festivali Yarışmaları ve Olimpik Baraj Yarışmaları</v>
      </c>
      <c r="L209" s="147" t="str">
        <f>'5000m.'!N$4</f>
        <v>14 Haziran 2015 - 16:40</v>
      </c>
      <c r="M209" s="147" t="s">
        <v>374</v>
      </c>
    </row>
    <row r="210" spans="1:13" s="306" customFormat="1" ht="28.5" customHeight="1" x14ac:dyDescent="0.2">
      <c r="A210" s="141">
        <v>541</v>
      </c>
      <c r="B210" s="235" t="s">
        <v>499</v>
      </c>
      <c r="C210" s="237">
        <f>'5000m.'!C12</f>
        <v>0</v>
      </c>
      <c r="D210" s="239">
        <f>'5000m.'!D12</f>
        <v>0</v>
      </c>
      <c r="E210" s="239">
        <f>'5000m.'!E12</f>
        <v>0</v>
      </c>
      <c r="F210" s="241">
        <f>'5000m.'!F12</f>
        <v>0</v>
      </c>
      <c r="G210" s="238">
        <f>'5000m.'!A12</f>
        <v>5</v>
      </c>
      <c r="H210" s="149" t="s">
        <v>386</v>
      </c>
      <c r="I210" s="304"/>
      <c r="J210" s="143" t="str">
        <f>'YARIŞMA BİLGİLERİ'!$F$21</f>
        <v>Yıldız Kızlar</v>
      </c>
      <c r="K210" s="305" t="str">
        <f t="shared" si="3"/>
        <v>İSTANBUL-3.Ulusal Bayrak Festivali Yarışmaları ve Olimpik Baraj Yarışmaları</v>
      </c>
      <c r="L210" s="147" t="str">
        <f>'5000m.'!N$4</f>
        <v>14 Haziran 2015 - 16:40</v>
      </c>
      <c r="M210" s="147" t="s">
        <v>374</v>
      </c>
    </row>
    <row r="211" spans="1:13" s="306" customFormat="1" ht="28.5" customHeight="1" x14ac:dyDescent="0.2">
      <c r="A211" s="141">
        <v>542</v>
      </c>
      <c r="B211" s="235" t="s">
        <v>499</v>
      </c>
      <c r="C211" s="237">
        <f>'5000m.'!C13</f>
        <v>0</v>
      </c>
      <c r="D211" s="239">
        <f>'5000m.'!D13</f>
        <v>0</v>
      </c>
      <c r="E211" s="239">
        <f>'5000m.'!E13</f>
        <v>0</v>
      </c>
      <c r="F211" s="241">
        <f>'5000m.'!F13</f>
        <v>0</v>
      </c>
      <c r="G211" s="238">
        <f>'5000m.'!A13</f>
        <v>6</v>
      </c>
      <c r="H211" s="149" t="s">
        <v>386</v>
      </c>
      <c r="I211" s="304"/>
      <c r="J211" s="143" t="str">
        <f>'YARIŞMA BİLGİLERİ'!$F$21</f>
        <v>Yıldız Kızlar</v>
      </c>
      <c r="K211" s="305" t="str">
        <f t="shared" si="3"/>
        <v>İSTANBUL-3.Ulusal Bayrak Festivali Yarışmaları ve Olimpik Baraj Yarışmaları</v>
      </c>
      <c r="L211" s="147" t="str">
        <f>'5000m.'!N$4</f>
        <v>14 Haziran 2015 - 16:40</v>
      </c>
      <c r="M211" s="147" t="s">
        <v>374</v>
      </c>
    </row>
    <row r="212" spans="1:13" s="306" customFormat="1" ht="28.5" customHeight="1" x14ac:dyDescent="0.2">
      <c r="A212" s="141">
        <v>543</v>
      </c>
      <c r="B212" s="235" t="s">
        <v>499</v>
      </c>
      <c r="C212" s="237">
        <f>'5000m.'!C14</f>
        <v>0</v>
      </c>
      <c r="D212" s="239">
        <f>'5000m.'!D14</f>
        <v>0</v>
      </c>
      <c r="E212" s="239">
        <f>'5000m.'!E14</f>
        <v>0</v>
      </c>
      <c r="F212" s="241">
        <f>'5000m.'!F14</f>
        <v>0</v>
      </c>
      <c r="G212" s="238">
        <f>'5000m.'!A14</f>
        <v>7</v>
      </c>
      <c r="H212" s="149" t="s">
        <v>386</v>
      </c>
      <c r="I212" s="304"/>
      <c r="J212" s="143" t="str">
        <f>'YARIŞMA BİLGİLERİ'!$F$21</f>
        <v>Yıldız Kızlar</v>
      </c>
      <c r="K212" s="305" t="str">
        <f t="shared" si="3"/>
        <v>İSTANBUL-3.Ulusal Bayrak Festivali Yarışmaları ve Olimpik Baraj Yarışmaları</v>
      </c>
      <c r="L212" s="147" t="str">
        <f>'5000m.'!N$4</f>
        <v>14 Haziran 2015 - 16:40</v>
      </c>
      <c r="M212" s="147" t="s">
        <v>374</v>
      </c>
    </row>
    <row r="213" spans="1:13" s="306" customFormat="1" ht="28.5" customHeight="1" x14ac:dyDescent="0.2">
      <c r="A213" s="141">
        <v>544</v>
      </c>
      <c r="B213" s="235" t="s">
        <v>499</v>
      </c>
      <c r="C213" s="237">
        <f>'5000m.'!C15</f>
        <v>0</v>
      </c>
      <c r="D213" s="239">
        <f>'5000m.'!D15</f>
        <v>0</v>
      </c>
      <c r="E213" s="239">
        <f>'5000m.'!E15</f>
        <v>0</v>
      </c>
      <c r="F213" s="241">
        <f>'5000m.'!F15</f>
        <v>0</v>
      </c>
      <c r="G213" s="238">
        <f>'5000m.'!A15</f>
        <v>8</v>
      </c>
      <c r="H213" s="149" t="s">
        <v>386</v>
      </c>
      <c r="I213" s="304"/>
      <c r="J213" s="143" t="str">
        <f>'YARIŞMA BİLGİLERİ'!$F$21</f>
        <v>Yıldız Kızlar</v>
      </c>
      <c r="K213" s="305" t="str">
        <f t="shared" si="3"/>
        <v>İSTANBUL-3.Ulusal Bayrak Festivali Yarışmaları ve Olimpik Baraj Yarışmaları</v>
      </c>
      <c r="L213" s="147" t="str">
        <f>'5000m.'!N$4</f>
        <v>14 Haziran 2015 - 16:40</v>
      </c>
      <c r="M213" s="147" t="s">
        <v>374</v>
      </c>
    </row>
    <row r="214" spans="1:13" s="306" customFormat="1" ht="28.5" customHeight="1" x14ac:dyDescent="0.2">
      <c r="A214" s="141">
        <v>545</v>
      </c>
      <c r="B214" s="235" t="s">
        <v>499</v>
      </c>
      <c r="C214" s="237">
        <f>'5000m.'!C16</f>
        <v>0</v>
      </c>
      <c r="D214" s="239">
        <f>'5000m.'!D16</f>
        <v>0</v>
      </c>
      <c r="E214" s="239">
        <f>'5000m.'!E16</f>
        <v>0</v>
      </c>
      <c r="F214" s="241">
        <f>'5000m.'!F16</f>
        <v>0</v>
      </c>
      <c r="G214" s="238">
        <f>'5000m.'!A16</f>
        <v>0</v>
      </c>
      <c r="H214" s="149" t="s">
        <v>386</v>
      </c>
      <c r="I214" s="304"/>
      <c r="J214" s="143" t="str">
        <f>'YARIŞMA BİLGİLERİ'!$F$21</f>
        <v>Yıldız Kızlar</v>
      </c>
      <c r="K214" s="305" t="str">
        <f t="shared" si="3"/>
        <v>İSTANBUL-3.Ulusal Bayrak Festivali Yarışmaları ve Olimpik Baraj Yarışmaları</v>
      </c>
      <c r="L214" s="147" t="str">
        <f>'5000m.'!N$4</f>
        <v>14 Haziran 2015 - 16:40</v>
      </c>
      <c r="M214" s="147" t="s">
        <v>374</v>
      </c>
    </row>
    <row r="215" spans="1:13" s="306" customFormat="1" ht="28.5" customHeight="1" x14ac:dyDescent="0.2">
      <c r="A215" s="141">
        <v>546</v>
      </c>
      <c r="B215" s="235" t="s">
        <v>499</v>
      </c>
      <c r="C215" s="237">
        <f>'5000m.'!C17</f>
        <v>0</v>
      </c>
      <c r="D215" s="239">
        <f>'5000m.'!D17</f>
        <v>0</v>
      </c>
      <c r="E215" s="239">
        <f>'5000m.'!E17</f>
        <v>0</v>
      </c>
      <c r="F215" s="241">
        <f>'5000m.'!F17</f>
        <v>0</v>
      </c>
      <c r="G215" s="238">
        <f>'5000m.'!A17</f>
        <v>0</v>
      </c>
      <c r="H215" s="149" t="s">
        <v>386</v>
      </c>
      <c r="I215" s="304"/>
      <c r="J215" s="143" t="str">
        <f>'YARIŞMA BİLGİLERİ'!$F$21</f>
        <v>Yıldız Kızlar</v>
      </c>
      <c r="K215" s="305" t="str">
        <f t="shared" si="3"/>
        <v>İSTANBUL-3.Ulusal Bayrak Festivali Yarışmaları ve Olimpik Baraj Yarışmaları</v>
      </c>
      <c r="L215" s="147" t="str">
        <f>'5000m.'!N$4</f>
        <v>14 Haziran 2015 - 16:40</v>
      </c>
      <c r="M215" s="147" t="s">
        <v>374</v>
      </c>
    </row>
    <row r="216" spans="1:13" s="306" customFormat="1" ht="28.5" customHeight="1" x14ac:dyDescent="0.2">
      <c r="A216" s="141">
        <v>547</v>
      </c>
      <c r="B216" s="235" t="s">
        <v>499</v>
      </c>
      <c r="C216" s="237">
        <f>'5000m.'!C18</f>
        <v>0</v>
      </c>
      <c r="D216" s="239">
        <f>'5000m.'!D18</f>
        <v>0</v>
      </c>
      <c r="E216" s="239">
        <f>'5000m.'!E18</f>
        <v>0</v>
      </c>
      <c r="F216" s="241">
        <f>'5000m.'!F18</f>
        <v>0</v>
      </c>
      <c r="G216" s="238">
        <f>'5000m.'!A18</f>
        <v>0</v>
      </c>
      <c r="H216" s="149" t="s">
        <v>386</v>
      </c>
      <c r="I216" s="304"/>
      <c r="J216" s="143" t="str">
        <f>'YARIŞMA BİLGİLERİ'!$F$21</f>
        <v>Yıldız Kızlar</v>
      </c>
      <c r="K216" s="305" t="str">
        <f t="shared" si="3"/>
        <v>İSTANBUL-3.Ulusal Bayrak Festivali Yarışmaları ve Olimpik Baraj Yarışmaları</v>
      </c>
      <c r="L216" s="147" t="str">
        <f>'5000m.'!N$4</f>
        <v>14 Haziran 2015 - 16:40</v>
      </c>
      <c r="M216" s="147" t="s">
        <v>374</v>
      </c>
    </row>
    <row r="217" spans="1:13" s="306" customFormat="1" ht="28.5" customHeight="1" x14ac:dyDescent="0.2">
      <c r="A217" s="141">
        <v>548</v>
      </c>
      <c r="B217" s="235" t="s">
        <v>499</v>
      </c>
      <c r="C217" s="237">
        <f>'5000m.'!C19</f>
        <v>0</v>
      </c>
      <c r="D217" s="239">
        <f>'5000m.'!D19</f>
        <v>0</v>
      </c>
      <c r="E217" s="239">
        <f>'5000m.'!E19</f>
        <v>0</v>
      </c>
      <c r="F217" s="241">
        <f>'5000m.'!F19</f>
        <v>0</v>
      </c>
      <c r="G217" s="238">
        <f>'5000m.'!A19</f>
        <v>0</v>
      </c>
      <c r="H217" s="149" t="s">
        <v>386</v>
      </c>
      <c r="I217" s="304"/>
      <c r="J217" s="143" t="str">
        <f>'YARIŞMA BİLGİLERİ'!$F$21</f>
        <v>Yıldız Kızlar</v>
      </c>
      <c r="K217" s="305" t="str">
        <f t="shared" si="3"/>
        <v>İSTANBUL-3.Ulusal Bayrak Festivali Yarışmaları ve Olimpik Baraj Yarışmaları</v>
      </c>
      <c r="L217" s="147" t="str">
        <f>'5000m.'!N$4</f>
        <v>14 Haziran 2015 - 16:40</v>
      </c>
      <c r="M217" s="147" t="s">
        <v>374</v>
      </c>
    </row>
    <row r="218" spans="1:13" s="306" customFormat="1" ht="28.5" customHeight="1" x14ac:dyDescent="0.2">
      <c r="A218" s="141">
        <v>549</v>
      </c>
      <c r="B218" s="235" t="s">
        <v>499</v>
      </c>
      <c r="C218" s="237">
        <f>'5000m.'!C20</f>
        <v>0</v>
      </c>
      <c r="D218" s="239">
        <f>'5000m.'!D20</f>
        <v>0</v>
      </c>
      <c r="E218" s="239">
        <f>'5000m.'!E20</f>
        <v>0</v>
      </c>
      <c r="F218" s="241">
        <f>'5000m.'!F20</f>
        <v>0</v>
      </c>
      <c r="G218" s="238">
        <f>'5000m.'!A20</f>
        <v>0</v>
      </c>
      <c r="H218" s="149" t="s">
        <v>386</v>
      </c>
      <c r="I218" s="304"/>
      <c r="J218" s="143" t="str">
        <f>'YARIŞMA BİLGİLERİ'!$F$21</f>
        <v>Yıldız Kızlar</v>
      </c>
      <c r="K218" s="305" t="str">
        <f t="shared" si="3"/>
        <v>İSTANBUL-3.Ulusal Bayrak Festivali Yarışmaları ve Olimpik Baraj Yarışmaları</v>
      </c>
      <c r="L218" s="147" t="str">
        <f>'5000m.'!N$4</f>
        <v>14 Haziran 2015 - 16:40</v>
      </c>
      <c r="M218" s="147" t="s">
        <v>374</v>
      </c>
    </row>
    <row r="219" spans="1:13" s="306" customFormat="1" ht="28.5" customHeight="1" x14ac:dyDescent="0.2">
      <c r="A219" s="141">
        <v>550</v>
      </c>
      <c r="B219" s="235" t="s">
        <v>499</v>
      </c>
      <c r="C219" s="237">
        <f>'5000m.'!C21</f>
        <v>0</v>
      </c>
      <c r="D219" s="239">
        <f>'5000m.'!D21</f>
        <v>0</v>
      </c>
      <c r="E219" s="239">
        <f>'5000m.'!E21</f>
        <v>0</v>
      </c>
      <c r="F219" s="241">
        <f>'5000m.'!F21</f>
        <v>0</v>
      </c>
      <c r="G219" s="238">
        <f>'5000m.'!A21</f>
        <v>0</v>
      </c>
      <c r="H219" s="149" t="s">
        <v>386</v>
      </c>
      <c r="I219" s="304"/>
      <c r="J219" s="143" t="str">
        <f>'YARIŞMA BİLGİLERİ'!$F$21</f>
        <v>Yıldız Kızlar</v>
      </c>
      <c r="K219" s="305" t="str">
        <f t="shared" si="3"/>
        <v>İSTANBUL-3.Ulusal Bayrak Festivali Yarışmaları ve Olimpik Baraj Yarışmaları</v>
      </c>
      <c r="L219" s="147" t="str">
        <f>'5000m.'!N$4</f>
        <v>14 Haziran 2015 - 16:40</v>
      </c>
      <c r="M219" s="147" t="s">
        <v>374</v>
      </c>
    </row>
    <row r="220" spans="1:13" s="306" customFormat="1" ht="28.5" customHeight="1" x14ac:dyDescent="0.2">
      <c r="A220" s="141">
        <v>551</v>
      </c>
      <c r="B220" s="235" t="s">
        <v>499</v>
      </c>
      <c r="C220" s="237">
        <f>'5000m.'!C22</f>
        <v>0</v>
      </c>
      <c r="D220" s="239">
        <f>'5000m.'!D22</f>
        <v>0</v>
      </c>
      <c r="E220" s="239">
        <f>'5000m.'!E22</f>
        <v>0</v>
      </c>
      <c r="F220" s="241">
        <f>'5000m.'!F22</f>
        <v>0</v>
      </c>
      <c r="G220" s="238">
        <f>'5000m.'!A22</f>
        <v>0</v>
      </c>
      <c r="H220" s="149" t="s">
        <v>386</v>
      </c>
      <c r="I220" s="304"/>
      <c r="J220" s="143" t="str">
        <f>'YARIŞMA BİLGİLERİ'!$F$21</f>
        <v>Yıldız Kızlar</v>
      </c>
      <c r="K220" s="305" t="str">
        <f t="shared" si="3"/>
        <v>İSTANBUL-3.Ulusal Bayrak Festivali Yarışmaları ve Olimpik Baraj Yarışmaları</v>
      </c>
      <c r="L220" s="147" t="str">
        <f>'5000m.'!N$4</f>
        <v>14 Haziran 2015 - 16:40</v>
      </c>
      <c r="M220" s="147" t="s">
        <v>374</v>
      </c>
    </row>
    <row r="221" spans="1:13" s="306" customFormat="1" ht="28.5" customHeight="1" x14ac:dyDescent="0.2">
      <c r="A221" s="141">
        <v>552</v>
      </c>
      <c r="B221" s="235" t="s">
        <v>499</v>
      </c>
      <c r="C221" s="237">
        <f>'5000m.'!C23</f>
        <v>0</v>
      </c>
      <c r="D221" s="239">
        <f>'5000m.'!D23</f>
        <v>0</v>
      </c>
      <c r="E221" s="239">
        <f>'5000m.'!E23</f>
        <v>0</v>
      </c>
      <c r="F221" s="241">
        <f>'5000m.'!F23</f>
        <v>0</v>
      </c>
      <c r="G221" s="238">
        <f>'5000m.'!A23</f>
        <v>0</v>
      </c>
      <c r="H221" s="149" t="s">
        <v>386</v>
      </c>
      <c r="I221" s="304"/>
      <c r="J221" s="143" t="str">
        <f>'YARIŞMA BİLGİLERİ'!$F$21</f>
        <v>Yıldız Kızlar</v>
      </c>
      <c r="K221" s="305" t="str">
        <f t="shared" si="3"/>
        <v>İSTANBUL-3.Ulusal Bayrak Festivali Yarışmaları ve Olimpik Baraj Yarışmaları</v>
      </c>
      <c r="L221" s="147" t="str">
        <f>'5000m.'!N$4</f>
        <v>14 Haziran 2015 - 16:40</v>
      </c>
      <c r="M221" s="147" t="s">
        <v>374</v>
      </c>
    </row>
    <row r="222" spans="1:13" s="306" customFormat="1" ht="28.5" customHeight="1" x14ac:dyDescent="0.2">
      <c r="A222" s="141">
        <v>553</v>
      </c>
      <c r="B222" s="235" t="s">
        <v>499</v>
      </c>
      <c r="C222" s="237">
        <f>'5000m.'!C24</f>
        <v>0</v>
      </c>
      <c r="D222" s="239">
        <f>'5000m.'!D24</f>
        <v>0</v>
      </c>
      <c r="E222" s="239">
        <f>'5000m.'!E24</f>
        <v>0</v>
      </c>
      <c r="F222" s="241">
        <f>'5000m.'!F24</f>
        <v>0</v>
      </c>
      <c r="G222" s="238">
        <f>'5000m.'!A24</f>
        <v>0</v>
      </c>
      <c r="H222" s="149" t="s">
        <v>386</v>
      </c>
      <c r="I222" s="304"/>
      <c r="J222" s="143" t="str">
        <f>'YARIŞMA BİLGİLERİ'!$F$21</f>
        <v>Yıldız Kızlar</v>
      </c>
      <c r="K222" s="305" t="str">
        <f t="shared" si="3"/>
        <v>İSTANBUL-3.Ulusal Bayrak Festivali Yarışmaları ve Olimpik Baraj Yarışmaları</v>
      </c>
      <c r="L222" s="147" t="str">
        <f>'5000m.'!N$4</f>
        <v>14 Haziran 2015 - 16:40</v>
      </c>
      <c r="M222" s="147" t="s">
        <v>374</v>
      </c>
    </row>
    <row r="223" spans="1:13" s="306" customFormat="1" ht="28.5" customHeight="1" x14ac:dyDescent="0.2">
      <c r="A223" s="141">
        <v>554</v>
      </c>
      <c r="B223" s="235" t="s">
        <v>499</v>
      </c>
      <c r="C223" s="237">
        <f>'5000m.'!C25</f>
        <v>0</v>
      </c>
      <c r="D223" s="239">
        <f>'5000m.'!D25</f>
        <v>0</v>
      </c>
      <c r="E223" s="239">
        <f>'5000m.'!E25</f>
        <v>0</v>
      </c>
      <c r="F223" s="241">
        <f>'5000m.'!F25</f>
        <v>0</v>
      </c>
      <c r="G223" s="238">
        <f>'5000m.'!A25</f>
        <v>0</v>
      </c>
      <c r="H223" s="149" t="s">
        <v>386</v>
      </c>
      <c r="I223" s="304"/>
      <c r="J223" s="143" t="str">
        <f>'YARIŞMA BİLGİLERİ'!$F$21</f>
        <v>Yıldız Kızlar</v>
      </c>
      <c r="K223" s="305" t="str">
        <f t="shared" si="3"/>
        <v>İSTANBUL-3.Ulusal Bayrak Festivali Yarışmaları ve Olimpik Baraj Yarışmaları</v>
      </c>
      <c r="L223" s="147" t="str">
        <f>'5000m.'!N$4</f>
        <v>14 Haziran 2015 - 16:40</v>
      </c>
      <c r="M223" s="147" t="s">
        <v>374</v>
      </c>
    </row>
    <row r="224" spans="1:13" s="306" customFormat="1" ht="28.5" customHeight="1" x14ac:dyDescent="0.2">
      <c r="A224" s="141">
        <v>555</v>
      </c>
      <c r="B224" s="235" t="s">
        <v>499</v>
      </c>
      <c r="C224" s="237">
        <f>'5000m.'!C26</f>
        <v>0</v>
      </c>
      <c r="D224" s="239">
        <f>'5000m.'!D26</f>
        <v>0</v>
      </c>
      <c r="E224" s="239">
        <f>'5000m.'!E26</f>
        <v>0</v>
      </c>
      <c r="F224" s="241">
        <f>'5000m.'!F26</f>
        <v>0</v>
      </c>
      <c r="G224" s="238">
        <f>'5000m.'!A26</f>
        <v>0</v>
      </c>
      <c r="H224" s="149" t="s">
        <v>386</v>
      </c>
      <c r="I224" s="304"/>
      <c r="J224" s="143" t="str">
        <f>'YARIŞMA BİLGİLERİ'!$F$21</f>
        <v>Yıldız Kızlar</v>
      </c>
      <c r="K224" s="305" t="str">
        <f t="shared" si="3"/>
        <v>İSTANBUL-3.Ulusal Bayrak Festivali Yarışmaları ve Olimpik Baraj Yarışmaları</v>
      </c>
      <c r="L224" s="147" t="str">
        <f>'5000m.'!N$4</f>
        <v>14 Haziran 2015 - 16:40</v>
      </c>
      <c r="M224" s="147" t="s">
        <v>374</v>
      </c>
    </row>
    <row r="225" spans="1:13" s="306" customFormat="1" ht="28.5" customHeight="1" x14ac:dyDescent="0.2">
      <c r="A225" s="141">
        <v>556</v>
      </c>
      <c r="B225" s="235" t="s">
        <v>499</v>
      </c>
      <c r="C225" s="237">
        <f>'5000m.'!C27</f>
        <v>0</v>
      </c>
      <c r="D225" s="239">
        <f>'5000m.'!D27</f>
        <v>0</v>
      </c>
      <c r="E225" s="239">
        <f>'5000m.'!E27</f>
        <v>0</v>
      </c>
      <c r="F225" s="241">
        <f>'5000m.'!F27</f>
        <v>0</v>
      </c>
      <c r="G225" s="238">
        <f>'5000m.'!A27</f>
        <v>0</v>
      </c>
      <c r="H225" s="149" t="s">
        <v>386</v>
      </c>
      <c r="I225" s="304"/>
      <c r="J225" s="143" t="str">
        <f>'YARIŞMA BİLGİLERİ'!$F$21</f>
        <v>Yıldız Kızlar</v>
      </c>
      <c r="K225" s="305" t="str">
        <f t="shared" si="3"/>
        <v>İSTANBUL-3.Ulusal Bayrak Festivali Yarışmaları ve Olimpik Baraj Yarışmaları</v>
      </c>
      <c r="L225" s="147" t="str">
        <f>'5000m.'!N$4</f>
        <v>14 Haziran 2015 - 16:40</v>
      </c>
      <c r="M225" s="147" t="s">
        <v>374</v>
      </c>
    </row>
    <row r="226" spans="1:13" s="306" customFormat="1" ht="28.5" customHeight="1" x14ac:dyDescent="0.2">
      <c r="A226" s="141">
        <v>557</v>
      </c>
      <c r="B226" s="235" t="s">
        <v>499</v>
      </c>
      <c r="C226" s="237">
        <f>'5000m.'!C28</f>
        <v>0</v>
      </c>
      <c r="D226" s="239">
        <f>'5000m.'!D28</f>
        <v>0</v>
      </c>
      <c r="E226" s="239">
        <f>'5000m.'!E28</f>
        <v>0</v>
      </c>
      <c r="F226" s="241">
        <f>'5000m.'!F28</f>
        <v>0</v>
      </c>
      <c r="G226" s="238">
        <f>'5000m.'!A28</f>
        <v>0</v>
      </c>
      <c r="H226" s="149" t="s">
        <v>386</v>
      </c>
      <c r="I226" s="304"/>
      <c r="J226" s="143" t="str">
        <f>'YARIŞMA BİLGİLERİ'!$F$21</f>
        <v>Yıldız Kızlar</v>
      </c>
      <c r="K226" s="305" t="str">
        <f t="shared" si="3"/>
        <v>İSTANBUL-3.Ulusal Bayrak Festivali Yarışmaları ve Olimpik Baraj Yarışmaları</v>
      </c>
      <c r="L226" s="147" t="str">
        <f>'5000m.'!N$4</f>
        <v>14 Haziran 2015 - 16:40</v>
      </c>
      <c r="M226" s="147" t="s">
        <v>374</v>
      </c>
    </row>
    <row r="227" spans="1:13" s="306" customFormat="1" ht="28.5" customHeight="1" x14ac:dyDescent="0.2">
      <c r="A227" s="141">
        <v>558</v>
      </c>
      <c r="B227" s="235" t="s">
        <v>499</v>
      </c>
      <c r="C227" s="237">
        <f>'5000m.'!C29</f>
        <v>0</v>
      </c>
      <c r="D227" s="239">
        <f>'5000m.'!D29</f>
        <v>0</v>
      </c>
      <c r="E227" s="239">
        <f>'5000m.'!E29</f>
        <v>0</v>
      </c>
      <c r="F227" s="241">
        <f>'5000m.'!F29</f>
        <v>0</v>
      </c>
      <c r="G227" s="238">
        <f>'5000m.'!A29</f>
        <v>0</v>
      </c>
      <c r="H227" s="149" t="s">
        <v>386</v>
      </c>
      <c r="I227" s="304"/>
      <c r="J227" s="143" t="str">
        <f>'YARIŞMA BİLGİLERİ'!$F$21</f>
        <v>Yıldız Kızlar</v>
      </c>
      <c r="K227" s="305" t="str">
        <f t="shared" si="3"/>
        <v>İSTANBUL-3.Ulusal Bayrak Festivali Yarışmaları ve Olimpik Baraj Yarışmaları</v>
      </c>
      <c r="L227" s="147" t="str">
        <f>'5000m.'!N$4</f>
        <v>14 Haziran 2015 - 16:40</v>
      </c>
      <c r="M227" s="147" t="s">
        <v>374</v>
      </c>
    </row>
    <row r="228" spans="1:13" s="306" customFormat="1" ht="28.5" customHeight="1" x14ac:dyDescent="0.2">
      <c r="A228" s="141">
        <v>559</v>
      </c>
      <c r="B228" s="235" t="s">
        <v>499</v>
      </c>
      <c r="C228" s="237">
        <f>'5000m.'!C30</f>
        <v>0</v>
      </c>
      <c r="D228" s="239">
        <f>'5000m.'!D30</f>
        <v>0</v>
      </c>
      <c r="E228" s="239">
        <f>'5000m.'!E30</f>
        <v>0</v>
      </c>
      <c r="F228" s="241">
        <f>'5000m.'!F30</f>
        <v>0</v>
      </c>
      <c r="G228" s="238">
        <f>'5000m.'!A30</f>
        <v>0</v>
      </c>
      <c r="H228" s="149" t="s">
        <v>386</v>
      </c>
      <c r="I228" s="304"/>
      <c r="J228" s="143" t="str">
        <f>'YARIŞMA BİLGİLERİ'!$F$21</f>
        <v>Yıldız Kızlar</v>
      </c>
      <c r="K228" s="305" t="str">
        <f t="shared" si="3"/>
        <v>İSTANBUL-3.Ulusal Bayrak Festivali Yarışmaları ve Olimpik Baraj Yarışmaları</v>
      </c>
      <c r="L228" s="147" t="str">
        <f>'5000m.'!N$4</f>
        <v>14 Haziran 2015 - 16:40</v>
      </c>
      <c r="M228" s="147" t="s">
        <v>374</v>
      </c>
    </row>
    <row r="229" spans="1:13" s="306" customFormat="1" ht="28.5" customHeight="1" x14ac:dyDescent="0.2">
      <c r="A229" s="141">
        <v>560</v>
      </c>
      <c r="B229" s="235" t="s">
        <v>499</v>
      </c>
      <c r="C229" s="237">
        <f>'5000m.'!C31</f>
        <v>0</v>
      </c>
      <c r="D229" s="239">
        <f>'5000m.'!D31</f>
        <v>0</v>
      </c>
      <c r="E229" s="239">
        <f>'5000m.'!E31</f>
        <v>0</v>
      </c>
      <c r="F229" s="241">
        <f>'5000m.'!F31</f>
        <v>0</v>
      </c>
      <c r="G229" s="238">
        <f>'5000m.'!A31</f>
        <v>0</v>
      </c>
      <c r="H229" s="149" t="s">
        <v>386</v>
      </c>
      <c r="I229" s="304"/>
      <c r="J229" s="143" t="str">
        <f>'YARIŞMA BİLGİLERİ'!$F$21</f>
        <v>Yıldız Kızlar</v>
      </c>
      <c r="K229" s="305" t="str">
        <f t="shared" si="3"/>
        <v>İSTANBUL-3.Ulusal Bayrak Festivali Yarışmaları ve Olimpik Baraj Yarışmaları</v>
      </c>
      <c r="L229" s="147" t="str">
        <f>'5000m.'!N$4</f>
        <v>14 Haziran 2015 - 16:40</v>
      </c>
      <c r="M229" s="147" t="s">
        <v>374</v>
      </c>
    </row>
    <row r="230" spans="1:13" s="306" customFormat="1" ht="28.5" customHeight="1" x14ac:dyDescent="0.2">
      <c r="A230" s="141">
        <v>561</v>
      </c>
      <c r="B230" s="235" t="s">
        <v>499</v>
      </c>
      <c r="C230" s="237">
        <f>'5000m.'!C32</f>
        <v>0</v>
      </c>
      <c r="D230" s="239">
        <f>'5000m.'!D32</f>
        <v>0</v>
      </c>
      <c r="E230" s="239">
        <f>'5000m.'!E32</f>
        <v>0</v>
      </c>
      <c r="F230" s="241">
        <f>'5000m.'!F32</f>
        <v>0</v>
      </c>
      <c r="G230" s="238">
        <f>'5000m.'!A32</f>
        <v>0</v>
      </c>
      <c r="H230" s="149" t="s">
        <v>386</v>
      </c>
      <c r="I230" s="304"/>
      <c r="J230" s="143" t="str">
        <f>'YARIŞMA BİLGİLERİ'!$F$21</f>
        <v>Yıldız Kızlar</v>
      </c>
      <c r="K230" s="305" t="str">
        <f t="shared" si="3"/>
        <v>İSTANBUL-3.Ulusal Bayrak Festivali Yarışmaları ve Olimpik Baraj Yarışmaları</v>
      </c>
      <c r="L230" s="147" t="str">
        <f>'5000m.'!N$4</f>
        <v>14 Haziran 2015 - 16:40</v>
      </c>
      <c r="M230" s="147" t="s">
        <v>374</v>
      </c>
    </row>
    <row r="231" spans="1:13" s="306" customFormat="1" ht="28.5" customHeight="1" x14ac:dyDescent="0.2">
      <c r="A231" s="141">
        <v>562</v>
      </c>
      <c r="B231" s="235" t="s">
        <v>499</v>
      </c>
      <c r="C231" s="237">
        <f>'5000m.'!C33</f>
        <v>0</v>
      </c>
      <c r="D231" s="239">
        <f>'5000m.'!D33</f>
        <v>0</v>
      </c>
      <c r="E231" s="239">
        <f>'5000m.'!E33</f>
        <v>0</v>
      </c>
      <c r="F231" s="241">
        <f>'5000m.'!F33</f>
        <v>0</v>
      </c>
      <c r="G231" s="238">
        <f>'5000m.'!A33</f>
        <v>0</v>
      </c>
      <c r="H231" s="149" t="s">
        <v>386</v>
      </c>
      <c r="I231" s="304"/>
      <c r="J231" s="143" t="str">
        <f>'YARIŞMA BİLGİLERİ'!$F$21</f>
        <v>Yıldız Kızlar</v>
      </c>
      <c r="K231" s="305" t="str">
        <f t="shared" si="3"/>
        <v>İSTANBUL-3.Ulusal Bayrak Festivali Yarışmaları ve Olimpik Baraj Yarışmaları</v>
      </c>
      <c r="L231" s="147" t="str">
        <f>'5000m.'!N$4</f>
        <v>14 Haziran 2015 - 16:40</v>
      </c>
      <c r="M231" s="147" t="s">
        <v>374</v>
      </c>
    </row>
    <row r="232" spans="1:13" s="306" customFormat="1" ht="28.5" customHeight="1" x14ac:dyDescent="0.2">
      <c r="A232" s="141">
        <v>563</v>
      </c>
      <c r="B232" s="235" t="s">
        <v>388</v>
      </c>
      <c r="C232" s="237" t="str">
        <f>Çekiç!D8</f>
        <v/>
      </c>
      <c r="D232" s="239" t="str">
        <f>Çekiç!E8</f>
        <v/>
      </c>
      <c r="E232" s="239" t="str">
        <f>Çekiç!F8</f>
        <v/>
      </c>
      <c r="F232" s="240">
        <f>Çekiç!N8</f>
        <v>0</v>
      </c>
      <c r="G232" s="238">
        <f>Çekiç!A8</f>
        <v>1</v>
      </c>
      <c r="H232" s="149" t="s">
        <v>388</v>
      </c>
      <c r="I232" s="149">
        <f>Çekiç!G$4</f>
        <v>0</v>
      </c>
      <c r="J232" s="143" t="str">
        <f>'YARIŞMA BİLGİLERİ'!$F$21</f>
        <v>Yıldız Kızlar</v>
      </c>
      <c r="K232" s="305" t="str">
        <f t="shared" si="3"/>
        <v>İSTANBUL-3.Ulusal Bayrak Festivali Yarışmaları ve Olimpik Baraj Yarışmaları</v>
      </c>
      <c r="L232" s="147" t="str">
        <f>Çekiç!M$4</f>
        <v>14 Haziran 2015 - 18:15</v>
      </c>
      <c r="M232" s="147" t="s">
        <v>374</v>
      </c>
    </row>
    <row r="233" spans="1:13" s="306" customFormat="1" ht="28.5" customHeight="1" x14ac:dyDescent="0.2">
      <c r="A233" s="141">
        <v>564</v>
      </c>
      <c r="B233" s="235" t="s">
        <v>388</v>
      </c>
      <c r="C233" s="237" t="str">
        <f>Çekiç!D9</f>
        <v/>
      </c>
      <c r="D233" s="239" t="str">
        <f>Çekiç!E9</f>
        <v/>
      </c>
      <c r="E233" s="239" t="str">
        <f>Çekiç!F9</f>
        <v/>
      </c>
      <c r="F233" s="240">
        <f>Çekiç!N9</f>
        <v>0</v>
      </c>
      <c r="G233" s="238">
        <f>Çekiç!A9</f>
        <v>2</v>
      </c>
      <c r="H233" s="149" t="s">
        <v>388</v>
      </c>
      <c r="I233" s="149">
        <f>Çekiç!G$4</f>
        <v>0</v>
      </c>
      <c r="J233" s="143" t="str">
        <f>'YARIŞMA BİLGİLERİ'!$F$21</f>
        <v>Yıldız Kızlar</v>
      </c>
      <c r="K233" s="305" t="str">
        <f t="shared" si="3"/>
        <v>İSTANBUL-3.Ulusal Bayrak Festivali Yarışmaları ve Olimpik Baraj Yarışmaları</v>
      </c>
      <c r="L233" s="147" t="str">
        <f>Çekiç!M$4</f>
        <v>14 Haziran 2015 - 18:15</v>
      </c>
      <c r="M233" s="147" t="s">
        <v>374</v>
      </c>
    </row>
    <row r="234" spans="1:13" s="306" customFormat="1" ht="28.5" customHeight="1" x14ac:dyDescent="0.2">
      <c r="A234" s="141">
        <v>565</v>
      </c>
      <c r="B234" s="235" t="s">
        <v>388</v>
      </c>
      <c r="C234" s="237" t="str">
        <f>Çekiç!D10</f>
        <v/>
      </c>
      <c r="D234" s="239" t="str">
        <f>Çekiç!E10</f>
        <v/>
      </c>
      <c r="E234" s="239" t="str">
        <f>Çekiç!F10</f>
        <v/>
      </c>
      <c r="F234" s="240">
        <f>Çekiç!N10</f>
        <v>0</v>
      </c>
      <c r="G234" s="238">
        <f>Çekiç!A10</f>
        <v>3</v>
      </c>
      <c r="H234" s="149" t="s">
        <v>388</v>
      </c>
      <c r="I234" s="149">
        <f>Çekiç!G$4</f>
        <v>0</v>
      </c>
      <c r="J234" s="143" t="str">
        <f>'YARIŞMA BİLGİLERİ'!$F$21</f>
        <v>Yıldız Kızlar</v>
      </c>
      <c r="K234" s="305" t="str">
        <f t="shared" si="3"/>
        <v>İSTANBUL-3.Ulusal Bayrak Festivali Yarışmaları ve Olimpik Baraj Yarışmaları</v>
      </c>
      <c r="L234" s="147" t="str">
        <f>Çekiç!M$4</f>
        <v>14 Haziran 2015 - 18:15</v>
      </c>
      <c r="M234" s="147" t="s">
        <v>374</v>
      </c>
    </row>
    <row r="235" spans="1:13" s="306" customFormat="1" ht="28.5" customHeight="1" x14ac:dyDescent="0.2">
      <c r="A235" s="141">
        <v>566</v>
      </c>
      <c r="B235" s="235" t="s">
        <v>388</v>
      </c>
      <c r="C235" s="237" t="str">
        <f>Çekiç!D11</f>
        <v/>
      </c>
      <c r="D235" s="239" t="str">
        <f>Çekiç!E11</f>
        <v/>
      </c>
      <c r="E235" s="239" t="str">
        <f>Çekiç!F11</f>
        <v/>
      </c>
      <c r="F235" s="240">
        <f>Çekiç!N11</f>
        <v>0</v>
      </c>
      <c r="G235" s="238">
        <f>Çekiç!A11</f>
        <v>4</v>
      </c>
      <c r="H235" s="149" t="s">
        <v>388</v>
      </c>
      <c r="I235" s="149">
        <f>Çekiç!G$4</f>
        <v>0</v>
      </c>
      <c r="J235" s="143" t="str">
        <f>'YARIŞMA BİLGİLERİ'!$F$21</f>
        <v>Yıldız Kızlar</v>
      </c>
      <c r="K235" s="305" t="str">
        <f t="shared" si="3"/>
        <v>İSTANBUL-3.Ulusal Bayrak Festivali Yarışmaları ve Olimpik Baraj Yarışmaları</v>
      </c>
      <c r="L235" s="147" t="str">
        <f>Çekiç!M$4</f>
        <v>14 Haziran 2015 - 18:15</v>
      </c>
      <c r="M235" s="147" t="s">
        <v>374</v>
      </c>
    </row>
    <row r="236" spans="1:13" s="306" customFormat="1" ht="28.5" customHeight="1" x14ac:dyDescent="0.2">
      <c r="A236" s="141">
        <v>567</v>
      </c>
      <c r="B236" s="235" t="s">
        <v>388</v>
      </c>
      <c r="C236" s="237" t="str">
        <f>Çekiç!D12</f>
        <v/>
      </c>
      <c r="D236" s="239" t="str">
        <f>Çekiç!E12</f>
        <v/>
      </c>
      <c r="E236" s="239" t="str">
        <f>Çekiç!F12</f>
        <v/>
      </c>
      <c r="F236" s="240">
        <f>Çekiç!N12</f>
        <v>0</v>
      </c>
      <c r="G236" s="238">
        <f>Çekiç!A12</f>
        <v>5</v>
      </c>
      <c r="H236" s="149" t="s">
        <v>388</v>
      </c>
      <c r="I236" s="149">
        <f>Çekiç!G$4</f>
        <v>0</v>
      </c>
      <c r="J236" s="143" t="str">
        <f>'YARIŞMA BİLGİLERİ'!$F$21</f>
        <v>Yıldız Kızlar</v>
      </c>
      <c r="K236" s="305" t="str">
        <f t="shared" si="3"/>
        <v>İSTANBUL-3.Ulusal Bayrak Festivali Yarışmaları ve Olimpik Baraj Yarışmaları</v>
      </c>
      <c r="L236" s="147" t="str">
        <f>Çekiç!M$4</f>
        <v>14 Haziran 2015 - 18:15</v>
      </c>
      <c r="M236" s="147" t="s">
        <v>374</v>
      </c>
    </row>
    <row r="237" spans="1:13" s="306" customFormat="1" ht="28.5" customHeight="1" x14ac:dyDescent="0.2">
      <c r="A237" s="141">
        <v>590</v>
      </c>
      <c r="B237" s="235" t="s">
        <v>388</v>
      </c>
      <c r="C237" s="237" t="str">
        <f>Çekiç!D13</f>
        <v/>
      </c>
      <c r="D237" s="239" t="str">
        <f>Çekiç!E13</f>
        <v/>
      </c>
      <c r="E237" s="239" t="str">
        <f>Çekiç!F13</f>
        <v/>
      </c>
      <c r="F237" s="240">
        <f>Çekiç!N13</f>
        <v>0</v>
      </c>
      <c r="G237" s="238">
        <f>Çekiç!A13</f>
        <v>6</v>
      </c>
      <c r="H237" s="149" t="s">
        <v>388</v>
      </c>
      <c r="I237" s="149">
        <f>Çekiç!G$4</f>
        <v>0</v>
      </c>
      <c r="J237" s="143" t="str">
        <f>'YARIŞMA BİLGİLERİ'!$F$21</f>
        <v>Yıldız Kızlar</v>
      </c>
      <c r="K237" s="305" t="str">
        <f t="shared" si="3"/>
        <v>İSTANBUL-3.Ulusal Bayrak Festivali Yarışmaları ve Olimpik Baraj Yarışmaları</v>
      </c>
      <c r="L237" s="147" t="str">
        <f>Çekiç!M$4</f>
        <v>14 Haziran 2015 - 18:15</v>
      </c>
      <c r="M237" s="147" t="s">
        <v>374</v>
      </c>
    </row>
    <row r="238" spans="1:13" s="306" customFormat="1" ht="28.5" customHeight="1" x14ac:dyDescent="0.2">
      <c r="A238" s="141">
        <v>591</v>
      </c>
      <c r="B238" s="235" t="s">
        <v>388</v>
      </c>
      <c r="C238" s="237" t="str">
        <f>Çekiç!D14</f>
        <v/>
      </c>
      <c r="D238" s="239" t="str">
        <f>Çekiç!E14</f>
        <v/>
      </c>
      <c r="E238" s="239" t="str">
        <f>Çekiç!F14</f>
        <v/>
      </c>
      <c r="F238" s="240">
        <f>Çekiç!N14</f>
        <v>0</v>
      </c>
      <c r="G238" s="238">
        <f>Çekiç!A14</f>
        <v>7</v>
      </c>
      <c r="H238" s="149" t="s">
        <v>388</v>
      </c>
      <c r="I238" s="149">
        <f>Çekiç!G$4</f>
        <v>0</v>
      </c>
      <c r="J238" s="143" t="str">
        <f>'YARIŞMA BİLGİLERİ'!$F$21</f>
        <v>Yıldız Kızlar</v>
      </c>
      <c r="K238" s="305" t="str">
        <f t="shared" si="3"/>
        <v>İSTANBUL-3.Ulusal Bayrak Festivali Yarışmaları ve Olimpik Baraj Yarışmaları</v>
      </c>
      <c r="L238" s="147" t="str">
        <f>Çekiç!M$4</f>
        <v>14 Haziran 2015 - 18:15</v>
      </c>
      <c r="M238" s="147" t="s">
        <v>374</v>
      </c>
    </row>
    <row r="239" spans="1:13" s="306" customFormat="1" ht="28.5" customHeight="1" x14ac:dyDescent="0.2">
      <c r="A239" s="141">
        <v>592</v>
      </c>
      <c r="B239" s="235" t="s">
        <v>388</v>
      </c>
      <c r="C239" s="237" t="str">
        <f>Çekiç!D15</f>
        <v/>
      </c>
      <c r="D239" s="239" t="str">
        <f>Çekiç!E15</f>
        <v/>
      </c>
      <c r="E239" s="239" t="str">
        <f>Çekiç!F15</f>
        <v/>
      </c>
      <c r="F239" s="240">
        <f>Çekiç!N15</f>
        <v>0</v>
      </c>
      <c r="G239" s="238">
        <f>Çekiç!A15</f>
        <v>8</v>
      </c>
      <c r="H239" s="149" t="s">
        <v>388</v>
      </c>
      <c r="I239" s="149">
        <f>Çekiç!G$4</f>
        <v>0</v>
      </c>
      <c r="J239" s="143" t="str">
        <f>'YARIŞMA BİLGİLERİ'!$F$21</f>
        <v>Yıldız Kızlar</v>
      </c>
      <c r="K239" s="305" t="str">
        <f t="shared" si="3"/>
        <v>İSTANBUL-3.Ulusal Bayrak Festivali Yarışmaları ve Olimpik Baraj Yarışmaları</v>
      </c>
      <c r="L239" s="147" t="str">
        <f>Çekiç!M$4</f>
        <v>14 Haziran 2015 - 18:15</v>
      </c>
      <c r="M239" s="147" t="s">
        <v>374</v>
      </c>
    </row>
    <row r="240" spans="1:13" s="306" customFormat="1" ht="28.5" customHeight="1" x14ac:dyDescent="0.2">
      <c r="A240" s="141">
        <v>593</v>
      </c>
      <c r="B240" s="235" t="s">
        <v>388</v>
      </c>
      <c r="C240" s="237" t="str">
        <f>Çekiç!D16</f>
        <v/>
      </c>
      <c r="D240" s="239" t="str">
        <f>Çekiç!E16</f>
        <v/>
      </c>
      <c r="E240" s="239" t="str">
        <f>Çekiç!F16</f>
        <v/>
      </c>
      <c r="F240" s="240">
        <f>Çekiç!N16</f>
        <v>0</v>
      </c>
      <c r="G240" s="238">
        <f>Çekiç!A16</f>
        <v>0</v>
      </c>
      <c r="H240" s="149" t="s">
        <v>388</v>
      </c>
      <c r="I240" s="149">
        <f>Çekiç!G$4</f>
        <v>0</v>
      </c>
      <c r="J240" s="143" t="str">
        <f>'YARIŞMA BİLGİLERİ'!$F$21</f>
        <v>Yıldız Kızlar</v>
      </c>
      <c r="K240" s="305" t="str">
        <f t="shared" si="3"/>
        <v>İSTANBUL-3.Ulusal Bayrak Festivali Yarışmaları ve Olimpik Baraj Yarışmaları</v>
      </c>
      <c r="L240" s="147" t="str">
        <f>Çekiç!M$4</f>
        <v>14 Haziran 2015 - 18:15</v>
      </c>
      <c r="M240" s="147" t="s">
        <v>374</v>
      </c>
    </row>
    <row r="241" spans="1:13" s="306" customFormat="1" ht="28.5" customHeight="1" x14ac:dyDescent="0.2">
      <c r="A241" s="141">
        <v>594</v>
      </c>
      <c r="B241" s="235" t="s">
        <v>388</v>
      </c>
      <c r="C241" s="237" t="str">
        <f>Çekiç!D17</f>
        <v/>
      </c>
      <c r="D241" s="239" t="str">
        <f>Çekiç!E17</f>
        <v/>
      </c>
      <c r="E241" s="239" t="str">
        <f>Çekiç!F17</f>
        <v/>
      </c>
      <c r="F241" s="240">
        <f>Çekiç!N17</f>
        <v>0</v>
      </c>
      <c r="G241" s="238">
        <f>Çekiç!A17</f>
        <v>0</v>
      </c>
      <c r="H241" s="149" t="s">
        <v>388</v>
      </c>
      <c r="I241" s="149">
        <f>Çekiç!G$4</f>
        <v>0</v>
      </c>
      <c r="J241" s="143" t="str">
        <f>'YARIŞMA BİLGİLERİ'!$F$21</f>
        <v>Yıldız Kızlar</v>
      </c>
      <c r="K241" s="305" t="str">
        <f t="shared" si="3"/>
        <v>İSTANBUL-3.Ulusal Bayrak Festivali Yarışmaları ve Olimpik Baraj Yarışmaları</v>
      </c>
      <c r="L241" s="147" t="str">
        <f>Çekiç!M$4</f>
        <v>14 Haziran 2015 - 18:15</v>
      </c>
      <c r="M241" s="147" t="s">
        <v>374</v>
      </c>
    </row>
    <row r="242" spans="1:13" s="306" customFormat="1" ht="28.5" customHeight="1" x14ac:dyDescent="0.2">
      <c r="A242" s="141">
        <v>610</v>
      </c>
      <c r="B242" s="151" t="s">
        <v>299</v>
      </c>
      <c r="C242" s="142" t="e">
        <f>#REF!</f>
        <v>#REF!</v>
      </c>
      <c r="D242" s="146" t="e">
        <f>#REF!</f>
        <v>#REF!</v>
      </c>
      <c r="E242" s="146" t="e">
        <f>#REF!</f>
        <v>#REF!</v>
      </c>
      <c r="F242" s="148" t="e">
        <f>#REF!</f>
        <v>#REF!</v>
      </c>
      <c r="G242" s="149" t="e">
        <f>#REF!</f>
        <v>#REF!</v>
      </c>
      <c r="H242" s="149" t="s">
        <v>242</v>
      </c>
      <c r="I242" s="149" t="e">
        <f>#REF!</f>
        <v>#REF!</v>
      </c>
      <c r="J242" s="143" t="str">
        <f>'YARIŞMA BİLGİLERİ'!$F$21</f>
        <v>Yıldız Kızlar</v>
      </c>
      <c r="K242" s="146" t="str">
        <f t="shared" si="3"/>
        <v>İSTANBUL-3.Ulusal Bayrak Festivali Yarışmaları ve Olimpik Baraj Yarışmaları</v>
      </c>
      <c r="L242" s="147" t="e">
        <f>#REF!</f>
        <v>#REF!</v>
      </c>
      <c r="M242" s="147" t="s">
        <v>374</v>
      </c>
    </row>
    <row r="243" spans="1:13" s="306" customFormat="1" ht="28.5" customHeight="1" x14ac:dyDescent="0.2">
      <c r="A243" s="141">
        <v>611</v>
      </c>
      <c r="B243" s="151" t="s">
        <v>299</v>
      </c>
      <c r="C243" s="142" t="e">
        <f>#REF!</f>
        <v>#REF!</v>
      </c>
      <c r="D243" s="146" t="e">
        <f>#REF!</f>
        <v>#REF!</v>
      </c>
      <c r="E243" s="146" t="e">
        <f>#REF!</f>
        <v>#REF!</v>
      </c>
      <c r="F243" s="148" t="e">
        <f>#REF!</f>
        <v>#REF!</v>
      </c>
      <c r="G243" s="149" t="e">
        <f>#REF!</f>
        <v>#REF!</v>
      </c>
      <c r="H243" s="149" t="s">
        <v>242</v>
      </c>
      <c r="I243" s="149" t="e">
        <f>#REF!</f>
        <v>#REF!</v>
      </c>
      <c r="J243" s="143" t="str">
        <f>'YARIŞMA BİLGİLERİ'!$F$21</f>
        <v>Yıldız Kızlar</v>
      </c>
      <c r="K243" s="146" t="str">
        <f t="shared" si="3"/>
        <v>İSTANBUL-3.Ulusal Bayrak Festivali Yarışmaları ve Olimpik Baraj Yarışmaları</v>
      </c>
      <c r="L243" s="147" t="e">
        <f>#REF!</f>
        <v>#REF!</v>
      </c>
      <c r="M243" s="147" t="s">
        <v>374</v>
      </c>
    </row>
    <row r="244" spans="1:13" s="306" customFormat="1" ht="28.5" customHeight="1" x14ac:dyDescent="0.2">
      <c r="A244" s="141">
        <v>612</v>
      </c>
      <c r="B244" s="151" t="s">
        <v>299</v>
      </c>
      <c r="C244" s="142" t="e">
        <f>#REF!</f>
        <v>#REF!</v>
      </c>
      <c r="D244" s="146" t="e">
        <f>#REF!</f>
        <v>#REF!</v>
      </c>
      <c r="E244" s="146" t="e">
        <f>#REF!</f>
        <v>#REF!</v>
      </c>
      <c r="F244" s="148" t="e">
        <f>#REF!</f>
        <v>#REF!</v>
      </c>
      <c r="G244" s="149" t="e">
        <f>#REF!</f>
        <v>#REF!</v>
      </c>
      <c r="H244" s="149" t="s">
        <v>242</v>
      </c>
      <c r="I244" s="149" t="e">
        <f>#REF!</f>
        <v>#REF!</v>
      </c>
      <c r="J244" s="143" t="str">
        <f>'YARIŞMA BİLGİLERİ'!$F$21</f>
        <v>Yıldız Kızlar</v>
      </c>
      <c r="K244" s="146" t="str">
        <f t="shared" ref="K244:K282" si="4">CONCATENATE(K$1,"-",A$1)</f>
        <v>İSTANBUL-3.Ulusal Bayrak Festivali Yarışmaları ve Olimpik Baraj Yarışmaları</v>
      </c>
      <c r="L244" s="147" t="e">
        <f>#REF!</f>
        <v>#REF!</v>
      </c>
      <c r="M244" s="147" t="s">
        <v>374</v>
      </c>
    </row>
    <row r="245" spans="1:13" s="306" customFormat="1" ht="28.5" customHeight="1" x14ac:dyDescent="0.2">
      <c r="A245" s="141">
        <v>613</v>
      </c>
      <c r="B245" s="151" t="s">
        <v>299</v>
      </c>
      <c r="C245" s="142" t="e">
        <f>#REF!</f>
        <v>#REF!</v>
      </c>
      <c r="D245" s="146" t="e">
        <f>#REF!</f>
        <v>#REF!</v>
      </c>
      <c r="E245" s="146" t="e">
        <f>#REF!</f>
        <v>#REF!</v>
      </c>
      <c r="F245" s="148" t="e">
        <f>#REF!</f>
        <v>#REF!</v>
      </c>
      <c r="G245" s="149" t="e">
        <f>#REF!</f>
        <v>#REF!</v>
      </c>
      <c r="H245" s="149" t="s">
        <v>242</v>
      </c>
      <c r="I245" s="149" t="e">
        <f>#REF!</f>
        <v>#REF!</v>
      </c>
      <c r="J245" s="143" t="str">
        <f>'YARIŞMA BİLGİLERİ'!$F$21</f>
        <v>Yıldız Kızlar</v>
      </c>
      <c r="K245" s="146" t="str">
        <f t="shared" si="4"/>
        <v>İSTANBUL-3.Ulusal Bayrak Festivali Yarışmaları ve Olimpik Baraj Yarışmaları</v>
      </c>
      <c r="L245" s="147" t="e">
        <f>#REF!</f>
        <v>#REF!</v>
      </c>
      <c r="M245" s="147" t="s">
        <v>374</v>
      </c>
    </row>
    <row r="246" spans="1:13" s="306" customFormat="1" ht="28.5" customHeight="1" x14ac:dyDescent="0.2">
      <c r="A246" s="141">
        <v>614</v>
      </c>
      <c r="B246" s="151" t="s">
        <v>299</v>
      </c>
      <c r="C246" s="142" t="e">
        <f>#REF!</f>
        <v>#REF!</v>
      </c>
      <c r="D246" s="146" t="e">
        <f>#REF!</f>
        <v>#REF!</v>
      </c>
      <c r="E246" s="146" t="e">
        <f>#REF!</f>
        <v>#REF!</v>
      </c>
      <c r="F246" s="148" t="e">
        <f>#REF!</f>
        <v>#REF!</v>
      </c>
      <c r="G246" s="149" t="e">
        <f>#REF!</f>
        <v>#REF!</v>
      </c>
      <c r="H246" s="149" t="s">
        <v>242</v>
      </c>
      <c r="I246" s="149" t="e">
        <f>#REF!</f>
        <v>#REF!</v>
      </c>
      <c r="J246" s="143" t="str">
        <f>'YARIŞMA BİLGİLERİ'!$F$21</f>
        <v>Yıldız Kızlar</v>
      </c>
      <c r="K246" s="146" t="str">
        <f t="shared" si="4"/>
        <v>İSTANBUL-3.Ulusal Bayrak Festivali Yarışmaları ve Olimpik Baraj Yarışmaları</v>
      </c>
      <c r="L246" s="147" t="e">
        <f>#REF!</f>
        <v>#REF!</v>
      </c>
      <c r="M246" s="147" t="s">
        <v>374</v>
      </c>
    </row>
    <row r="247" spans="1:13" s="306" customFormat="1" ht="28.5" customHeight="1" x14ac:dyDescent="0.2">
      <c r="A247" s="141">
        <v>635</v>
      </c>
      <c r="B247" s="151" t="s">
        <v>299</v>
      </c>
      <c r="C247" s="142" t="e">
        <f>#REF!</f>
        <v>#REF!</v>
      </c>
      <c r="D247" s="146" t="e">
        <f>#REF!</f>
        <v>#REF!</v>
      </c>
      <c r="E247" s="146" t="e">
        <f>#REF!</f>
        <v>#REF!</v>
      </c>
      <c r="F247" s="148" t="e">
        <f>#REF!</f>
        <v>#REF!</v>
      </c>
      <c r="G247" s="149" t="e">
        <f>#REF!</f>
        <v>#REF!</v>
      </c>
      <c r="H247" s="149" t="s">
        <v>242</v>
      </c>
      <c r="I247" s="149" t="e">
        <f>#REF!</f>
        <v>#REF!</v>
      </c>
      <c r="J247" s="143" t="str">
        <f>'YARIŞMA BİLGİLERİ'!$F$21</f>
        <v>Yıldız Kızlar</v>
      </c>
      <c r="K247" s="146" t="str">
        <f t="shared" si="4"/>
        <v>İSTANBUL-3.Ulusal Bayrak Festivali Yarışmaları ve Olimpik Baraj Yarışmaları</v>
      </c>
      <c r="L247" s="147" t="e">
        <f>#REF!</f>
        <v>#REF!</v>
      </c>
      <c r="M247" s="147" t="s">
        <v>374</v>
      </c>
    </row>
    <row r="248" spans="1:13" s="306" customFormat="1" ht="28.5" customHeight="1" x14ac:dyDescent="0.2">
      <c r="A248" s="141">
        <v>636</v>
      </c>
      <c r="B248" s="151" t="s">
        <v>299</v>
      </c>
      <c r="C248" s="142" t="e">
        <f>#REF!</f>
        <v>#REF!</v>
      </c>
      <c r="D248" s="146" t="e">
        <f>#REF!</f>
        <v>#REF!</v>
      </c>
      <c r="E248" s="146" t="e">
        <f>#REF!</f>
        <v>#REF!</v>
      </c>
      <c r="F248" s="148" t="e">
        <f>#REF!</f>
        <v>#REF!</v>
      </c>
      <c r="G248" s="149" t="e">
        <f>#REF!</f>
        <v>#REF!</v>
      </c>
      <c r="H248" s="149" t="s">
        <v>242</v>
      </c>
      <c r="I248" s="149" t="e">
        <f>#REF!</f>
        <v>#REF!</v>
      </c>
      <c r="J248" s="143" t="str">
        <f>'YARIŞMA BİLGİLERİ'!$F$21</f>
        <v>Yıldız Kızlar</v>
      </c>
      <c r="K248" s="146" t="str">
        <f t="shared" si="4"/>
        <v>İSTANBUL-3.Ulusal Bayrak Festivali Yarışmaları ve Olimpik Baraj Yarışmaları</v>
      </c>
      <c r="L248" s="147" t="e">
        <f>#REF!</f>
        <v>#REF!</v>
      </c>
      <c r="M248" s="147" t="s">
        <v>374</v>
      </c>
    </row>
    <row r="249" spans="1:13" s="306" customFormat="1" ht="28.5" customHeight="1" x14ac:dyDescent="0.2">
      <c r="A249" s="141">
        <v>637</v>
      </c>
      <c r="B249" s="151" t="s">
        <v>299</v>
      </c>
      <c r="C249" s="142" t="e">
        <f>#REF!</f>
        <v>#REF!</v>
      </c>
      <c r="D249" s="146" t="e">
        <f>#REF!</f>
        <v>#REF!</v>
      </c>
      <c r="E249" s="146" t="e">
        <f>#REF!</f>
        <v>#REF!</v>
      </c>
      <c r="F249" s="148" t="e">
        <f>#REF!</f>
        <v>#REF!</v>
      </c>
      <c r="G249" s="149" t="e">
        <f>#REF!</f>
        <v>#REF!</v>
      </c>
      <c r="H249" s="149" t="s">
        <v>242</v>
      </c>
      <c r="I249" s="149" t="e">
        <f>#REF!</f>
        <v>#REF!</v>
      </c>
      <c r="J249" s="143" t="str">
        <f>'YARIŞMA BİLGİLERİ'!$F$21</f>
        <v>Yıldız Kızlar</v>
      </c>
      <c r="K249" s="146" t="str">
        <f t="shared" si="4"/>
        <v>İSTANBUL-3.Ulusal Bayrak Festivali Yarışmaları ve Olimpik Baraj Yarışmaları</v>
      </c>
      <c r="L249" s="147" t="e">
        <f>#REF!</f>
        <v>#REF!</v>
      </c>
      <c r="M249" s="147" t="s">
        <v>374</v>
      </c>
    </row>
    <row r="250" spans="1:13" s="306" customFormat="1" ht="28.5" customHeight="1" x14ac:dyDescent="0.2">
      <c r="A250" s="141">
        <v>638</v>
      </c>
      <c r="B250" s="151" t="s">
        <v>299</v>
      </c>
      <c r="C250" s="142" t="e">
        <f>#REF!</f>
        <v>#REF!</v>
      </c>
      <c r="D250" s="146" t="e">
        <f>#REF!</f>
        <v>#REF!</v>
      </c>
      <c r="E250" s="146" t="e">
        <f>#REF!</f>
        <v>#REF!</v>
      </c>
      <c r="F250" s="148" t="e">
        <f>#REF!</f>
        <v>#REF!</v>
      </c>
      <c r="G250" s="149" t="e">
        <f>#REF!</f>
        <v>#REF!</v>
      </c>
      <c r="H250" s="149" t="s">
        <v>242</v>
      </c>
      <c r="I250" s="149" t="e">
        <f>#REF!</f>
        <v>#REF!</v>
      </c>
      <c r="J250" s="143" t="str">
        <f>'YARIŞMA BİLGİLERİ'!$F$21</f>
        <v>Yıldız Kızlar</v>
      </c>
      <c r="K250" s="146" t="str">
        <f t="shared" si="4"/>
        <v>İSTANBUL-3.Ulusal Bayrak Festivali Yarışmaları ve Olimpik Baraj Yarışmaları</v>
      </c>
      <c r="L250" s="147" t="e">
        <f>#REF!</f>
        <v>#REF!</v>
      </c>
      <c r="M250" s="147" t="s">
        <v>374</v>
      </c>
    </row>
    <row r="251" spans="1:13" s="306" customFormat="1" ht="28.5" customHeight="1" x14ac:dyDescent="0.2">
      <c r="A251" s="141">
        <v>639</v>
      </c>
      <c r="B251" s="151" t="s">
        <v>299</v>
      </c>
      <c r="C251" s="142" t="e">
        <f>#REF!</f>
        <v>#REF!</v>
      </c>
      <c r="D251" s="146" t="e">
        <f>#REF!</f>
        <v>#REF!</v>
      </c>
      <c r="E251" s="146" t="e">
        <f>#REF!</f>
        <v>#REF!</v>
      </c>
      <c r="F251" s="148" t="e">
        <f>#REF!</f>
        <v>#REF!</v>
      </c>
      <c r="G251" s="149" t="e">
        <f>#REF!</f>
        <v>#REF!</v>
      </c>
      <c r="H251" s="149" t="s">
        <v>242</v>
      </c>
      <c r="I251" s="149" t="e">
        <f>#REF!</f>
        <v>#REF!</v>
      </c>
      <c r="J251" s="143" t="str">
        <f>'YARIŞMA BİLGİLERİ'!$F$21</f>
        <v>Yıldız Kızlar</v>
      </c>
      <c r="K251" s="146" t="str">
        <f t="shared" si="4"/>
        <v>İSTANBUL-3.Ulusal Bayrak Festivali Yarışmaları ve Olimpik Baraj Yarışmaları</v>
      </c>
      <c r="L251" s="147" t="e">
        <f>#REF!</f>
        <v>#REF!</v>
      </c>
      <c r="M251" s="147" t="s">
        <v>374</v>
      </c>
    </row>
    <row r="252" spans="1:13" s="306" customFormat="1" ht="28.5" customHeight="1" x14ac:dyDescent="0.2">
      <c r="A252" s="141">
        <v>655</v>
      </c>
      <c r="B252" s="151" t="s">
        <v>313</v>
      </c>
      <c r="C252" s="142" t="e">
        <f>#REF!</f>
        <v>#REF!</v>
      </c>
      <c r="D252" s="146" t="e">
        <f>#REF!</f>
        <v>#REF!</v>
      </c>
      <c r="E252" s="146" t="e">
        <f>#REF!</f>
        <v>#REF!</v>
      </c>
      <c r="F252" s="187" t="e">
        <f>#REF!</f>
        <v>#REF!</v>
      </c>
      <c r="G252" s="144" t="e">
        <f>#REF!</f>
        <v>#REF!</v>
      </c>
      <c r="H252" s="143" t="s">
        <v>313</v>
      </c>
      <c r="I252" s="149"/>
      <c r="J252" s="143" t="str">
        <f>'YARIŞMA BİLGİLERİ'!$F$21</f>
        <v>Yıldız Kızlar</v>
      </c>
      <c r="K252" s="146" t="str">
        <f t="shared" si="4"/>
        <v>İSTANBUL-3.Ulusal Bayrak Festivali Yarışmaları ve Olimpik Baraj Yarışmaları</v>
      </c>
      <c r="L252" s="147" t="e">
        <f>#REF!</f>
        <v>#REF!</v>
      </c>
      <c r="M252" s="147" t="s">
        <v>374</v>
      </c>
    </row>
    <row r="253" spans="1:13" s="306" customFormat="1" ht="28.5" customHeight="1" x14ac:dyDescent="0.2">
      <c r="A253" s="141">
        <v>656</v>
      </c>
      <c r="B253" s="151" t="s">
        <v>313</v>
      </c>
      <c r="C253" s="142" t="e">
        <f>#REF!</f>
        <v>#REF!</v>
      </c>
      <c r="D253" s="146" t="e">
        <f>#REF!</f>
        <v>#REF!</v>
      </c>
      <c r="E253" s="146" t="e">
        <f>#REF!</f>
        <v>#REF!</v>
      </c>
      <c r="F253" s="187" t="e">
        <f>#REF!</f>
        <v>#REF!</v>
      </c>
      <c r="G253" s="144" t="e">
        <f>#REF!</f>
        <v>#REF!</v>
      </c>
      <c r="H253" s="143" t="s">
        <v>313</v>
      </c>
      <c r="I253" s="149"/>
      <c r="J253" s="143" t="str">
        <f>'YARIŞMA BİLGİLERİ'!$F$21</f>
        <v>Yıldız Kızlar</v>
      </c>
      <c r="K253" s="146" t="str">
        <f t="shared" si="4"/>
        <v>İSTANBUL-3.Ulusal Bayrak Festivali Yarışmaları ve Olimpik Baraj Yarışmaları</v>
      </c>
      <c r="L253" s="147" t="e">
        <f>#REF!</f>
        <v>#REF!</v>
      </c>
      <c r="M253" s="147" t="s">
        <v>374</v>
      </c>
    </row>
    <row r="254" spans="1:13" s="306" customFormat="1" ht="28.5" customHeight="1" x14ac:dyDescent="0.2">
      <c r="A254" s="141">
        <v>657</v>
      </c>
      <c r="B254" s="151" t="s">
        <v>313</v>
      </c>
      <c r="C254" s="142" t="e">
        <f>#REF!</f>
        <v>#REF!</v>
      </c>
      <c r="D254" s="146" t="e">
        <f>#REF!</f>
        <v>#REF!</v>
      </c>
      <c r="E254" s="146" t="e">
        <f>#REF!</f>
        <v>#REF!</v>
      </c>
      <c r="F254" s="187" t="e">
        <f>#REF!</f>
        <v>#REF!</v>
      </c>
      <c r="G254" s="144" t="e">
        <f>#REF!</f>
        <v>#REF!</v>
      </c>
      <c r="H254" s="143" t="s">
        <v>313</v>
      </c>
      <c r="I254" s="149"/>
      <c r="J254" s="143" t="str">
        <f>'YARIŞMA BİLGİLERİ'!$F$21</f>
        <v>Yıldız Kızlar</v>
      </c>
      <c r="K254" s="146" t="str">
        <f t="shared" si="4"/>
        <v>İSTANBUL-3.Ulusal Bayrak Festivali Yarışmaları ve Olimpik Baraj Yarışmaları</v>
      </c>
      <c r="L254" s="147" t="e">
        <f>#REF!</f>
        <v>#REF!</v>
      </c>
      <c r="M254" s="147" t="s">
        <v>374</v>
      </c>
    </row>
    <row r="255" spans="1:13" s="306" customFormat="1" ht="28.5" customHeight="1" x14ac:dyDescent="0.2">
      <c r="A255" s="141">
        <v>658</v>
      </c>
      <c r="B255" s="151" t="s">
        <v>313</v>
      </c>
      <c r="C255" s="142" t="e">
        <f>#REF!</f>
        <v>#REF!</v>
      </c>
      <c r="D255" s="146" t="e">
        <f>#REF!</f>
        <v>#REF!</v>
      </c>
      <c r="E255" s="146" t="e">
        <f>#REF!</f>
        <v>#REF!</v>
      </c>
      <c r="F255" s="187" t="e">
        <f>#REF!</f>
        <v>#REF!</v>
      </c>
      <c r="G255" s="144" t="e">
        <f>#REF!</f>
        <v>#REF!</v>
      </c>
      <c r="H255" s="143" t="s">
        <v>313</v>
      </c>
      <c r="I255" s="149"/>
      <c r="J255" s="143" t="str">
        <f>'YARIŞMA BİLGİLERİ'!$F$21</f>
        <v>Yıldız Kızlar</v>
      </c>
      <c r="K255" s="146" t="str">
        <f t="shared" si="4"/>
        <v>İSTANBUL-3.Ulusal Bayrak Festivali Yarışmaları ve Olimpik Baraj Yarışmaları</v>
      </c>
      <c r="L255" s="147" t="e">
        <f>#REF!</f>
        <v>#REF!</v>
      </c>
      <c r="M255" s="147" t="s">
        <v>374</v>
      </c>
    </row>
    <row r="256" spans="1:13" s="306" customFormat="1" ht="28.5" customHeight="1" x14ac:dyDescent="0.2">
      <c r="A256" s="141">
        <v>659</v>
      </c>
      <c r="B256" s="151" t="s">
        <v>313</v>
      </c>
      <c r="C256" s="142" t="e">
        <f>#REF!</f>
        <v>#REF!</v>
      </c>
      <c r="D256" s="146" t="e">
        <f>#REF!</f>
        <v>#REF!</v>
      </c>
      <c r="E256" s="146" t="e">
        <f>#REF!</f>
        <v>#REF!</v>
      </c>
      <c r="F256" s="187" t="e">
        <f>#REF!</f>
        <v>#REF!</v>
      </c>
      <c r="G256" s="144" t="e">
        <f>#REF!</f>
        <v>#REF!</v>
      </c>
      <c r="H256" s="143" t="s">
        <v>313</v>
      </c>
      <c r="I256" s="149"/>
      <c r="J256" s="143" t="str">
        <f>'YARIŞMA BİLGİLERİ'!$F$21</f>
        <v>Yıldız Kızlar</v>
      </c>
      <c r="K256" s="146" t="str">
        <f t="shared" si="4"/>
        <v>İSTANBUL-3.Ulusal Bayrak Festivali Yarışmaları ve Olimpik Baraj Yarışmaları</v>
      </c>
      <c r="L256" s="147" t="e">
        <f>#REF!</f>
        <v>#REF!</v>
      </c>
      <c r="M256" s="147" t="s">
        <v>374</v>
      </c>
    </row>
    <row r="257" spans="1:13" s="307" customFormat="1" ht="28.5" customHeight="1" x14ac:dyDescent="0.2">
      <c r="A257" s="141">
        <v>675</v>
      </c>
      <c r="B257" s="151" t="s">
        <v>313</v>
      </c>
      <c r="C257" s="142" t="e">
        <f>#REF!</f>
        <v>#REF!</v>
      </c>
      <c r="D257" s="146" t="e">
        <f>#REF!</f>
        <v>#REF!</v>
      </c>
      <c r="E257" s="146" t="e">
        <f>#REF!</f>
        <v>#REF!</v>
      </c>
      <c r="F257" s="187" t="e">
        <f>#REF!</f>
        <v>#REF!</v>
      </c>
      <c r="G257" s="144" t="e">
        <f>#REF!</f>
        <v>#REF!</v>
      </c>
      <c r="H257" s="143" t="s">
        <v>313</v>
      </c>
      <c r="I257" s="149"/>
      <c r="J257" s="143" t="str">
        <f>'YARIŞMA BİLGİLERİ'!$F$21</f>
        <v>Yıldız Kızlar</v>
      </c>
      <c r="K257" s="146" t="str">
        <f t="shared" si="4"/>
        <v>İSTANBUL-3.Ulusal Bayrak Festivali Yarışmaları ve Olimpik Baraj Yarışmaları</v>
      </c>
      <c r="L257" s="147" t="e">
        <f>#REF!</f>
        <v>#REF!</v>
      </c>
      <c r="M257" s="147" t="s">
        <v>374</v>
      </c>
    </row>
    <row r="258" spans="1:13" s="307" customFormat="1" ht="28.5" customHeight="1" x14ac:dyDescent="0.2">
      <c r="A258" s="141">
        <v>676</v>
      </c>
      <c r="B258" s="151" t="s">
        <v>313</v>
      </c>
      <c r="C258" s="142" t="e">
        <f>#REF!</f>
        <v>#REF!</v>
      </c>
      <c r="D258" s="146" t="e">
        <f>#REF!</f>
        <v>#REF!</v>
      </c>
      <c r="E258" s="146" t="e">
        <f>#REF!</f>
        <v>#REF!</v>
      </c>
      <c r="F258" s="187" t="e">
        <f>#REF!</f>
        <v>#REF!</v>
      </c>
      <c r="G258" s="144" t="e">
        <f>#REF!</f>
        <v>#REF!</v>
      </c>
      <c r="H258" s="143" t="s">
        <v>313</v>
      </c>
      <c r="I258" s="149"/>
      <c r="J258" s="143" t="str">
        <f>'YARIŞMA BİLGİLERİ'!$F$21</f>
        <v>Yıldız Kızlar</v>
      </c>
      <c r="K258" s="146" t="str">
        <f t="shared" si="4"/>
        <v>İSTANBUL-3.Ulusal Bayrak Festivali Yarışmaları ve Olimpik Baraj Yarışmaları</v>
      </c>
      <c r="L258" s="147" t="e">
        <f>#REF!</f>
        <v>#REF!</v>
      </c>
      <c r="M258" s="147" t="s">
        <v>374</v>
      </c>
    </row>
    <row r="259" spans="1:13" s="307" customFormat="1" ht="28.5" customHeight="1" x14ac:dyDescent="0.2">
      <c r="A259" s="141">
        <v>677</v>
      </c>
      <c r="B259" s="151" t="s">
        <v>313</v>
      </c>
      <c r="C259" s="142" t="e">
        <f>#REF!</f>
        <v>#REF!</v>
      </c>
      <c r="D259" s="146" t="e">
        <f>#REF!</f>
        <v>#REF!</v>
      </c>
      <c r="E259" s="146" t="e">
        <f>#REF!</f>
        <v>#REF!</v>
      </c>
      <c r="F259" s="187" t="e">
        <f>#REF!</f>
        <v>#REF!</v>
      </c>
      <c r="G259" s="144" t="e">
        <f>#REF!</f>
        <v>#REF!</v>
      </c>
      <c r="H259" s="143" t="s">
        <v>313</v>
      </c>
      <c r="I259" s="149"/>
      <c r="J259" s="143" t="str">
        <f>'YARIŞMA BİLGİLERİ'!$F$21</f>
        <v>Yıldız Kızlar</v>
      </c>
      <c r="K259" s="146" t="str">
        <f t="shared" si="4"/>
        <v>İSTANBUL-3.Ulusal Bayrak Festivali Yarışmaları ve Olimpik Baraj Yarışmaları</v>
      </c>
      <c r="L259" s="147" t="e">
        <f>#REF!</f>
        <v>#REF!</v>
      </c>
      <c r="M259" s="147" t="s">
        <v>374</v>
      </c>
    </row>
    <row r="260" spans="1:13" s="307" customFormat="1" ht="28.5" customHeight="1" x14ac:dyDescent="0.2">
      <c r="A260" s="141">
        <v>678</v>
      </c>
      <c r="B260" s="151" t="s">
        <v>313</v>
      </c>
      <c r="C260" s="142" t="e">
        <f>#REF!</f>
        <v>#REF!</v>
      </c>
      <c r="D260" s="146" t="e">
        <f>#REF!</f>
        <v>#REF!</v>
      </c>
      <c r="E260" s="146" t="e">
        <f>#REF!</f>
        <v>#REF!</v>
      </c>
      <c r="F260" s="187" t="e">
        <f>#REF!</f>
        <v>#REF!</v>
      </c>
      <c r="G260" s="144" t="e">
        <f>#REF!</f>
        <v>#REF!</v>
      </c>
      <c r="H260" s="143" t="s">
        <v>313</v>
      </c>
      <c r="I260" s="149"/>
      <c r="J260" s="143" t="str">
        <f>'YARIŞMA BİLGİLERİ'!$F$21</f>
        <v>Yıldız Kızlar</v>
      </c>
      <c r="K260" s="146" t="str">
        <f t="shared" si="4"/>
        <v>İSTANBUL-3.Ulusal Bayrak Festivali Yarışmaları ve Olimpik Baraj Yarışmaları</v>
      </c>
      <c r="L260" s="147" t="e">
        <f>#REF!</f>
        <v>#REF!</v>
      </c>
      <c r="M260" s="147" t="s">
        <v>374</v>
      </c>
    </row>
    <row r="261" spans="1:13" s="307" customFormat="1" ht="28.5" customHeight="1" x14ac:dyDescent="0.2">
      <c r="A261" s="141">
        <v>679</v>
      </c>
      <c r="B261" s="151" t="s">
        <v>313</v>
      </c>
      <c r="C261" s="142" t="e">
        <f>#REF!</f>
        <v>#REF!</v>
      </c>
      <c r="D261" s="146" t="e">
        <f>#REF!</f>
        <v>#REF!</v>
      </c>
      <c r="E261" s="146" t="e">
        <f>#REF!</f>
        <v>#REF!</v>
      </c>
      <c r="F261" s="187" t="e">
        <f>#REF!</f>
        <v>#REF!</v>
      </c>
      <c r="G261" s="144" t="e">
        <f>#REF!</f>
        <v>#REF!</v>
      </c>
      <c r="H261" s="143" t="s">
        <v>313</v>
      </c>
      <c r="I261" s="149"/>
      <c r="J261" s="143" t="str">
        <f>'YARIŞMA BİLGİLERİ'!$F$21</f>
        <v>Yıldız Kızlar</v>
      </c>
      <c r="K261" s="146" t="str">
        <f t="shared" si="4"/>
        <v>İSTANBUL-3.Ulusal Bayrak Festivali Yarışmaları ve Olimpik Baraj Yarışmaları</v>
      </c>
      <c r="L261" s="147" t="e">
        <f>#REF!</f>
        <v>#REF!</v>
      </c>
      <c r="M261" s="147" t="s">
        <v>374</v>
      </c>
    </row>
    <row r="262" spans="1:13" ht="24.75" customHeight="1" x14ac:dyDescent="0.2">
      <c r="A262" s="141">
        <v>690</v>
      </c>
      <c r="B262" s="235" t="s">
        <v>338</v>
      </c>
      <c r="C262" s="237">
        <f>'200m.'!C8</f>
        <v>0</v>
      </c>
      <c r="D262" s="239">
        <f>'200m.'!D8</f>
        <v>0</v>
      </c>
      <c r="E262" s="239">
        <f>'200m.'!E8</f>
        <v>0</v>
      </c>
      <c r="F262" s="240">
        <f>'200m.'!F8</f>
        <v>0</v>
      </c>
      <c r="G262" s="238">
        <f>'200m.'!A8</f>
        <v>1</v>
      </c>
      <c r="H262" s="149" t="s">
        <v>310</v>
      </c>
      <c r="I262" s="304"/>
      <c r="J262" s="143" t="str">
        <f>'YARIŞMA BİLGİLERİ'!$F$21</f>
        <v>Yıldız Kızlar</v>
      </c>
      <c r="K262" s="305" t="str">
        <f t="shared" si="4"/>
        <v>İSTANBUL-3.Ulusal Bayrak Festivali Yarışmaları ve Olimpik Baraj Yarışmaları</v>
      </c>
      <c r="L262" s="147" t="str">
        <f>'200m.'!N$4</f>
        <v>14 Haziran 2015 - 16:30</v>
      </c>
      <c r="M262" s="147" t="s">
        <v>374</v>
      </c>
    </row>
    <row r="263" spans="1:13" ht="24.75" customHeight="1" x14ac:dyDescent="0.2">
      <c r="A263" s="141">
        <v>691</v>
      </c>
      <c r="B263" s="235" t="s">
        <v>338</v>
      </c>
      <c r="C263" s="237">
        <f>'200m.'!C9</f>
        <v>0</v>
      </c>
      <c r="D263" s="239">
        <f>'200m.'!D9</f>
        <v>0</v>
      </c>
      <c r="E263" s="239">
        <f>'200m.'!E9</f>
        <v>0</v>
      </c>
      <c r="F263" s="240">
        <f>'200m.'!F9</f>
        <v>0</v>
      </c>
      <c r="G263" s="238">
        <f>'200m.'!A9</f>
        <v>2</v>
      </c>
      <c r="H263" s="149" t="s">
        <v>310</v>
      </c>
      <c r="I263" s="304"/>
      <c r="J263" s="143" t="str">
        <f>'YARIŞMA BİLGİLERİ'!$F$21</f>
        <v>Yıldız Kızlar</v>
      </c>
      <c r="K263" s="305" t="str">
        <f t="shared" si="4"/>
        <v>İSTANBUL-3.Ulusal Bayrak Festivali Yarışmaları ve Olimpik Baraj Yarışmaları</v>
      </c>
      <c r="L263" s="147" t="str">
        <f>'200m.'!N$4</f>
        <v>14 Haziran 2015 - 16:30</v>
      </c>
      <c r="M263" s="147" t="s">
        <v>374</v>
      </c>
    </row>
    <row r="264" spans="1:13" ht="24.75" customHeight="1" x14ac:dyDescent="0.2">
      <c r="A264" s="141">
        <v>692</v>
      </c>
      <c r="B264" s="235" t="s">
        <v>338</v>
      </c>
      <c r="C264" s="237">
        <f>'200m.'!C10</f>
        <v>0</v>
      </c>
      <c r="D264" s="239">
        <f>'200m.'!D10</f>
        <v>0</v>
      </c>
      <c r="E264" s="239">
        <f>'200m.'!E10</f>
        <v>0</v>
      </c>
      <c r="F264" s="240">
        <f>'200m.'!F10</f>
        <v>0</v>
      </c>
      <c r="G264" s="238">
        <f>'200m.'!A10</f>
        <v>3</v>
      </c>
      <c r="H264" s="149" t="s">
        <v>310</v>
      </c>
      <c r="I264" s="304"/>
      <c r="J264" s="143" t="str">
        <f>'YARIŞMA BİLGİLERİ'!$F$21</f>
        <v>Yıldız Kızlar</v>
      </c>
      <c r="K264" s="305" t="str">
        <f t="shared" si="4"/>
        <v>İSTANBUL-3.Ulusal Bayrak Festivali Yarışmaları ve Olimpik Baraj Yarışmaları</v>
      </c>
      <c r="L264" s="147" t="str">
        <f>'200m.'!N$4</f>
        <v>14 Haziran 2015 - 16:30</v>
      </c>
      <c r="M264" s="147" t="s">
        <v>374</v>
      </c>
    </row>
    <row r="265" spans="1:13" ht="24.75" customHeight="1" x14ac:dyDescent="0.2">
      <c r="A265" s="141">
        <v>693</v>
      </c>
      <c r="B265" s="235" t="s">
        <v>338</v>
      </c>
      <c r="C265" s="237">
        <f>'200m.'!C11</f>
        <v>0</v>
      </c>
      <c r="D265" s="239">
        <f>'200m.'!D11</f>
        <v>0</v>
      </c>
      <c r="E265" s="239">
        <f>'200m.'!E11</f>
        <v>0</v>
      </c>
      <c r="F265" s="240">
        <f>'200m.'!F11</f>
        <v>0</v>
      </c>
      <c r="G265" s="238">
        <f>'200m.'!A11</f>
        <v>4</v>
      </c>
      <c r="H265" s="149" t="s">
        <v>310</v>
      </c>
      <c r="I265" s="304"/>
      <c r="J265" s="143" t="str">
        <f>'YARIŞMA BİLGİLERİ'!$F$21</f>
        <v>Yıldız Kızlar</v>
      </c>
      <c r="K265" s="305" t="str">
        <f t="shared" si="4"/>
        <v>İSTANBUL-3.Ulusal Bayrak Festivali Yarışmaları ve Olimpik Baraj Yarışmaları</v>
      </c>
      <c r="L265" s="147" t="str">
        <f>'200m.'!N$4</f>
        <v>14 Haziran 2015 - 16:30</v>
      </c>
      <c r="M265" s="147" t="s">
        <v>374</v>
      </c>
    </row>
    <row r="266" spans="1:13" ht="24.75" customHeight="1" x14ac:dyDescent="0.2">
      <c r="A266" s="141">
        <v>694</v>
      </c>
      <c r="B266" s="235" t="s">
        <v>338</v>
      </c>
      <c r="C266" s="237">
        <f>'200m.'!C12</f>
        <v>0</v>
      </c>
      <c r="D266" s="239">
        <f>'200m.'!D12</f>
        <v>0</v>
      </c>
      <c r="E266" s="239">
        <f>'200m.'!E12</f>
        <v>0</v>
      </c>
      <c r="F266" s="240">
        <f>'200m.'!F12</f>
        <v>0</v>
      </c>
      <c r="G266" s="238">
        <f>'200m.'!A12</f>
        <v>5</v>
      </c>
      <c r="H266" s="149" t="s">
        <v>310</v>
      </c>
      <c r="I266" s="304"/>
      <c r="J266" s="143" t="str">
        <f>'YARIŞMA BİLGİLERİ'!$F$21</f>
        <v>Yıldız Kızlar</v>
      </c>
      <c r="K266" s="305" t="str">
        <f t="shared" si="4"/>
        <v>İSTANBUL-3.Ulusal Bayrak Festivali Yarışmaları ve Olimpik Baraj Yarışmaları</v>
      </c>
      <c r="L266" s="147" t="str">
        <f>'200m.'!N$4</f>
        <v>14 Haziran 2015 - 16:30</v>
      </c>
      <c r="M266" s="147" t="s">
        <v>374</v>
      </c>
    </row>
    <row r="267" spans="1:13" ht="24.75" customHeight="1" x14ac:dyDescent="0.2">
      <c r="A267" s="141">
        <v>695</v>
      </c>
      <c r="B267" s="235" t="s">
        <v>338</v>
      </c>
      <c r="C267" s="237">
        <f>'200m.'!C13</f>
        <v>0</v>
      </c>
      <c r="D267" s="239">
        <f>'200m.'!D13</f>
        <v>0</v>
      </c>
      <c r="E267" s="239">
        <f>'200m.'!E13</f>
        <v>0</v>
      </c>
      <c r="F267" s="240">
        <f>'200m.'!F13</f>
        <v>0</v>
      </c>
      <c r="G267" s="238">
        <f>'200m.'!A13</f>
        <v>6</v>
      </c>
      <c r="H267" s="149" t="s">
        <v>310</v>
      </c>
      <c r="I267" s="304"/>
      <c r="J267" s="143" t="str">
        <f>'YARIŞMA BİLGİLERİ'!$F$21</f>
        <v>Yıldız Kızlar</v>
      </c>
      <c r="K267" s="305" t="str">
        <f t="shared" si="4"/>
        <v>İSTANBUL-3.Ulusal Bayrak Festivali Yarışmaları ve Olimpik Baraj Yarışmaları</v>
      </c>
      <c r="L267" s="147" t="str">
        <f>'200m.'!N$4</f>
        <v>14 Haziran 2015 - 16:30</v>
      </c>
      <c r="M267" s="147" t="s">
        <v>374</v>
      </c>
    </row>
    <row r="268" spans="1:13" ht="24.75" customHeight="1" x14ac:dyDescent="0.2">
      <c r="A268" s="141">
        <v>696</v>
      </c>
      <c r="B268" s="235" t="s">
        <v>338</v>
      </c>
      <c r="C268" s="237" t="e">
        <f>'200m.'!#REF!</f>
        <v>#REF!</v>
      </c>
      <c r="D268" s="239" t="e">
        <f>'200m.'!#REF!</f>
        <v>#REF!</v>
      </c>
      <c r="E268" s="239" t="e">
        <f>'200m.'!#REF!</f>
        <v>#REF!</v>
      </c>
      <c r="F268" s="240" t="e">
        <f>'200m.'!#REF!</f>
        <v>#REF!</v>
      </c>
      <c r="G268" s="238" t="e">
        <f>'200m.'!#REF!</f>
        <v>#REF!</v>
      </c>
      <c r="H268" s="149" t="s">
        <v>310</v>
      </c>
      <c r="I268" s="304"/>
      <c r="J268" s="143" t="str">
        <f>'YARIŞMA BİLGİLERİ'!$F$21</f>
        <v>Yıldız Kızlar</v>
      </c>
      <c r="K268" s="305" t="str">
        <f t="shared" si="4"/>
        <v>İSTANBUL-3.Ulusal Bayrak Festivali Yarışmaları ve Olimpik Baraj Yarışmaları</v>
      </c>
      <c r="L268" s="147" t="str">
        <f>'200m.'!N$4</f>
        <v>14 Haziran 2015 - 16:30</v>
      </c>
      <c r="M268" s="147" t="s">
        <v>374</v>
      </c>
    </row>
    <row r="269" spans="1:13" ht="24.75" customHeight="1" x14ac:dyDescent="0.2">
      <c r="A269" s="141">
        <v>697</v>
      </c>
      <c r="B269" s="235" t="s">
        <v>338</v>
      </c>
      <c r="C269" s="237" t="e">
        <f>'200m.'!#REF!</f>
        <v>#REF!</v>
      </c>
      <c r="D269" s="239" t="e">
        <f>'200m.'!#REF!</f>
        <v>#REF!</v>
      </c>
      <c r="E269" s="239" t="e">
        <f>'200m.'!#REF!</f>
        <v>#REF!</v>
      </c>
      <c r="F269" s="240" t="e">
        <f>'200m.'!#REF!</f>
        <v>#REF!</v>
      </c>
      <c r="G269" s="238" t="e">
        <f>'200m.'!#REF!</f>
        <v>#REF!</v>
      </c>
      <c r="H269" s="149" t="s">
        <v>310</v>
      </c>
      <c r="I269" s="304"/>
      <c r="J269" s="143" t="str">
        <f>'YARIŞMA BİLGİLERİ'!$F$21</f>
        <v>Yıldız Kızlar</v>
      </c>
      <c r="K269" s="305" t="str">
        <f t="shared" si="4"/>
        <v>İSTANBUL-3.Ulusal Bayrak Festivali Yarışmaları ve Olimpik Baraj Yarışmaları</v>
      </c>
      <c r="L269" s="147" t="str">
        <f>'200m.'!N$4</f>
        <v>14 Haziran 2015 - 16:30</v>
      </c>
      <c r="M269" s="147" t="s">
        <v>374</v>
      </c>
    </row>
    <row r="270" spans="1:13" ht="24.75" customHeight="1" x14ac:dyDescent="0.2">
      <c r="A270" s="141">
        <v>698</v>
      </c>
      <c r="B270" s="235" t="s">
        <v>338</v>
      </c>
      <c r="C270" s="237">
        <f>'200m.'!C14</f>
        <v>0</v>
      </c>
      <c r="D270" s="239">
        <f>'200m.'!D14</f>
        <v>0</v>
      </c>
      <c r="E270" s="239">
        <f>'200m.'!E14</f>
        <v>0</v>
      </c>
      <c r="F270" s="240">
        <f>'200m.'!F14</f>
        <v>0</v>
      </c>
      <c r="G270" s="238">
        <f>'200m.'!A14</f>
        <v>0</v>
      </c>
      <c r="H270" s="149" t="s">
        <v>310</v>
      </c>
      <c r="I270" s="304"/>
      <c r="J270" s="143" t="str">
        <f>'YARIŞMA BİLGİLERİ'!$F$21</f>
        <v>Yıldız Kızlar</v>
      </c>
      <c r="K270" s="305" t="str">
        <f t="shared" si="4"/>
        <v>İSTANBUL-3.Ulusal Bayrak Festivali Yarışmaları ve Olimpik Baraj Yarışmaları</v>
      </c>
      <c r="L270" s="147" t="str">
        <f>'200m.'!N$4</f>
        <v>14 Haziran 2015 - 16:30</v>
      </c>
      <c r="M270" s="147" t="s">
        <v>374</v>
      </c>
    </row>
    <row r="271" spans="1:13" ht="24.75" customHeight="1" x14ac:dyDescent="0.2">
      <c r="A271" s="141">
        <v>699</v>
      </c>
      <c r="B271" s="235" t="s">
        <v>338</v>
      </c>
      <c r="C271" s="237">
        <f>'200m.'!C15</f>
        <v>0</v>
      </c>
      <c r="D271" s="239">
        <f>'200m.'!D15</f>
        <v>0</v>
      </c>
      <c r="E271" s="239">
        <f>'200m.'!E15</f>
        <v>0</v>
      </c>
      <c r="F271" s="240">
        <f>'200m.'!F15</f>
        <v>0</v>
      </c>
      <c r="G271" s="238">
        <f>'200m.'!A15</f>
        <v>0</v>
      </c>
      <c r="H271" s="149" t="s">
        <v>310</v>
      </c>
      <c r="I271" s="304"/>
      <c r="J271" s="143" t="str">
        <f>'YARIŞMA BİLGİLERİ'!$F$21</f>
        <v>Yıldız Kızlar</v>
      </c>
      <c r="K271" s="305" t="str">
        <f t="shared" si="4"/>
        <v>İSTANBUL-3.Ulusal Bayrak Festivali Yarışmaları ve Olimpik Baraj Yarışmaları</v>
      </c>
      <c r="L271" s="147" t="str">
        <f>'200m.'!N$4</f>
        <v>14 Haziran 2015 - 16:30</v>
      </c>
      <c r="M271" s="147" t="s">
        <v>374</v>
      </c>
    </row>
    <row r="272" spans="1:13" ht="24.75" customHeight="1" x14ac:dyDescent="0.2">
      <c r="A272" s="141">
        <v>700</v>
      </c>
      <c r="B272" s="235" t="s">
        <v>338</v>
      </c>
      <c r="C272" s="237">
        <f>'200m.'!C16</f>
        <v>0</v>
      </c>
      <c r="D272" s="239">
        <f>'200m.'!D16</f>
        <v>0</v>
      </c>
      <c r="E272" s="239">
        <f>'200m.'!E16</f>
        <v>0</v>
      </c>
      <c r="F272" s="240">
        <f>'200m.'!F16</f>
        <v>0</v>
      </c>
      <c r="G272" s="238">
        <f>'200m.'!A16</f>
        <v>0</v>
      </c>
      <c r="H272" s="149" t="s">
        <v>310</v>
      </c>
      <c r="I272" s="304"/>
      <c r="J272" s="143" t="str">
        <f>'YARIŞMA BİLGİLERİ'!$F$21</f>
        <v>Yıldız Kızlar</v>
      </c>
      <c r="K272" s="305" t="str">
        <f t="shared" si="4"/>
        <v>İSTANBUL-3.Ulusal Bayrak Festivali Yarışmaları ve Olimpik Baraj Yarışmaları</v>
      </c>
      <c r="L272" s="147" t="str">
        <f>'200m.'!N$4</f>
        <v>14 Haziran 2015 - 16:30</v>
      </c>
      <c r="M272" s="147" t="s">
        <v>374</v>
      </c>
    </row>
    <row r="273" spans="1:13" ht="24.75" customHeight="1" x14ac:dyDescent="0.2">
      <c r="A273" s="141">
        <v>701</v>
      </c>
      <c r="B273" s="235" t="s">
        <v>338</v>
      </c>
      <c r="C273" s="237">
        <f>'200m.'!C17</f>
        <v>0</v>
      </c>
      <c r="D273" s="239">
        <f>'200m.'!D17</f>
        <v>0</v>
      </c>
      <c r="E273" s="239">
        <f>'200m.'!E17</f>
        <v>0</v>
      </c>
      <c r="F273" s="240">
        <f>'200m.'!F17</f>
        <v>0</v>
      </c>
      <c r="G273" s="238">
        <f>'200m.'!A17</f>
        <v>0</v>
      </c>
      <c r="H273" s="149" t="s">
        <v>310</v>
      </c>
      <c r="I273" s="304"/>
      <c r="J273" s="143" t="str">
        <f>'YARIŞMA BİLGİLERİ'!$F$21</f>
        <v>Yıldız Kızlar</v>
      </c>
      <c r="K273" s="305" t="str">
        <f t="shared" si="4"/>
        <v>İSTANBUL-3.Ulusal Bayrak Festivali Yarışmaları ve Olimpik Baraj Yarışmaları</v>
      </c>
      <c r="L273" s="147" t="str">
        <f>'200m.'!N$4</f>
        <v>14 Haziran 2015 - 16:30</v>
      </c>
      <c r="M273" s="147" t="s">
        <v>374</v>
      </c>
    </row>
    <row r="274" spans="1:13" ht="24.75" customHeight="1" x14ac:dyDescent="0.2">
      <c r="A274" s="141">
        <v>702</v>
      </c>
      <c r="B274" s="235" t="s">
        <v>338</v>
      </c>
      <c r="C274" s="237">
        <f>'200m.'!C18</f>
        <v>0</v>
      </c>
      <c r="D274" s="239">
        <f>'200m.'!D18</f>
        <v>0</v>
      </c>
      <c r="E274" s="239">
        <f>'200m.'!E18</f>
        <v>0</v>
      </c>
      <c r="F274" s="240">
        <f>'200m.'!F18</f>
        <v>0</v>
      </c>
      <c r="G274" s="238">
        <f>'200m.'!A18</f>
        <v>0</v>
      </c>
      <c r="H274" s="149" t="s">
        <v>310</v>
      </c>
      <c r="I274" s="304"/>
      <c r="J274" s="143" t="str">
        <f>'YARIŞMA BİLGİLERİ'!$F$21</f>
        <v>Yıldız Kızlar</v>
      </c>
      <c r="K274" s="305" t="str">
        <f t="shared" si="4"/>
        <v>İSTANBUL-3.Ulusal Bayrak Festivali Yarışmaları ve Olimpik Baraj Yarışmaları</v>
      </c>
      <c r="L274" s="147" t="str">
        <f>'200m.'!N$4</f>
        <v>14 Haziran 2015 - 16:30</v>
      </c>
      <c r="M274" s="147" t="s">
        <v>374</v>
      </c>
    </row>
    <row r="275" spans="1:13" ht="24.75" customHeight="1" x14ac:dyDescent="0.2">
      <c r="A275" s="141">
        <v>737</v>
      </c>
      <c r="B275" s="235" t="s">
        <v>338</v>
      </c>
      <c r="C275" s="237">
        <f>'200m.'!C19</f>
        <v>0</v>
      </c>
      <c r="D275" s="239">
        <f>'200m.'!D19</f>
        <v>0</v>
      </c>
      <c r="E275" s="239">
        <f>'200m.'!E19</f>
        <v>0</v>
      </c>
      <c r="F275" s="240">
        <f>'200m.'!F19</f>
        <v>0</v>
      </c>
      <c r="G275" s="238">
        <f>'200m.'!A19</f>
        <v>0</v>
      </c>
      <c r="H275" s="149" t="s">
        <v>310</v>
      </c>
      <c r="I275" s="304"/>
      <c r="J275" s="143" t="str">
        <f>'YARIŞMA BİLGİLERİ'!$F$21</f>
        <v>Yıldız Kızlar</v>
      </c>
      <c r="K275" s="305" t="str">
        <f t="shared" si="4"/>
        <v>İSTANBUL-3.Ulusal Bayrak Festivali Yarışmaları ve Olimpik Baraj Yarışmaları</v>
      </c>
      <c r="L275" s="147" t="str">
        <f>'200m.'!N$4</f>
        <v>14 Haziran 2015 - 16:30</v>
      </c>
      <c r="M275" s="147" t="s">
        <v>374</v>
      </c>
    </row>
    <row r="276" spans="1:13" ht="24.75" customHeight="1" x14ac:dyDescent="0.2">
      <c r="A276" s="141">
        <v>738</v>
      </c>
      <c r="B276" s="235" t="s">
        <v>338</v>
      </c>
      <c r="C276" s="237">
        <f>'200m.'!C20</f>
        <v>0</v>
      </c>
      <c r="D276" s="239">
        <f>'200m.'!D20</f>
        <v>0</v>
      </c>
      <c r="E276" s="239">
        <f>'200m.'!E20</f>
        <v>0</v>
      </c>
      <c r="F276" s="240">
        <f>'200m.'!F20</f>
        <v>0</v>
      </c>
      <c r="G276" s="238">
        <f>'200m.'!A20</f>
        <v>0</v>
      </c>
      <c r="H276" s="149" t="s">
        <v>310</v>
      </c>
      <c r="I276" s="304"/>
      <c r="J276" s="143" t="str">
        <f>'YARIŞMA BİLGİLERİ'!$F$21</f>
        <v>Yıldız Kızlar</v>
      </c>
      <c r="K276" s="305" t="str">
        <f t="shared" si="4"/>
        <v>İSTANBUL-3.Ulusal Bayrak Festivali Yarışmaları ve Olimpik Baraj Yarışmaları</v>
      </c>
      <c r="L276" s="147" t="str">
        <f>'200m.'!N$4</f>
        <v>14 Haziran 2015 - 16:30</v>
      </c>
      <c r="M276" s="147" t="s">
        <v>374</v>
      </c>
    </row>
    <row r="277" spans="1:13" ht="24.75" customHeight="1" x14ac:dyDescent="0.2">
      <c r="A277" s="141">
        <v>739</v>
      </c>
      <c r="B277" s="235" t="s">
        <v>338</v>
      </c>
      <c r="C277" s="237">
        <f>'200m.'!C21</f>
        <v>0</v>
      </c>
      <c r="D277" s="239">
        <f>'200m.'!D21</f>
        <v>0</v>
      </c>
      <c r="E277" s="239">
        <f>'200m.'!E21</f>
        <v>0</v>
      </c>
      <c r="F277" s="240">
        <f>'200m.'!F21</f>
        <v>0</v>
      </c>
      <c r="G277" s="238">
        <f>'200m.'!A21</f>
        <v>0</v>
      </c>
      <c r="H277" s="149" t="s">
        <v>310</v>
      </c>
      <c r="I277" s="304"/>
      <c r="J277" s="143" t="str">
        <f>'YARIŞMA BİLGİLERİ'!$F$21</f>
        <v>Yıldız Kızlar</v>
      </c>
      <c r="K277" s="305" t="str">
        <f t="shared" si="4"/>
        <v>İSTANBUL-3.Ulusal Bayrak Festivali Yarışmaları ve Olimpik Baraj Yarışmaları</v>
      </c>
      <c r="L277" s="147" t="str">
        <f>'200m.'!N$4</f>
        <v>14 Haziran 2015 - 16:30</v>
      </c>
      <c r="M277" s="147" t="s">
        <v>374</v>
      </c>
    </row>
    <row r="278" spans="1:13" ht="24.75" customHeight="1" x14ac:dyDescent="0.2">
      <c r="A278" s="141">
        <v>740</v>
      </c>
      <c r="B278" s="235" t="s">
        <v>338</v>
      </c>
      <c r="C278" s="237" t="e">
        <f>'200m.'!#REF!</f>
        <v>#REF!</v>
      </c>
      <c r="D278" s="239" t="e">
        <f>'200m.'!#REF!</f>
        <v>#REF!</v>
      </c>
      <c r="E278" s="239" t="e">
        <f>'200m.'!#REF!</f>
        <v>#REF!</v>
      </c>
      <c r="F278" s="240" t="e">
        <f>'200m.'!#REF!</f>
        <v>#REF!</v>
      </c>
      <c r="G278" s="238" t="e">
        <f>'200m.'!#REF!</f>
        <v>#REF!</v>
      </c>
      <c r="H278" s="149" t="s">
        <v>310</v>
      </c>
      <c r="I278" s="304"/>
      <c r="J278" s="143" t="str">
        <f>'YARIŞMA BİLGİLERİ'!$F$21</f>
        <v>Yıldız Kızlar</v>
      </c>
      <c r="K278" s="305" t="str">
        <f t="shared" si="4"/>
        <v>İSTANBUL-3.Ulusal Bayrak Festivali Yarışmaları ve Olimpik Baraj Yarışmaları</v>
      </c>
      <c r="L278" s="147" t="str">
        <f>'200m.'!N$4</f>
        <v>14 Haziran 2015 - 16:30</v>
      </c>
      <c r="M278" s="147" t="s">
        <v>374</v>
      </c>
    </row>
    <row r="279" spans="1:13" ht="24.75" customHeight="1" x14ac:dyDescent="0.2">
      <c r="A279" s="141">
        <v>741</v>
      </c>
      <c r="B279" s="235" t="s">
        <v>338</v>
      </c>
      <c r="C279" s="237" t="e">
        <f>'200m.'!#REF!</f>
        <v>#REF!</v>
      </c>
      <c r="D279" s="239" t="e">
        <f>'200m.'!#REF!</f>
        <v>#REF!</v>
      </c>
      <c r="E279" s="239" t="e">
        <f>'200m.'!#REF!</f>
        <v>#REF!</v>
      </c>
      <c r="F279" s="240" t="e">
        <f>'200m.'!#REF!</f>
        <v>#REF!</v>
      </c>
      <c r="G279" s="238" t="e">
        <f>'200m.'!#REF!</f>
        <v>#REF!</v>
      </c>
      <c r="H279" s="149" t="s">
        <v>310</v>
      </c>
      <c r="I279" s="304"/>
      <c r="J279" s="143" t="str">
        <f>'YARIŞMA BİLGİLERİ'!$F$21</f>
        <v>Yıldız Kızlar</v>
      </c>
      <c r="K279" s="305" t="str">
        <f t="shared" si="4"/>
        <v>İSTANBUL-3.Ulusal Bayrak Festivali Yarışmaları ve Olimpik Baraj Yarışmaları</v>
      </c>
      <c r="L279" s="147" t="str">
        <f>'200m.'!N$4</f>
        <v>14 Haziran 2015 - 16:30</v>
      </c>
      <c r="M279" s="147" t="s">
        <v>374</v>
      </c>
    </row>
    <row r="280" spans="1:13" ht="24.75" customHeight="1" x14ac:dyDescent="0.2">
      <c r="A280" s="141">
        <v>742</v>
      </c>
      <c r="B280" s="235" t="s">
        <v>338</v>
      </c>
      <c r="C280" s="237">
        <f>'200m.'!C22</f>
        <v>0</v>
      </c>
      <c r="D280" s="239">
        <f>'200m.'!D22</f>
        <v>0</v>
      </c>
      <c r="E280" s="239">
        <f>'200m.'!E22</f>
        <v>0</v>
      </c>
      <c r="F280" s="240">
        <f>'200m.'!F22</f>
        <v>0</v>
      </c>
      <c r="G280" s="238">
        <f>'200m.'!A22</f>
        <v>0</v>
      </c>
      <c r="H280" s="149" t="s">
        <v>310</v>
      </c>
      <c r="I280" s="304"/>
      <c r="J280" s="143" t="str">
        <f>'YARIŞMA BİLGİLERİ'!$F$21</f>
        <v>Yıldız Kızlar</v>
      </c>
      <c r="K280" s="305" t="str">
        <f t="shared" si="4"/>
        <v>İSTANBUL-3.Ulusal Bayrak Festivali Yarışmaları ve Olimpik Baraj Yarışmaları</v>
      </c>
      <c r="L280" s="147" t="str">
        <f>'200m.'!N$4</f>
        <v>14 Haziran 2015 - 16:30</v>
      </c>
      <c r="M280" s="147" t="s">
        <v>374</v>
      </c>
    </row>
    <row r="281" spans="1:13" ht="24.75" customHeight="1" x14ac:dyDescent="0.2">
      <c r="A281" s="141">
        <v>743</v>
      </c>
      <c r="B281" s="235" t="s">
        <v>338</v>
      </c>
      <c r="C281" s="237">
        <f>'200m.'!C23</f>
        <v>0</v>
      </c>
      <c r="D281" s="239">
        <f>'200m.'!D23</f>
        <v>0</v>
      </c>
      <c r="E281" s="239">
        <f>'200m.'!E23</f>
        <v>0</v>
      </c>
      <c r="F281" s="240">
        <f>'200m.'!F23</f>
        <v>0</v>
      </c>
      <c r="G281" s="238">
        <f>'200m.'!A23</f>
        <v>0</v>
      </c>
      <c r="H281" s="149" t="s">
        <v>310</v>
      </c>
      <c r="I281" s="304"/>
      <c r="J281" s="143" t="str">
        <f>'YARIŞMA BİLGİLERİ'!$F$21</f>
        <v>Yıldız Kızlar</v>
      </c>
      <c r="K281" s="305" t="str">
        <f t="shared" si="4"/>
        <v>İSTANBUL-3.Ulusal Bayrak Festivali Yarışmaları ve Olimpik Baraj Yarışmaları</v>
      </c>
      <c r="L281" s="147" t="str">
        <f>'200m.'!N$4</f>
        <v>14 Haziran 2015 - 16:30</v>
      </c>
      <c r="M281" s="147" t="s">
        <v>374</v>
      </c>
    </row>
    <row r="282" spans="1:13" ht="24.75" customHeight="1" x14ac:dyDescent="0.2">
      <c r="A282" s="141">
        <v>744</v>
      </c>
      <c r="B282" s="235" t="s">
        <v>338</v>
      </c>
      <c r="C282" s="237">
        <f>'200m.'!C24</f>
        <v>0</v>
      </c>
      <c r="D282" s="239">
        <f>'200m.'!D24</f>
        <v>0</v>
      </c>
      <c r="E282" s="239">
        <f>'200m.'!E24</f>
        <v>0</v>
      </c>
      <c r="F282" s="240">
        <f>'200m.'!F24</f>
        <v>0</v>
      </c>
      <c r="G282" s="238">
        <f>'200m.'!A24</f>
        <v>0</v>
      </c>
      <c r="H282" s="149" t="s">
        <v>310</v>
      </c>
      <c r="I282" s="304"/>
      <c r="J282" s="143" t="str">
        <f>'YARIŞMA BİLGİLERİ'!$F$21</f>
        <v>Yıldız Kızlar</v>
      </c>
      <c r="K282" s="305" t="str">
        <f t="shared" si="4"/>
        <v>İSTANBUL-3.Ulusal Bayrak Festivali Yarışmaları ve Olimpik Baraj Yarışmaları</v>
      </c>
      <c r="L282" s="147" t="str">
        <f>'200m.'!N$4</f>
        <v>14 Haziran 2015 - 16:30</v>
      </c>
      <c r="M282" s="147" t="s">
        <v>374</v>
      </c>
    </row>
    <row r="283" spans="1:13" ht="24.75" customHeight="1" x14ac:dyDescent="0.2">
      <c r="A283" s="141">
        <v>745</v>
      </c>
      <c r="B283" s="235" t="s">
        <v>338</v>
      </c>
      <c r="C283" s="237">
        <f>'200m.'!C25</f>
        <v>0</v>
      </c>
      <c r="D283" s="239">
        <f>'200m.'!D25</f>
        <v>0</v>
      </c>
      <c r="E283" s="239">
        <f>'200m.'!E25</f>
        <v>0</v>
      </c>
      <c r="F283" s="240">
        <f>'200m.'!F25</f>
        <v>0</v>
      </c>
      <c r="G283" s="238">
        <f>'200m.'!A25</f>
        <v>0</v>
      </c>
      <c r="H283" s="149" t="s">
        <v>310</v>
      </c>
      <c r="I283" s="304"/>
      <c r="J283" s="143" t="str">
        <f>'YARIŞMA BİLGİLERİ'!$F$21</f>
        <v>Yıldız Kızlar</v>
      </c>
      <c r="K283" s="305" t="str">
        <f t="shared" ref="K283:K346" si="5">CONCATENATE(K$1,"-",A$1)</f>
        <v>İSTANBUL-3.Ulusal Bayrak Festivali Yarışmaları ve Olimpik Baraj Yarışmaları</v>
      </c>
      <c r="L283" s="147" t="str">
        <f>'200m.'!N$4</f>
        <v>14 Haziran 2015 - 16:30</v>
      </c>
      <c r="M283" s="147" t="s">
        <v>374</v>
      </c>
    </row>
    <row r="284" spans="1:13" ht="24.75" customHeight="1" x14ac:dyDescent="0.2">
      <c r="A284" s="141">
        <v>746</v>
      </c>
      <c r="B284" s="235" t="s">
        <v>338</v>
      </c>
      <c r="C284" s="237">
        <f>'200m.'!C26</f>
        <v>0</v>
      </c>
      <c r="D284" s="239">
        <f>'200m.'!D26</f>
        <v>0</v>
      </c>
      <c r="E284" s="239">
        <f>'200m.'!E26</f>
        <v>0</v>
      </c>
      <c r="F284" s="240">
        <f>'200m.'!F26</f>
        <v>0</v>
      </c>
      <c r="G284" s="238">
        <f>'200m.'!A26</f>
        <v>0</v>
      </c>
      <c r="H284" s="149" t="s">
        <v>310</v>
      </c>
      <c r="I284" s="304"/>
      <c r="J284" s="143" t="str">
        <f>'YARIŞMA BİLGİLERİ'!$F$21</f>
        <v>Yıldız Kızlar</v>
      </c>
      <c r="K284" s="305" t="str">
        <f t="shared" si="5"/>
        <v>İSTANBUL-3.Ulusal Bayrak Festivali Yarışmaları ve Olimpik Baraj Yarışmaları</v>
      </c>
      <c r="L284" s="147" t="str">
        <f>'200m.'!N$4</f>
        <v>14 Haziran 2015 - 16:30</v>
      </c>
      <c r="M284" s="147" t="s">
        <v>374</v>
      </c>
    </row>
    <row r="285" spans="1:13" ht="24.75" customHeight="1" x14ac:dyDescent="0.2">
      <c r="A285" s="141">
        <v>747</v>
      </c>
      <c r="B285" s="235" t="s">
        <v>338</v>
      </c>
      <c r="C285" s="237">
        <f>'200m.'!C27</f>
        <v>0</v>
      </c>
      <c r="D285" s="239">
        <f>'200m.'!D27</f>
        <v>0</v>
      </c>
      <c r="E285" s="239">
        <f>'200m.'!E27</f>
        <v>0</v>
      </c>
      <c r="F285" s="240">
        <f>'200m.'!F27</f>
        <v>0</v>
      </c>
      <c r="G285" s="238">
        <f>'200m.'!A27</f>
        <v>0</v>
      </c>
      <c r="H285" s="149" t="s">
        <v>310</v>
      </c>
      <c r="I285" s="304"/>
      <c r="J285" s="143" t="str">
        <f>'YARIŞMA BİLGİLERİ'!$F$21</f>
        <v>Yıldız Kızlar</v>
      </c>
      <c r="K285" s="305" t="str">
        <f t="shared" si="5"/>
        <v>İSTANBUL-3.Ulusal Bayrak Festivali Yarışmaları ve Olimpik Baraj Yarışmaları</v>
      </c>
      <c r="L285" s="147" t="str">
        <f>'200m.'!N$4</f>
        <v>14 Haziran 2015 - 16:30</v>
      </c>
      <c r="M285" s="147" t="s">
        <v>374</v>
      </c>
    </row>
    <row r="286" spans="1:13" ht="24.75" customHeight="1" x14ac:dyDescent="0.2">
      <c r="A286" s="141">
        <v>748</v>
      </c>
      <c r="B286" s="235" t="s">
        <v>338</v>
      </c>
      <c r="C286" s="237">
        <f>'200m.'!C28</f>
        <v>0</v>
      </c>
      <c r="D286" s="239">
        <f>'200m.'!D28</f>
        <v>0</v>
      </c>
      <c r="E286" s="239">
        <f>'200m.'!E28</f>
        <v>0</v>
      </c>
      <c r="F286" s="240">
        <f>'200m.'!F28</f>
        <v>0</v>
      </c>
      <c r="G286" s="238">
        <f>'200m.'!A28</f>
        <v>0</v>
      </c>
      <c r="H286" s="149" t="s">
        <v>310</v>
      </c>
      <c r="I286" s="304"/>
      <c r="J286" s="143" t="str">
        <f>'YARIŞMA BİLGİLERİ'!$F$21</f>
        <v>Yıldız Kızlar</v>
      </c>
      <c r="K286" s="305" t="str">
        <f t="shared" si="5"/>
        <v>İSTANBUL-3.Ulusal Bayrak Festivali Yarışmaları ve Olimpik Baraj Yarışmaları</v>
      </c>
      <c r="L286" s="147" t="str">
        <f>'200m.'!N$4</f>
        <v>14 Haziran 2015 - 16:30</v>
      </c>
      <c r="M286" s="147" t="s">
        <v>374</v>
      </c>
    </row>
    <row r="287" spans="1:13" ht="24.75" customHeight="1" x14ac:dyDescent="0.2">
      <c r="A287" s="141">
        <v>749</v>
      </c>
      <c r="B287" s="235" t="s">
        <v>338</v>
      </c>
      <c r="C287" s="237">
        <f>'200m.'!C29</f>
        <v>0</v>
      </c>
      <c r="D287" s="239">
        <f>'200m.'!D29</f>
        <v>0</v>
      </c>
      <c r="E287" s="239">
        <f>'200m.'!E29</f>
        <v>0</v>
      </c>
      <c r="F287" s="240">
        <f>'200m.'!F29</f>
        <v>0</v>
      </c>
      <c r="G287" s="238">
        <f>'200m.'!A29</f>
        <v>0</v>
      </c>
      <c r="H287" s="149" t="s">
        <v>310</v>
      </c>
      <c r="I287" s="304"/>
      <c r="J287" s="143" t="str">
        <f>'YARIŞMA BİLGİLERİ'!$F$21</f>
        <v>Yıldız Kızlar</v>
      </c>
      <c r="K287" s="305" t="str">
        <f t="shared" si="5"/>
        <v>İSTANBUL-3.Ulusal Bayrak Festivali Yarışmaları ve Olimpik Baraj Yarışmaları</v>
      </c>
      <c r="L287" s="147" t="str">
        <f>'200m.'!N$4</f>
        <v>14 Haziran 2015 - 16:30</v>
      </c>
      <c r="M287" s="147" t="s">
        <v>374</v>
      </c>
    </row>
    <row r="288" spans="1:13" ht="24.75" customHeight="1" x14ac:dyDescent="0.2">
      <c r="A288" s="141">
        <v>750</v>
      </c>
      <c r="B288" s="235" t="s">
        <v>338</v>
      </c>
      <c r="C288" s="237" t="e">
        <f>'200m.'!#REF!</f>
        <v>#REF!</v>
      </c>
      <c r="D288" s="239" t="e">
        <f>'200m.'!#REF!</f>
        <v>#REF!</v>
      </c>
      <c r="E288" s="239" t="e">
        <f>'200m.'!#REF!</f>
        <v>#REF!</v>
      </c>
      <c r="F288" s="240" t="e">
        <f>'200m.'!#REF!</f>
        <v>#REF!</v>
      </c>
      <c r="G288" s="238" t="e">
        <f>'200m.'!#REF!</f>
        <v>#REF!</v>
      </c>
      <c r="H288" s="149" t="s">
        <v>310</v>
      </c>
      <c r="I288" s="304"/>
      <c r="J288" s="143" t="str">
        <f>'YARIŞMA BİLGİLERİ'!$F$21</f>
        <v>Yıldız Kızlar</v>
      </c>
      <c r="K288" s="305" t="str">
        <f t="shared" si="5"/>
        <v>İSTANBUL-3.Ulusal Bayrak Festivali Yarışmaları ve Olimpik Baraj Yarışmaları</v>
      </c>
      <c r="L288" s="147" t="str">
        <f>'200m.'!N$4</f>
        <v>14 Haziran 2015 - 16:30</v>
      </c>
      <c r="M288" s="147" t="s">
        <v>374</v>
      </c>
    </row>
    <row r="289" spans="1:13" ht="24.75" customHeight="1" x14ac:dyDescent="0.2">
      <c r="A289" s="141">
        <v>751</v>
      </c>
      <c r="B289" s="235" t="s">
        <v>338</v>
      </c>
      <c r="C289" s="237" t="e">
        <f>'200m.'!#REF!</f>
        <v>#REF!</v>
      </c>
      <c r="D289" s="239" t="e">
        <f>'200m.'!#REF!</f>
        <v>#REF!</v>
      </c>
      <c r="E289" s="239" t="e">
        <f>'200m.'!#REF!</f>
        <v>#REF!</v>
      </c>
      <c r="F289" s="240" t="e">
        <f>'200m.'!#REF!</f>
        <v>#REF!</v>
      </c>
      <c r="G289" s="238" t="e">
        <f>'200m.'!#REF!</f>
        <v>#REF!</v>
      </c>
      <c r="H289" s="149" t="s">
        <v>310</v>
      </c>
      <c r="I289" s="304"/>
      <c r="J289" s="143" t="str">
        <f>'YARIŞMA BİLGİLERİ'!$F$21</f>
        <v>Yıldız Kızlar</v>
      </c>
      <c r="K289" s="305" t="str">
        <f t="shared" si="5"/>
        <v>İSTANBUL-3.Ulusal Bayrak Festivali Yarışmaları ve Olimpik Baraj Yarışmaları</v>
      </c>
      <c r="L289" s="147" t="str">
        <f>'200m.'!N$4</f>
        <v>14 Haziran 2015 - 16:30</v>
      </c>
      <c r="M289" s="147" t="s">
        <v>374</v>
      </c>
    </row>
    <row r="290" spans="1:13" ht="24.75" customHeight="1" x14ac:dyDescent="0.2">
      <c r="A290" s="141">
        <v>752</v>
      </c>
      <c r="B290" s="235" t="s">
        <v>497</v>
      </c>
      <c r="C290" s="237" t="e">
        <f>#REF!</f>
        <v>#REF!</v>
      </c>
      <c r="D290" s="239" t="e">
        <f>#REF!</f>
        <v>#REF!</v>
      </c>
      <c r="E290" s="239" t="e">
        <f>#REF!</f>
        <v>#REF!</v>
      </c>
      <c r="F290" s="240" t="e">
        <f>#REF!</f>
        <v>#REF!</v>
      </c>
      <c r="G290" s="238" t="e">
        <f>#REF!</f>
        <v>#REF!</v>
      </c>
      <c r="H290" s="149" t="s">
        <v>384</v>
      </c>
      <c r="I290" s="304"/>
      <c r="J290" s="143" t="str">
        <f>'YARIŞMA BİLGİLERİ'!$F$21</f>
        <v>Yıldız Kızlar</v>
      </c>
      <c r="K290" s="305" t="str">
        <f t="shared" si="5"/>
        <v>İSTANBUL-3.Ulusal Bayrak Festivali Yarışmaları ve Olimpik Baraj Yarışmaları</v>
      </c>
      <c r="L290" s="147" t="e">
        <f>#REF!</f>
        <v>#REF!</v>
      </c>
      <c r="M290" s="147" t="s">
        <v>374</v>
      </c>
    </row>
    <row r="291" spans="1:13" ht="24.75" customHeight="1" x14ac:dyDescent="0.2">
      <c r="A291" s="141">
        <v>753</v>
      </c>
      <c r="B291" s="235" t="s">
        <v>497</v>
      </c>
      <c r="C291" s="237" t="e">
        <f>#REF!</f>
        <v>#REF!</v>
      </c>
      <c r="D291" s="239" t="e">
        <f>#REF!</f>
        <v>#REF!</v>
      </c>
      <c r="E291" s="239" t="e">
        <f>#REF!</f>
        <v>#REF!</v>
      </c>
      <c r="F291" s="240" t="e">
        <f>#REF!</f>
        <v>#REF!</v>
      </c>
      <c r="G291" s="238" t="e">
        <f>#REF!</f>
        <v>#REF!</v>
      </c>
      <c r="H291" s="149" t="s">
        <v>384</v>
      </c>
      <c r="I291" s="304"/>
      <c r="J291" s="143" t="str">
        <f>'YARIŞMA BİLGİLERİ'!$F$21</f>
        <v>Yıldız Kızlar</v>
      </c>
      <c r="K291" s="305" t="str">
        <f t="shared" si="5"/>
        <v>İSTANBUL-3.Ulusal Bayrak Festivali Yarışmaları ve Olimpik Baraj Yarışmaları</v>
      </c>
      <c r="L291" s="147" t="e">
        <f>#REF!</f>
        <v>#REF!</v>
      </c>
      <c r="M291" s="147" t="s">
        <v>374</v>
      </c>
    </row>
    <row r="292" spans="1:13" ht="24.75" customHeight="1" x14ac:dyDescent="0.2">
      <c r="A292" s="141">
        <v>754</v>
      </c>
      <c r="B292" s="235" t="s">
        <v>497</v>
      </c>
      <c r="C292" s="237" t="e">
        <f>#REF!</f>
        <v>#REF!</v>
      </c>
      <c r="D292" s="239" t="e">
        <f>#REF!</f>
        <v>#REF!</v>
      </c>
      <c r="E292" s="239" t="e">
        <f>#REF!</f>
        <v>#REF!</v>
      </c>
      <c r="F292" s="240" t="e">
        <f>#REF!</f>
        <v>#REF!</v>
      </c>
      <c r="G292" s="238" t="e">
        <f>#REF!</f>
        <v>#REF!</v>
      </c>
      <c r="H292" s="149" t="s">
        <v>384</v>
      </c>
      <c r="I292" s="304"/>
      <c r="J292" s="143" t="str">
        <f>'YARIŞMA BİLGİLERİ'!$F$21</f>
        <v>Yıldız Kızlar</v>
      </c>
      <c r="K292" s="305" t="str">
        <f t="shared" si="5"/>
        <v>İSTANBUL-3.Ulusal Bayrak Festivali Yarışmaları ve Olimpik Baraj Yarışmaları</v>
      </c>
      <c r="L292" s="147" t="e">
        <f>#REF!</f>
        <v>#REF!</v>
      </c>
      <c r="M292" s="147" t="s">
        <v>374</v>
      </c>
    </row>
    <row r="293" spans="1:13" ht="24.75" customHeight="1" x14ac:dyDescent="0.2">
      <c r="A293" s="141">
        <v>755</v>
      </c>
      <c r="B293" s="235" t="s">
        <v>497</v>
      </c>
      <c r="C293" s="237" t="e">
        <f>#REF!</f>
        <v>#REF!</v>
      </c>
      <c r="D293" s="239" t="e">
        <f>#REF!</f>
        <v>#REF!</v>
      </c>
      <c r="E293" s="239" t="e">
        <f>#REF!</f>
        <v>#REF!</v>
      </c>
      <c r="F293" s="240" t="e">
        <f>#REF!</f>
        <v>#REF!</v>
      </c>
      <c r="G293" s="238" t="e">
        <f>#REF!</f>
        <v>#REF!</v>
      </c>
      <c r="H293" s="149" t="s">
        <v>384</v>
      </c>
      <c r="I293" s="304"/>
      <c r="J293" s="143" t="str">
        <f>'YARIŞMA BİLGİLERİ'!$F$21</f>
        <v>Yıldız Kızlar</v>
      </c>
      <c r="K293" s="305" t="str">
        <f t="shared" si="5"/>
        <v>İSTANBUL-3.Ulusal Bayrak Festivali Yarışmaları ve Olimpik Baraj Yarışmaları</v>
      </c>
      <c r="L293" s="147" t="e">
        <f>#REF!</f>
        <v>#REF!</v>
      </c>
      <c r="M293" s="147" t="s">
        <v>374</v>
      </c>
    </row>
    <row r="294" spans="1:13" ht="24.75" customHeight="1" x14ac:dyDescent="0.2">
      <c r="A294" s="141">
        <v>756</v>
      </c>
      <c r="B294" s="235" t="s">
        <v>497</v>
      </c>
      <c r="C294" s="237" t="e">
        <f>#REF!</f>
        <v>#REF!</v>
      </c>
      <c r="D294" s="239" t="e">
        <f>#REF!</f>
        <v>#REF!</v>
      </c>
      <c r="E294" s="239" t="e">
        <f>#REF!</f>
        <v>#REF!</v>
      </c>
      <c r="F294" s="240" t="e">
        <f>#REF!</f>
        <v>#REF!</v>
      </c>
      <c r="G294" s="238" t="e">
        <f>#REF!</f>
        <v>#REF!</v>
      </c>
      <c r="H294" s="149" t="s">
        <v>384</v>
      </c>
      <c r="I294" s="304"/>
      <c r="J294" s="143" t="str">
        <f>'YARIŞMA BİLGİLERİ'!$F$21</f>
        <v>Yıldız Kızlar</v>
      </c>
      <c r="K294" s="305" t="str">
        <f t="shared" si="5"/>
        <v>İSTANBUL-3.Ulusal Bayrak Festivali Yarışmaları ve Olimpik Baraj Yarışmaları</v>
      </c>
      <c r="L294" s="147" t="e">
        <f>#REF!</f>
        <v>#REF!</v>
      </c>
      <c r="M294" s="147" t="s">
        <v>374</v>
      </c>
    </row>
    <row r="295" spans="1:13" ht="24.75" customHeight="1" x14ac:dyDescent="0.2">
      <c r="A295" s="141">
        <v>757</v>
      </c>
      <c r="B295" s="235" t="s">
        <v>497</v>
      </c>
      <c r="C295" s="237" t="e">
        <f>#REF!</f>
        <v>#REF!</v>
      </c>
      <c r="D295" s="239" t="e">
        <f>#REF!</f>
        <v>#REF!</v>
      </c>
      <c r="E295" s="239" t="e">
        <f>#REF!</f>
        <v>#REF!</v>
      </c>
      <c r="F295" s="240" t="e">
        <f>#REF!</f>
        <v>#REF!</v>
      </c>
      <c r="G295" s="238" t="e">
        <f>#REF!</f>
        <v>#REF!</v>
      </c>
      <c r="H295" s="149" t="s">
        <v>384</v>
      </c>
      <c r="I295" s="304"/>
      <c r="J295" s="143" t="str">
        <f>'YARIŞMA BİLGİLERİ'!$F$21</f>
        <v>Yıldız Kızlar</v>
      </c>
      <c r="K295" s="305" t="str">
        <f t="shared" si="5"/>
        <v>İSTANBUL-3.Ulusal Bayrak Festivali Yarışmaları ve Olimpik Baraj Yarışmaları</v>
      </c>
      <c r="L295" s="147" t="e">
        <f>#REF!</f>
        <v>#REF!</v>
      </c>
      <c r="M295" s="147" t="s">
        <v>374</v>
      </c>
    </row>
    <row r="296" spans="1:13" ht="24.75" customHeight="1" x14ac:dyDescent="0.2">
      <c r="A296" s="141">
        <v>758</v>
      </c>
      <c r="B296" s="235" t="s">
        <v>497</v>
      </c>
      <c r="C296" s="237" t="e">
        <f>#REF!</f>
        <v>#REF!</v>
      </c>
      <c r="D296" s="239" t="e">
        <f>#REF!</f>
        <v>#REF!</v>
      </c>
      <c r="E296" s="239" t="e">
        <f>#REF!</f>
        <v>#REF!</v>
      </c>
      <c r="F296" s="240" t="e">
        <f>#REF!</f>
        <v>#REF!</v>
      </c>
      <c r="G296" s="238" t="e">
        <f>#REF!</f>
        <v>#REF!</v>
      </c>
      <c r="H296" s="149" t="s">
        <v>384</v>
      </c>
      <c r="I296" s="304"/>
      <c r="J296" s="143" t="str">
        <f>'YARIŞMA BİLGİLERİ'!$F$21</f>
        <v>Yıldız Kızlar</v>
      </c>
      <c r="K296" s="305" t="str">
        <f t="shared" si="5"/>
        <v>İSTANBUL-3.Ulusal Bayrak Festivali Yarışmaları ve Olimpik Baraj Yarışmaları</v>
      </c>
      <c r="L296" s="147" t="e">
        <f>#REF!</f>
        <v>#REF!</v>
      </c>
      <c r="M296" s="147" t="s">
        <v>374</v>
      </c>
    </row>
    <row r="297" spans="1:13" ht="24.75" customHeight="1" x14ac:dyDescent="0.2">
      <c r="A297" s="141">
        <v>759</v>
      </c>
      <c r="B297" s="235" t="s">
        <v>497</v>
      </c>
      <c r="C297" s="237" t="e">
        <f>#REF!</f>
        <v>#REF!</v>
      </c>
      <c r="D297" s="239" t="e">
        <f>#REF!</f>
        <v>#REF!</v>
      </c>
      <c r="E297" s="239" t="e">
        <f>#REF!</f>
        <v>#REF!</v>
      </c>
      <c r="F297" s="240" t="e">
        <f>#REF!</f>
        <v>#REF!</v>
      </c>
      <c r="G297" s="238" t="e">
        <f>#REF!</f>
        <v>#REF!</v>
      </c>
      <c r="H297" s="149" t="s">
        <v>384</v>
      </c>
      <c r="I297" s="304"/>
      <c r="J297" s="143" t="str">
        <f>'YARIŞMA BİLGİLERİ'!$F$21</f>
        <v>Yıldız Kızlar</v>
      </c>
      <c r="K297" s="305" t="str">
        <f t="shared" si="5"/>
        <v>İSTANBUL-3.Ulusal Bayrak Festivali Yarışmaları ve Olimpik Baraj Yarışmaları</v>
      </c>
      <c r="L297" s="147" t="e">
        <f>#REF!</f>
        <v>#REF!</v>
      </c>
      <c r="M297" s="147" t="s">
        <v>374</v>
      </c>
    </row>
    <row r="298" spans="1:13" ht="24.75" customHeight="1" x14ac:dyDescent="0.2">
      <c r="A298" s="141">
        <v>760</v>
      </c>
      <c r="B298" s="235" t="s">
        <v>497</v>
      </c>
      <c r="C298" s="237" t="e">
        <f>#REF!</f>
        <v>#REF!</v>
      </c>
      <c r="D298" s="239" t="e">
        <f>#REF!</f>
        <v>#REF!</v>
      </c>
      <c r="E298" s="239" t="e">
        <f>#REF!</f>
        <v>#REF!</v>
      </c>
      <c r="F298" s="240" t="e">
        <f>#REF!</f>
        <v>#REF!</v>
      </c>
      <c r="G298" s="238" t="e">
        <f>#REF!</f>
        <v>#REF!</v>
      </c>
      <c r="H298" s="149" t="s">
        <v>384</v>
      </c>
      <c r="I298" s="304"/>
      <c r="J298" s="143" t="str">
        <f>'YARIŞMA BİLGİLERİ'!$F$21</f>
        <v>Yıldız Kızlar</v>
      </c>
      <c r="K298" s="305" t="str">
        <f t="shared" si="5"/>
        <v>İSTANBUL-3.Ulusal Bayrak Festivali Yarışmaları ve Olimpik Baraj Yarışmaları</v>
      </c>
      <c r="L298" s="147" t="e">
        <f>#REF!</f>
        <v>#REF!</v>
      </c>
      <c r="M298" s="147" t="s">
        <v>374</v>
      </c>
    </row>
    <row r="299" spans="1:13" ht="24.75" customHeight="1" x14ac:dyDescent="0.2">
      <c r="A299" s="141">
        <v>761</v>
      </c>
      <c r="B299" s="235" t="s">
        <v>497</v>
      </c>
      <c r="C299" s="237" t="e">
        <f>#REF!</f>
        <v>#REF!</v>
      </c>
      <c r="D299" s="239" t="e">
        <f>#REF!</f>
        <v>#REF!</v>
      </c>
      <c r="E299" s="239" t="e">
        <f>#REF!</f>
        <v>#REF!</v>
      </c>
      <c r="F299" s="240" t="e">
        <f>#REF!</f>
        <v>#REF!</v>
      </c>
      <c r="G299" s="238" t="e">
        <f>#REF!</f>
        <v>#REF!</v>
      </c>
      <c r="H299" s="149" t="s">
        <v>384</v>
      </c>
      <c r="I299" s="304"/>
      <c r="J299" s="143" t="str">
        <f>'YARIŞMA BİLGİLERİ'!$F$21</f>
        <v>Yıldız Kızlar</v>
      </c>
      <c r="K299" s="305" t="str">
        <f t="shared" si="5"/>
        <v>İSTANBUL-3.Ulusal Bayrak Festivali Yarışmaları ve Olimpik Baraj Yarışmaları</v>
      </c>
      <c r="L299" s="147" t="e">
        <f>#REF!</f>
        <v>#REF!</v>
      </c>
      <c r="M299" s="147" t="s">
        <v>374</v>
      </c>
    </row>
    <row r="300" spans="1:13" ht="24.75" customHeight="1" x14ac:dyDescent="0.2">
      <c r="A300" s="141">
        <v>762</v>
      </c>
      <c r="B300" s="235" t="s">
        <v>497</v>
      </c>
      <c r="C300" s="237" t="e">
        <f>#REF!</f>
        <v>#REF!</v>
      </c>
      <c r="D300" s="239" t="e">
        <f>#REF!</f>
        <v>#REF!</v>
      </c>
      <c r="E300" s="239" t="e">
        <f>#REF!</f>
        <v>#REF!</v>
      </c>
      <c r="F300" s="240" t="e">
        <f>#REF!</f>
        <v>#REF!</v>
      </c>
      <c r="G300" s="238" t="e">
        <f>#REF!</f>
        <v>#REF!</v>
      </c>
      <c r="H300" s="149" t="s">
        <v>384</v>
      </c>
      <c r="I300" s="304"/>
      <c r="J300" s="143" t="str">
        <f>'YARIŞMA BİLGİLERİ'!$F$21</f>
        <v>Yıldız Kızlar</v>
      </c>
      <c r="K300" s="305" t="str">
        <f t="shared" si="5"/>
        <v>İSTANBUL-3.Ulusal Bayrak Festivali Yarışmaları ve Olimpik Baraj Yarışmaları</v>
      </c>
      <c r="L300" s="147" t="e">
        <f>#REF!</f>
        <v>#REF!</v>
      </c>
      <c r="M300" s="147" t="s">
        <v>374</v>
      </c>
    </row>
    <row r="301" spans="1:13" ht="24.75" customHeight="1" x14ac:dyDescent="0.2">
      <c r="A301" s="141">
        <v>763</v>
      </c>
      <c r="B301" s="235" t="s">
        <v>497</v>
      </c>
      <c r="C301" s="237" t="e">
        <f>#REF!</f>
        <v>#REF!</v>
      </c>
      <c r="D301" s="239" t="e">
        <f>#REF!</f>
        <v>#REF!</v>
      </c>
      <c r="E301" s="239" t="e">
        <f>#REF!</f>
        <v>#REF!</v>
      </c>
      <c r="F301" s="240" t="e">
        <f>#REF!</f>
        <v>#REF!</v>
      </c>
      <c r="G301" s="238" t="e">
        <f>#REF!</f>
        <v>#REF!</v>
      </c>
      <c r="H301" s="149" t="s">
        <v>384</v>
      </c>
      <c r="I301" s="304"/>
      <c r="J301" s="143" t="str">
        <f>'YARIŞMA BİLGİLERİ'!$F$21</f>
        <v>Yıldız Kızlar</v>
      </c>
      <c r="K301" s="305" t="str">
        <f t="shared" si="5"/>
        <v>İSTANBUL-3.Ulusal Bayrak Festivali Yarışmaları ve Olimpik Baraj Yarışmaları</v>
      </c>
      <c r="L301" s="147" t="e">
        <f>#REF!</f>
        <v>#REF!</v>
      </c>
      <c r="M301" s="147" t="s">
        <v>374</v>
      </c>
    </row>
    <row r="302" spans="1:13" ht="24.75" customHeight="1" x14ac:dyDescent="0.2">
      <c r="A302" s="141">
        <v>764</v>
      </c>
      <c r="B302" s="235" t="s">
        <v>497</v>
      </c>
      <c r="C302" s="237" t="e">
        <f>#REF!</f>
        <v>#REF!</v>
      </c>
      <c r="D302" s="239" t="e">
        <f>#REF!</f>
        <v>#REF!</v>
      </c>
      <c r="E302" s="239" t="e">
        <f>#REF!</f>
        <v>#REF!</v>
      </c>
      <c r="F302" s="240" t="e">
        <f>#REF!</f>
        <v>#REF!</v>
      </c>
      <c r="G302" s="238" t="e">
        <f>#REF!</f>
        <v>#REF!</v>
      </c>
      <c r="H302" s="149" t="s">
        <v>384</v>
      </c>
      <c r="I302" s="304"/>
      <c r="J302" s="143" t="str">
        <f>'YARIŞMA BİLGİLERİ'!$F$21</f>
        <v>Yıldız Kızlar</v>
      </c>
      <c r="K302" s="305" t="str">
        <f t="shared" si="5"/>
        <v>İSTANBUL-3.Ulusal Bayrak Festivali Yarışmaları ve Olimpik Baraj Yarışmaları</v>
      </c>
      <c r="L302" s="147" t="e">
        <f>#REF!</f>
        <v>#REF!</v>
      </c>
      <c r="M302" s="147" t="s">
        <v>374</v>
      </c>
    </row>
    <row r="303" spans="1:13" ht="24.75" customHeight="1" x14ac:dyDescent="0.2">
      <c r="A303" s="141">
        <v>771</v>
      </c>
      <c r="B303" s="235" t="s">
        <v>497</v>
      </c>
      <c r="C303" s="237" t="e">
        <f>#REF!</f>
        <v>#REF!</v>
      </c>
      <c r="D303" s="239" t="e">
        <f>#REF!</f>
        <v>#REF!</v>
      </c>
      <c r="E303" s="239" t="e">
        <f>#REF!</f>
        <v>#REF!</v>
      </c>
      <c r="F303" s="240" t="e">
        <f>#REF!</f>
        <v>#REF!</v>
      </c>
      <c r="G303" s="238" t="e">
        <f>#REF!</f>
        <v>#REF!</v>
      </c>
      <c r="H303" s="149" t="s">
        <v>384</v>
      </c>
      <c r="I303" s="304"/>
      <c r="J303" s="143" t="str">
        <f>'YARIŞMA BİLGİLERİ'!$F$21</f>
        <v>Yıldız Kızlar</v>
      </c>
      <c r="K303" s="305" t="str">
        <f t="shared" si="5"/>
        <v>İSTANBUL-3.Ulusal Bayrak Festivali Yarışmaları ve Olimpik Baraj Yarışmaları</v>
      </c>
      <c r="L303" s="147" t="e">
        <f>#REF!</f>
        <v>#REF!</v>
      </c>
      <c r="M303" s="147" t="s">
        <v>374</v>
      </c>
    </row>
    <row r="304" spans="1:13" ht="24.75" customHeight="1" x14ac:dyDescent="0.2">
      <c r="A304" s="141">
        <v>772</v>
      </c>
      <c r="B304" s="235" t="s">
        <v>497</v>
      </c>
      <c r="C304" s="237" t="e">
        <f>#REF!</f>
        <v>#REF!</v>
      </c>
      <c r="D304" s="239" t="e">
        <f>#REF!</f>
        <v>#REF!</v>
      </c>
      <c r="E304" s="239" t="e">
        <f>#REF!</f>
        <v>#REF!</v>
      </c>
      <c r="F304" s="240" t="e">
        <f>#REF!</f>
        <v>#REF!</v>
      </c>
      <c r="G304" s="238" t="e">
        <f>#REF!</f>
        <v>#REF!</v>
      </c>
      <c r="H304" s="149" t="s">
        <v>384</v>
      </c>
      <c r="I304" s="304"/>
      <c r="J304" s="143" t="str">
        <f>'YARIŞMA BİLGİLERİ'!$F$21</f>
        <v>Yıldız Kızlar</v>
      </c>
      <c r="K304" s="305" t="str">
        <f t="shared" si="5"/>
        <v>İSTANBUL-3.Ulusal Bayrak Festivali Yarışmaları ve Olimpik Baraj Yarışmaları</v>
      </c>
      <c r="L304" s="147" t="e">
        <f>#REF!</f>
        <v>#REF!</v>
      </c>
      <c r="M304" s="147" t="s">
        <v>374</v>
      </c>
    </row>
    <row r="305" spans="1:13" ht="24.75" customHeight="1" x14ac:dyDescent="0.2">
      <c r="A305" s="141">
        <v>773</v>
      </c>
      <c r="B305" s="235" t="s">
        <v>497</v>
      </c>
      <c r="C305" s="237" t="e">
        <f>#REF!</f>
        <v>#REF!</v>
      </c>
      <c r="D305" s="239" t="e">
        <f>#REF!</f>
        <v>#REF!</v>
      </c>
      <c r="E305" s="239" t="e">
        <f>#REF!</f>
        <v>#REF!</v>
      </c>
      <c r="F305" s="240" t="e">
        <f>#REF!</f>
        <v>#REF!</v>
      </c>
      <c r="G305" s="238" t="e">
        <f>#REF!</f>
        <v>#REF!</v>
      </c>
      <c r="H305" s="149" t="s">
        <v>384</v>
      </c>
      <c r="I305" s="304"/>
      <c r="J305" s="143" t="str">
        <f>'YARIŞMA BİLGİLERİ'!$F$21</f>
        <v>Yıldız Kızlar</v>
      </c>
      <c r="K305" s="305" t="str">
        <f t="shared" si="5"/>
        <v>İSTANBUL-3.Ulusal Bayrak Festivali Yarışmaları ve Olimpik Baraj Yarışmaları</v>
      </c>
      <c r="L305" s="147" t="e">
        <f>#REF!</f>
        <v>#REF!</v>
      </c>
      <c r="M305" s="147" t="s">
        <v>374</v>
      </c>
    </row>
    <row r="306" spans="1:13" ht="24.75" customHeight="1" x14ac:dyDescent="0.2">
      <c r="A306" s="141">
        <v>774</v>
      </c>
      <c r="B306" s="235" t="s">
        <v>497</v>
      </c>
      <c r="C306" s="237" t="e">
        <f>#REF!</f>
        <v>#REF!</v>
      </c>
      <c r="D306" s="239" t="e">
        <f>#REF!</f>
        <v>#REF!</v>
      </c>
      <c r="E306" s="239" t="e">
        <f>#REF!</f>
        <v>#REF!</v>
      </c>
      <c r="F306" s="240" t="e">
        <f>#REF!</f>
        <v>#REF!</v>
      </c>
      <c r="G306" s="238" t="e">
        <f>#REF!</f>
        <v>#REF!</v>
      </c>
      <c r="H306" s="149" t="s">
        <v>384</v>
      </c>
      <c r="I306" s="304"/>
      <c r="J306" s="143" t="str">
        <f>'YARIŞMA BİLGİLERİ'!$F$21</f>
        <v>Yıldız Kızlar</v>
      </c>
      <c r="K306" s="305" t="str">
        <f t="shared" si="5"/>
        <v>İSTANBUL-3.Ulusal Bayrak Festivali Yarışmaları ve Olimpik Baraj Yarışmaları</v>
      </c>
      <c r="L306" s="147" t="e">
        <f>#REF!</f>
        <v>#REF!</v>
      </c>
      <c r="M306" s="147" t="s">
        <v>374</v>
      </c>
    </row>
    <row r="307" spans="1:13" ht="24.75" customHeight="1" x14ac:dyDescent="0.2">
      <c r="A307" s="141">
        <v>775</v>
      </c>
      <c r="B307" s="235" t="s">
        <v>497</v>
      </c>
      <c r="C307" s="237" t="e">
        <f>#REF!</f>
        <v>#REF!</v>
      </c>
      <c r="D307" s="239" t="e">
        <f>#REF!</f>
        <v>#REF!</v>
      </c>
      <c r="E307" s="239" t="e">
        <f>#REF!</f>
        <v>#REF!</v>
      </c>
      <c r="F307" s="240" t="e">
        <f>#REF!</f>
        <v>#REF!</v>
      </c>
      <c r="G307" s="238" t="e">
        <f>#REF!</f>
        <v>#REF!</v>
      </c>
      <c r="H307" s="149" t="s">
        <v>384</v>
      </c>
      <c r="I307" s="304"/>
      <c r="J307" s="143" t="str">
        <f>'YARIŞMA BİLGİLERİ'!$F$21</f>
        <v>Yıldız Kızlar</v>
      </c>
      <c r="K307" s="305" t="str">
        <f t="shared" si="5"/>
        <v>İSTANBUL-3.Ulusal Bayrak Festivali Yarışmaları ve Olimpik Baraj Yarışmaları</v>
      </c>
      <c r="L307" s="147" t="e">
        <f>#REF!</f>
        <v>#REF!</v>
      </c>
      <c r="M307" s="147" t="s">
        <v>374</v>
      </c>
    </row>
    <row r="308" spans="1:13" ht="24.75" customHeight="1" x14ac:dyDescent="0.2">
      <c r="A308" s="141">
        <v>776</v>
      </c>
      <c r="B308" s="235" t="s">
        <v>497</v>
      </c>
      <c r="C308" s="237" t="e">
        <f>#REF!</f>
        <v>#REF!</v>
      </c>
      <c r="D308" s="239" t="e">
        <f>#REF!</f>
        <v>#REF!</v>
      </c>
      <c r="E308" s="239" t="e">
        <f>#REF!</f>
        <v>#REF!</v>
      </c>
      <c r="F308" s="240" t="e">
        <f>#REF!</f>
        <v>#REF!</v>
      </c>
      <c r="G308" s="238" t="e">
        <f>#REF!</f>
        <v>#REF!</v>
      </c>
      <c r="H308" s="149" t="s">
        <v>384</v>
      </c>
      <c r="I308" s="304"/>
      <c r="J308" s="143" t="str">
        <f>'YARIŞMA BİLGİLERİ'!$F$21</f>
        <v>Yıldız Kızlar</v>
      </c>
      <c r="K308" s="305" t="str">
        <f t="shared" si="5"/>
        <v>İSTANBUL-3.Ulusal Bayrak Festivali Yarışmaları ve Olimpik Baraj Yarışmaları</v>
      </c>
      <c r="L308" s="147" t="e">
        <f>#REF!</f>
        <v>#REF!</v>
      </c>
      <c r="M308" s="147" t="s">
        <v>374</v>
      </c>
    </row>
    <row r="309" spans="1:13" ht="24.75" customHeight="1" x14ac:dyDescent="0.2">
      <c r="A309" s="141">
        <v>777</v>
      </c>
      <c r="B309" s="235" t="s">
        <v>497</v>
      </c>
      <c r="C309" s="237" t="e">
        <f>#REF!</f>
        <v>#REF!</v>
      </c>
      <c r="D309" s="239" t="e">
        <f>#REF!</f>
        <v>#REF!</v>
      </c>
      <c r="E309" s="239" t="e">
        <f>#REF!</f>
        <v>#REF!</v>
      </c>
      <c r="F309" s="240" t="e">
        <f>#REF!</f>
        <v>#REF!</v>
      </c>
      <c r="G309" s="238" t="e">
        <f>#REF!</f>
        <v>#REF!</v>
      </c>
      <c r="H309" s="149" t="s">
        <v>384</v>
      </c>
      <c r="I309" s="304"/>
      <c r="J309" s="143" t="str">
        <f>'YARIŞMA BİLGİLERİ'!$F$21</f>
        <v>Yıldız Kızlar</v>
      </c>
      <c r="K309" s="305" t="str">
        <f t="shared" si="5"/>
        <v>İSTANBUL-3.Ulusal Bayrak Festivali Yarışmaları ve Olimpik Baraj Yarışmaları</v>
      </c>
      <c r="L309" s="147" t="e">
        <f>#REF!</f>
        <v>#REF!</v>
      </c>
      <c r="M309" s="147" t="s">
        <v>374</v>
      </c>
    </row>
    <row r="310" spans="1:13" ht="24.75" customHeight="1" x14ac:dyDescent="0.2">
      <c r="A310" s="141">
        <v>778</v>
      </c>
      <c r="B310" s="235" t="s">
        <v>497</v>
      </c>
      <c r="C310" s="237" t="e">
        <f>#REF!</f>
        <v>#REF!</v>
      </c>
      <c r="D310" s="239" t="e">
        <f>#REF!</f>
        <v>#REF!</v>
      </c>
      <c r="E310" s="239" t="e">
        <f>#REF!</f>
        <v>#REF!</v>
      </c>
      <c r="F310" s="240" t="e">
        <f>#REF!</f>
        <v>#REF!</v>
      </c>
      <c r="G310" s="238" t="e">
        <f>#REF!</f>
        <v>#REF!</v>
      </c>
      <c r="H310" s="149" t="s">
        <v>384</v>
      </c>
      <c r="I310" s="304"/>
      <c r="J310" s="143" t="str">
        <f>'YARIŞMA BİLGİLERİ'!$F$21</f>
        <v>Yıldız Kızlar</v>
      </c>
      <c r="K310" s="305" t="str">
        <f t="shared" si="5"/>
        <v>İSTANBUL-3.Ulusal Bayrak Festivali Yarışmaları ve Olimpik Baraj Yarışmaları</v>
      </c>
      <c r="L310" s="147" t="e">
        <f>#REF!</f>
        <v>#REF!</v>
      </c>
      <c r="M310" s="147" t="s">
        <v>374</v>
      </c>
    </row>
    <row r="311" spans="1:13" ht="24.75" customHeight="1" x14ac:dyDescent="0.2">
      <c r="A311" s="141">
        <v>779</v>
      </c>
      <c r="B311" s="235" t="s">
        <v>497</v>
      </c>
      <c r="C311" s="237" t="e">
        <f>#REF!</f>
        <v>#REF!</v>
      </c>
      <c r="D311" s="239" t="e">
        <f>#REF!</f>
        <v>#REF!</v>
      </c>
      <c r="E311" s="239" t="e">
        <f>#REF!</f>
        <v>#REF!</v>
      </c>
      <c r="F311" s="240" t="e">
        <f>#REF!</f>
        <v>#REF!</v>
      </c>
      <c r="G311" s="238" t="e">
        <f>#REF!</f>
        <v>#REF!</v>
      </c>
      <c r="H311" s="149" t="s">
        <v>384</v>
      </c>
      <c r="I311" s="304"/>
      <c r="J311" s="143" t="str">
        <f>'YARIŞMA BİLGİLERİ'!$F$21</f>
        <v>Yıldız Kızlar</v>
      </c>
      <c r="K311" s="305" t="str">
        <f t="shared" si="5"/>
        <v>İSTANBUL-3.Ulusal Bayrak Festivali Yarışmaları ve Olimpik Baraj Yarışmaları</v>
      </c>
      <c r="L311" s="147" t="e">
        <f>#REF!</f>
        <v>#REF!</v>
      </c>
      <c r="M311" s="147" t="s">
        <v>374</v>
      </c>
    </row>
    <row r="312" spans="1:13" ht="24.75" customHeight="1" x14ac:dyDescent="0.2">
      <c r="A312" s="141">
        <v>780</v>
      </c>
      <c r="B312" s="235" t="s">
        <v>497</v>
      </c>
      <c r="C312" s="237" t="e">
        <f>#REF!</f>
        <v>#REF!</v>
      </c>
      <c r="D312" s="239" t="e">
        <f>#REF!</f>
        <v>#REF!</v>
      </c>
      <c r="E312" s="239" t="e">
        <f>#REF!</f>
        <v>#REF!</v>
      </c>
      <c r="F312" s="240" t="e">
        <f>#REF!</f>
        <v>#REF!</v>
      </c>
      <c r="G312" s="238" t="e">
        <f>#REF!</f>
        <v>#REF!</v>
      </c>
      <c r="H312" s="149" t="s">
        <v>384</v>
      </c>
      <c r="I312" s="304"/>
      <c r="J312" s="143" t="str">
        <f>'YARIŞMA BİLGİLERİ'!$F$21</f>
        <v>Yıldız Kızlar</v>
      </c>
      <c r="K312" s="305" t="str">
        <f t="shared" si="5"/>
        <v>İSTANBUL-3.Ulusal Bayrak Festivali Yarışmaları ve Olimpik Baraj Yarışmaları</v>
      </c>
      <c r="L312" s="147" t="e">
        <f>#REF!</f>
        <v>#REF!</v>
      </c>
      <c r="M312" s="147" t="s">
        <v>374</v>
      </c>
    </row>
    <row r="313" spans="1:13" ht="24.75" customHeight="1" x14ac:dyDescent="0.2">
      <c r="A313" s="141">
        <v>781</v>
      </c>
      <c r="B313" s="235" t="s">
        <v>497</v>
      </c>
      <c r="C313" s="237" t="e">
        <f>#REF!</f>
        <v>#REF!</v>
      </c>
      <c r="D313" s="239" t="e">
        <f>#REF!</f>
        <v>#REF!</v>
      </c>
      <c r="E313" s="239" t="e">
        <f>#REF!</f>
        <v>#REF!</v>
      </c>
      <c r="F313" s="240" t="e">
        <f>#REF!</f>
        <v>#REF!</v>
      </c>
      <c r="G313" s="238" t="e">
        <f>#REF!</f>
        <v>#REF!</v>
      </c>
      <c r="H313" s="149" t="s">
        <v>384</v>
      </c>
      <c r="I313" s="304"/>
      <c r="J313" s="143" t="str">
        <f>'YARIŞMA BİLGİLERİ'!$F$21</f>
        <v>Yıldız Kızlar</v>
      </c>
      <c r="K313" s="305" t="str">
        <f t="shared" si="5"/>
        <v>İSTANBUL-3.Ulusal Bayrak Festivali Yarışmaları ve Olimpik Baraj Yarışmaları</v>
      </c>
      <c r="L313" s="147" t="e">
        <f>#REF!</f>
        <v>#REF!</v>
      </c>
      <c r="M313" s="147" t="s">
        <v>374</v>
      </c>
    </row>
    <row r="314" spans="1:13" ht="24.75" customHeight="1" x14ac:dyDescent="0.2">
      <c r="A314" s="141">
        <v>782</v>
      </c>
      <c r="B314" s="235" t="s">
        <v>497</v>
      </c>
      <c r="C314" s="237" t="e">
        <f>#REF!</f>
        <v>#REF!</v>
      </c>
      <c r="D314" s="239" t="e">
        <f>#REF!</f>
        <v>#REF!</v>
      </c>
      <c r="E314" s="239" t="e">
        <f>#REF!</f>
        <v>#REF!</v>
      </c>
      <c r="F314" s="240" t="e">
        <f>#REF!</f>
        <v>#REF!</v>
      </c>
      <c r="G314" s="238" t="e">
        <f>#REF!</f>
        <v>#REF!</v>
      </c>
      <c r="H314" s="149" t="s">
        <v>384</v>
      </c>
      <c r="I314" s="304"/>
      <c r="J314" s="143" t="str">
        <f>'YARIŞMA BİLGİLERİ'!$F$21</f>
        <v>Yıldız Kızlar</v>
      </c>
      <c r="K314" s="305" t="str">
        <f t="shared" si="5"/>
        <v>İSTANBUL-3.Ulusal Bayrak Festivali Yarışmaları ve Olimpik Baraj Yarışmaları</v>
      </c>
      <c r="L314" s="147" t="e">
        <f>#REF!</f>
        <v>#REF!</v>
      </c>
      <c r="M314" s="147" t="s">
        <v>374</v>
      </c>
    </row>
    <row r="315" spans="1:13" ht="24.75" customHeight="1" x14ac:dyDescent="0.2">
      <c r="A315" s="141">
        <v>783</v>
      </c>
      <c r="B315" s="235" t="s">
        <v>497</v>
      </c>
      <c r="C315" s="237" t="e">
        <f>#REF!</f>
        <v>#REF!</v>
      </c>
      <c r="D315" s="239" t="e">
        <f>#REF!</f>
        <v>#REF!</v>
      </c>
      <c r="E315" s="239" t="e">
        <f>#REF!</f>
        <v>#REF!</v>
      </c>
      <c r="F315" s="240" t="e">
        <f>#REF!</f>
        <v>#REF!</v>
      </c>
      <c r="G315" s="238" t="e">
        <f>#REF!</f>
        <v>#REF!</v>
      </c>
      <c r="H315" s="149" t="s">
        <v>384</v>
      </c>
      <c r="I315" s="304"/>
      <c r="J315" s="143" t="str">
        <f>'YARIŞMA BİLGİLERİ'!$F$21</f>
        <v>Yıldız Kızlar</v>
      </c>
      <c r="K315" s="305" t="str">
        <f t="shared" si="5"/>
        <v>İSTANBUL-3.Ulusal Bayrak Festivali Yarışmaları ve Olimpik Baraj Yarışmaları</v>
      </c>
      <c r="L315" s="147" t="e">
        <f>#REF!</f>
        <v>#REF!</v>
      </c>
      <c r="M315" s="147" t="s">
        <v>374</v>
      </c>
    </row>
    <row r="316" spans="1:13" ht="24.75" customHeight="1" x14ac:dyDescent="0.2">
      <c r="A316" s="141">
        <v>784</v>
      </c>
      <c r="B316" s="235" t="s">
        <v>497</v>
      </c>
      <c r="C316" s="237" t="e">
        <f>#REF!</f>
        <v>#REF!</v>
      </c>
      <c r="D316" s="239" t="e">
        <f>#REF!</f>
        <v>#REF!</v>
      </c>
      <c r="E316" s="239" t="e">
        <f>#REF!</f>
        <v>#REF!</v>
      </c>
      <c r="F316" s="240" t="e">
        <f>#REF!</f>
        <v>#REF!</v>
      </c>
      <c r="G316" s="238" t="e">
        <f>#REF!</f>
        <v>#REF!</v>
      </c>
      <c r="H316" s="149" t="s">
        <v>384</v>
      </c>
      <c r="I316" s="304"/>
      <c r="J316" s="143" t="str">
        <f>'YARIŞMA BİLGİLERİ'!$F$21</f>
        <v>Yıldız Kızlar</v>
      </c>
      <c r="K316" s="305" t="str">
        <f t="shared" si="5"/>
        <v>İSTANBUL-3.Ulusal Bayrak Festivali Yarışmaları ve Olimpik Baraj Yarışmaları</v>
      </c>
      <c r="L316" s="147" t="e">
        <f>#REF!</f>
        <v>#REF!</v>
      </c>
      <c r="M316" s="147" t="s">
        <v>374</v>
      </c>
    </row>
    <row r="317" spans="1:13" ht="24.75" customHeight="1" x14ac:dyDescent="0.2">
      <c r="A317" s="141">
        <v>785</v>
      </c>
      <c r="B317" s="235" t="s">
        <v>497</v>
      </c>
      <c r="C317" s="237" t="e">
        <f>#REF!</f>
        <v>#REF!</v>
      </c>
      <c r="D317" s="239" t="e">
        <f>#REF!</f>
        <v>#REF!</v>
      </c>
      <c r="E317" s="239" t="e">
        <f>#REF!</f>
        <v>#REF!</v>
      </c>
      <c r="F317" s="240" t="e">
        <f>#REF!</f>
        <v>#REF!</v>
      </c>
      <c r="G317" s="238" t="e">
        <f>#REF!</f>
        <v>#REF!</v>
      </c>
      <c r="H317" s="149" t="s">
        <v>384</v>
      </c>
      <c r="I317" s="304"/>
      <c r="J317" s="143" t="str">
        <f>'YARIŞMA BİLGİLERİ'!$F$21</f>
        <v>Yıldız Kızlar</v>
      </c>
      <c r="K317" s="305" t="str">
        <f t="shared" si="5"/>
        <v>İSTANBUL-3.Ulusal Bayrak Festivali Yarışmaları ve Olimpik Baraj Yarışmaları</v>
      </c>
      <c r="L317" s="147" t="e">
        <f>#REF!</f>
        <v>#REF!</v>
      </c>
      <c r="M317" s="147" t="s">
        <v>374</v>
      </c>
    </row>
    <row r="318" spans="1:13" ht="57.75" customHeight="1" x14ac:dyDescent="0.2">
      <c r="A318" s="141">
        <v>786</v>
      </c>
      <c r="B318" s="151" t="s">
        <v>496</v>
      </c>
      <c r="C318" s="142">
        <f>'4x400m.'!C8</f>
        <v>0</v>
      </c>
      <c r="D318" s="146">
        <f>'4x400m.'!D8</f>
        <v>0</v>
      </c>
      <c r="E318" s="146">
        <f>'4x400m.'!E8</f>
        <v>0</v>
      </c>
      <c r="F318" s="188">
        <f>'4x400m.'!F8</f>
        <v>0</v>
      </c>
      <c r="G318" s="149">
        <f>'4x400m.'!A8</f>
        <v>1</v>
      </c>
      <c r="H318" s="149" t="s">
        <v>496</v>
      </c>
      <c r="I318" s="149"/>
      <c r="J318" s="143" t="str">
        <f>'YARIŞMA BİLGİLERİ'!$F$21</f>
        <v>Yıldız Kızlar</v>
      </c>
      <c r="K318" s="146" t="str">
        <f t="shared" si="5"/>
        <v>İSTANBUL-3.Ulusal Bayrak Festivali Yarışmaları ve Olimpik Baraj Yarışmaları</v>
      </c>
      <c r="L318" s="147" t="str">
        <f>'4x400m.'!N$4</f>
        <v>14 Haziran 2015 - 18:19</v>
      </c>
      <c r="M318" s="147" t="s">
        <v>374</v>
      </c>
    </row>
    <row r="319" spans="1:13" ht="57.75" customHeight="1" x14ac:dyDescent="0.2">
      <c r="A319" s="141">
        <v>787</v>
      </c>
      <c r="B319" s="151" t="s">
        <v>496</v>
      </c>
      <c r="C319" s="142">
        <f>'4x400m.'!C9</f>
        <v>0</v>
      </c>
      <c r="D319" s="146">
        <f>'4x400m.'!D9</f>
        <v>0</v>
      </c>
      <c r="E319" s="146">
        <f>'4x400m.'!E9</f>
        <v>0</v>
      </c>
      <c r="F319" s="188">
        <f>'4x400m.'!F9</f>
        <v>0</v>
      </c>
      <c r="G319" s="149">
        <f>'4x400m.'!A9</f>
        <v>2</v>
      </c>
      <c r="H319" s="149" t="s">
        <v>496</v>
      </c>
      <c r="I319" s="149"/>
      <c r="J319" s="143" t="str">
        <f>'YARIŞMA BİLGİLERİ'!$F$21</f>
        <v>Yıldız Kızlar</v>
      </c>
      <c r="K319" s="146" t="str">
        <f t="shared" si="5"/>
        <v>İSTANBUL-3.Ulusal Bayrak Festivali Yarışmaları ve Olimpik Baraj Yarışmaları</v>
      </c>
      <c r="L319" s="147" t="str">
        <f>'4x400m.'!N$4</f>
        <v>14 Haziran 2015 - 18:19</v>
      </c>
      <c r="M319" s="147" t="s">
        <v>374</v>
      </c>
    </row>
    <row r="320" spans="1:13" ht="57.75" customHeight="1" x14ac:dyDescent="0.2">
      <c r="A320" s="141">
        <v>788</v>
      </c>
      <c r="B320" s="151" t="s">
        <v>496</v>
      </c>
      <c r="C320" s="142">
        <f>'4x400m.'!C10</f>
        <v>0</v>
      </c>
      <c r="D320" s="146">
        <f>'4x400m.'!D10</f>
        <v>0</v>
      </c>
      <c r="E320" s="146">
        <f>'4x400m.'!E10</f>
        <v>0</v>
      </c>
      <c r="F320" s="188">
        <f>'4x400m.'!F10</f>
        <v>0</v>
      </c>
      <c r="G320" s="149">
        <f>'4x400m.'!A10</f>
        <v>3</v>
      </c>
      <c r="H320" s="149" t="s">
        <v>496</v>
      </c>
      <c r="I320" s="149"/>
      <c r="J320" s="143" t="str">
        <f>'YARIŞMA BİLGİLERİ'!$F$21</f>
        <v>Yıldız Kızlar</v>
      </c>
      <c r="K320" s="146" t="str">
        <f t="shared" si="5"/>
        <v>İSTANBUL-3.Ulusal Bayrak Festivali Yarışmaları ve Olimpik Baraj Yarışmaları</v>
      </c>
      <c r="L320" s="147" t="str">
        <f>'4x400m.'!N$4</f>
        <v>14 Haziran 2015 - 18:19</v>
      </c>
      <c r="M320" s="147" t="s">
        <v>374</v>
      </c>
    </row>
    <row r="321" spans="1:13" ht="57.75" customHeight="1" x14ac:dyDescent="0.2">
      <c r="A321" s="141">
        <v>789</v>
      </c>
      <c r="B321" s="151" t="s">
        <v>496</v>
      </c>
      <c r="C321" s="142">
        <f>'4x400m.'!C11</f>
        <v>0</v>
      </c>
      <c r="D321" s="146">
        <f>'4x400m.'!D11</f>
        <v>0</v>
      </c>
      <c r="E321" s="146">
        <f>'4x400m.'!E11</f>
        <v>0</v>
      </c>
      <c r="F321" s="188">
        <f>'4x400m.'!F11</f>
        <v>0</v>
      </c>
      <c r="G321" s="149">
        <f>'4x400m.'!A11</f>
        <v>4</v>
      </c>
      <c r="H321" s="149" t="s">
        <v>496</v>
      </c>
      <c r="I321" s="149"/>
      <c r="J321" s="143" t="str">
        <f>'YARIŞMA BİLGİLERİ'!$F$21</f>
        <v>Yıldız Kızlar</v>
      </c>
      <c r="K321" s="146" t="str">
        <f t="shared" si="5"/>
        <v>İSTANBUL-3.Ulusal Bayrak Festivali Yarışmaları ve Olimpik Baraj Yarışmaları</v>
      </c>
      <c r="L321" s="147" t="str">
        <f>'4x400m.'!N$4</f>
        <v>14 Haziran 2015 - 18:19</v>
      </c>
      <c r="M321" s="147" t="s">
        <v>374</v>
      </c>
    </row>
    <row r="322" spans="1:13" ht="57.75" customHeight="1" x14ac:dyDescent="0.2">
      <c r="A322" s="141">
        <v>790</v>
      </c>
      <c r="B322" s="151" t="s">
        <v>496</v>
      </c>
      <c r="C322" s="142">
        <f>'4x400m.'!C12</f>
        <v>0</v>
      </c>
      <c r="D322" s="146">
        <f>'4x400m.'!D12</f>
        <v>0</v>
      </c>
      <c r="E322" s="146">
        <f>'4x400m.'!E12</f>
        <v>0</v>
      </c>
      <c r="F322" s="188">
        <f>'4x400m.'!F12</f>
        <v>0</v>
      </c>
      <c r="G322" s="149">
        <f>'4x400m.'!A12</f>
        <v>5</v>
      </c>
      <c r="H322" s="149" t="s">
        <v>496</v>
      </c>
      <c r="I322" s="149"/>
      <c r="J322" s="143" t="str">
        <f>'YARIŞMA BİLGİLERİ'!$F$21</f>
        <v>Yıldız Kızlar</v>
      </c>
      <c r="K322" s="146" t="str">
        <f t="shared" si="5"/>
        <v>İSTANBUL-3.Ulusal Bayrak Festivali Yarışmaları ve Olimpik Baraj Yarışmaları</v>
      </c>
      <c r="L322" s="147" t="str">
        <f>'4x400m.'!N$4</f>
        <v>14 Haziran 2015 - 18:19</v>
      </c>
      <c r="M322" s="147" t="s">
        <v>374</v>
      </c>
    </row>
    <row r="323" spans="1:13" ht="57.75" customHeight="1" x14ac:dyDescent="0.2">
      <c r="A323" s="141">
        <v>791</v>
      </c>
      <c r="B323" s="151" t="s">
        <v>496</v>
      </c>
      <c r="C323" s="142">
        <f>'4x400m.'!C13</f>
        <v>0</v>
      </c>
      <c r="D323" s="146">
        <f>'4x400m.'!D13</f>
        <v>0</v>
      </c>
      <c r="E323" s="146">
        <f>'4x400m.'!E13</f>
        <v>0</v>
      </c>
      <c r="F323" s="188">
        <f>'4x400m.'!F13</f>
        <v>0</v>
      </c>
      <c r="G323" s="149">
        <f>'4x400m.'!A13</f>
        <v>6</v>
      </c>
      <c r="H323" s="149" t="s">
        <v>496</v>
      </c>
      <c r="I323" s="149"/>
      <c r="J323" s="143" t="str">
        <f>'YARIŞMA BİLGİLERİ'!$F$21</f>
        <v>Yıldız Kızlar</v>
      </c>
      <c r="K323" s="146" t="str">
        <f t="shared" si="5"/>
        <v>İSTANBUL-3.Ulusal Bayrak Festivali Yarışmaları ve Olimpik Baraj Yarışmaları</v>
      </c>
      <c r="L323" s="147" t="str">
        <f>'4x400m.'!N$4</f>
        <v>14 Haziran 2015 - 18:19</v>
      </c>
      <c r="M323" s="147" t="s">
        <v>374</v>
      </c>
    </row>
    <row r="324" spans="1:13" ht="57.75" customHeight="1" x14ac:dyDescent="0.2">
      <c r="A324" s="141">
        <v>792</v>
      </c>
      <c r="B324" s="151" t="s">
        <v>496</v>
      </c>
      <c r="C324" s="142" t="e">
        <f>'4x400m.'!#REF!</f>
        <v>#REF!</v>
      </c>
      <c r="D324" s="146" t="e">
        <f>'4x400m.'!#REF!</f>
        <v>#REF!</v>
      </c>
      <c r="E324" s="146" t="e">
        <f>'4x400m.'!#REF!</f>
        <v>#REF!</v>
      </c>
      <c r="F324" s="188" t="e">
        <f>'4x400m.'!#REF!</f>
        <v>#REF!</v>
      </c>
      <c r="G324" s="149" t="e">
        <f>'4x400m.'!#REF!</f>
        <v>#REF!</v>
      </c>
      <c r="H324" s="149" t="s">
        <v>496</v>
      </c>
      <c r="I324" s="149"/>
      <c r="J324" s="143" t="str">
        <f>'YARIŞMA BİLGİLERİ'!$F$21</f>
        <v>Yıldız Kızlar</v>
      </c>
      <c r="K324" s="146" t="str">
        <f t="shared" si="5"/>
        <v>İSTANBUL-3.Ulusal Bayrak Festivali Yarışmaları ve Olimpik Baraj Yarışmaları</v>
      </c>
      <c r="L324" s="147" t="str">
        <f>'4x400m.'!N$4</f>
        <v>14 Haziran 2015 - 18:19</v>
      </c>
      <c r="M324" s="147" t="s">
        <v>374</v>
      </c>
    </row>
    <row r="325" spans="1:13" ht="57.75" customHeight="1" x14ac:dyDescent="0.2">
      <c r="A325" s="141">
        <v>793</v>
      </c>
      <c r="B325" s="151" t="s">
        <v>496</v>
      </c>
      <c r="C325" s="142" t="e">
        <f>'4x400m.'!#REF!</f>
        <v>#REF!</v>
      </c>
      <c r="D325" s="146" t="e">
        <f>'4x400m.'!#REF!</f>
        <v>#REF!</v>
      </c>
      <c r="E325" s="146" t="e">
        <f>'4x400m.'!#REF!</f>
        <v>#REF!</v>
      </c>
      <c r="F325" s="188" t="e">
        <f>'4x400m.'!#REF!</f>
        <v>#REF!</v>
      </c>
      <c r="G325" s="149" t="e">
        <f>'4x400m.'!#REF!</f>
        <v>#REF!</v>
      </c>
      <c r="H325" s="149" t="s">
        <v>496</v>
      </c>
      <c r="I325" s="149"/>
      <c r="J325" s="143" t="str">
        <f>'YARIŞMA BİLGİLERİ'!$F$21</f>
        <v>Yıldız Kızlar</v>
      </c>
      <c r="K325" s="146" t="str">
        <f t="shared" si="5"/>
        <v>İSTANBUL-3.Ulusal Bayrak Festivali Yarışmaları ve Olimpik Baraj Yarışmaları</v>
      </c>
      <c r="L325" s="147" t="str">
        <f>'4x400m.'!N$4</f>
        <v>14 Haziran 2015 - 18:19</v>
      </c>
      <c r="M325" s="147" t="s">
        <v>374</v>
      </c>
    </row>
    <row r="326" spans="1:13" ht="57.75" customHeight="1" x14ac:dyDescent="0.2">
      <c r="A326" s="141">
        <v>794</v>
      </c>
      <c r="B326" s="151" t="s">
        <v>496</v>
      </c>
      <c r="C326" s="142">
        <f>'4x400m.'!C14</f>
        <v>0</v>
      </c>
      <c r="D326" s="146">
        <f>'4x400m.'!D14</f>
        <v>0</v>
      </c>
      <c r="E326" s="146">
        <f>'4x400m.'!E14</f>
        <v>0</v>
      </c>
      <c r="F326" s="188">
        <f>'4x400m.'!F14</f>
        <v>0</v>
      </c>
      <c r="G326" s="149">
        <f>'4x400m.'!A14</f>
        <v>0</v>
      </c>
      <c r="H326" s="149" t="s">
        <v>496</v>
      </c>
      <c r="I326" s="149"/>
      <c r="J326" s="143" t="str">
        <f>'YARIŞMA BİLGİLERİ'!$F$21</f>
        <v>Yıldız Kızlar</v>
      </c>
      <c r="K326" s="146" t="str">
        <f t="shared" si="5"/>
        <v>İSTANBUL-3.Ulusal Bayrak Festivali Yarışmaları ve Olimpik Baraj Yarışmaları</v>
      </c>
      <c r="L326" s="147" t="str">
        <f>'4x400m.'!N$4</f>
        <v>14 Haziran 2015 - 18:19</v>
      </c>
      <c r="M326" s="147" t="s">
        <v>374</v>
      </c>
    </row>
    <row r="327" spans="1:13" ht="57.75" customHeight="1" x14ac:dyDescent="0.2">
      <c r="A327" s="141">
        <v>795</v>
      </c>
      <c r="B327" s="151" t="s">
        <v>496</v>
      </c>
      <c r="C327" s="142">
        <f>'4x400m.'!C15</f>
        <v>0</v>
      </c>
      <c r="D327" s="146">
        <f>'4x400m.'!D15</f>
        <v>0</v>
      </c>
      <c r="E327" s="146">
        <f>'4x400m.'!E15</f>
        <v>0</v>
      </c>
      <c r="F327" s="188">
        <f>'4x400m.'!F15</f>
        <v>0</v>
      </c>
      <c r="G327" s="149">
        <f>'4x400m.'!A15</f>
        <v>0</v>
      </c>
      <c r="H327" s="149" t="s">
        <v>496</v>
      </c>
      <c r="I327" s="149"/>
      <c r="J327" s="143" t="str">
        <f>'YARIŞMA BİLGİLERİ'!$F$21</f>
        <v>Yıldız Kızlar</v>
      </c>
      <c r="K327" s="146" t="str">
        <f t="shared" si="5"/>
        <v>İSTANBUL-3.Ulusal Bayrak Festivali Yarışmaları ve Olimpik Baraj Yarışmaları</v>
      </c>
      <c r="L327" s="147" t="str">
        <f>'4x400m.'!N$4</f>
        <v>14 Haziran 2015 - 18:19</v>
      </c>
      <c r="M327" s="147" t="s">
        <v>374</v>
      </c>
    </row>
    <row r="328" spans="1:13" ht="57.75" customHeight="1" x14ac:dyDescent="0.2">
      <c r="A328" s="141">
        <v>796</v>
      </c>
      <c r="B328" s="151" t="s">
        <v>496</v>
      </c>
      <c r="C328" s="142">
        <f>'4x400m.'!C16</f>
        <v>0</v>
      </c>
      <c r="D328" s="146">
        <f>'4x400m.'!D16</f>
        <v>0</v>
      </c>
      <c r="E328" s="146">
        <f>'4x400m.'!E16</f>
        <v>0</v>
      </c>
      <c r="F328" s="188">
        <f>'4x400m.'!F16</f>
        <v>0</v>
      </c>
      <c r="G328" s="149">
        <f>'4x400m.'!A16</f>
        <v>0</v>
      </c>
      <c r="H328" s="149" t="s">
        <v>496</v>
      </c>
      <c r="I328" s="149"/>
      <c r="J328" s="143" t="str">
        <f>'YARIŞMA BİLGİLERİ'!$F$21</f>
        <v>Yıldız Kızlar</v>
      </c>
      <c r="K328" s="146" t="str">
        <f t="shared" si="5"/>
        <v>İSTANBUL-3.Ulusal Bayrak Festivali Yarışmaları ve Olimpik Baraj Yarışmaları</v>
      </c>
      <c r="L328" s="147" t="str">
        <f>'4x400m.'!N$4</f>
        <v>14 Haziran 2015 - 18:19</v>
      </c>
      <c r="M328" s="147" t="s">
        <v>374</v>
      </c>
    </row>
    <row r="329" spans="1:13" ht="57.75" customHeight="1" x14ac:dyDescent="0.2">
      <c r="A329" s="141">
        <v>797</v>
      </c>
      <c r="B329" s="151" t="s">
        <v>496</v>
      </c>
      <c r="C329" s="142">
        <f>'4x400m.'!C17</f>
        <v>0</v>
      </c>
      <c r="D329" s="146">
        <f>'4x400m.'!D17</f>
        <v>0</v>
      </c>
      <c r="E329" s="146">
        <f>'4x400m.'!E17</f>
        <v>0</v>
      </c>
      <c r="F329" s="188">
        <f>'4x400m.'!F17</f>
        <v>0</v>
      </c>
      <c r="G329" s="149">
        <f>'4x400m.'!A17</f>
        <v>0</v>
      </c>
      <c r="H329" s="149" t="s">
        <v>496</v>
      </c>
      <c r="I329" s="149"/>
      <c r="J329" s="143" t="str">
        <f>'YARIŞMA BİLGİLERİ'!$F$21</f>
        <v>Yıldız Kızlar</v>
      </c>
      <c r="K329" s="146" t="str">
        <f t="shared" si="5"/>
        <v>İSTANBUL-3.Ulusal Bayrak Festivali Yarışmaları ve Olimpik Baraj Yarışmaları</v>
      </c>
      <c r="L329" s="147" t="str">
        <f>'4x400m.'!N$4</f>
        <v>14 Haziran 2015 - 18:19</v>
      </c>
      <c r="M329" s="147" t="s">
        <v>374</v>
      </c>
    </row>
    <row r="330" spans="1:13" ht="57.75" customHeight="1" x14ac:dyDescent="0.2">
      <c r="A330" s="141">
        <v>798</v>
      </c>
      <c r="B330" s="151" t="s">
        <v>496</v>
      </c>
      <c r="C330" s="142">
        <f>'4x400m.'!C18</f>
        <v>0</v>
      </c>
      <c r="D330" s="146">
        <f>'4x400m.'!D18</f>
        <v>0</v>
      </c>
      <c r="E330" s="146">
        <f>'4x400m.'!E18</f>
        <v>0</v>
      </c>
      <c r="F330" s="188">
        <f>'4x400m.'!F18</f>
        <v>0</v>
      </c>
      <c r="G330" s="149">
        <f>'4x400m.'!A18</f>
        <v>0</v>
      </c>
      <c r="H330" s="149" t="s">
        <v>496</v>
      </c>
      <c r="I330" s="149"/>
      <c r="J330" s="143" t="str">
        <f>'YARIŞMA BİLGİLERİ'!$F$21</f>
        <v>Yıldız Kızlar</v>
      </c>
      <c r="K330" s="146" t="str">
        <f t="shared" si="5"/>
        <v>İSTANBUL-3.Ulusal Bayrak Festivali Yarışmaları ve Olimpik Baraj Yarışmaları</v>
      </c>
      <c r="L330" s="147" t="str">
        <f>'4x400m.'!N$4</f>
        <v>14 Haziran 2015 - 18:19</v>
      </c>
      <c r="M330" s="147" t="s">
        <v>374</v>
      </c>
    </row>
    <row r="331" spans="1:13" ht="57.75" customHeight="1" x14ac:dyDescent="0.2">
      <c r="A331" s="141">
        <v>799</v>
      </c>
      <c r="B331" s="151" t="s">
        <v>496</v>
      </c>
      <c r="C331" s="142">
        <f>'4x400m.'!C19</f>
        <v>0</v>
      </c>
      <c r="D331" s="146">
        <f>'4x400m.'!D19</f>
        <v>0</v>
      </c>
      <c r="E331" s="146">
        <f>'4x400m.'!E19</f>
        <v>0</v>
      </c>
      <c r="F331" s="188">
        <f>'4x400m.'!F19</f>
        <v>0</v>
      </c>
      <c r="G331" s="149">
        <f>'4x400m.'!A19</f>
        <v>0</v>
      </c>
      <c r="H331" s="149" t="s">
        <v>496</v>
      </c>
      <c r="I331" s="149"/>
      <c r="J331" s="143" t="str">
        <f>'YARIŞMA BİLGİLERİ'!$F$21</f>
        <v>Yıldız Kızlar</v>
      </c>
      <c r="K331" s="146" t="str">
        <f t="shared" si="5"/>
        <v>İSTANBUL-3.Ulusal Bayrak Festivali Yarışmaları ve Olimpik Baraj Yarışmaları</v>
      </c>
      <c r="L331" s="147" t="str">
        <f>'4x400m.'!N$4</f>
        <v>14 Haziran 2015 - 18:19</v>
      </c>
      <c r="M331" s="147" t="s">
        <v>374</v>
      </c>
    </row>
    <row r="332" spans="1:13" ht="57.75" customHeight="1" x14ac:dyDescent="0.2">
      <c r="A332" s="141">
        <v>800</v>
      </c>
      <c r="B332" s="151" t="s">
        <v>496</v>
      </c>
      <c r="C332" s="142">
        <f>'4x400m.'!C20</f>
        <v>0</v>
      </c>
      <c r="D332" s="146">
        <f>'4x400m.'!D20</f>
        <v>0</v>
      </c>
      <c r="E332" s="146">
        <f>'4x400m.'!E20</f>
        <v>0</v>
      </c>
      <c r="F332" s="188">
        <f>'4x400m.'!F20</f>
        <v>0</v>
      </c>
      <c r="G332" s="149">
        <f>'4x400m.'!A20</f>
        <v>0</v>
      </c>
      <c r="H332" s="149" t="s">
        <v>496</v>
      </c>
      <c r="I332" s="149"/>
      <c r="J332" s="143" t="str">
        <f>'YARIŞMA BİLGİLERİ'!$F$21</f>
        <v>Yıldız Kızlar</v>
      </c>
      <c r="K332" s="146" t="str">
        <f t="shared" si="5"/>
        <v>İSTANBUL-3.Ulusal Bayrak Festivali Yarışmaları ve Olimpik Baraj Yarışmaları</v>
      </c>
      <c r="L332" s="147" t="str">
        <f>'4x400m.'!N$4</f>
        <v>14 Haziran 2015 - 18:19</v>
      </c>
      <c r="M332" s="147" t="s">
        <v>374</v>
      </c>
    </row>
    <row r="333" spans="1:13" ht="57.75" customHeight="1" x14ac:dyDescent="0.2">
      <c r="A333" s="141">
        <v>801</v>
      </c>
      <c r="B333" s="151" t="s">
        <v>496</v>
      </c>
      <c r="C333" s="142">
        <f>'4x400m.'!C21</f>
        <v>0</v>
      </c>
      <c r="D333" s="146">
        <f>'4x400m.'!D21</f>
        <v>0</v>
      </c>
      <c r="E333" s="146">
        <f>'4x400m.'!E21</f>
        <v>0</v>
      </c>
      <c r="F333" s="188">
        <f>'4x400m.'!F21</f>
        <v>0</v>
      </c>
      <c r="G333" s="149">
        <f>'4x400m.'!A21</f>
        <v>0</v>
      </c>
      <c r="H333" s="149" t="s">
        <v>496</v>
      </c>
      <c r="I333" s="149"/>
      <c r="J333" s="143" t="str">
        <f>'YARIŞMA BİLGİLERİ'!$F$21</f>
        <v>Yıldız Kızlar</v>
      </c>
      <c r="K333" s="146" t="str">
        <f t="shared" si="5"/>
        <v>İSTANBUL-3.Ulusal Bayrak Festivali Yarışmaları ve Olimpik Baraj Yarışmaları</v>
      </c>
      <c r="L333" s="147" t="str">
        <f>'4x400m.'!N$4</f>
        <v>14 Haziran 2015 - 18:19</v>
      </c>
      <c r="M333" s="147" t="s">
        <v>374</v>
      </c>
    </row>
    <row r="334" spans="1:13" ht="57.75" customHeight="1" x14ac:dyDescent="0.2">
      <c r="A334" s="141">
        <v>802</v>
      </c>
      <c r="B334" s="151" t="s">
        <v>496</v>
      </c>
      <c r="C334" s="142" t="e">
        <f>'4x400m.'!#REF!</f>
        <v>#REF!</v>
      </c>
      <c r="D334" s="146" t="e">
        <f>'4x400m.'!#REF!</f>
        <v>#REF!</v>
      </c>
      <c r="E334" s="146" t="e">
        <f>'4x400m.'!#REF!</f>
        <v>#REF!</v>
      </c>
      <c r="F334" s="188" t="e">
        <f>'4x400m.'!#REF!</f>
        <v>#REF!</v>
      </c>
      <c r="G334" s="149" t="e">
        <f>'4x400m.'!#REF!</f>
        <v>#REF!</v>
      </c>
      <c r="H334" s="149" t="s">
        <v>496</v>
      </c>
      <c r="I334" s="149"/>
      <c r="J334" s="143" t="str">
        <f>'YARIŞMA BİLGİLERİ'!$F$21</f>
        <v>Yıldız Kızlar</v>
      </c>
      <c r="K334" s="146" t="str">
        <f t="shared" si="5"/>
        <v>İSTANBUL-3.Ulusal Bayrak Festivali Yarışmaları ve Olimpik Baraj Yarışmaları</v>
      </c>
      <c r="L334" s="147" t="str">
        <f>'4x400m.'!N$4</f>
        <v>14 Haziran 2015 - 18:19</v>
      </c>
      <c r="M334" s="147" t="s">
        <v>374</v>
      </c>
    </row>
    <row r="335" spans="1:13" ht="57.75" customHeight="1" x14ac:dyDescent="0.2">
      <c r="A335" s="141">
        <v>803</v>
      </c>
      <c r="B335" s="151" t="s">
        <v>496</v>
      </c>
      <c r="C335" s="142" t="e">
        <f>'4x400m.'!#REF!</f>
        <v>#REF!</v>
      </c>
      <c r="D335" s="146" t="e">
        <f>'4x400m.'!#REF!</f>
        <v>#REF!</v>
      </c>
      <c r="E335" s="146" t="e">
        <f>'4x400m.'!#REF!</f>
        <v>#REF!</v>
      </c>
      <c r="F335" s="188" t="e">
        <f>'4x400m.'!#REF!</f>
        <v>#REF!</v>
      </c>
      <c r="G335" s="149" t="e">
        <f>'4x400m.'!#REF!</f>
        <v>#REF!</v>
      </c>
      <c r="H335" s="149" t="s">
        <v>496</v>
      </c>
      <c r="I335" s="149"/>
      <c r="J335" s="143" t="str">
        <f>'YARIŞMA BİLGİLERİ'!$F$21</f>
        <v>Yıldız Kızlar</v>
      </c>
      <c r="K335" s="146" t="str">
        <f t="shared" si="5"/>
        <v>İSTANBUL-3.Ulusal Bayrak Festivali Yarışmaları ve Olimpik Baraj Yarışmaları</v>
      </c>
      <c r="L335" s="147" t="str">
        <f>'4x400m.'!N$4</f>
        <v>14 Haziran 2015 - 18:19</v>
      </c>
      <c r="M335" s="147" t="s">
        <v>374</v>
      </c>
    </row>
    <row r="336" spans="1:13" ht="36" x14ac:dyDescent="0.2">
      <c r="A336" s="141">
        <v>804</v>
      </c>
      <c r="B336" s="151" t="s">
        <v>116</v>
      </c>
      <c r="C336" s="142" t="e">
        <f>#REF!</f>
        <v>#REF!</v>
      </c>
      <c r="D336" s="146" t="e">
        <f>#REF!</f>
        <v>#REF!</v>
      </c>
      <c r="E336" s="146" t="e">
        <f>#REF!</f>
        <v>#REF!</v>
      </c>
      <c r="F336" s="188" t="e">
        <f>#REF!</f>
        <v>#REF!</v>
      </c>
      <c r="G336" s="144" t="e">
        <f>#REF!</f>
        <v>#REF!</v>
      </c>
      <c r="H336" s="143" t="s">
        <v>116</v>
      </c>
      <c r="I336" s="149"/>
      <c r="J336" s="143" t="str">
        <f>'YARIŞMA BİLGİLERİ'!$F$21</f>
        <v>Yıldız Kızlar</v>
      </c>
      <c r="K336" s="146" t="str">
        <f t="shared" si="5"/>
        <v>İSTANBUL-3.Ulusal Bayrak Festivali Yarışmaları ve Olimpik Baraj Yarışmaları</v>
      </c>
      <c r="L336" s="147" t="e">
        <f>#REF!</f>
        <v>#REF!</v>
      </c>
      <c r="M336" s="147" t="s">
        <v>374</v>
      </c>
    </row>
    <row r="337" spans="1:13" ht="36" x14ac:dyDescent="0.2">
      <c r="A337" s="141">
        <v>805</v>
      </c>
      <c r="B337" s="151" t="s">
        <v>116</v>
      </c>
      <c r="C337" s="142" t="e">
        <f>#REF!</f>
        <v>#REF!</v>
      </c>
      <c r="D337" s="146" t="e">
        <f>#REF!</f>
        <v>#REF!</v>
      </c>
      <c r="E337" s="146" t="e">
        <f>#REF!</f>
        <v>#REF!</v>
      </c>
      <c r="F337" s="188" t="e">
        <f>#REF!</f>
        <v>#REF!</v>
      </c>
      <c r="G337" s="144" t="e">
        <f>#REF!</f>
        <v>#REF!</v>
      </c>
      <c r="H337" s="143" t="s">
        <v>116</v>
      </c>
      <c r="I337" s="149"/>
      <c r="J337" s="143" t="str">
        <f>'YARIŞMA BİLGİLERİ'!$F$21</f>
        <v>Yıldız Kızlar</v>
      </c>
      <c r="K337" s="146" t="str">
        <f t="shared" si="5"/>
        <v>İSTANBUL-3.Ulusal Bayrak Festivali Yarışmaları ve Olimpik Baraj Yarışmaları</v>
      </c>
      <c r="L337" s="147" t="e">
        <f>#REF!</f>
        <v>#REF!</v>
      </c>
      <c r="M337" s="147" t="s">
        <v>374</v>
      </c>
    </row>
    <row r="338" spans="1:13" ht="36" x14ac:dyDescent="0.2">
      <c r="A338" s="141">
        <v>806</v>
      </c>
      <c r="B338" s="151" t="s">
        <v>116</v>
      </c>
      <c r="C338" s="142" t="e">
        <f>#REF!</f>
        <v>#REF!</v>
      </c>
      <c r="D338" s="146" t="e">
        <f>#REF!</f>
        <v>#REF!</v>
      </c>
      <c r="E338" s="146" t="e">
        <f>#REF!</f>
        <v>#REF!</v>
      </c>
      <c r="F338" s="188" t="e">
        <f>#REF!</f>
        <v>#REF!</v>
      </c>
      <c r="G338" s="144" t="e">
        <f>#REF!</f>
        <v>#REF!</v>
      </c>
      <c r="H338" s="143" t="s">
        <v>116</v>
      </c>
      <c r="I338" s="149"/>
      <c r="J338" s="143" t="str">
        <f>'YARIŞMA BİLGİLERİ'!$F$21</f>
        <v>Yıldız Kızlar</v>
      </c>
      <c r="K338" s="146" t="str">
        <f t="shared" si="5"/>
        <v>İSTANBUL-3.Ulusal Bayrak Festivali Yarışmaları ve Olimpik Baraj Yarışmaları</v>
      </c>
      <c r="L338" s="147" t="e">
        <f>#REF!</f>
        <v>#REF!</v>
      </c>
      <c r="M338" s="147" t="s">
        <v>374</v>
      </c>
    </row>
    <row r="339" spans="1:13" ht="36" x14ac:dyDescent="0.2">
      <c r="A339" s="141">
        <v>807</v>
      </c>
      <c r="B339" s="151" t="s">
        <v>116</v>
      </c>
      <c r="C339" s="142" t="e">
        <f>#REF!</f>
        <v>#REF!</v>
      </c>
      <c r="D339" s="146" t="e">
        <f>#REF!</f>
        <v>#REF!</v>
      </c>
      <c r="E339" s="146" t="e">
        <f>#REF!</f>
        <v>#REF!</v>
      </c>
      <c r="F339" s="188" t="e">
        <f>#REF!</f>
        <v>#REF!</v>
      </c>
      <c r="G339" s="144" t="e">
        <f>#REF!</f>
        <v>#REF!</v>
      </c>
      <c r="H339" s="143" t="s">
        <v>116</v>
      </c>
      <c r="I339" s="149"/>
      <c r="J339" s="143" t="str">
        <f>'YARIŞMA BİLGİLERİ'!$F$21</f>
        <v>Yıldız Kızlar</v>
      </c>
      <c r="K339" s="146" t="str">
        <f t="shared" si="5"/>
        <v>İSTANBUL-3.Ulusal Bayrak Festivali Yarışmaları ve Olimpik Baraj Yarışmaları</v>
      </c>
      <c r="L339" s="147" t="e">
        <f>#REF!</f>
        <v>#REF!</v>
      </c>
      <c r="M339" s="147" t="s">
        <v>374</v>
      </c>
    </row>
    <row r="340" spans="1:13" ht="36" x14ac:dyDescent="0.2">
      <c r="A340" s="141">
        <v>808</v>
      </c>
      <c r="B340" s="151" t="s">
        <v>116</v>
      </c>
      <c r="C340" s="142" t="e">
        <f>#REF!</f>
        <v>#REF!</v>
      </c>
      <c r="D340" s="146" t="e">
        <f>#REF!</f>
        <v>#REF!</v>
      </c>
      <c r="E340" s="146" t="e">
        <f>#REF!</f>
        <v>#REF!</v>
      </c>
      <c r="F340" s="188" t="e">
        <f>#REF!</f>
        <v>#REF!</v>
      </c>
      <c r="G340" s="144" t="e">
        <f>#REF!</f>
        <v>#REF!</v>
      </c>
      <c r="H340" s="143" t="s">
        <v>116</v>
      </c>
      <c r="I340" s="149"/>
      <c r="J340" s="143" t="str">
        <f>'YARIŞMA BİLGİLERİ'!$F$21</f>
        <v>Yıldız Kızlar</v>
      </c>
      <c r="K340" s="146" t="str">
        <f t="shared" si="5"/>
        <v>İSTANBUL-3.Ulusal Bayrak Festivali Yarışmaları ve Olimpik Baraj Yarışmaları</v>
      </c>
      <c r="L340" s="147" t="e">
        <f>#REF!</f>
        <v>#REF!</v>
      </c>
      <c r="M340" s="147" t="s">
        <v>374</v>
      </c>
    </row>
    <row r="341" spans="1:13" ht="36" x14ac:dyDescent="0.2">
      <c r="A341" s="141">
        <v>809</v>
      </c>
      <c r="B341" s="151" t="s">
        <v>116</v>
      </c>
      <c r="C341" s="142" t="e">
        <f>#REF!</f>
        <v>#REF!</v>
      </c>
      <c r="D341" s="146" t="e">
        <f>#REF!</f>
        <v>#REF!</v>
      </c>
      <c r="E341" s="146" t="e">
        <f>#REF!</f>
        <v>#REF!</v>
      </c>
      <c r="F341" s="188" t="e">
        <f>#REF!</f>
        <v>#REF!</v>
      </c>
      <c r="G341" s="144" t="e">
        <f>#REF!</f>
        <v>#REF!</v>
      </c>
      <c r="H341" s="143" t="s">
        <v>116</v>
      </c>
      <c r="I341" s="149"/>
      <c r="J341" s="143" t="str">
        <f>'YARIŞMA BİLGİLERİ'!$F$21</f>
        <v>Yıldız Kızlar</v>
      </c>
      <c r="K341" s="146" t="str">
        <f t="shared" si="5"/>
        <v>İSTANBUL-3.Ulusal Bayrak Festivali Yarışmaları ve Olimpik Baraj Yarışmaları</v>
      </c>
      <c r="L341" s="147" t="e">
        <f>#REF!</f>
        <v>#REF!</v>
      </c>
      <c r="M341" s="147" t="s">
        <v>374</v>
      </c>
    </row>
    <row r="342" spans="1:13" ht="36" x14ac:dyDescent="0.2">
      <c r="A342" s="141">
        <v>810</v>
      </c>
      <c r="B342" s="151" t="s">
        <v>116</v>
      </c>
      <c r="C342" s="142" t="e">
        <f>#REF!</f>
        <v>#REF!</v>
      </c>
      <c r="D342" s="146" t="e">
        <f>#REF!</f>
        <v>#REF!</v>
      </c>
      <c r="E342" s="146" t="e">
        <f>#REF!</f>
        <v>#REF!</v>
      </c>
      <c r="F342" s="188" t="e">
        <f>#REF!</f>
        <v>#REF!</v>
      </c>
      <c r="G342" s="144" t="e">
        <f>#REF!</f>
        <v>#REF!</v>
      </c>
      <c r="H342" s="143" t="s">
        <v>116</v>
      </c>
      <c r="I342" s="149"/>
      <c r="J342" s="143" t="str">
        <f>'YARIŞMA BİLGİLERİ'!$F$21</f>
        <v>Yıldız Kızlar</v>
      </c>
      <c r="K342" s="146" t="str">
        <f t="shared" si="5"/>
        <v>İSTANBUL-3.Ulusal Bayrak Festivali Yarışmaları ve Olimpik Baraj Yarışmaları</v>
      </c>
      <c r="L342" s="147" t="e">
        <f>#REF!</f>
        <v>#REF!</v>
      </c>
      <c r="M342" s="147" t="s">
        <v>374</v>
      </c>
    </row>
    <row r="343" spans="1:13" ht="36" x14ac:dyDescent="0.2">
      <c r="A343" s="141">
        <v>811</v>
      </c>
      <c r="B343" s="151" t="s">
        <v>116</v>
      </c>
      <c r="C343" s="142" t="e">
        <f>#REF!</f>
        <v>#REF!</v>
      </c>
      <c r="D343" s="146" t="e">
        <f>#REF!</f>
        <v>#REF!</v>
      </c>
      <c r="E343" s="146" t="e">
        <f>#REF!</f>
        <v>#REF!</v>
      </c>
      <c r="F343" s="188" t="e">
        <f>#REF!</f>
        <v>#REF!</v>
      </c>
      <c r="G343" s="144" t="e">
        <f>#REF!</f>
        <v>#REF!</v>
      </c>
      <c r="H343" s="143" t="s">
        <v>116</v>
      </c>
      <c r="I343" s="149"/>
      <c r="J343" s="143" t="str">
        <f>'YARIŞMA BİLGİLERİ'!$F$21</f>
        <v>Yıldız Kızlar</v>
      </c>
      <c r="K343" s="146" t="str">
        <f t="shared" si="5"/>
        <v>İSTANBUL-3.Ulusal Bayrak Festivali Yarışmaları ve Olimpik Baraj Yarışmaları</v>
      </c>
      <c r="L343" s="147" t="e">
        <f>#REF!</f>
        <v>#REF!</v>
      </c>
      <c r="M343" s="147" t="s">
        <v>374</v>
      </c>
    </row>
    <row r="344" spans="1:13" ht="36" x14ac:dyDescent="0.2">
      <c r="A344" s="141">
        <v>812</v>
      </c>
      <c r="B344" s="151" t="s">
        <v>116</v>
      </c>
      <c r="C344" s="142" t="e">
        <f>#REF!</f>
        <v>#REF!</v>
      </c>
      <c r="D344" s="146" t="e">
        <f>#REF!</f>
        <v>#REF!</v>
      </c>
      <c r="E344" s="146" t="e">
        <f>#REF!</f>
        <v>#REF!</v>
      </c>
      <c r="F344" s="188" t="e">
        <f>#REF!</f>
        <v>#REF!</v>
      </c>
      <c r="G344" s="144" t="e">
        <f>#REF!</f>
        <v>#REF!</v>
      </c>
      <c r="H344" s="143" t="s">
        <v>116</v>
      </c>
      <c r="I344" s="149"/>
      <c r="J344" s="143" t="str">
        <f>'YARIŞMA BİLGİLERİ'!$F$21</f>
        <v>Yıldız Kızlar</v>
      </c>
      <c r="K344" s="146" t="str">
        <f t="shared" si="5"/>
        <v>İSTANBUL-3.Ulusal Bayrak Festivali Yarışmaları ve Olimpik Baraj Yarışmaları</v>
      </c>
      <c r="L344" s="147" t="e">
        <f>#REF!</f>
        <v>#REF!</v>
      </c>
      <c r="M344" s="147" t="s">
        <v>374</v>
      </c>
    </row>
    <row r="345" spans="1:13" ht="36" x14ac:dyDescent="0.2">
      <c r="A345" s="141">
        <v>813</v>
      </c>
      <c r="B345" s="151" t="s">
        <v>116</v>
      </c>
      <c r="C345" s="142" t="e">
        <f>#REF!</f>
        <v>#REF!</v>
      </c>
      <c r="D345" s="146" t="e">
        <f>#REF!</f>
        <v>#REF!</v>
      </c>
      <c r="E345" s="146" t="e">
        <f>#REF!</f>
        <v>#REF!</v>
      </c>
      <c r="F345" s="188" t="e">
        <f>#REF!</f>
        <v>#REF!</v>
      </c>
      <c r="G345" s="144" t="e">
        <f>#REF!</f>
        <v>#REF!</v>
      </c>
      <c r="H345" s="143" t="s">
        <v>116</v>
      </c>
      <c r="I345" s="149"/>
      <c r="J345" s="143" t="str">
        <f>'YARIŞMA BİLGİLERİ'!$F$21</f>
        <v>Yıldız Kızlar</v>
      </c>
      <c r="K345" s="146" t="str">
        <f t="shared" si="5"/>
        <v>İSTANBUL-3.Ulusal Bayrak Festivali Yarışmaları ve Olimpik Baraj Yarışmaları</v>
      </c>
      <c r="L345" s="147" t="e">
        <f>#REF!</f>
        <v>#REF!</v>
      </c>
      <c r="M345" s="147" t="s">
        <v>374</v>
      </c>
    </row>
    <row r="346" spans="1:13" ht="36" x14ac:dyDescent="0.2">
      <c r="A346" s="141">
        <v>814</v>
      </c>
      <c r="B346" s="151" t="s">
        <v>116</v>
      </c>
      <c r="C346" s="142" t="e">
        <f>#REF!</f>
        <v>#REF!</v>
      </c>
      <c r="D346" s="146" t="e">
        <f>#REF!</f>
        <v>#REF!</v>
      </c>
      <c r="E346" s="146" t="e">
        <f>#REF!</f>
        <v>#REF!</v>
      </c>
      <c r="F346" s="188" t="e">
        <f>#REF!</f>
        <v>#REF!</v>
      </c>
      <c r="G346" s="144" t="e">
        <f>#REF!</f>
        <v>#REF!</v>
      </c>
      <c r="H346" s="143" t="s">
        <v>116</v>
      </c>
      <c r="I346" s="149"/>
      <c r="J346" s="143" t="str">
        <f>'YARIŞMA BİLGİLERİ'!$F$21</f>
        <v>Yıldız Kızlar</v>
      </c>
      <c r="K346" s="146" t="str">
        <f t="shared" si="5"/>
        <v>İSTANBUL-3.Ulusal Bayrak Festivali Yarışmaları ve Olimpik Baraj Yarışmaları</v>
      </c>
      <c r="L346" s="147" t="e">
        <f>#REF!</f>
        <v>#REF!</v>
      </c>
      <c r="M346" s="147" t="s">
        <v>374</v>
      </c>
    </row>
    <row r="347" spans="1:13" ht="36" x14ac:dyDescent="0.2">
      <c r="A347" s="141">
        <v>815</v>
      </c>
      <c r="B347" s="151" t="s">
        <v>116</v>
      </c>
      <c r="C347" s="142" t="e">
        <f>#REF!</f>
        <v>#REF!</v>
      </c>
      <c r="D347" s="146" t="e">
        <f>#REF!</f>
        <v>#REF!</v>
      </c>
      <c r="E347" s="146" t="e">
        <f>#REF!</f>
        <v>#REF!</v>
      </c>
      <c r="F347" s="188" t="e">
        <f>#REF!</f>
        <v>#REF!</v>
      </c>
      <c r="G347" s="144" t="e">
        <f>#REF!</f>
        <v>#REF!</v>
      </c>
      <c r="H347" s="143" t="s">
        <v>116</v>
      </c>
      <c r="I347" s="149"/>
      <c r="J347" s="143" t="str">
        <f>'YARIŞMA BİLGİLERİ'!$F$21</f>
        <v>Yıldız Kızlar</v>
      </c>
      <c r="K347" s="146" t="str">
        <f t="shared" ref="K347:K371" si="6">CONCATENATE(K$1,"-",A$1)</f>
        <v>İSTANBUL-3.Ulusal Bayrak Festivali Yarışmaları ve Olimpik Baraj Yarışmaları</v>
      </c>
      <c r="L347" s="147" t="e">
        <f>#REF!</f>
        <v>#REF!</v>
      </c>
      <c r="M347" s="147" t="s">
        <v>374</v>
      </c>
    </row>
    <row r="348" spans="1:13" ht="36" x14ac:dyDescent="0.2">
      <c r="A348" s="141">
        <v>816</v>
      </c>
      <c r="B348" s="151" t="s">
        <v>116</v>
      </c>
      <c r="C348" s="142" t="e">
        <f>#REF!</f>
        <v>#REF!</v>
      </c>
      <c r="D348" s="146" t="e">
        <f>#REF!</f>
        <v>#REF!</v>
      </c>
      <c r="E348" s="146" t="e">
        <f>#REF!</f>
        <v>#REF!</v>
      </c>
      <c r="F348" s="188" t="e">
        <f>#REF!</f>
        <v>#REF!</v>
      </c>
      <c r="G348" s="144" t="e">
        <f>#REF!</f>
        <v>#REF!</v>
      </c>
      <c r="H348" s="143" t="s">
        <v>116</v>
      </c>
      <c r="I348" s="149"/>
      <c r="J348" s="143" t="str">
        <f>'YARIŞMA BİLGİLERİ'!$F$21</f>
        <v>Yıldız Kızlar</v>
      </c>
      <c r="K348" s="146" t="str">
        <f t="shared" si="6"/>
        <v>İSTANBUL-3.Ulusal Bayrak Festivali Yarışmaları ve Olimpik Baraj Yarışmaları</v>
      </c>
      <c r="L348" s="147" t="e">
        <f>#REF!</f>
        <v>#REF!</v>
      </c>
      <c r="M348" s="147" t="s">
        <v>374</v>
      </c>
    </row>
    <row r="349" spans="1:13" ht="36" x14ac:dyDescent="0.2">
      <c r="A349" s="141">
        <v>817</v>
      </c>
      <c r="B349" s="151" t="s">
        <v>116</v>
      </c>
      <c r="C349" s="142" t="e">
        <f>#REF!</f>
        <v>#REF!</v>
      </c>
      <c r="D349" s="146" t="e">
        <f>#REF!</f>
        <v>#REF!</v>
      </c>
      <c r="E349" s="146" t="e">
        <f>#REF!</f>
        <v>#REF!</v>
      </c>
      <c r="F349" s="188" t="e">
        <f>#REF!</f>
        <v>#REF!</v>
      </c>
      <c r="G349" s="144" t="e">
        <f>#REF!</f>
        <v>#REF!</v>
      </c>
      <c r="H349" s="143" t="s">
        <v>116</v>
      </c>
      <c r="I349" s="149"/>
      <c r="J349" s="143" t="str">
        <f>'YARIŞMA BİLGİLERİ'!$F$21</f>
        <v>Yıldız Kızlar</v>
      </c>
      <c r="K349" s="146" t="str">
        <f t="shared" si="6"/>
        <v>İSTANBUL-3.Ulusal Bayrak Festivali Yarışmaları ve Olimpik Baraj Yarışmaları</v>
      </c>
      <c r="L349" s="147" t="e">
        <f>#REF!</f>
        <v>#REF!</v>
      </c>
      <c r="M349" s="147" t="s">
        <v>374</v>
      </c>
    </row>
    <row r="350" spans="1:13" ht="36" x14ac:dyDescent="0.2">
      <c r="A350" s="141">
        <v>818</v>
      </c>
      <c r="B350" s="151" t="s">
        <v>116</v>
      </c>
      <c r="C350" s="142" t="e">
        <f>#REF!</f>
        <v>#REF!</v>
      </c>
      <c r="D350" s="146" t="e">
        <f>#REF!</f>
        <v>#REF!</v>
      </c>
      <c r="E350" s="146" t="e">
        <f>#REF!</f>
        <v>#REF!</v>
      </c>
      <c r="F350" s="188" t="e">
        <f>#REF!</f>
        <v>#REF!</v>
      </c>
      <c r="G350" s="144" t="e">
        <f>#REF!</f>
        <v>#REF!</v>
      </c>
      <c r="H350" s="143" t="s">
        <v>116</v>
      </c>
      <c r="I350" s="149"/>
      <c r="J350" s="143" t="str">
        <f>'YARIŞMA BİLGİLERİ'!$F$21</f>
        <v>Yıldız Kızlar</v>
      </c>
      <c r="K350" s="146" t="str">
        <f t="shared" si="6"/>
        <v>İSTANBUL-3.Ulusal Bayrak Festivali Yarışmaları ve Olimpik Baraj Yarışmaları</v>
      </c>
      <c r="L350" s="147" t="e">
        <f>#REF!</f>
        <v>#REF!</v>
      </c>
      <c r="M350" s="147" t="s">
        <v>374</v>
      </c>
    </row>
    <row r="351" spans="1:13" ht="36" x14ac:dyDescent="0.2">
      <c r="A351" s="141">
        <v>819</v>
      </c>
      <c r="B351" s="151" t="s">
        <v>116</v>
      </c>
      <c r="C351" s="142" t="e">
        <f>#REF!</f>
        <v>#REF!</v>
      </c>
      <c r="D351" s="146" t="e">
        <f>#REF!</f>
        <v>#REF!</v>
      </c>
      <c r="E351" s="146" t="e">
        <f>#REF!</f>
        <v>#REF!</v>
      </c>
      <c r="F351" s="188" t="e">
        <f>#REF!</f>
        <v>#REF!</v>
      </c>
      <c r="G351" s="144" t="e">
        <f>#REF!</f>
        <v>#REF!</v>
      </c>
      <c r="H351" s="143" t="s">
        <v>116</v>
      </c>
      <c r="I351" s="149"/>
      <c r="J351" s="143" t="str">
        <f>'YARIŞMA BİLGİLERİ'!$F$21</f>
        <v>Yıldız Kızlar</v>
      </c>
      <c r="K351" s="146" t="str">
        <f t="shared" si="6"/>
        <v>İSTANBUL-3.Ulusal Bayrak Festivali Yarışmaları ve Olimpik Baraj Yarışmaları</v>
      </c>
      <c r="L351" s="147" t="e">
        <f>#REF!</f>
        <v>#REF!</v>
      </c>
      <c r="M351" s="147" t="s">
        <v>374</v>
      </c>
    </row>
    <row r="352" spans="1:13" ht="36" x14ac:dyDescent="0.2">
      <c r="A352" s="141">
        <v>832</v>
      </c>
      <c r="B352" s="235" t="s">
        <v>244</v>
      </c>
      <c r="C352" s="237" t="str">
        <f>Cirit!D8</f>
        <v/>
      </c>
      <c r="D352" s="239" t="str">
        <f>Cirit!E8</f>
        <v/>
      </c>
      <c r="E352" s="239" t="str">
        <f>Cirit!F8</f>
        <v/>
      </c>
      <c r="F352" s="240">
        <f>Cirit!N8</f>
        <v>0</v>
      </c>
      <c r="G352" s="238">
        <f>Cirit!A8</f>
        <v>1</v>
      </c>
      <c r="H352" s="149" t="s">
        <v>244</v>
      </c>
      <c r="I352" s="149">
        <f>Cirit!G$4</f>
        <v>0</v>
      </c>
      <c r="J352" s="143" t="str">
        <f>'YARIŞMA BİLGİLERİ'!$F$21</f>
        <v>Yıldız Kızlar</v>
      </c>
      <c r="K352" s="305" t="str">
        <f t="shared" si="6"/>
        <v>İSTANBUL-3.Ulusal Bayrak Festivali Yarışmaları ve Olimpik Baraj Yarışmaları</v>
      </c>
      <c r="L352" s="147" t="str">
        <f>Cirit!M$4</f>
        <v>14 Haziran 2015 - 18:30</v>
      </c>
      <c r="M352" s="147" t="s">
        <v>374</v>
      </c>
    </row>
    <row r="353" spans="1:13" ht="36" x14ac:dyDescent="0.2">
      <c r="A353" s="141">
        <v>833</v>
      </c>
      <c r="B353" s="235" t="s">
        <v>244</v>
      </c>
      <c r="C353" s="237" t="str">
        <f>Cirit!D9</f>
        <v/>
      </c>
      <c r="D353" s="239" t="str">
        <f>Cirit!E9</f>
        <v/>
      </c>
      <c r="E353" s="239" t="str">
        <f>Cirit!F9</f>
        <v/>
      </c>
      <c r="F353" s="240">
        <f>Cirit!N9</f>
        <v>0</v>
      </c>
      <c r="G353" s="238">
        <f>Cirit!A9</f>
        <v>2</v>
      </c>
      <c r="H353" s="149" t="s">
        <v>244</v>
      </c>
      <c r="I353" s="149">
        <f>Cirit!G$4</f>
        <v>0</v>
      </c>
      <c r="J353" s="143" t="str">
        <f>'YARIŞMA BİLGİLERİ'!$F$21</f>
        <v>Yıldız Kızlar</v>
      </c>
      <c r="K353" s="305" t="str">
        <f t="shared" si="6"/>
        <v>İSTANBUL-3.Ulusal Bayrak Festivali Yarışmaları ve Olimpik Baraj Yarışmaları</v>
      </c>
      <c r="L353" s="147" t="str">
        <f>Cirit!M$4</f>
        <v>14 Haziran 2015 - 18:30</v>
      </c>
      <c r="M353" s="147" t="s">
        <v>374</v>
      </c>
    </row>
    <row r="354" spans="1:13" ht="36" x14ac:dyDescent="0.2">
      <c r="A354" s="141">
        <v>834</v>
      </c>
      <c r="B354" s="235" t="s">
        <v>244</v>
      </c>
      <c r="C354" s="237" t="str">
        <f>Cirit!D10</f>
        <v/>
      </c>
      <c r="D354" s="239" t="str">
        <f>Cirit!E10</f>
        <v/>
      </c>
      <c r="E354" s="239" t="str">
        <f>Cirit!F10</f>
        <v/>
      </c>
      <c r="F354" s="240">
        <f>Cirit!N10</f>
        <v>0</v>
      </c>
      <c r="G354" s="238">
        <f>Cirit!A10</f>
        <v>3</v>
      </c>
      <c r="H354" s="149" t="s">
        <v>244</v>
      </c>
      <c r="I354" s="149">
        <f>Cirit!G$4</f>
        <v>0</v>
      </c>
      <c r="J354" s="143" t="str">
        <f>'YARIŞMA BİLGİLERİ'!$F$21</f>
        <v>Yıldız Kızlar</v>
      </c>
      <c r="K354" s="305" t="str">
        <f t="shared" si="6"/>
        <v>İSTANBUL-3.Ulusal Bayrak Festivali Yarışmaları ve Olimpik Baraj Yarışmaları</v>
      </c>
      <c r="L354" s="147" t="str">
        <f>Cirit!M$4</f>
        <v>14 Haziran 2015 - 18:30</v>
      </c>
      <c r="M354" s="147" t="s">
        <v>374</v>
      </c>
    </row>
    <row r="355" spans="1:13" ht="36" x14ac:dyDescent="0.2">
      <c r="A355" s="141">
        <v>835</v>
      </c>
      <c r="B355" s="235" t="s">
        <v>244</v>
      </c>
      <c r="C355" s="237" t="str">
        <f>Cirit!D11</f>
        <v/>
      </c>
      <c r="D355" s="239" t="str">
        <f>Cirit!E11</f>
        <v/>
      </c>
      <c r="E355" s="239" t="str">
        <f>Cirit!F11</f>
        <v/>
      </c>
      <c r="F355" s="240">
        <f>Cirit!N11</f>
        <v>0</v>
      </c>
      <c r="G355" s="238">
        <f>Cirit!A11</f>
        <v>4</v>
      </c>
      <c r="H355" s="149" t="s">
        <v>244</v>
      </c>
      <c r="I355" s="149">
        <f>Cirit!G$4</f>
        <v>0</v>
      </c>
      <c r="J355" s="143" t="str">
        <f>'YARIŞMA BİLGİLERİ'!$F$21</f>
        <v>Yıldız Kızlar</v>
      </c>
      <c r="K355" s="305" t="str">
        <f t="shared" si="6"/>
        <v>İSTANBUL-3.Ulusal Bayrak Festivali Yarışmaları ve Olimpik Baraj Yarışmaları</v>
      </c>
      <c r="L355" s="147" t="str">
        <f>Cirit!M$4</f>
        <v>14 Haziran 2015 - 18:30</v>
      </c>
      <c r="M355" s="147" t="s">
        <v>374</v>
      </c>
    </row>
    <row r="356" spans="1:13" ht="36" x14ac:dyDescent="0.2">
      <c r="A356" s="141">
        <v>836</v>
      </c>
      <c r="B356" s="235" t="s">
        <v>244</v>
      </c>
      <c r="C356" s="237" t="str">
        <f>Cirit!D12</f>
        <v/>
      </c>
      <c r="D356" s="239" t="str">
        <f>Cirit!E12</f>
        <v/>
      </c>
      <c r="E356" s="239" t="str">
        <f>Cirit!F12</f>
        <v/>
      </c>
      <c r="F356" s="240">
        <f>Cirit!N12</f>
        <v>0</v>
      </c>
      <c r="G356" s="238">
        <f>Cirit!A12</f>
        <v>5</v>
      </c>
      <c r="H356" s="149" t="s">
        <v>244</v>
      </c>
      <c r="I356" s="149">
        <f>Cirit!G$4</f>
        <v>0</v>
      </c>
      <c r="J356" s="143" t="str">
        <f>'YARIŞMA BİLGİLERİ'!$F$21</f>
        <v>Yıldız Kızlar</v>
      </c>
      <c r="K356" s="305" t="str">
        <f t="shared" si="6"/>
        <v>İSTANBUL-3.Ulusal Bayrak Festivali Yarışmaları ve Olimpik Baraj Yarışmaları</v>
      </c>
      <c r="L356" s="147" t="str">
        <f>Cirit!M$4</f>
        <v>14 Haziran 2015 - 18:30</v>
      </c>
      <c r="M356" s="147" t="s">
        <v>374</v>
      </c>
    </row>
    <row r="357" spans="1:13" ht="36" x14ac:dyDescent="0.2">
      <c r="A357" s="141">
        <v>837</v>
      </c>
      <c r="B357" s="235" t="s">
        <v>244</v>
      </c>
      <c r="C357" s="237" t="str">
        <f>Cirit!D13</f>
        <v/>
      </c>
      <c r="D357" s="239" t="str">
        <f>Cirit!E13</f>
        <v/>
      </c>
      <c r="E357" s="239" t="str">
        <f>Cirit!F13</f>
        <v/>
      </c>
      <c r="F357" s="240">
        <f>Cirit!N13</f>
        <v>0</v>
      </c>
      <c r="G357" s="238">
        <f>Cirit!A13</f>
        <v>6</v>
      </c>
      <c r="H357" s="149" t="s">
        <v>244</v>
      </c>
      <c r="I357" s="149">
        <f>Cirit!G$4</f>
        <v>0</v>
      </c>
      <c r="J357" s="143" t="str">
        <f>'YARIŞMA BİLGİLERİ'!$F$21</f>
        <v>Yıldız Kızlar</v>
      </c>
      <c r="K357" s="305" t="str">
        <f t="shared" si="6"/>
        <v>İSTANBUL-3.Ulusal Bayrak Festivali Yarışmaları ve Olimpik Baraj Yarışmaları</v>
      </c>
      <c r="L357" s="147" t="str">
        <f>Cirit!M$4</f>
        <v>14 Haziran 2015 - 18:30</v>
      </c>
      <c r="M357" s="147" t="s">
        <v>374</v>
      </c>
    </row>
    <row r="358" spans="1:13" ht="36" x14ac:dyDescent="0.2">
      <c r="A358" s="141">
        <v>838</v>
      </c>
      <c r="B358" s="235" t="s">
        <v>244</v>
      </c>
      <c r="C358" s="237" t="str">
        <f>Cirit!D14</f>
        <v/>
      </c>
      <c r="D358" s="239" t="str">
        <f>Cirit!E14</f>
        <v/>
      </c>
      <c r="E358" s="239" t="str">
        <f>Cirit!F14</f>
        <v/>
      </c>
      <c r="F358" s="240">
        <f>Cirit!N14</f>
        <v>0</v>
      </c>
      <c r="G358" s="238">
        <f>Cirit!A14</f>
        <v>7</v>
      </c>
      <c r="H358" s="149" t="s">
        <v>244</v>
      </c>
      <c r="I358" s="149">
        <f>Cirit!G$4</f>
        <v>0</v>
      </c>
      <c r="J358" s="143" t="str">
        <f>'YARIŞMA BİLGİLERİ'!$F$21</f>
        <v>Yıldız Kızlar</v>
      </c>
      <c r="K358" s="305" t="str">
        <f t="shared" si="6"/>
        <v>İSTANBUL-3.Ulusal Bayrak Festivali Yarışmaları ve Olimpik Baraj Yarışmaları</v>
      </c>
      <c r="L358" s="147" t="str">
        <f>Cirit!M$4</f>
        <v>14 Haziran 2015 - 18:30</v>
      </c>
      <c r="M358" s="147" t="s">
        <v>374</v>
      </c>
    </row>
    <row r="359" spans="1:13" ht="36" x14ac:dyDescent="0.2">
      <c r="A359" s="141">
        <v>839</v>
      </c>
      <c r="B359" s="235" t="s">
        <v>244</v>
      </c>
      <c r="C359" s="237" t="str">
        <f>Cirit!D15</f>
        <v/>
      </c>
      <c r="D359" s="239" t="str">
        <f>Cirit!E15</f>
        <v/>
      </c>
      <c r="E359" s="239" t="str">
        <f>Cirit!F15</f>
        <v/>
      </c>
      <c r="F359" s="240">
        <f>Cirit!N15</f>
        <v>0</v>
      </c>
      <c r="G359" s="238">
        <f>Cirit!A15</f>
        <v>8</v>
      </c>
      <c r="H359" s="149" t="s">
        <v>244</v>
      </c>
      <c r="I359" s="149">
        <f>Cirit!G$4</f>
        <v>0</v>
      </c>
      <c r="J359" s="143" t="str">
        <f>'YARIŞMA BİLGİLERİ'!$F$21</f>
        <v>Yıldız Kızlar</v>
      </c>
      <c r="K359" s="305" t="str">
        <f t="shared" si="6"/>
        <v>İSTANBUL-3.Ulusal Bayrak Festivali Yarışmaları ve Olimpik Baraj Yarışmaları</v>
      </c>
      <c r="L359" s="147" t="str">
        <f>Cirit!M$4</f>
        <v>14 Haziran 2015 - 18:30</v>
      </c>
      <c r="M359" s="147" t="s">
        <v>374</v>
      </c>
    </row>
    <row r="360" spans="1:13" ht="36" x14ac:dyDescent="0.2">
      <c r="A360" s="141">
        <v>840</v>
      </c>
      <c r="B360" s="235" t="s">
        <v>244</v>
      </c>
      <c r="C360" s="237" t="str">
        <f>Cirit!D16</f>
        <v/>
      </c>
      <c r="D360" s="239" t="str">
        <f>Cirit!E16</f>
        <v/>
      </c>
      <c r="E360" s="239" t="str">
        <f>Cirit!F16</f>
        <v/>
      </c>
      <c r="F360" s="240">
        <f>Cirit!N16</f>
        <v>0</v>
      </c>
      <c r="G360" s="238">
        <f>Cirit!A16</f>
        <v>0</v>
      </c>
      <c r="H360" s="149" t="s">
        <v>244</v>
      </c>
      <c r="I360" s="149">
        <f>Cirit!G$4</f>
        <v>0</v>
      </c>
      <c r="J360" s="143" t="str">
        <f>'YARIŞMA BİLGİLERİ'!$F$21</f>
        <v>Yıldız Kızlar</v>
      </c>
      <c r="K360" s="305" t="str">
        <f t="shared" si="6"/>
        <v>İSTANBUL-3.Ulusal Bayrak Festivali Yarışmaları ve Olimpik Baraj Yarışmaları</v>
      </c>
      <c r="L360" s="147" t="str">
        <f>Cirit!M$4</f>
        <v>14 Haziran 2015 - 18:30</v>
      </c>
      <c r="M360" s="147" t="s">
        <v>374</v>
      </c>
    </row>
    <row r="361" spans="1:13" ht="36" x14ac:dyDescent="0.2">
      <c r="A361" s="141">
        <v>841</v>
      </c>
      <c r="B361" s="235" t="s">
        <v>244</v>
      </c>
      <c r="C361" s="237" t="str">
        <f>Cirit!D17</f>
        <v/>
      </c>
      <c r="D361" s="239" t="str">
        <f>Cirit!E17</f>
        <v/>
      </c>
      <c r="E361" s="239" t="str">
        <f>Cirit!F17</f>
        <v/>
      </c>
      <c r="F361" s="240">
        <f>Cirit!N17</f>
        <v>0</v>
      </c>
      <c r="G361" s="238">
        <f>Cirit!A17</f>
        <v>0</v>
      </c>
      <c r="H361" s="149" t="s">
        <v>244</v>
      </c>
      <c r="I361" s="149">
        <f>Cirit!G$4</f>
        <v>0</v>
      </c>
      <c r="J361" s="143" t="str">
        <f>'YARIŞMA BİLGİLERİ'!$F$21</f>
        <v>Yıldız Kızlar</v>
      </c>
      <c r="K361" s="305" t="str">
        <f t="shared" si="6"/>
        <v>İSTANBUL-3.Ulusal Bayrak Festivali Yarışmaları ve Olimpik Baraj Yarışmaları</v>
      </c>
      <c r="L361" s="147" t="str">
        <f>Cirit!M$4</f>
        <v>14 Haziran 2015 - 18:30</v>
      </c>
      <c r="M361" s="147" t="s">
        <v>374</v>
      </c>
    </row>
    <row r="362" spans="1:13" ht="36" x14ac:dyDescent="0.2">
      <c r="A362" s="141">
        <v>857</v>
      </c>
      <c r="B362" s="235" t="s">
        <v>243</v>
      </c>
      <c r="C362" s="237" t="str">
        <f>Disk!D8</f>
        <v/>
      </c>
      <c r="D362" s="239" t="str">
        <f>Disk!E8</f>
        <v/>
      </c>
      <c r="E362" s="239" t="str">
        <f>Disk!F8</f>
        <v/>
      </c>
      <c r="F362" s="240">
        <f>Disk!N8</f>
        <v>0</v>
      </c>
      <c r="G362" s="238">
        <f>Disk!A8</f>
        <v>1</v>
      </c>
      <c r="H362" s="149" t="s">
        <v>243</v>
      </c>
      <c r="I362" s="149">
        <f>Disk!G$4</f>
        <v>0</v>
      </c>
      <c r="J362" s="143" t="str">
        <f>'YARIŞMA BİLGİLERİ'!$F$21</f>
        <v>Yıldız Kızlar</v>
      </c>
      <c r="K362" s="305" t="str">
        <f t="shared" si="6"/>
        <v>İSTANBUL-3.Ulusal Bayrak Festivali Yarışmaları ve Olimpik Baraj Yarışmaları</v>
      </c>
      <c r="L362" s="147" t="str">
        <f>Disk!M$4</f>
        <v>14 Haziran 2015 - 17:00</v>
      </c>
      <c r="M362" s="147" t="s">
        <v>374</v>
      </c>
    </row>
    <row r="363" spans="1:13" ht="36" x14ac:dyDescent="0.2">
      <c r="A363" s="141">
        <v>858</v>
      </c>
      <c r="B363" s="235" t="s">
        <v>243</v>
      </c>
      <c r="C363" s="237" t="str">
        <f>Disk!D9</f>
        <v/>
      </c>
      <c r="D363" s="239" t="str">
        <f>Disk!E9</f>
        <v/>
      </c>
      <c r="E363" s="239" t="str">
        <f>Disk!F9</f>
        <v/>
      </c>
      <c r="F363" s="240">
        <f>Disk!N9</f>
        <v>0</v>
      </c>
      <c r="G363" s="238">
        <f>Disk!A9</f>
        <v>2</v>
      </c>
      <c r="H363" s="149" t="s">
        <v>243</v>
      </c>
      <c r="I363" s="149">
        <f>Disk!G$4</f>
        <v>0</v>
      </c>
      <c r="J363" s="143" t="str">
        <f>'YARIŞMA BİLGİLERİ'!$F$21</f>
        <v>Yıldız Kızlar</v>
      </c>
      <c r="K363" s="305" t="str">
        <f t="shared" si="6"/>
        <v>İSTANBUL-3.Ulusal Bayrak Festivali Yarışmaları ve Olimpik Baraj Yarışmaları</v>
      </c>
      <c r="L363" s="147" t="str">
        <f>Disk!M$4</f>
        <v>14 Haziran 2015 - 17:00</v>
      </c>
      <c r="M363" s="147" t="s">
        <v>374</v>
      </c>
    </row>
    <row r="364" spans="1:13" ht="36" x14ac:dyDescent="0.2">
      <c r="A364" s="141">
        <v>859</v>
      </c>
      <c r="B364" s="235" t="s">
        <v>243</v>
      </c>
      <c r="C364" s="237" t="str">
        <f>Disk!D10</f>
        <v/>
      </c>
      <c r="D364" s="239" t="str">
        <f>Disk!E10</f>
        <v/>
      </c>
      <c r="E364" s="239" t="str">
        <f>Disk!F10</f>
        <v/>
      </c>
      <c r="F364" s="240">
        <f>Disk!N10</f>
        <v>0</v>
      </c>
      <c r="G364" s="238">
        <f>Disk!A10</f>
        <v>3</v>
      </c>
      <c r="H364" s="149" t="s">
        <v>243</v>
      </c>
      <c r="I364" s="149">
        <f>Disk!G$4</f>
        <v>0</v>
      </c>
      <c r="J364" s="143" t="str">
        <f>'YARIŞMA BİLGİLERİ'!$F$21</f>
        <v>Yıldız Kızlar</v>
      </c>
      <c r="K364" s="305" t="str">
        <f t="shared" si="6"/>
        <v>İSTANBUL-3.Ulusal Bayrak Festivali Yarışmaları ve Olimpik Baraj Yarışmaları</v>
      </c>
      <c r="L364" s="147" t="str">
        <f>Disk!M$4</f>
        <v>14 Haziran 2015 - 17:00</v>
      </c>
      <c r="M364" s="147" t="s">
        <v>374</v>
      </c>
    </row>
    <row r="365" spans="1:13" ht="36" x14ac:dyDescent="0.2">
      <c r="A365" s="141">
        <v>860</v>
      </c>
      <c r="B365" s="235" t="s">
        <v>243</v>
      </c>
      <c r="C365" s="237" t="str">
        <f>Disk!D11</f>
        <v/>
      </c>
      <c r="D365" s="239" t="str">
        <f>Disk!E11</f>
        <v/>
      </c>
      <c r="E365" s="239" t="str">
        <f>Disk!F11</f>
        <v/>
      </c>
      <c r="F365" s="240">
        <f>Disk!N11</f>
        <v>0</v>
      </c>
      <c r="G365" s="238">
        <f>Disk!A11</f>
        <v>4</v>
      </c>
      <c r="H365" s="149" t="s">
        <v>243</v>
      </c>
      <c r="I365" s="149">
        <f>Disk!G$4</f>
        <v>0</v>
      </c>
      <c r="J365" s="143" t="str">
        <f>'YARIŞMA BİLGİLERİ'!$F$21</f>
        <v>Yıldız Kızlar</v>
      </c>
      <c r="K365" s="305" t="str">
        <f t="shared" si="6"/>
        <v>İSTANBUL-3.Ulusal Bayrak Festivali Yarışmaları ve Olimpik Baraj Yarışmaları</v>
      </c>
      <c r="L365" s="147" t="str">
        <f>Disk!M$4</f>
        <v>14 Haziran 2015 - 17:00</v>
      </c>
      <c r="M365" s="147" t="s">
        <v>374</v>
      </c>
    </row>
    <row r="366" spans="1:13" ht="36" x14ac:dyDescent="0.2">
      <c r="A366" s="141">
        <v>861</v>
      </c>
      <c r="B366" s="235" t="s">
        <v>243</v>
      </c>
      <c r="C366" s="237" t="str">
        <f>Disk!D12</f>
        <v/>
      </c>
      <c r="D366" s="239" t="str">
        <f>Disk!E12</f>
        <v/>
      </c>
      <c r="E366" s="239" t="str">
        <f>Disk!F12</f>
        <v/>
      </c>
      <c r="F366" s="240">
        <f>Disk!N12</f>
        <v>0</v>
      </c>
      <c r="G366" s="238">
        <f>Disk!A12</f>
        <v>5</v>
      </c>
      <c r="H366" s="149" t="s">
        <v>243</v>
      </c>
      <c r="I366" s="149">
        <f>Disk!G$4</f>
        <v>0</v>
      </c>
      <c r="J366" s="143" t="str">
        <f>'YARIŞMA BİLGİLERİ'!$F$21</f>
        <v>Yıldız Kızlar</v>
      </c>
      <c r="K366" s="305" t="str">
        <f t="shared" si="6"/>
        <v>İSTANBUL-3.Ulusal Bayrak Festivali Yarışmaları ve Olimpik Baraj Yarışmaları</v>
      </c>
      <c r="L366" s="147" t="str">
        <f>Disk!M$4</f>
        <v>14 Haziran 2015 - 17:00</v>
      </c>
      <c r="M366" s="147" t="s">
        <v>374</v>
      </c>
    </row>
    <row r="367" spans="1:13" ht="36" x14ac:dyDescent="0.2">
      <c r="A367" s="141">
        <v>862</v>
      </c>
      <c r="B367" s="235" t="s">
        <v>243</v>
      </c>
      <c r="C367" s="237" t="str">
        <f>Disk!D13</f>
        <v/>
      </c>
      <c r="D367" s="239" t="str">
        <f>Disk!E13</f>
        <v/>
      </c>
      <c r="E367" s="239" t="str">
        <f>Disk!F13</f>
        <v/>
      </c>
      <c r="F367" s="240">
        <f>Disk!N13</f>
        <v>0</v>
      </c>
      <c r="G367" s="238">
        <f>Disk!A13</f>
        <v>6</v>
      </c>
      <c r="H367" s="149" t="s">
        <v>243</v>
      </c>
      <c r="I367" s="149">
        <f>Disk!G$4</f>
        <v>0</v>
      </c>
      <c r="J367" s="143" t="str">
        <f>'YARIŞMA BİLGİLERİ'!$F$21</f>
        <v>Yıldız Kızlar</v>
      </c>
      <c r="K367" s="305" t="str">
        <f t="shared" si="6"/>
        <v>İSTANBUL-3.Ulusal Bayrak Festivali Yarışmaları ve Olimpik Baraj Yarışmaları</v>
      </c>
      <c r="L367" s="147" t="str">
        <f>Disk!M$4</f>
        <v>14 Haziran 2015 - 17:00</v>
      </c>
      <c r="M367" s="147" t="s">
        <v>374</v>
      </c>
    </row>
    <row r="368" spans="1:13" ht="36" x14ac:dyDescent="0.2">
      <c r="A368" s="141">
        <v>863</v>
      </c>
      <c r="B368" s="235" t="s">
        <v>243</v>
      </c>
      <c r="C368" s="237" t="str">
        <f>Disk!D14</f>
        <v/>
      </c>
      <c r="D368" s="239" t="str">
        <f>Disk!E14</f>
        <v/>
      </c>
      <c r="E368" s="239" t="str">
        <f>Disk!F14</f>
        <v/>
      </c>
      <c r="F368" s="240">
        <f>Disk!N14</f>
        <v>0</v>
      </c>
      <c r="G368" s="238">
        <f>Disk!A14</f>
        <v>7</v>
      </c>
      <c r="H368" s="149" t="s">
        <v>243</v>
      </c>
      <c r="I368" s="149">
        <f>Disk!G$4</f>
        <v>0</v>
      </c>
      <c r="J368" s="143" t="str">
        <f>'YARIŞMA BİLGİLERİ'!$F$21</f>
        <v>Yıldız Kızlar</v>
      </c>
      <c r="K368" s="305" t="str">
        <f t="shared" si="6"/>
        <v>İSTANBUL-3.Ulusal Bayrak Festivali Yarışmaları ve Olimpik Baraj Yarışmaları</v>
      </c>
      <c r="L368" s="147" t="str">
        <f>Disk!M$4</f>
        <v>14 Haziran 2015 - 17:00</v>
      </c>
      <c r="M368" s="147" t="s">
        <v>374</v>
      </c>
    </row>
    <row r="369" spans="1:13" ht="36" x14ac:dyDescent="0.2">
      <c r="A369" s="141">
        <v>864</v>
      </c>
      <c r="B369" s="235" t="s">
        <v>243</v>
      </c>
      <c r="C369" s="237" t="str">
        <f>Disk!D15</f>
        <v/>
      </c>
      <c r="D369" s="239" t="str">
        <f>Disk!E15</f>
        <v/>
      </c>
      <c r="E369" s="239" t="str">
        <f>Disk!F15</f>
        <v/>
      </c>
      <c r="F369" s="240">
        <f>Disk!N15</f>
        <v>0</v>
      </c>
      <c r="G369" s="238">
        <f>Disk!A15</f>
        <v>8</v>
      </c>
      <c r="H369" s="149" t="s">
        <v>243</v>
      </c>
      <c r="I369" s="149">
        <f>Disk!G$4</f>
        <v>0</v>
      </c>
      <c r="J369" s="143" t="str">
        <f>'YARIŞMA BİLGİLERİ'!$F$21</f>
        <v>Yıldız Kızlar</v>
      </c>
      <c r="K369" s="305" t="str">
        <f t="shared" si="6"/>
        <v>İSTANBUL-3.Ulusal Bayrak Festivali Yarışmaları ve Olimpik Baraj Yarışmaları</v>
      </c>
      <c r="L369" s="147" t="str">
        <f>Disk!M$4</f>
        <v>14 Haziran 2015 - 17:00</v>
      </c>
      <c r="M369" s="147" t="s">
        <v>374</v>
      </c>
    </row>
    <row r="370" spans="1:13" ht="36" x14ac:dyDescent="0.2">
      <c r="A370" s="141">
        <v>865</v>
      </c>
      <c r="B370" s="235" t="s">
        <v>243</v>
      </c>
      <c r="C370" s="237" t="str">
        <f>Disk!D16</f>
        <v/>
      </c>
      <c r="D370" s="239" t="str">
        <f>Disk!E16</f>
        <v/>
      </c>
      <c r="E370" s="239" t="str">
        <f>Disk!F16</f>
        <v/>
      </c>
      <c r="F370" s="240">
        <f>Disk!N16</f>
        <v>0</v>
      </c>
      <c r="G370" s="238">
        <f>Disk!A16</f>
        <v>0</v>
      </c>
      <c r="H370" s="149" t="s">
        <v>243</v>
      </c>
      <c r="I370" s="149">
        <f>Disk!G$4</f>
        <v>0</v>
      </c>
      <c r="J370" s="143" t="str">
        <f>'YARIŞMA BİLGİLERİ'!$F$21</f>
        <v>Yıldız Kızlar</v>
      </c>
      <c r="K370" s="305" t="str">
        <f t="shared" si="6"/>
        <v>İSTANBUL-3.Ulusal Bayrak Festivali Yarışmaları ve Olimpik Baraj Yarışmaları</v>
      </c>
      <c r="L370" s="147" t="str">
        <f>Disk!M$4</f>
        <v>14 Haziran 2015 - 17:00</v>
      </c>
      <c r="M370" s="147" t="s">
        <v>374</v>
      </c>
    </row>
    <row r="371" spans="1:13" ht="36" x14ac:dyDescent="0.2">
      <c r="A371" s="141">
        <v>866</v>
      </c>
      <c r="B371" s="235" t="s">
        <v>243</v>
      </c>
      <c r="C371" s="237" t="str">
        <f>Disk!D17</f>
        <v/>
      </c>
      <c r="D371" s="239" t="str">
        <f>Disk!E17</f>
        <v/>
      </c>
      <c r="E371" s="239" t="str">
        <f>Disk!F17</f>
        <v/>
      </c>
      <c r="F371" s="240">
        <f>Disk!N17</f>
        <v>0</v>
      </c>
      <c r="G371" s="238">
        <f>Disk!A17</f>
        <v>0</v>
      </c>
      <c r="H371" s="149" t="s">
        <v>243</v>
      </c>
      <c r="I371" s="149">
        <f>Disk!G$4</f>
        <v>0</v>
      </c>
      <c r="J371" s="143" t="str">
        <f>'YARIŞMA BİLGİLERİ'!$F$21</f>
        <v>Yıldız Kızlar</v>
      </c>
      <c r="K371" s="305" t="str">
        <f t="shared" si="6"/>
        <v>İSTANBUL-3.Ulusal Bayrak Festivali Yarışmaları ve Olimpik Baraj Yarışmaları</v>
      </c>
      <c r="L371" s="147" t="str">
        <f>Disk!M$4</f>
        <v>14 Haziran 2015 - 17:00</v>
      </c>
      <c r="M371" s="147" t="s">
        <v>374</v>
      </c>
    </row>
    <row r="372" spans="1:13" ht="36" x14ac:dyDescent="0.2">
      <c r="A372" s="141">
        <v>882</v>
      </c>
      <c r="B372" s="151" t="s">
        <v>60</v>
      </c>
      <c r="C372" s="142" t="str">
        <f>Uzun!D8</f>
        <v/>
      </c>
      <c r="D372" s="146" t="str">
        <f>Uzun!E8</f>
        <v/>
      </c>
      <c r="E372" s="146" t="str">
        <f>Uzun!F8</f>
        <v/>
      </c>
      <c r="F372" s="187">
        <f>Uzun!N8</f>
        <v>0</v>
      </c>
      <c r="G372" s="144">
        <f>Uzun!A8</f>
        <v>1</v>
      </c>
      <c r="H372" s="143" t="s">
        <v>60</v>
      </c>
      <c r="I372" s="149"/>
      <c r="J372" s="143" t="str">
        <f>'YARIŞMA BİLGİLERİ'!$F$21</f>
        <v>Yıldız Kızlar</v>
      </c>
      <c r="K372" s="146" t="str">
        <f t="shared" ref="K372:K391" si="7">CONCATENATE(K$1,"-",A$1)</f>
        <v>İSTANBUL-3.Ulusal Bayrak Festivali Yarışmaları ve Olimpik Baraj Yarışmaları</v>
      </c>
      <c r="L372" s="147" t="str">
        <f>Uzun!M$4</f>
        <v>14 Haziran 2015 - 16:30</v>
      </c>
      <c r="M372" s="147" t="s">
        <v>374</v>
      </c>
    </row>
    <row r="373" spans="1:13" ht="36" x14ac:dyDescent="0.2">
      <c r="A373" s="141">
        <v>883</v>
      </c>
      <c r="B373" s="151" t="s">
        <v>60</v>
      </c>
      <c r="C373" s="142" t="str">
        <f>Uzun!D9</f>
        <v/>
      </c>
      <c r="D373" s="146" t="str">
        <f>Uzun!E9</f>
        <v/>
      </c>
      <c r="E373" s="146" t="str">
        <f>Uzun!F9</f>
        <v/>
      </c>
      <c r="F373" s="187">
        <f>Uzun!N9</f>
        <v>0</v>
      </c>
      <c r="G373" s="144">
        <f>Uzun!A9</f>
        <v>2</v>
      </c>
      <c r="H373" s="143" t="s">
        <v>60</v>
      </c>
      <c r="I373" s="149"/>
      <c r="J373" s="143" t="str">
        <f>'YARIŞMA BİLGİLERİ'!$F$21</f>
        <v>Yıldız Kızlar</v>
      </c>
      <c r="K373" s="146" t="str">
        <f t="shared" si="7"/>
        <v>İSTANBUL-3.Ulusal Bayrak Festivali Yarışmaları ve Olimpik Baraj Yarışmaları</v>
      </c>
      <c r="L373" s="147" t="str">
        <f>Uzun!M$4</f>
        <v>14 Haziran 2015 - 16:30</v>
      </c>
      <c r="M373" s="147" t="s">
        <v>374</v>
      </c>
    </row>
    <row r="374" spans="1:13" ht="36" x14ac:dyDescent="0.2">
      <c r="A374" s="141">
        <v>884</v>
      </c>
      <c r="B374" s="151" t="s">
        <v>60</v>
      </c>
      <c r="C374" s="142" t="str">
        <f>Uzun!D10</f>
        <v/>
      </c>
      <c r="D374" s="146" t="str">
        <f>Uzun!E10</f>
        <v/>
      </c>
      <c r="E374" s="146" t="str">
        <f>Uzun!F10</f>
        <v/>
      </c>
      <c r="F374" s="187">
        <f>Uzun!N10</f>
        <v>0</v>
      </c>
      <c r="G374" s="144">
        <f>Uzun!A10</f>
        <v>3</v>
      </c>
      <c r="H374" s="143" t="s">
        <v>60</v>
      </c>
      <c r="I374" s="149"/>
      <c r="J374" s="143" t="str">
        <f>'YARIŞMA BİLGİLERİ'!$F$21</f>
        <v>Yıldız Kızlar</v>
      </c>
      <c r="K374" s="146" t="str">
        <f t="shared" si="7"/>
        <v>İSTANBUL-3.Ulusal Bayrak Festivali Yarışmaları ve Olimpik Baraj Yarışmaları</v>
      </c>
      <c r="L374" s="147" t="str">
        <f>Uzun!M$4</f>
        <v>14 Haziran 2015 - 16:30</v>
      </c>
      <c r="M374" s="147" t="s">
        <v>374</v>
      </c>
    </row>
    <row r="375" spans="1:13" ht="36" x14ac:dyDescent="0.2">
      <c r="A375" s="141">
        <v>885</v>
      </c>
      <c r="B375" s="151" t="s">
        <v>60</v>
      </c>
      <c r="C375" s="142" t="str">
        <f>Uzun!D11</f>
        <v/>
      </c>
      <c r="D375" s="146" t="str">
        <f>Uzun!E11</f>
        <v/>
      </c>
      <c r="E375" s="146" t="str">
        <f>Uzun!F11</f>
        <v/>
      </c>
      <c r="F375" s="187">
        <f>Uzun!N11</f>
        <v>0</v>
      </c>
      <c r="G375" s="144">
        <f>Uzun!A11</f>
        <v>4</v>
      </c>
      <c r="H375" s="143" t="s">
        <v>60</v>
      </c>
      <c r="I375" s="149"/>
      <c r="J375" s="143" t="str">
        <f>'YARIŞMA BİLGİLERİ'!$F$21</f>
        <v>Yıldız Kızlar</v>
      </c>
      <c r="K375" s="146" t="str">
        <f t="shared" si="7"/>
        <v>İSTANBUL-3.Ulusal Bayrak Festivali Yarışmaları ve Olimpik Baraj Yarışmaları</v>
      </c>
      <c r="L375" s="147" t="str">
        <f>Uzun!M$4</f>
        <v>14 Haziran 2015 - 16:30</v>
      </c>
      <c r="M375" s="147" t="s">
        <v>374</v>
      </c>
    </row>
    <row r="376" spans="1:13" ht="36" x14ac:dyDescent="0.2">
      <c r="A376" s="141">
        <v>886</v>
      </c>
      <c r="B376" s="151" t="s">
        <v>60</v>
      </c>
      <c r="C376" s="142" t="str">
        <f>Uzun!D12</f>
        <v/>
      </c>
      <c r="D376" s="146" t="str">
        <f>Uzun!E12</f>
        <v/>
      </c>
      <c r="E376" s="146" t="str">
        <f>Uzun!F12</f>
        <v/>
      </c>
      <c r="F376" s="187">
        <f>Uzun!N12</f>
        <v>0</v>
      </c>
      <c r="G376" s="144">
        <f>Uzun!A12</f>
        <v>5</v>
      </c>
      <c r="H376" s="143" t="s">
        <v>60</v>
      </c>
      <c r="I376" s="149"/>
      <c r="J376" s="143" t="str">
        <f>'YARIŞMA BİLGİLERİ'!$F$21</f>
        <v>Yıldız Kızlar</v>
      </c>
      <c r="K376" s="146" t="str">
        <f t="shared" si="7"/>
        <v>İSTANBUL-3.Ulusal Bayrak Festivali Yarışmaları ve Olimpik Baraj Yarışmaları</v>
      </c>
      <c r="L376" s="147" t="str">
        <f>Uzun!M$4</f>
        <v>14 Haziran 2015 - 16:30</v>
      </c>
      <c r="M376" s="147" t="s">
        <v>374</v>
      </c>
    </row>
    <row r="377" spans="1:13" ht="36" x14ac:dyDescent="0.2">
      <c r="A377" s="141">
        <v>887</v>
      </c>
      <c r="B377" s="151" t="s">
        <v>60</v>
      </c>
      <c r="C377" s="142" t="str">
        <f>Uzun!D13</f>
        <v/>
      </c>
      <c r="D377" s="146" t="str">
        <f>Uzun!E13</f>
        <v/>
      </c>
      <c r="E377" s="146" t="str">
        <f>Uzun!F13</f>
        <v/>
      </c>
      <c r="F377" s="187">
        <f>Uzun!N13</f>
        <v>0</v>
      </c>
      <c r="G377" s="144">
        <f>Uzun!A13</f>
        <v>6</v>
      </c>
      <c r="H377" s="143" t="s">
        <v>60</v>
      </c>
      <c r="I377" s="149"/>
      <c r="J377" s="143" t="str">
        <f>'YARIŞMA BİLGİLERİ'!$F$21</f>
        <v>Yıldız Kızlar</v>
      </c>
      <c r="K377" s="146" t="str">
        <f t="shared" si="7"/>
        <v>İSTANBUL-3.Ulusal Bayrak Festivali Yarışmaları ve Olimpik Baraj Yarışmaları</v>
      </c>
      <c r="L377" s="147" t="str">
        <f>Uzun!M$4</f>
        <v>14 Haziran 2015 - 16:30</v>
      </c>
      <c r="M377" s="147" t="s">
        <v>374</v>
      </c>
    </row>
    <row r="378" spans="1:13" ht="36" x14ac:dyDescent="0.2">
      <c r="A378" s="141">
        <v>888</v>
      </c>
      <c r="B378" s="151" t="s">
        <v>60</v>
      </c>
      <c r="C378" s="142" t="str">
        <f>Uzun!D14</f>
        <v/>
      </c>
      <c r="D378" s="146" t="str">
        <f>Uzun!E14</f>
        <v/>
      </c>
      <c r="E378" s="146" t="str">
        <f>Uzun!F14</f>
        <v/>
      </c>
      <c r="F378" s="187">
        <f>Uzun!N14</f>
        <v>0</v>
      </c>
      <c r="G378" s="144">
        <f>Uzun!A14</f>
        <v>7</v>
      </c>
      <c r="H378" s="143" t="s">
        <v>60</v>
      </c>
      <c r="I378" s="149"/>
      <c r="J378" s="143" t="str">
        <f>'YARIŞMA BİLGİLERİ'!$F$21</f>
        <v>Yıldız Kızlar</v>
      </c>
      <c r="K378" s="146" t="str">
        <f t="shared" si="7"/>
        <v>İSTANBUL-3.Ulusal Bayrak Festivali Yarışmaları ve Olimpik Baraj Yarışmaları</v>
      </c>
      <c r="L378" s="147" t="str">
        <f>Uzun!M$4</f>
        <v>14 Haziran 2015 - 16:30</v>
      </c>
      <c r="M378" s="147" t="s">
        <v>374</v>
      </c>
    </row>
    <row r="379" spans="1:13" ht="36" x14ac:dyDescent="0.2">
      <c r="A379" s="141">
        <v>889</v>
      </c>
      <c r="B379" s="151" t="s">
        <v>60</v>
      </c>
      <c r="C379" s="142" t="str">
        <f>Uzun!D15</f>
        <v/>
      </c>
      <c r="D379" s="146" t="str">
        <f>Uzun!E15</f>
        <v/>
      </c>
      <c r="E379" s="146" t="str">
        <f>Uzun!F15</f>
        <v/>
      </c>
      <c r="F379" s="187">
        <f>Uzun!N15</f>
        <v>0</v>
      </c>
      <c r="G379" s="144">
        <f>Uzun!A15</f>
        <v>8</v>
      </c>
      <c r="H379" s="143" t="s">
        <v>60</v>
      </c>
      <c r="I379" s="149"/>
      <c r="J379" s="143" t="str">
        <f>'YARIŞMA BİLGİLERİ'!$F$21</f>
        <v>Yıldız Kızlar</v>
      </c>
      <c r="K379" s="146" t="str">
        <f t="shared" si="7"/>
        <v>İSTANBUL-3.Ulusal Bayrak Festivali Yarışmaları ve Olimpik Baraj Yarışmaları</v>
      </c>
      <c r="L379" s="147" t="str">
        <f>Uzun!M$4</f>
        <v>14 Haziran 2015 - 16:30</v>
      </c>
      <c r="M379" s="147" t="s">
        <v>374</v>
      </c>
    </row>
    <row r="380" spans="1:13" ht="36" x14ac:dyDescent="0.2">
      <c r="A380" s="141">
        <v>890</v>
      </c>
      <c r="B380" s="151" t="s">
        <v>60</v>
      </c>
      <c r="C380" s="142" t="str">
        <f>Uzun!D16</f>
        <v/>
      </c>
      <c r="D380" s="146" t="str">
        <f>Uzun!E16</f>
        <v/>
      </c>
      <c r="E380" s="146" t="str">
        <f>Uzun!F16</f>
        <v/>
      </c>
      <c r="F380" s="187">
        <f>Uzun!N16</f>
        <v>0</v>
      </c>
      <c r="G380" s="144">
        <f>Uzun!A16</f>
        <v>0</v>
      </c>
      <c r="H380" s="143" t="s">
        <v>60</v>
      </c>
      <c r="I380" s="149"/>
      <c r="J380" s="143" t="str">
        <f>'YARIŞMA BİLGİLERİ'!$F$21</f>
        <v>Yıldız Kızlar</v>
      </c>
      <c r="K380" s="146" t="str">
        <f t="shared" si="7"/>
        <v>İSTANBUL-3.Ulusal Bayrak Festivali Yarışmaları ve Olimpik Baraj Yarışmaları</v>
      </c>
      <c r="L380" s="147" t="str">
        <f>Uzun!M$4</f>
        <v>14 Haziran 2015 - 16:30</v>
      </c>
      <c r="M380" s="147" t="s">
        <v>374</v>
      </c>
    </row>
    <row r="381" spans="1:13" ht="36" x14ac:dyDescent="0.2">
      <c r="A381" s="141">
        <v>891</v>
      </c>
      <c r="B381" s="151" t="s">
        <v>60</v>
      </c>
      <c r="C381" s="142" t="str">
        <f>Uzun!D17</f>
        <v/>
      </c>
      <c r="D381" s="146" t="str">
        <f>Uzun!E17</f>
        <v/>
      </c>
      <c r="E381" s="146" t="str">
        <f>Uzun!F17</f>
        <v/>
      </c>
      <c r="F381" s="187">
        <f>Uzun!N17</f>
        <v>0</v>
      </c>
      <c r="G381" s="144">
        <f>Uzun!A17</f>
        <v>0</v>
      </c>
      <c r="H381" s="143" t="s">
        <v>60</v>
      </c>
      <c r="I381" s="149"/>
      <c r="J381" s="143" t="str">
        <f>'YARIŞMA BİLGİLERİ'!$F$21</f>
        <v>Yıldız Kızlar</v>
      </c>
      <c r="K381" s="146" t="str">
        <f t="shared" si="7"/>
        <v>İSTANBUL-3.Ulusal Bayrak Festivali Yarışmaları ve Olimpik Baraj Yarışmaları</v>
      </c>
      <c r="L381" s="147" t="str">
        <f>Uzun!M$4</f>
        <v>14 Haziran 2015 - 16:30</v>
      </c>
      <c r="M381" s="147" t="s">
        <v>374</v>
      </c>
    </row>
    <row r="382" spans="1:13" ht="36" x14ac:dyDescent="0.2">
      <c r="A382" s="141">
        <v>907</v>
      </c>
      <c r="B382" s="151" t="s">
        <v>61</v>
      </c>
      <c r="C382" s="142" t="str">
        <f>Yüksek!D8</f>
        <v/>
      </c>
      <c r="D382" s="146" t="str">
        <f>Yüksek!E8</f>
        <v/>
      </c>
      <c r="E382" s="146" t="str">
        <f>Yüksek!F8</f>
        <v/>
      </c>
      <c r="F382" s="187">
        <f>Yüksek!BO8</f>
        <v>0</v>
      </c>
      <c r="G382" s="144">
        <f>Yüksek!A8</f>
        <v>1</v>
      </c>
      <c r="H382" s="143" t="s">
        <v>61</v>
      </c>
      <c r="I382" s="149"/>
      <c r="J382" s="143" t="str">
        <f>'YARIŞMA BİLGİLERİ'!$F$21</f>
        <v>Yıldız Kızlar</v>
      </c>
      <c r="K382" s="146" t="str">
        <f t="shared" si="7"/>
        <v>İSTANBUL-3.Ulusal Bayrak Festivali Yarışmaları ve Olimpik Baraj Yarışmaları</v>
      </c>
      <c r="L382" s="147" t="str">
        <f>Yüksek!BC$4</f>
        <v>14 Haziran 2015 - 18:30</v>
      </c>
      <c r="M382" s="147" t="s">
        <v>374</v>
      </c>
    </row>
    <row r="383" spans="1:13" ht="36" x14ac:dyDescent="0.2">
      <c r="A383" s="141">
        <v>908</v>
      </c>
      <c r="B383" s="151" t="s">
        <v>61</v>
      </c>
      <c r="C383" s="142" t="str">
        <f>Yüksek!D9</f>
        <v/>
      </c>
      <c r="D383" s="146" t="str">
        <f>Yüksek!E9</f>
        <v/>
      </c>
      <c r="E383" s="146" t="str">
        <f>Yüksek!F9</f>
        <v/>
      </c>
      <c r="F383" s="187">
        <f>Yüksek!BO9</f>
        <v>0</v>
      </c>
      <c r="G383" s="144">
        <f>Yüksek!A9</f>
        <v>2</v>
      </c>
      <c r="H383" s="143" t="s">
        <v>61</v>
      </c>
      <c r="I383" s="149"/>
      <c r="J383" s="143" t="str">
        <f>'YARIŞMA BİLGİLERİ'!$F$21</f>
        <v>Yıldız Kızlar</v>
      </c>
      <c r="K383" s="146" t="str">
        <f t="shared" si="7"/>
        <v>İSTANBUL-3.Ulusal Bayrak Festivali Yarışmaları ve Olimpik Baraj Yarışmaları</v>
      </c>
      <c r="L383" s="147" t="str">
        <f>Yüksek!BC$4</f>
        <v>14 Haziran 2015 - 18:30</v>
      </c>
      <c r="M383" s="147" t="s">
        <v>374</v>
      </c>
    </row>
    <row r="384" spans="1:13" ht="36" x14ac:dyDescent="0.2">
      <c r="A384" s="141">
        <v>909</v>
      </c>
      <c r="B384" s="151" t="s">
        <v>61</v>
      </c>
      <c r="C384" s="142" t="str">
        <f>Yüksek!D10</f>
        <v/>
      </c>
      <c r="D384" s="146" t="str">
        <f>Yüksek!E10</f>
        <v/>
      </c>
      <c r="E384" s="146" t="str">
        <f>Yüksek!F10</f>
        <v/>
      </c>
      <c r="F384" s="187">
        <f>Yüksek!BO10</f>
        <v>0</v>
      </c>
      <c r="G384" s="144">
        <f>Yüksek!A10</f>
        <v>3</v>
      </c>
      <c r="H384" s="143" t="s">
        <v>61</v>
      </c>
      <c r="I384" s="149"/>
      <c r="J384" s="143" t="str">
        <f>'YARIŞMA BİLGİLERİ'!$F$21</f>
        <v>Yıldız Kızlar</v>
      </c>
      <c r="K384" s="146" t="str">
        <f t="shared" si="7"/>
        <v>İSTANBUL-3.Ulusal Bayrak Festivali Yarışmaları ve Olimpik Baraj Yarışmaları</v>
      </c>
      <c r="L384" s="147" t="str">
        <f>Yüksek!BC$4</f>
        <v>14 Haziran 2015 - 18:30</v>
      </c>
      <c r="M384" s="147" t="s">
        <v>374</v>
      </c>
    </row>
    <row r="385" spans="1:13" ht="36" x14ac:dyDescent="0.2">
      <c r="A385" s="141">
        <v>910</v>
      </c>
      <c r="B385" s="151" t="s">
        <v>61</v>
      </c>
      <c r="C385" s="142" t="str">
        <f>Yüksek!D11</f>
        <v/>
      </c>
      <c r="D385" s="146" t="str">
        <f>Yüksek!E11</f>
        <v/>
      </c>
      <c r="E385" s="146" t="str">
        <f>Yüksek!F11</f>
        <v/>
      </c>
      <c r="F385" s="187">
        <f>Yüksek!BO11</f>
        <v>0</v>
      </c>
      <c r="G385" s="144">
        <f>Yüksek!A11</f>
        <v>4</v>
      </c>
      <c r="H385" s="143" t="s">
        <v>61</v>
      </c>
      <c r="I385" s="149"/>
      <c r="J385" s="143" t="str">
        <f>'YARIŞMA BİLGİLERİ'!$F$21</f>
        <v>Yıldız Kızlar</v>
      </c>
      <c r="K385" s="146" t="str">
        <f t="shared" si="7"/>
        <v>İSTANBUL-3.Ulusal Bayrak Festivali Yarışmaları ve Olimpik Baraj Yarışmaları</v>
      </c>
      <c r="L385" s="147" t="str">
        <f>Yüksek!BC$4</f>
        <v>14 Haziran 2015 - 18:30</v>
      </c>
      <c r="M385" s="147" t="s">
        <v>374</v>
      </c>
    </row>
    <row r="386" spans="1:13" ht="36" x14ac:dyDescent="0.2">
      <c r="A386" s="141">
        <v>911</v>
      </c>
      <c r="B386" s="151" t="s">
        <v>61</v>
      </c>
      <c r="C386" s="142" t="str">
        <f>Yüksek!D12</f>
        <v/>
      </c>
      <c r="D386" s="146" t="str">
        <f>Yüksek!E12</f>
        <v/>
      </c>
      <c r="E386" s="146" t="str">
        <f>Yüksek!F12</f>
        <v/>
      </c>
      <c r="F386" s="187">
        <f>Yüksek!BO12</f>
        <v>0</v>
      </c>
      <c r="G386" s="144">
        <f>Yüksek!A12</f>
        <v>5</v>
      </c>
      <c r="H386" s="143" t="s">
        <v>61</v>
      </c>
      <c r="I386" s="149"/>
      <c r="J386" s="143" t="str">
        <f>'YARIŞMA BİLGİLERİ'!$F$21</f>
        <v>Yıldız Kızlar</v>
      </c>
      <c r="K386" s="146" t="str">
        <f t="shared" si="7"/>
        <v>İSTANBUL-3.Ulusal Bayrak Festivali Yarışmaları ve Olimpik Baraj Yarışmaları</v>
      </c>
      <c r="L386" s="147" t="str">
        <f>Yüksek!BC$4</f>
        <v>14 Haziran 2015 - 18:30</v>
      </c>
      <c r="M386" s="147" t="s">
        <v>374</v>
      </c>
    </row>
    <row r="387" spans="1:13" ht="36" x14ac:dyDescent="0.2">
      <c r="A387" s="141">
        <v>912</v>
      </c>
      <c r="B387" s="151" t="s">
        <v>61</v>
      </c>
      <c r="C387" s="142" t="str">
        <f>Yüksek!D13</f>
        <v/>
      </c>
      <c r="D387" s="146" t="str">
        <f>Yüksek!E13</f>
        <v/>
      </c>
      <c r="E387" s="146" t="str">
        <f>Yüksek!F13</f>
        <v/>
      </c>
      <c r="F387" s="187">
        <f>Yüksek!BO13</f>
        <v>0</v>
      </c>
      <c r="G387" s="144">
        <f>Yüksek!A13</f>
        <v>6</v>
      </c>
      <c r="H387" s="143" t="s">
        <v>61</v>
      </c>
      <c r="I387" s="149"/>
      <c r="J387" s="143" t="str">
        <f>'YARIŞMA BİLGİLERİ'!$F$21</f>
        <v>Yıldız Kızlar</v>
      </c>
      <c r="K387" s="146" t="str">
        <f t="shared" si="7"/>
        <v>İSTANBUL-3.Ulusal Bayrak Festivali Yarışmaları ve Olimpik Baraj Yarışmaları</v>
      </c>
      <c r="L387" s="147" t="str">
        <f>Yüksek!BC$4</f>
        <v>14 Haziran 2015 - 18:30</v>
      </c>
      <c r="M387" s="147" t="s">
        <v>374</v>
      </c>
    </row>
    <row r="388" spans="1:13" ht="36" x14ac:dyDescent="0.2">
      <c r="A388" s="141">
        <v>913</v>
      </c>
      <c r="B388" s="151" t="s">
        <v>61</v>
      </c>
      <c r="C388" s="142" t="str">
        <f>Yüksek!D14</f>
        <v/>
      </c>
      <c r="D388" s="146" t="str">
        <f>Yüksek!E14</f>
        <v/>
      </c>
      <c r="E388" s="146" t="str">
        <f>Yüksek!F14</f>
        <v/>
      </c>
      <c r="F388" s="187">
        <f>Yüksek!BO14</f>
        <v>0</v>
      </c>
      <c r="G388" s="144">
        <f>Yüksek!A14</f>
        <v>7</v>
      </c>
      <c r="H388" s="143" t="s">
        <v>61</v>
      </c>
      <c r="I388" s="149"/>
      <c r="J388" s="143" t="str">
        <f>'YARIŞMA BİLGİLERİ'!$F$21</f>
        <v>Yıldız Kızlar</v>
      </c>
      <c r="K388" s="146" t="str">
        <f t="shared" si="7"/>
        <v>İSTANBUL-3.Ulusal Bayrak Festivali Yarışmaları ve Olimpik Baraj Yarışmaları</v>
      </c>
      <c r="L388" s="147" t="str">
        <f>Yüksek!BC$4</f>
        <v>14 Haziran 2015 - 18:30</v>
      </c>
      <c r="M388" s="147" t="s">
        <v>374</v>
      </c>
    </row>
    <row r="389" spans="1:13" ht="36" x14ac:dyDescent="0.2">
      <c r="A389" s="141">
        <v>914</v>
      </c>
      <c r="B389" s="151" t="s">
        <v>61</v>
      </c>
      <c r="C389" s="142" t="str">
        <f>Yüksek!D15</f>
        <v/>
      </c>
      <c r="D389" s="146" t="str">
        <f>Yüksek!E15</f>
        <v/>
      </c>
      <c r="E389" s="146" t="str">
        <f>Yüksek!F15</f>
        <v/>
      </c>
      <c r="F389" s="187">
        <f>Yüksek!BO15</f>
        <v>0</v>
      </c>
      <c r="G389" s="144">
        <f>Yüksek!A15</f>
        <v>8</v>
      </c>
      <c r="H389" s="143" t="s">
        <v>61</v>
      </c>
      <c r="I389" s="149"/>
      <c r="J389" s="143" t="str">
        <f>'YARIŞMA BİLGİLERİ'!$F$21</f>
        <v>Yıldız Kızlar</v>
      </c>
      <c r="K389" s="146" t="str">
        <f t="shared" si="7"/>
        <v>İSTANBUL-3.Ulusal Bayrak Festivali Yarışmaları ve Olimpik Baraj Yarışmaları</v>
      </c>
      <c r="L389" s="147" t="str">
        <f>Yüksek!BC$4</f>
        <v>14 Haziran 2015 - 18:30</v>
      </c>
      <c r="M389" s="147" t="s">
        <v>374</v>
      </c>
    </row>
    <row r="390" spans="1:13" ht="36" x14ac:dyDescent="0.2">
      <c r="A390" s="141">
        <v>915</v>
      </c>
      <c r="B390" s="151" t="s">
        <v>61</v>
      </c>
      <c r="C390" s="142" t="str">
        <f>Yüksek!D16</f>
        <v/>
      </c>
      <c r="D390" s="146" t="str">
        <f>Yüksek!E16</f>
        <v/>
      </c>
      <c r="E390" s="146" t="str">
        <f>Yüksek!F16</f>
        <v/>
      </c>
      <c r="F390" s="187">
        <f>Yüksek!BO16</f>
        <v>0</v>
      </c>
      <c r="G390" s="144">
        <f>Yüksek!A16</f>
        <v>0</v>
      </c>
      <c r="H390" s="143" t="s">
        <v>61</v>
      </c>
      <c r="I390" s="149"/>
      <c r="J390" s="143" t="str">
        <f>'YARIŞMA BİLGİLERİ'!$F$21</f>
        <v>Yıldız Kızlar</v>
      </c>
      <c r="K390" s="146" t="str">
        <f t="shared" si="7"/>
        <v>İSTANBUL-3.Ulusal Bayrak Festivali Yarışmaları ve Olimpik Baraj Yarışmaları</v>
      </c>
      <c r="L390" s="147" t="str">
        <f>Yüksek!BC$4</f>
        <v>14 Haziran 2015 - 18:30</v>
      </c>
      <c r="M390" s="147" t="s">
        <v>374</v>
      </c>
    </row>
    <row r="391" spans="1:13" ht="36" x14ac:dyDescent="0.2">
      <c r="A391" s="141">
        <v>916</v>
      </c>
      <c r="B391" s="151" t="s">
        <v>61</v>
      </c>
      <c r="C391" s="142" t="str">
        <f>Yüksek!D17</f>
        <v/>
      </c>
      <c r="D391" s="146" t="str">
        <f>Yüksek!E17</f>
        <v/>
      </c>
      <c r="E391" s="146" t="str">
        <f>Yüksek!F17</f>
        <v/>
      </c>
      <c r="F391" s="187">
        <f>Yüksek!BO17</f>
        <v>0</v>
      </c>
      <c r="G391" s="144">
        <f>Yüksek!A17</f>
        <v>0</v>
      </c>
      <c r="H391" s="143" t="s">
        <v>61</v>
      </c>
      <c r="I391" s="149"/>
      <c r="J391" s="143" t="str">
        <f>'YARIŞMA BİLGİLERİ'!$F$21</f>
        <v>Yıldız Kızlar</v>
      </c>
      <c r="K391" s="146" t="str">
        <f t="shared" si="7"/>
        <v>İSTANBUL-3.Ulusal Bayrak Festivali Yarışmaları ve Olimpik Baraj Yarışmaları</v>
      </c>
      <c r="L391" s="147" t="str">
        <f>Yüksek!BC$4</f>
        <v>14 Haziran 2015 - 18:30</v>
      </c>
      <c r="M391" s="147" t="s">
        <v>374</v>
      </c>
    </row>
  </sheetData>
  <autoFilter ref="A2:M256"/>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92"/>
  <sheetViews>
    <sheetView view="pageBreakPreview" topLeftCell="A82" zoomScale="98" zoomScaleNormal="100" zoomScaleSheetLayoutView="98" workbookViewId="0"/>
  </sheetViews>
  <sheetFormatPr defaultColWidth="6.140625" defaultRowHeight="15.75" x14ac:dyDescent="0.25"/>
  <cols>
    <col min="1" max="1" width="6.140625" style="124" customWidth="1"/>
    <col min="2" max="2" width="16" style="194" customWidth="1"/>
    <col min="3" max="3" width="8.7109375" style="174" customWidth="1"/>
    <col min="4" max="4" width="16.85546875" style="126" hidden="1" customWidth="1"/>
    <col min="5" max="5" width="11.7109375" style="124" customWidth="1"/>
    <col min="6" max="6" width="28.85546875" style="121" customWidth="1"/>
    <col min="7" max="7" width="40.85546875" style="203" customWidth="1"/>
    <col min="8" max="8" width="12.42578125" style="173" customWidth="1"/>
    <col min="9" max="9" width="9.5703125" style="127" customWidth="1"/>
    <col min="10" max="11" width="8.5703125" style="128" customWidth="1"/>
    <col min="12" max="12" width="8.5703125" style="126" customWidth="1"/>
    <col min="13" max="16384" width="6.140625" style="121"/>
  </cols>
  <sheetData>
    <row r="1" spans="1:12" ht="44.25" customHeight="1" x14ac:dyDescent="0.25">
      <c r="A1" s="457" t="s">
        <v>532</v>
      </c>
      <c r="B1" s="457"/>
      <c r="C1" s="457"/>
      <c r="D1" s="457"/>
      <c r="E1" s="457"/>
      <c r="F1" s="458"/>
      <c r="G1" s="458"/>
      <c r="H1" s="458"/>
      <c r="I1" s="458"/>
      <c r="J1" s="457"/>
      <c r="K1" s="457"/>
      <c r="L1" s="457"/>
    </row>
    <row r="2" spans="1:12" ht="44.25" customHeight="1" x14ac:dyDescent="0.25">
      <c r="A2" s="459" t="s">
        <v>544</v>
      </c>
      <c r="B2" s="459"/>
      <c r="C2" s="459"/>
      <c r="D2" s="459"/>
      <c r="E2" s="459"/>
      <c r="F2" s="459"/>
      <c r="G2" s="192" t="s">
        <v>78</v>
      </c>
      <c r="H2" s="177"/>
      <c r="I2" s="460">
        <v>42169.760338541666</v>
      </c>
      <c r="J2" s="460"/>
      <c r="K2" s="460"/>
      <c r="L2" s="460"/>
    </row>
    <row r="3" spans="1:12" s="124" customFormat="1" ht="45" customHeight="1" x14ac:dyDescent="0.25">
      <c r="A3" s="122" t="s">
        <v>25</v>
      </c>
      <c r="B3" s="123" t="s">
        <v>29</v>
      </c>
      <c r="C3" s="123" t="s">
        <v>68</v>
      </c>
      <c r="D3" s="123" t="s">
        <v>100</v>
      </c>
      <c r="E3" s="122" t="s">
        <v>21</v>
      </c>
      <c r="F3" s="122" t="s">
        <v>7</v>
      </c>
      <c r="G3" s="122" t="s">
        <v>516</v>
      </c>
      <c r="H3" s="172" t="s">
        <v>120</v>
      </c>
      <c r="I3" s="169" t="s">
        <v>47</v>
      </c>
      <c r="J3" s="170" t="s">
        <v>117</v>
      </c>
      <c r="K3" s="170" t="s">
        <v>118</v>
      </c>
      <c r="L3" s="171" t="s">
        <v>119</v>
      </c>
    </row>
    <row r="4" spans="1:12" s="125" customFormat="1" ht="28.5" customHeight="1" x14ac:dyDescent="0.2">
      <c r="A4" s="78">
        <v>1</v>
      </c>
      <c r="B4" s="215" t="s">
        <v>577</v>
      </c>
      <c r="C4" s="195"/>
      <c r="D4" s="361"/>
      <c r="E4" s="196"/>
      <c r="F4" s="197"/>
      <c r="G4" s="202"/>
      <c r="H4" s="198" t="s">
        <v>142</v>
      </c>
      <c r="I4" s="199"/>
      <c r="J4" s="200"/>
      <c r="K4" s="200"/>
      <c r="L4" s="201"/>
    </row>
    <row r="5" spans="1:12" s="125" customFormat="1" ht="28.5" customHeight="1" x14ac:dyDescent="0.2">
      <c r="A5" s="78">
        <v>2</v>
      </c>
      <c r="B5" s="215" t="s">
        <v>577</v>
      </c>
      <c r="C5" s="195"/>
      <c r="D5" s="361"/>
      <c r="E5" s="196"/>
      <c r="F5" s="197"/>
      <c r="G5" s="202"/>
      <c r="H5" s="198" t="s">
        <v>142</v>
      </c>
      <c r="I5" s="199"/>
      <c r="J5" s="200"/>
      <c r="K5" s="200"/>
      <c r="L5" s="201"/>
    </row>
    <row r="6" spans="1:12" s="125" customFormat="1" ht="28.5" customHeight="1" x14ac:dyDescent="0.2">
      <c r="A6" s="78">
        <v>3</v>
      </c>
      <c r="B6" s="215" t="s">
        <v>577</v>
      </c>
      <c r="C6" s="195"/>
      <c r="D6" s="361"/>
      <c r="E6" s="196"/>
      <c r="F6" s="197"/>
      <c r="G6" s="202"/>
      <c r="H6" s="198" t="s">
        <v>142</v>
      </c>
      <c r="I6" s="199"/>
      <c r="J6" s="200"/>
      <c r="K6" s="200"/>
      <c r="L6" s="201"/>
    </row>
    <row r="7" spans="1:12" s="125" customFormat="1" ht="28.5" customHeight="1" x14ac:dyDescent="0.2">
      <c r="A7" s="78">
        <v>4</v>
      </c>
      <c r="B7" s="215" t="s">
        <v>577</v>
      </c>
      <c r="C7" s="195"/>
      <c r="D7" s="361"/>
      <c r="E7" s="196"/>
      <c r="F7" s="197"/>
      <c r="G7" s="202"/>
      <c r="H7" s="198" t="s">
        <v>142</v>
      </c>
      <c r="I7" s="199"/>
      <c r="J7" s="200"/>
      <c r="K7" s="200"/>
      <c r="L7" s="201"/>
    </row>
    <row r="8" spans="1:12" s="125" customFormat="1" ht="28.5" customHeight="1" x14ac:dyDescent="0.2">
      <c r="A8" s="78">
        <v>5</v>
      </c>
      <c r="B8" s="215" t="s">
        <v>577</v>
      </c>
      <c r="C8" s="195"/>
      <c r="D8" s="361"/>
      <c r="E8" s="196"/>
      <c r="F8" s="197"/>
      <c r="G8" s="202"/>
      <c r="H8" s="198" t="s">
        <v>142</v>
      </c>
      <c r="I8" s="199"/>
      <c r="J8" s="200"/>
      <c r="K8" s="200"/>
      <c r="L8" s="201"/>
    </row>
    <row r="9" spans="1:12" s="125" customFormat="1" ht="28.5" customHeight="1" x14ac:dyDescent="0.2">
      <c r="A9" s="78">
        <v>6</v>
      </c>
      <c r="B9" s="215" t="s">
        <v>577</v>
      </c>
      <c r="C9" s="195"/>
      <c r="D9" s="361"/>
      <c r="E9" s="196"/>
      <c r="F9" s="197"/>
      <c r="G9" s="202"/>
      <c r="H9" s="198" t="s">
        <v>142</v>
      </c>
      <c r="I9" s="199"/>
      <c r="J9" s="200"/>
      <c r="K9" s="200"/>
      <c r="L9" s="201"/>
    </row>
    <row r="10" spans="1:12" s="125" customFormat="1" ht="28.5" customHeight="1" x14ac:dyDescent="0.2">
      <c r="A10" s="78">
        <v>7</v>
      </c>
      <c r="B10" s="215" t="s">
        <v>577</v>
      </c>
      <c r="C10" s="195"/>
      <c r="D10" s="361"/>
      <c r="E10" s="196"/>
      <c r="F10" s="197"/>
      <c r="G10" s="202"/>
      <c r="H10" s="198" t="s">
        <v>142</v>
      </c>
      <c r="I10" s="199"/>
      <c r="J10" s="200"/>
      <c r="K10" s="200"/>
      <c r="L10" s="201"/>
    </row>
    <row r="11" spans="1:12" s="125" customFormat="1" ht="28.5" customHeight="1" x14ac:dyDescent="0.2">
      <c r="A11" s="78">
        <v>8</v>
      </c>
      <c r="B11" s="215" t="s">
        <v>577</v>
      </c>
      <c r="C11" s="195"/>
      <c r="D11" s="361"/>
      <c r="E11" s="196"/>
      <c r="F11" s="197"/>
      <c r="G11" s="202"/>
      <c r="H11" s="198" t="s">
        <v>142</v>
      </c>
      <c r="I11" s="199"/>
      <c r="J11" s="200"/>
      <c r="K11" s="200"/>
      <c r="L11" s="201"/>
    </row>
    <row r="12" spans="1:12" s="125" customFormat="1" ht="28.5" customHeight="1" x14ac:dyDescent="0.2">
      <c r="A12" s="78">
        <v>9</v>
      </c>
      <c r="B12" s="215" t="s">
        <v>577</v>
      </c>
      <c r="C12" s="195"/>
      <c r="D12" s="361"/>
      <c r="E12" s="196"/>
      <c r="F12" s="197"/>
      <c r="G12" s="202"/>
      <c r="H12" s="198" t="s">
        <v>142</v>
      </c>
      <c r="I12" s="199"/>
      <c r="J12" s="200"/>
      <c r="K12" s="200"/>
      <c r="L12" s="201"/>
    </row>
    <row r="13" spans="1:12" s="125" customFormat="1" ht="28.5" customHeight="1" x14ac:dyDescent="0.2">
      <c r="A13" s="78">
        <v>10</v>
      </c>
      <c r="B13" s="215" t="s">
        <v>577</v>
      </c>
      <c r="C13" s="195"/>
      <c r="D13" s="361"/>
      <c r="E13" s="196"/>
      <c r="F13" s="197"/>
      <c r="G13" s="202"/>
      <c r="H13" s="198" t="s">
        <v>142</v>
      </c>
      <c r="I13" s="199"/>
      <c r="J13" s="200"/>
      <c r="K13" s="200"/>
      <c r="L13" s="201"/>
    </row>
    <row r="14" spans="1:12" s="125" customFormat="1" ht="28.5" customHeight="1" x14ac:dyDescent="0.2">
      <c r="A14" s="78">
        <v>11</v>
      </c>
      <c r="B14" s="215" t="s">
        <v>577</v>
      </c>
      <c r="C14" s="195"/>
      <c r="D14" s="361"/>
      <c r="E14" s="196"/>
      <c r="F14" s="197"/>
      <c r="G14" s="202"/>
      <c r="H14" s="198" t="s">
        <v>142</v>
      </c>
      <c r="I14" s="199"/>
      <c r="J14" s="200"/>
      <c r="K14" s="200"/>
      <c r="L14" s="201"/>
    </row>
    <row r="15" spans="1:12" s="125" customFormat="1" ht="28.5" customHeight="1" x14ac:dyDescent="0.2">
      <c r="A15" s="78">
        <v>12</v>
      </c>
      <c r="B15" s="215" t="s">
        <v>577</v>
      </c>
      <c r="C15" s="195"/>
      <c r="D15" s="361"/>
      <c r="E15" s="196"/>
      <c r="F15" s="197"/>
      <c r="G15" s="202"/>
      <c r="H15" s="198" t="s">
        <v>142</v>
      </c>
      <c r="I15" s="199"/>
      <c r="J15" s="200"/>
      <c r="K15" s="200"/>
      <c r="L15" s="201"/>
    </row>
    <row r="16" spans="1:12" s="125" customFormat="1" ht="28.5" customHeight="1" x14ac:dyDescent="0.2">
      <c r="A16" s="78">
        <v>13</v>
      </c>
      <c r="B16" s="215" t="s">
        <v>577</v>
      </c>
      <c r="C16" s="195"/>
      <c r="D16" s="361"/>
      <c r="E16" s="196"/>
      <c r="F16" s="197"/>
      <c r="G16" s="202"/>
      <c r="H16" s="198" t="s">
        <v>142</v>
      </c>
      <c r="I16" s="199"/>
      <c r="J16" s="200"/>
      <c r="K16" s="200"/>
      <c r="L16" s="201"/>
    </row>
    <row r="17" spans="1:12" s="125" customFormat="1" ht="28.5" customHeight="1" x14ac:dyDescent="0.2">
      <c r="A17" s="78">
        <v>14</v>
      </c>
      <c r="B17" s="215" t="s">
        <v>577</v>
      </c>
      <c r="C17" s="195"/>
      <c r="D17" s="361"/>
      <c r="E17" s="196"/>
      <c r="F17" s="197"/>
      <c r="G17" s="202"/>
      <c r="H17" s="198" t="s">
        <v>142</v>
      </c>
      <c r="I17" s="199"/>
      <c r="J17" s="200"/>
      <c r="K17" s="200"/>
      <c r="L17" s="201"/>
    </row>
    <row r="18" spans="1:12" s="125" customFormat="1" ht="28.5" customHeight="1" x14ac:dyDescent="0.2">
      <c r="A18" s="78">
        <v>15</v>
      </c>
      <c r="B18" s="215" t="s">
        <v>577</v>
      </c>
      <c r="C18" s="195"/>
      <c r="D18" s="361"/>
      <c r="E18" s="196"/>
      <c r="F18" s="197"/>
      <c r="G18" s="202"/>
      <c r="H18" s="198" t="s">
        <v>142</v>
      </c>
      <c r="I18" s="199"/>
      <c r="J18" s="200"/>
      <c r="K18" s="200"/>
      <c r="L18" s="201"/>
    </row>
    <row r="19" spans="1:12" s="125" customFormat="1" ht="28.5" customHeight="1" x14ac:dyDescent="0.2">
      <c r="A19" s="78">
        <v>16</v>
      </c>
      <c r="B19" s="215" t="s">
        <v>577</v>
      </c>
      <c r="C19" s="195"/>
      <c r="D19" s="361"/>
      <c r="E19" s="196"/>
      <c r="F19" s="197"/>
      <c r="G19" s="202"/>
      <c r="H19" s="198" t="s">
        <v>142</v>
      </c>
      <c r="I19" s="199"/>
      <c r="J19" s="200"/>
      <c r="K19" s="200"/>
      <c r="L19" s="201"/>
    </row>
    <row r="20" spans="1:12" s="125" customFormat="1" ht="28.5" customHeight="1" x14ac:dyDescent="0.2">
      <c r="A20" s="78">
        <v>17</v>
      </c>
      <c r="B20" s="215" t="s">
        <v>577</v>
      </c>
      <c r="C20" s="195"/>
      <c r="D20" s="361"/>
      <c r="E20" s="196"/>
      <c r="F20" s="197"/>
      <c r="G20" s="202"/>
      <c r="H20" s="198" t="s">
        <v>142</v>
      </c>
      <c r="I20" s="199"/>
      <c r="J20" s="200"/>
      <c r="K20" s="200"/>
      <c r="L20" s="201"/>
    </row>
    <row r="21" spans="1:12" s="125" customFormat="1" ht="28.5" customHeight="1" x14ac:dyDescent="0.2">
      <c r="A21" s="78">
        <v>18</v>
      </c>
      <c r="B21" s="215" t="s">
        <v>577</v>
      </c>
      <c r="C21" s="195"/>
      <c r="D21" s="361"/>
      <c r="E21" s="196"/>
      <c r="F21" s="197"/>
      <c r="G21" s="202"/>
      <c r="H21" s="198" t="s">
        <v>142</v>
      </c>
      <c r="I21" s="199"/>
      <c r="J21" s="200"/>
      <c r="K21" s="200"/>
      <c r="L21" s="201"/>
    </row>
    <row r="22" spans="1:12" s="125" customFormat="1" ht="28.5" customHeight="1" x14ac:dyDescent="0.2">
      <c r="A22" s="78">
        <v>19</v>
      </c>
      <c r="B22" s="215" t="s">
        <v>577</v>
      </c>
      <c r="C22" s="195"/>
      <c r="D22" s="361"/>
      <c r="E22" s="196"/>
      <c r="F22" s="197"/>
      <c r="G22" s="202"/>
      <c r="H22" s="198" t="s">
        <v>142</v>
      </c>
      <c r="I22" s="199"/>
      <c r="J22" s="200"/>
      <c r="K22" s="200"/>
      <c r="L22" s="201"/>
    </row>
    <row r="23" spans="1:12" s="125" customFormat="1" ht="28.5" customHeight="1" x14ac:dyDescent="0.2">
      <c r="A23" s="78">
        <v>20</v>
      </c>
      <c r="B23" s="215" t="s">
        <v>577</v>
      </c>
      <c r="C23" s="195"/>
      <c r="D23" s="361"/>
      <c r="E23" s="196"/>
      <c r="F23" s="197"/>
      <c r="G23" s="202"/>
      <c r="H23" s="198" t="s">
        <v>142</v>
      </c>
      <c r="I23" s="199"/>
      <c r="J23" s="200"/>
      <c r="K23" s="200"/>
      <c r="L23" s="201"/>
    </row>
    <row r="24" spans="1:12" s="125" customFormat="1" ht="28.5" customHeight="1" x14ac:dyDescent="0.2">
      <c r="A24" s="78">
        <v>21</v>
      </c>
      <c r="B24" s="215" t="s">
        <v>577</v>
      </c>
      <c r="C24" s="195"/>
      <c r="D24" s="361"/>
      <c r="E24" s="196"/>
      <c r="F24" s="197"/>
      <c r="G24" s="202"/>
      <c r="H24" s="198" t="s">
        <v>142</v>
      </c>
      <c r="I24" s="199"/>
      <c r="J24" s="200"/>
      <c r="K24" s="200"/>
      <c r="L24" s="201"/>
    </row>
    <row r="25" spans="1:12" s="125" customFormat="1" ht="28.5" customHeight="1" x14ac:dyDescent="0.2">
      <c r="A25" s="78">
        <v>22</v>
      </c>
      <c r="B25" s="215" t="s">
        <v>577</v>
      </c>
      <c r="C25" s="195"/>
      <c r="D25" s="361"/>
      <c r="E25" s="196"/>
      <c r="F25" s="197"/>
      <c r="G25" s="202"/>
      <c r="H25" s="198" t="s">
        <v>142</v>
      </c>
      <c r="I25" s="199"/>
      <c r="J25" s="200"/>
      <c r="K25" s="200"/>
      <c r="L25" s="201"/>
    </row>
    <row r="26" spans="1:12" s="125" customFormat="1" ht="28.5" customHeight="1" x14ac:dyDescent="0.2">
      <c r="A26" s="78">
        <v>23</v>
      </c>
      <c r="B26" s="215" t="s">
        <v>577</v>
      </c>
      <c r="C26" s="195"/>
      <c r="D26" s="361"/>
      <c r="E26" s="196"/>
      <c r="F26" s="197"/>
      <c r="G26" s="202"/>
      <c r="H26" s="198" t="s">
        <v>142</v>
      </c>
      <c r="I26" s="199"/>
      <c r="J26" s="200"/>
      <c r="K26" s="200"/>
      <c r="L26" s="201"/>
    </row>
    <row r="27" spans="1:12" s="125" customFormat="1" ht="28.5" customHeight="1" x14ac:dyDescent="0.2">
      <c r="A27" s="78">
        <v>24</v>
      </c>
      <c r="B27" s="215" t="s">
        <v>577</v>
      </c>
      <c r="C27" s="195"/>
      <c r="D27" s="361"/>
      <c r="E27" s="196"/>
      <c r="F27" s="197"/>
      <c r="G27" s="202"/>
      <c r="H27" s="198" t="s">
        <v>142</v>
      </c>
      <c r="I27" s="199"/>
      <c r="J27" s="200"/>
      <c r="K27" s="200"/>
      <c r="L27" s="201"/>
    </row>
    <row r="28" spans="1:12" s="125" customFormat="1" ht="28.5" customHeight="1" x14ac:dyDescent="0.2">
      <c r="A28" s="78">
        <v>25</v>
      </c>
      <c r="B28" s="215" t="s">
        <v>577</v>
      </c>
      <c r="C28" s="195"/>
      <c r="D28" s="361"/>
      <c r="E28" s="196"/>
      <c r="F28" s="197"/>
      <c r="G28" s="202"/>
      <c r="H28" s="198" t="s">
        <v>142</v>
      </c>
      <c r="I28" s="199"/>
      <c r="J28" s="200"/>
      <c r="K28" s="200"/>
      <c r="L28" s="201"/>
    </row>
    <row r="29" spans="1:12" s="125" customFormat="1" ht="28.5" customHeight="1" x14ac:dyDescent="0.2">
      <c r="A29" s="78">
        <v>26</v>
      </c>
      <c r="B29" s="215" t="s">
        <v>577</v>
      </c>
      <c r="C29" s="195"/>
      <c r="D29" s="361"/>
      <c r="E29" s="196"/>
      <c r="F29" s="197"/>
      <c r="G29" s="202"/>
      <c r="H29" s="198" t="s">
        <v>142</v>
      </c>
      <c r="I29" s="199"/>
      <c r="J29" s="200"/>
      <c r="K29" s="200"/>
      <c r="L29" s="201"/>
    </row>
    <row r="30" spans="1:12" s="125" customFormat="1" ht="28.5" customHeight="1" x14ac:dyDescent="0.2">
      <c r="A30" s="78">
        <v>27</v>
      </c>
      <c r="B30" s="215" t="s">
        <v>577</v>
      </c>
      <c r="C30" s="195"/>
      <c r="D30" s="361"/>
      <c r="E30" s="196"/>
      <c r="F30" s="197"/>
      <c r="G30" s="202"/>
      <c r="H30" s="198" t="s">
        <v>142</v>
      </c>
      <c r="I30" s="199"/>
      <c r="J30" s="200"/>
      <c r="K30" s="200"/>
      <c r="L30" s="201"/>
    </row>
    <row r="31" spans="1:12" s="125" customFormat="1" ht="28.5" customHeight="1" x14ac:dyDescent="0.2">
      <c r="A31" s="78">
        <v>28</v>
      </c>
      <c r="B31" s="215" t="s">
        <v>577</v>
      </c>
      <c r="C31" s="195"/>
      <c r="D31" s="361"/>
      <c r="E31" s="196"/>
      <c r="F31" s="197"/>
      <c r="G31" s="202"/>
      <c r="H31" s="198" t="s">
        <v>142</v>
      </c>
      <c r="I31" s="199"/>
      <c r="J31" s="200"/>
      <c r="K31" s="200"/>
      <c r="L31" s="201"/>
    </row>
    <row r="32" spans="1:12" s="125" customFormat="1" ht="28.5" customHeight="1" x14ac:dyDescent="0.2">
      <c r="A32" s="78">
        <v>29</v>
      </c>
      <c r="B32" s="215" t="s">
        <v>577</v>
      </c>
      <c r="C32" s="195"/>
      <c r="D32" s="361"/>
      <c r="E32" s="196"/>
      <c r="F32" s="197"/>
      <c r="G32" s="202"/>
      <c r="H32" s="198" t="s">
        <v>142</v>
      </c>
      <c r="I32" s="199"/>
      <c r="J32" s="200"/>
      <c r="K32" s="200"/>
      <c r="L32" s="201"/>
    </row>
    <row r="33" spans="1:12" s="125" customFormat="1" ht="28.5" customHeight="1" x14ac:dyDescent="0.2">
      <c r="A33" s="78">
        <v>30</v>
      </c>
      <c r="B33" s="215" t="s">
        <v>577</v>
      </c>
      <c r="C33" s="195"/>
      <c r="D33" s="361"/>
      <c r="E33" s="196"/>
      <c r="F33" s="197"/>
      <c r="G33" s="202"/>
      <c r="H33" s="198" t="s">
        <v>142</v>
      </c>
      <c r="I33" s="199"/>
      <c r="J33" s="200"/>
      <c r="K33" s="200"/>
      <c r="L33" s="201"/>
    </row>
    <row r="34" spans="1:12" s="125" customFormat="1" ht="28.5" customHeight="1" x14ac:dyDescent="0.2">
      <c r="A34" s="78">
        <v>31</v>
      </c>
      <c r="B34" s="215" t="s">
        <v>577</v>
      </c>
      <c r="C34" s="195"/>
      <c r="D34" s="361"/>
      <c r="E34" s="196"/>
      <c r="F34" s="197"/>
      <c r="G34" s="202"/>
      <c r="H34" s="198" t="s">
        <v>142</v>
      </c>
      <c r="I34" s="199"/>
      <c r="J34" s="200"/>
      <c r="K34" s="200"/>
      <c r="L34" s="201"/>
    </row>
    <row r="35" spans="1:12" s="125" customFormat="1" ht="28.5" customHeight="1" x14ac:dyDescent="0.2">
      <c r="A35" s="78">
        <v>32</v>
      </c>
      <c r="B35" s="215" t="s">
        <v>577</v>
      </c>
      <c r="C35" s="195"/>
      <c r="D35" s="361"/>
      <c r="E35" s="196"/>
      <c r="F35" s="197"/>
      <c r="G35" s="202"/>
      <c r="H35" s="198" t="s">
        <v>142</v>
      </c>
      <c r="I35" s="199"/>
      <c r="J35" s="200"/>
      <c r="K35" s="200"/>
      <c r="L35" s="201"/>
    </row>
    <row r="36" spans="1:12" s="125" customFormat="1" ht="28.5" customHeight="1" x14ac:dyDescent="0.2">
      <c r="A36" s="78">
        <v>33</v>
      </c>
      <c r="B36" s="215" t="s">
        <v>577</v>
      </c>
      <c r="C36" s="195"/>
      <c r="D36" s="361"/>
      <c r="E36" s="196"/>
      <c r="F36" s="197"/>
      <c r="G36" s="202"/>
      <c r="H36" s="198" t="s">
        <v>142</v>
      </c>
      <c r="I36" s="199"/>
      <c r="J36" s="200"/>
      <c r="K36" s="200"/>
      <c r="L36" s="201"/>
    </row>
    <row r="37" spans="1:12" s="125" customFormat="1" ht="28.5" customHeight="1" x14ac:dyDescent="0.2">
      <c r="A37" s="78">
        <v>34</v>
      </c>
      <c r="B37" s="215" t="s">
        <v>577</v>
      </c>
      <c r="C37" s="195"/>
      <c r="D37" s="361"/>
      <c r="E37" s="196"/>
      <c r="F37" s="197"/>
      <c r="G37" s="202"/>
      <c r="H37" s="198" t="s">
        <v>142</v>
      </c>
      <c r="I37" s="199"/>
      <c r="J37" s="200"/>
      <c r="K37" s="200"/>
      <c r="L37" s="201"/>
    </row>
    <row r="38" spans="1:12" s="125" customFormat="1" ht="28.5" customHeight="1" x14ac:dyDescent="0.2">
      <c r="A38" s="78">
        <v>35</v>
      </c>
      <c r="B38" s="215" t="s">
        <v>577</v>
      </c>
      <c r="C38" s="195"/>
      <c r="D38" s="361"/>
      <c r="E38" s="196"/>
      <c r="F38" s="197"/>
      <c r="G38" s="202"/>
      <c r="H38" s="198" t="s">
        <v>142</v>
      </c>
      <c r="I38" s="199"/>
      <c r="J38" s="200"/>
      <c r="K38" s="200"/>
      <c r="L38" s="201"/>
    </row>
    <row r="39" spans="1:12" s="125" customFormat="1" ht="28.5" customHeight="1" x14ac:dyDescent="0.2">
      <c r="A39" s="78">
        <v>36</v>
      </c>
      <c r="B39" s="215" t="s">
        <v>577</v>
      </c>
      <c r="C39" s="195"/>
      <c r="D39" s="361"/>
      <c r="E39" s="196"/>
      <c r="F39" s="197"/>
      <c r="G39" s="202"/>
      <c r="H39" s="198" t="s">
        <v>142</v>
      </c>
      <c r="I39" s="199"/>
      <c r="J39" s="200"/>
      <c r="K39" s="200"/>
      <c r="L39" s="201"/>
    </row>
    <row r="40" spans="1:12" s="125" customFormat="1" ht="28.5" customHeight="1" x14ac:dyDescent="0.2">
      <c r="A40" s="78">
        <v>37</v>
      </c>
      <c r="B40" s="215" t="s">
        <v>577</v>
      </c>
      <c r="C40" s="195"/>
      <c r="D40" s="361"/>
      <c r="E40" s="196"/>
      <c r="F40" s="197"/>
      <c r="G40" s="202"/>
      <c r="H40" s="198" t="s">
        <v>142</v>
      </c>
      <c r="I40" s="199"/>
      <c r="J40" s="200"/>
      <c r="K40" s="200"/>
      <c r="L40" s="201"/>
    </row>
    <row r="41" spans="1:12" s="125" customFormat="1" ht="28.5" customHeight="1" x14ac:dyDescent="0.2">
      <c r="A41" s="78">
        <v>38</v>
      </c>
      <c r="B41" s="215" t="s">
        <v>577</v>
      </c>
      <c r="C41" s="195"/>
      <c r="D41" s="361"/>
      <c r="E41" s="196"/>
      <c r="F41" s="197"/>
      <c r="G41" s="202"/>
      <c r="H41" s="198" t="s">
        <v>142</v>
      </c>
      <c r="I41" s="199"/>
      <c r="J41" s="200"/>
      <c r="K41" s="200"/>
      <c r="L41" s="201"/>
    </row>
    <row r="42" spans="1:12" s="125" customFormat="1" ht="28.5" customHeight="1" x14ac:dyDescent="0.2">
      <c r="A42" s="78">
        <v>39</v>
      </c>
      <c r="B42" s="215" t="s">
        <v>577</v>
      </c>
      <c r="C42" s="195"/>
      <c r="D42" s="361"/>
      <c r="E42" s="196"/>
      <c r="F42" s="197"/>
      <c r="G42" s="202"/>
      <c r="H42" s="198" t="s">
        <v>142</v>
      </c>
      <c r="I42" s="199"/>
      <c r="J42" s="200"/>
      <c r="K42" s="200"/>
      <c r="L42" s="201"/>
    </row>
    <row r="43" spans="1:12" s="125" customFormat="1" ht="28.5" customHeight="1" x14ac:dyDescent="0.2">
      <c r="A43" s="78">
        <v>40</v>
      </c>
      <c r="B43" s="215" t="s">
        <v>577</v>
      </c>
      <c r="C43" s="195"/>
      <c r="D43" s="361"/>
      <c r="E43" s="196"/>
      <c r="F43" s="197"/>
      <c r="G43" s="202"/>
      <c r="H43" s="198" t="s">
        <v>142</v>
      </c>
      <c r="I43" s="199"/>
      <c r="J43" s="200"/>
      <c r="K43" s="200"/>
      <c r="L43" s="201"/>
    </row>
    <row r="44" spans="1:12" s="125" customFormat="1" ht="28.5" customHeight="1" x14ac:dyDescent="0.2">
      <c r="A44" s="78">
        <v>41</v>
      </c>
      <c r="B44" s="215" t="s">
        <v>577</v>
      </c>
      <c r="C44" s="195"/>
      <c r="D44" s="361"/>
      <c r="E44" s="196"/>
      <c r="F44" s="197"/>
      <c r="G44" s="202"/>
      <c r="H44" s="198" t="s">
        <v>142</v>
      </c>
      <c r="I44" s="199"/>
      <c r="J44" s="200"/>
      <c r="K44" s="200"/>
      <c r="L44" s="201"/>
    </row>
    <row r="45" spans="1:12" s="125" customFormat="1" ht="28.5" customHeight="1" x14ac:dyDescent="0.2">
      <c r="A45" s="78">
        <v>42</v>
      </c>
      <c r="B45" s="215" t="s">
        <v>578</v>
      </c>
      <c r="C45" s="123"/>
      <c r="D45" s="368"/>
      <c r="E45" s="287"/>
      <c r="F45" s="288"/>
      <c r="G45" s="289"/>
      <c r="H45" s="290" t="s">
        <v>310</v>
      </c>
      <c r="I45" s="169"/>
      <c r="J45" s="291"/>
      <c r="K45" s="291"/>
      <c r="L45" s="292"/>
    </row>
    <row r="46" spans="1:12" s="125" customFormat="1" ht="28.5" customHeight="1" x14ac:dyDescent="0.2">
      <c r="A46" s="78">
        <v>43</v>
      </c>
      <c r="B46" s="215" t="s">
        <v>578</v>
      </c>
      <c r="C46" s="123"/>
      <c r="D46" s="368"/>
      <c r="E46" s="287"/>
      <c r="F46" s="288"/>
      <c r="G46" s="289"/>
      <c r="H46" s="290" t="s">
        <v>310</v>
      </c>
      <c r="I46" s="169"/>
      <c r="J46" s="291"/>
      <c r="K46" s="291"/>
      <c r="L46" s="292"/>
    </row>
    <row r="47" spans="1:12" s="125" customFormat="1" ht="28.5" customHeight="1" x14ac:dyDescent="0.2">
      <c r="A47" s="78">
        <v>44</v>
      </c>
      <c r="B47" s="215" t="s">
        <v>578</v>
      </c>
      <c r="C47" s="123"/>
      <c r="D47" s="368"/>
      <c r="E47" s="287"/>
      <c r="F47" s="288"/>
      <c r="G47" s="289"/>
      <c r="H47" s="290" t="s">
        <v>310</v>
      </c>
      <c r="I47" s="169"/>
      <c r="J47" s="291"/>
      <c r="K47" s="291"/>
      <c r="L47" s="292"/>
    </row>
    <row r="48" spans="1:12" s="125" customFormat="1" ht="28.5" customHeight="1" x14ac:dyDescent="0.2">
      <c r="A48" s="78">
        <v>45</v>
      </c>
      <c r="B48" s="215" t="s">
        <v>578</v>
      </c>
      <c r="C48" s="123"/>
      <c r="D48" s="368"/>
      <c r="E48" s="287"/>
      <c r="F48" s="288"/>
      <c r="G48" s="289"/>
      <c r="H48" s="290" t="s">
        <v>310</v>
      </c>
      <c r="I48" s="169"/>
      <c r="J48" s="291"/>
      <c r="K48" s="291"/>
      <c r="L48" s="292"/>
    </row>
    <row r="49" spans="1:12" s="125" customFormat="1" ht="28.5" customHeight="1" x14ac:dyDescent="0.2">
      <c r="A49" s="78">
        <v>46</v>
      </c>
      <c r="B49" s="215" t="s">
        <v>578</v>
      </c>
      <c r="C49" s="123"/>
      <c r="D49" s="368"/>
      <c r="E49" s="287"/>
      <c r="F49" s="288"/>
      <c r="G49" s="289"/>
      <c r="H49" s="290" t="s">
        <v>310</v>
      </c>
      <c r="I49" s="169"/>
      <c r="J49" s="291"/>
      <c r="K49" s="291"/>
      <c r="L49" s="292"/>
    </row>
    <row r="50" spans="1:12" s="125" customFormat="1" ht="28.5" customHeight="1" x14ac:dyDescent="0.2">
      <c r="A50" s="78">
        <v>47</v>
      </c>
      <c r="B50" s="215" t="s">
        <v>578</v>
      </c>
      <c r="C50" s="123"/>
      <c r="D50" s="368"/>
      <c r="E50" s="287"/>
      <c r="F50" s="288"/>
      <c r="G50" s="289"/>
      <c r="H50" s="290" t="s">
        <v>310</v>
      </c>
      <c r="I50" s="169"/>
      <c r="J50" s="291"/>
      <c r="K50" s="291"/>
      <c r="L50" s="292"/>
    </row>
    <row r="51" spans="1:12" s="125" customFormat="1" ht="28.5" customHeight="1" x14ac:dyDescent="0.2">
      <c r="A51" s="78">
        <v>48</v>
      </c>
      <c r="B51" s="215" t="s">
        <v>578</v>
      </c>
      <c r="C51" s="123"/>
      <c r="D51" s="368"/>
      <c r="E51" s="287"/>
      <c r="F51" s="288"/>
      <c r="G51" s="289"/>
      <c r="H51" s="290" t="s">
        <v>310</v>
      </c>
      <c r="I51" s="169"/>
      <c r="J51" s="291"/>
      <c r="K51" s="291"/>
      <c r="L51" s="292"/>
    </row>
    <row r="52" spans="1:12" s="125" customFormat="1" ht="28.5" customHeight="1" x14ac:dyDescent="0.2">
      <c r="A52" s="78">
        <v>49</v>
      </c>
      <c r="B52" s="215" t="s">
        <v>578</v>
      </c>
      <c r="C52" s="123"/>
      <c r="D52" s="368"/>
      <c r="E52" s="287"/>
      <c r="F52" s="288"/>
      <c r="G52" s="289"/>
      <c r="H52" s="290" t="s">
        <v>310</v>
      </c>
      <c r="I52" s="169"/>
      <c r="J52" s="291"/>
      <c r="K52" s="291"/>
      <c r="L52" s="292"/>
    </row>
    <row r="53" spans="1:12" s="125" customFormat="1" ht="28.5" customHeight="1" x14ac:dyDescent="0.2">
      <c r="A53" s="78">
        <v>50</v>
      </c>
      <c r="B53" s="215" t="s">
        <v>578</v>
      </c>
      <c r="C53" s="123"/>
      <c r="D53" s="368"/>
      <c r="E53" s="287"/>
      <c r="F53" s="288"/>
      <c r="G53" s="289"/>
      <c r="H53" s="290" t="s">
        <v>310</v>
      </c>
      <c r="I53" s="169"/>
      <c r="J53" s="291"/>
      <c r="K53" s="291"/>
      <c r="L53" s="292"/>
    </row>
    <row r="54" spans="1:12" s="125" customFormat="1" ht="28.5" customHeight="1" x14ac:dyDescent="0.2">
      <c r="A54" s="78">
        <v>51</v>
      </c>
      <c r="B54" s="215" t="s">
        <v>578</v>
      </c>
      <c r="C54" s="123"/>
      <c r="D54" s="368"/>
      <c r="E54" s="287"/>
      <c r="F54" s="288"/>
      <c r="G54" s="289"/>
      <c r="H54" s="290" t="s">
        <v>310</v>
      </c>
      <c r="I54" s="169"/>
      <c r="J54" s="291"/>
      <c r="K54" s="291"/>
      <c r="L54" s="292"/>
    </row>
    <row r="55" spans="1:12" s="125" customFormat="1" ht="28.5" customHeight="1" x14ac:dyDescent="0.2">
      <c r="A55" s="78">
        <v>52</v>
      </c>
      <c r="B55" s="215" t="s">
        <v>578</v>
      </c>
      <c r="C55" s="123"/>
      <c r="D55" s="368"/>
      <c r="E55" s="287"/>
      <c r="F55" s="288"/>
      <c r="G55" s="289"/>
      <c r="H55" s="290" t="s">
        <v>310</v>
      </c>
      <c r="I55" s="169"/>
      <c r="J55" s="291"/>
      <c r="K55" s="291"/>
      <c r="L55" s="292"/>
    </row>
    <row r="56" spans="1:12" s="125" customFormat="1" ht="28.5" customHeight="1" x14ac:dyDescent="0.2">
      <c r="A56" s="78">
        <v>53</v>
      </c>
      <c r="B56" s="215" t="s">
        <v>578</v>
      </c>
      <c r="C56" s="123"/>
      <c r="D56" s="368"/>
      <c r="E56" s="287"/>
      <c r="F56" s="288"/>
      <c r="G56" s="289"/>
      <c r="H56" s="290" t="s">
        <v>310</v>
      </c>
      <c r="I56" s="169"/>
      <c r="J56" s="291"/>
      <c r="K56" s="291"/>
      <c r="L56" s="292"/>
    </row>
    <row r="57" spans="1:12" s="125" customFormat="1" ht="28.5" customHeight="1" x14ac:dyDescent="0.2">
      <c r="A57" s="78">
        <v>54</v>
      </c>
      <c r="B57" s="215" t="s">
        <v>578</v>
      </c>
      <c r="C57" s="123"/>
      <c r="D57" s="368"/>
      <c r="E57" s="287"/>
      <c r="F57" s="288"/>
      <c r="G57" s="289"/>
      <c r="H57" s="290" t="s">
        <v>310</v>
      </c>
      <c r="I57" s="169"/>
      <c r="J57" s="291"/>
      <c r="K57" s="291"/>
      <c r="L57" s="292"/>
    </row>
    <row r="58" spans="1:12" s="125" customFormat="1" ht="28.5" customHeight="1" x14ac:dyDescent="0.2">
      <c r="A58" s="78">
        <v>55</v>
      </c>
      <c r="B58" s="215" t="s">
        <v>578</v>
      </c>
      <c r="C58" s="123"/>
      <c r="D58" s="368"/>
      <c r="E58" s="287"/>
      <c r="F58" s="288"/>
      <c r="G58" s="289"/>
      <c r="H58" s="290" t="s">
        <v>310</v>
      </c>
      <c r="I58" s="169"/>
      <c r="J58" s="291"/>
      <c r="K58" s="291"/>
      <c r="L58" s="292"/>
    </row>
    <row r="59" spans="1:12" s="125" customFormat="1" ht="28.5" customHeight="1" x14ac:dyDescent="0.2">
      <c r="A59" s="78">
        <v>56</v>
      </c>
      <c r="B59" s="215" t="s">
        <v>578</v>
      </c>
      <c r="C59" s="123"/>
      <c r="D59" s="368"/>
      <c r="E59" s="287"/>
      <c r="F59" s="288"/>
      <c r="G59" s="289"/>
      <c r="H59" s="290" t="s">
        <v>310</v>
      </c>
      <c r="I59" s="169"/>
      <c r="J59" s="291"/>
      <c r="K59" s="291"/>
      <c r="L59" s="292"/>
    </row>
    <row r="60" spans="1:12" s="125" customFormat="1" ht="28.5" customHeight="1" x14ac:dyDescent="0.2">
      <c r="A60" s="78">
        <v>57</v>
      </c>
      <c r="B60" s="215" t="s">
        <v>578</v>
      </c>
      <c r="C60" s="123"/>
      <c r="D60" s="368"/>
      <c r="E60" s="287"/>
      <c r="F60" s="288"/>
      <c r="G60" s="289"/>
      <c r="H60" s="290" t="s">
        <v>310</v>
      </c>
      <c r="I60" s="169"/>
      <c r="J60" s="291"/>
      <c r="K60" s="291"/>
      <c r="L60" s="292"/>
    </row>
    <row r="61" spans="1:12" s="125" customFormat="1" ht="28.5" customHeight="1" x14ac:dyDescent="0.2">
      <c r="A61" s="78">
        <v>58</v>
      </c>
      <c r="B61" s="215" t="s">
        <v>578</v>
      </c>
      <c r="C61" s="123"/>
      <c r="D61" s="368"/>
      <c r="E61" s="287"/>
      <c r="F61" s="288"/>
      <c r="G61" s="289"/>
      <c r="H61" s="290" t="s">
        <v>310</v>
      </c>
      <c r="I61" s="169"/>
      <c r="J61" s="291"/>
      <c r="K61" s="291"/>
      <c r="L61" s="292"/>
    </row>
    <row r="62" spans="1:12" s="125" customFormat="1" ht="28.5" customHeight="1" x14ac:dyDescent="0.2">
      <c r="A62" s="78">
        <v>59</v>
      </c>
      <c r="B62" s="215" t="s">
        <v>578</v>
      </c>
      <c r="C62" s="123"/>
      <c r="D62" s="368"/>
      <c r="E62" s="287"/>
      <c r="F62" s="288"/>
      <c r="G62" s="289"/>
      <c r="H62" s="290" t="s">
        <v>310</v>
      </c>
      <c r="I62" s="169"/>
      <c r="J62" s="291"/>
      <c r="K62" s="291"/>
      <c r="L62" s="292"/>
    </row>
    <row r="63" spans="1:12" s="125" customFormat="1" ht="28.5" customHeight="1" x14ac:dyDescent="0.2">
      <c r="A63" s="78">
        <v>60</v>
      </c>
      <c r="B63" s="215" t="s">
        <v>578</v>
      </c>
      <c r="C63" s="123"/>
      <c r="D63" s="368"/>
      <c r="E63" s="287"/>
      <c r="F63" s="288"/>
      <c r="G63" s="289"/>
      <c r="H63" s="290" t="s">
        <v>310</v>
      </c>
      <c r="I63" s="169"/>
      <c r="J63" s="291"/>
      <c r="K63" s="291"/>
      <c r="L63" s="292"/>
    </row>
    <row r="64" spans="1:12" s="125" customFormat="1" ht="28.5" customHeight="1" x14ac:dyDescent="0.2">
      <c r="A64" s="78">
        <v>61</v>
      </c>
      <c r="B64" s="215" t="s">
        <v>578</v>
      </c>
      <c r="C64" s="123"/>
      <c r="D64" s="368"/>
      <c r="E64" s="287"/>
      <c r="F64" s="288"/>
      <c r="G64" s="289"/>
      <c r="H64" s="290" t="s">
        <v>310</v>
      </c>
      <c r="I64" s="169"/>
      <c r="J64" s="291"/>
      <c r="K64" s="291"/>
      <c r="L64" s="292"/>
    </row>
    <row r="65" spans="1:12" s="125" customFormat="1" ht="28.5" customHeight="1" x14ac:dyDescent="0.2">
      <c r="A65" s="78">
        <v>62</v>
      </c>
      <c r="B65" s="215" t="s">
        <v>578</v>
      </c>
      <c r="C65" s="123"/>
      <c r="D65" s="368"/>
      <c r="E65" s="287"/>
      <c r="F65" s="288"/>
      <c r="G65" s="289"/>
      <c r="H65" s="290" t="s">
        <v>310</v>
      </c>
      <c r="I65" s="169"/>
      <c r="J65" s="291"/>
      <c r="K65" s="291"/>
      <c r="L65" s="292"/>
    </row>
    <row r="66" spans="1:12" s="125" customFormat="1" ht="28.5" customHeight="1" x14ac:dyDescent="0.2">
      <c r="A66" s="78">
        <v>63</v>
      </c>
      <c r="B66" s="215" t="s">
        <v>578</v>
      </c>
      <c r="C66" s="123"/>
      <c r="D66" s="368"/>
      <c r="E66" s="287"/>
      <c r="F66" s="288"/>
      <c r="G66" s="289"/>
      <c r="H66" s="290" t="s">
        <v>310</v>
      </c>
      <c r="I66" s="169"/>
      <c r="J66" s="291"/>
      <c r="K66" s="291"/>
      <c r="L66" s="292"/>
    </row>
    <row r="67" spans="1:12" s="125" customFormat="1" ht="28.5" customHeight="1" x14ac:dyDescent="0.2">
      <c r="A67" s="78">
        <v>64</v>
      </c>
      <c r="B67" s="215" t="s">
        <v>578</v>
      </c>
      <c r="C67" s="123"/>
      <c r="D67" s="368"/>
      <c r="E67" s="287"/>
      <c r="F67" s="288"/>
      <c r="G67" s="289"/>
      <c r="H67" s="290" t="s">
        <v>310</v>
      </c>
      <c r="I67" s="169"/>
      <c r="J67" s="291"/>
      <c r="K67" s="291"/>
      <c r="L67" s="292"/>
    </row>
    <row r="68" spans="1:12" s="125" customFormat="1" ht="28.5" customHeight="1" x14ac:dyDescent="0.2">
      <c r="A68" s="78">
        <v>65</v>
      </c>
      <c r="B68" s="215" t="s">
        <v>578</v>
      </c>
      <c r="C68" s="123"/>
      <c r="D68" s="368"/>
      <c r="E68" s="287"/>
      <c r="F68" s="288"/>
      <c r="G68" s="289"/>
      <c r="H68" s="290" t="s">
        <v>310</v>
      </c>
      <c r="I68" s="169"/>
      <c r="J68" s="291"/>
      <c r="K68" s="291"/>
      <c r="L68" s="292"/>
    </row>
    <row r="69" spans="1:12" s="125" customFormat="1" ht="28.5" customHeight="1" x14ac:dyDescent="0.2">
      <c r="A69" s="78">
        <v>66</v>
      </c>
      <c r="B69" s="215" t="s">
        <v>578</v>
      </c>
      <c r="C69" s="123"/>
      <c r="D69" s="368"/>
      <c r="E69" s="287"/>
      <c r="F69" s="288"/>
      <c r="G69" s="289"/>
      <c r="H69" s="290" t="s">
        <v>310</v>
      </c>
      <c r="I69" s="169"/>
      <c r="J69" s="291"/>
      <c r="K69" s="291"/>
      <c r="L69" s="292"/>
    </row>
    <row r="70" spans="1:12" s="125" customFormat="1" ht="28.5" customHeight="1" x14ac:dyDescent="0.2">
      <c r="A70" s="78">
        <v>67</v>
      </c>
      <c r="B70" s="215" t="s">
        <v>578</v>
      </c>
      <c r="C70" s="123"/>
      <c r="D70" s="368"/>
      <c r="E70" s="287"/>
      <c r="F70" s="288"/>
      <c r="G70" s="289"/>
      <c r="H70" s="290" t="s">
        <v>310</v>
      </c>
      <c r="I70" s="169"/>
      <c r="J70" s="291"/>
      <c r="K70" s="291"/>
      <c r="L70" s="292"/>
    </row>
    <row r="71" spans="1:12" s="125" customFormat="1" ht="28.5" customHeight="1" x14ac:dyDescent="0.2">
      <c r="A71" s="78">
        <v>68</v>
      </c>
      <c r="B71" s="215" t="s">
        <v>578</v>
      </c>
      <c r="C71" s="123"/>
      <c r="D71" s="368"/>
      <c r="E71" s="287"/>
      <c r="F71" s="288"/>
      <c r="G71" s="289"/>
      <c r="H71" s="290" t="s">
        <v>310</v>
      </c>
      <c r="I71" s="169"/>
      <c r="J71" s="291"/>
      <c r="K71" s="291"/>
      <c r="L71" s="292"/>
    </row>
    <row r="72" spans="1:12" s="125" customFormat="1" ht="28.5" customHeight="1" x14ac:dyDescent="0.2">
      <c r="A72" s="78">
        <v>69</v>
      </c>
      <c r="B72" s="215" t="s">
        <v>578</v>
      </c>
      <c r="C72" s="123"/>
      <c r="D72" s="368"/>
      <c r="E72" s="287"/>
      <c r="F72" s="288"/>
      <c r="G72" s="289"/>
      <c r="H72" s="290" t="s">
        <v>310</v>
      </c>
      <c r="I72" s="169"/>
      <c r="J72" s="291"/>
      <c r="K72" s="291"/>
      <c r="L72" s="292"/>
    </row>
    <row r="73" spans="1:12" s="125" customFormat="1" ht="28.5" customHeight="1" x14ac:dyDescent="0.2">
      <c r="A73" s="78">
        <v>70</v>
      </c>
      <c r="B73" s="215" t="s">
        <v>578</v>
      </c>
      <c r="C73" s="123"/>
      <c r="D73" s="368"/>
      <c r="E73" s="287"/>
      <c r="F73" s="288"/>
      <c r="G73" s="289"/>
      <c r="H73" s="290" t="s">
        <v>310</v>
      </c>
      <c r="I73" s="169"/>
      <c r="J73" s="291"/>
      <c r="K73" s="291"/>
      <c r="L73" s="292"/>
    </row>
    <row r="74" spans="1:12" s="125" customFormat="1" ht="28.5" customHeight="1" x14ac:dyDescent="0.2">
      <c r="A74" s="78">
        <v>71</v>
      </c>
      <c r="B74" s="215" t="s">
        <v>578</v>
      </c>
      <c r="C74" s="123"/>
      <c r="D74" s="368"/>
      <c r="E74" s="287"/>
      <c r="F74" s="288"/>
      <c r="G74" s="289"/>
      <c r="H74" s="290" t="s">
        <v>310</v>
      </c>
      <c r="I74" s="169"/>
      <c r="J74" s="291"/>
      <c r="K74" s="291"/>
      <c r="L74" s="292"/>
    </row>
    <row r="75" spans="1:12" s="125" customFormat="1" ht="28.5" customHeight="1" x14ac:dyDescent="0.2">
      <c r="A75" s="78">
        <v>72</v>
      </c>
      <c r="B75" s="215" t="s">
        <v>578</v>
      </c>
      <c r="C75" s="123"/>
      <c r="D75" s="368"/>
      <c r="E75" s="287"/>
      <c r="F75" s="288"/>
      <c r="G75" s="289"/>
      <c r="H75" s="290" t="s">
        <v>310</v>
      </c>
      <c r="I75" s="169"/>
      <c r="J75" s="291"/>
      <c r="K75" s="291"/>
      <c r="L75" s="292"/>
    </row>
    <row r="76" spans="1:12" s="125" customFormat="1" ht="28.5" customHeight="1" x14ac:dyDescent="0.2">
      <c r="A76" s="78">
        <v>73</v>
      </c>
      <c r="B76" s="215" t="s">
        <v>578</v>
      </c>
      <c r="C76" s="123"/>
      <c r="D76" s="368"/>
      <c r="E76" s="287"/>
      <c r="F76" s="288"/>
      <c r="G76" s="289"/>
      <c r="H76" s="290" t="s">
        <v>310</v>
      </c>
      <c r="I76" s="169"/>
      <c r="J76" s="291"/>
      <c r="K76" s="291"/>
      <c r="L76" s="292"/>
    </row>
    <row r="77" spans="1:12" s="125" customFormat="1" ht="28.5" customHeight="1" x14ac:dyDescent="0.2">
      <c r="A77" s="78">
        <v>74</v>
      </c>
      <c r="B77" s="215" t="s">
        <v>578</v>
      </c>
      <c r="C77" s="123"/>
      <c r="D77" s="368"/>
      <c r="E77" s="287"/>
      <c r="F77" s="288"/>
      <c r="G77" s="289"/>
      <c r="H77" s="290" t="s">
        <v>310</v>
      </c>
      <c r="I77" s="169"/>
      <c r="J77" s="291"/>
      <c r="K77" s="291"/>
      <c r="L77" s="292"/>
    </row>
    <row r="78" spans="1:12" s="125" customFormat="1" ht="28.5" customHeight="1" x14ac:dyDescent="0.2">
      <c r="A78" s="78">
        <v>75</v>
      </c>
      <c r="B78" s="215" t="s">
        <v>578</v>
      </c>
      <c r="C78" s="123"/>
      <c r="D78" s="368"/>
      <c r="E78" s="287"/>
      <c r="F78" s="288"/>
      <c r="G78" s="289"/>
      <c r="H78" s="290" t="s">
        <v>310</v>
      </c>
      <c r="I78" s="169"/>
      <c r="J78" s="291"/>
      <c r="K78" s="291"/>
      <c r="L78" s="292"/>
    </row>
    <row r="79" spans="1:12" s="125" customFormat="1" ht="28.5" customHeight="1" x14ac:dyDescent="0.2">
      <c r="A79" s="78">
        <v>76</v>
      </c>
      <c r="B79" s="215" t="s">
        <v>578</v>
      </c>
      <c r="C79" s="123"/>
      <c r="D79" s="368"/>
      <c r="E79" s="287"/>
      <c r="F79" s="288"/>
      <c r="G79" s="289"/>
      <c r="H79" s="290" t="s">
        <v>310</v>
      </c>
      <c r="I79" s="169"/>
      <c r="J79" s="291"/>
      <c r="K79" s="291"/>
      <c r="L79" s="292"/>
    </row>
    <row r="80" spans="1:12" s="125" customFormat="1" ht="28.5" customHeight="1" x14ac:dyDescent="0.2">
      <c r="A80" s="78">
        <v>77</v>
      </c>
      <c r="B80" s="215" t="s">
        <v>578</v>
      </c>
      <c r="C80" s="123"/>
      <c r="D80" s="368"/>
      <c r="E80" s="287"/>
      <c r="F80" s="288"/>
      <c r="G80" s="289"/>
      <c r="H80" s="290" t="s">
        <v>310</v>
      </c>
      <c r="I80" s="169"/>
      <c r="J80" s="291"/>
      <c r="K80" s="291"/>
      <c r="L80" s="292"/>
    </row>
    <row r="81" spans="1:12" s="125" customFormat="1" ht="28.5" customHeight="1" x14ac:dyDescent="0.2">
      <c r="A81" s="78">
        <v>78</v>
      </c>
      <c r="B81" s="215" t="s">
        <v>578</v>
      </c>
      <c r="C81" s="123"/>
      <c r="D81" s="368"/>
      <c r="E81" s="287"/>
      <c r="F81" s="288"/>
      <c r="G81" s="289"/>
      <c r="H81" s="290" t="s">
        <v>310</v>
      </c>
      <c r="I81" s="169"/>
      <c r="J81" s="291"/>
      <c r="K81" s="291"/>
      <c r="L81" s="292"/>
    </row>
    <row r="82" spans="1:12" s="125" customFormat="1" ht="28.5" customHeight="1" x14ac:dyDescent="0.2">
      <c r="A82" s="78">
        <v>79</v>
      </c>
      <c r="B82" s="215" t="s">
        <v>578</v>
      </c>
      <c r="C82" s="123"/>
      <c r="D82" s="368"/>
      <c r="E82" s="287"/>
      <c r="F82" s="288"/>
      <c r="G82" s="289"/>
      <c r="H82" s="290" t="s">
        <v>310</v>
      </c>
      <c r="I82" s="169"/>
      <c r="J82" s="291"/>
      <c r="K82" s="291"/>
      <c r="L82" s="292"/>
    </row>
    <row r="83" spans="1:12" s="125" customFormat="1" ht="28.5" customHeight="1" x14ac:dyDescent="0.2">
      <c r="A83" s="78">
        <v>80</v>
      </c>
      <c r="B83" s="215" t="s">
        <v>578</v>
      </c>
      <c r="C83" s="123"/>
      <c r="D83" s="368"/>
      <c r="E83" s="287"/>
      <c r="F83" s="288"/>
      <c r="G83" s="289"/>
      <c r="H83" s="290" t="s">
        <v>310</v>
      </c>
      <c r="I83" s="169"/>
      <c r="J83" s="291"/>
      <c r="K83" s="291"/>
      <c r="L83" s="292"/>
    </row>
    <row r="84" spans="1:12" s="125" customFormat="1" ht="28.5" customHeight="1" x14ac:dyDescent="0.2">
      <c r="A84" s="78">
        <v>81</v>
      </c>
      <c r="B84" s="215" t="s">
        <v>578</v>
      </c>
      <c r="C84" s="123"/>
      <c r="D84" s="368"/>
      <c r="E84" s="287"/>
      <c r="F84" s="288"/>
      <c r="G84" s="289"/>
      <c r="H84" s="290" t="s">
        <v>310</v>
      </c>
      <c r="I84" s="169"/>
      <c r="J84" s="291"/>
      <c r="K84" s="291"/>
      <c r="L84" s="292"/>
    </row>
    <row r="85" spans="1:12" s="125" customFormat="1" ht="28.5" customHeight="1" x14ac:dyDescent="0.2">
      <c r="A85" s="78">
        <v>82</v>
      </c>
      <c r="B85" s="215" t="s">
        <v>50</v>
      </c>
      <c r="C85" s="195">
        <v>120</v>
      </c>
      <c r="D85" s="361">
        <v>23501194948</v>
      </c>
      <c r="E85" s="196">
        <v>37015</v>
      </c>
      <c r="F85" s="197" t="s">
        <v>566</v>
      </c>
      <c r="G85" s="202" t="s">
        <v>567</v>
      </c>
      <c r="H85" s="198" t="s">
        <v>311</v>
      </c>
      <c r="I85" s="199">
        <v>10410</v>
      </c>
      <c r="J85" s="200" t="s">
        <v>565</v>
      </c>
      <c r="K85" s="200" t="s">
        <v>569</v>
      </c>
      <c r="L85" s="201"/>
    </row>
    <row r="86" spans="1:12" s="125" customFormat="1" ht="28.5" customHeight="1" x14ac:dyDescent="0.2">
      <c r="A86" s="78">
        <v>83</v>
      </c>
      <c r="B86" s="215" t="s">
        <v>51</v>
      </c>
      <c r="C86" s="195">
        <v>121</v>
      </c>
      <c r="D86" s="361">
        <v>33278225844</v>
      </c>
      <c r="E86" s="196">
        <v>36932</v>
      </c>
      <c r="F86" s="197" t="s">
        <v>568</v>
      </c>
      <c r="G86" s="202" t="s">
        <v>567</v>
      </c>
      <c r="H86" s="198" t="s">
        <v>311</v>
      </c>
      <c r="I86" s="199">
        <v>10300</v>
      </c>
      <c r="J86" s="200" t="s">
        <v>565</v>
      </c>
      <c r="K86" s="200" t="s">
        <v>575</v>
      </c>
      <c r="L86" s="201"/>
    </row>
    <row r="87" spans="1:12" s="125" customFormat="1" ht="28.5" customHeight="1" x14ac:dyDescent="0.2">
      <c r="A87" s="78">
        <v>84</v>
      </c>
      <c r="B87" s="215" t="s">
        <v>579</v>
      </c>
      <c r="C87" s="195"/>
      <c r="D87" s="361"/>
      <c r="E87" s="196"/>
      <c r="F87" s="197"/>
      <c r="G87" s="202"/>
      <c r="H87" s="198" t="s">
        <v>311</v>
      </c>
      <c r="I87" s="199"/>
      <c r="J87" s="200"/>
      <c r="K87" s="200"/>
      <c r="L87" s="201"/>
    </row>
    <row r="88" spans="1:12" s="125" customFormat="1" ht="28.5" customHeight="1" x14ac:dyDescent="0.2">
      <c r="A88" s="78">
        <v>85</v>
      </c>
      <c r="B88" s="215" t="s">
        <v>579</v>
      </c>
      <c r="C88" s="195"/>
      <c r="D88" s="361"/>
      <c r="E88" s="196"/>
      <c r="F88" s="197"/>
      <c r="G88" s="202"/>
      <c r="H88" s="198" t="s">
        <v>311</v>
      </c>
      <c r="I88" s="199"/>
      <c r="J88" s="200"/>
      <c r="K88" s="200"/>
      <c r="L88" s="201"/>
    </row>
    <row r="89" spans="1:12" s="125" customFormat="1" ht="28.5" customHeight="1" x14ac:dyDescent="0.2">
      <c r="A89" s="78">
        <v>86</v>
      </c>
      <c r="B89" s="215" t="s">
        <v>579</v>
      </c>
      <c r="C89" s="195"/>
      <c r="D89" s="361"/>
      <c r="E89" s="196"/>
      <c r="F89" s="197"/>
      <c r="G89" s="202"/>
      <c r="H89" s="198" t="s">
        <v>311</v>
      </c>
      <c r="I89" s="199"/>
      <c r="J89" s="200"/>
      <c r="K89" s="200"/>
      <c r="L89" s="201"/>
    </row>
    <row r="90" spans="1:12" s="125" customFormat="1" ht="28.5" customHeight="1" x14ac:dyDescent="0.2">
      <c r="A90" s="78">
        <v>87</v>
      </c>
      <c r="B90" s="215" t="s">
        <v>579</v>
      </c>
      <c r="C90" s="195"/>
      <c r="D90" s="361"/>
      <c r="E90" s="196"/>
      <c r="F90" s="197"/>
      <c r="G90" s="202"/>
      <c r="H90" s="198" t="s">
        <v>311</v>
      </c>
      <c r="I90" s="199"/>
      <c r="J90" s="200"/>
      <c r="K90" s="200"/>
      <c r="L90" s="201"/>
    </row>
    <row r="91" spans="1:12" s="125" customFormat="1" ht="28.5" customHeight="1" x14ac:dyDescent="0.2">
      <c r="A91" s="78">
        <v>88</v>
      </c>
      <c r="B91" s="215" t="s">
        <v>579</v>
      </c>
      <c r="C91" s="195"/>
      <c r="D91" s="361"/>
      <c r="E91" s="196"/>
      <c r="F91" s="197"/>
      <c r="G91" s="202"/>
      <c r="H91" s="198" t="s">
        <v>311</v>
      </c>
      <c r="I91" s="199"/>
      <c r="J91" s="200"/>
      <c r="K91" s="200"/>
      <c r="L91" s="201"/>
    </row>
    <row r="92" spans="1:12" s="125" customFormat="1" ht="28.5" customHeight="1" x14ac:dyDescent="0.2">
      <c r="A92" s="78">
        <v>89</v>
      </c>
      <c r="B92" s="215" t="s">
        <v>579</v>
      </c>
      <c r="C92" s="195"/>
      <c r="D92" s="361"/>
      <c r="E92" s="196"/>
      <c r="F92" s="197"/>
      <c r="G92" s="202"/>
      <c r="H92" s="198" t="s">
        <v>311</v>
      </c>
      <c r="I92" s="199"/>
      <c r="J92" s="200"/>
      <c r="K92" s="200"/>
      <c r="L92" s="201"/>
    </row>
    <row r="93" spans="1:12" s="125" customFormat="1" ht="28.5" customHeight="1" x14ac:dyDescent="0.2">
      <c r="A93" s="78">
        <v>90</v>
      </c>
      <c r="B93" s="215" t="s">
        <v>579</v>
      </c>
      <c r="C93" s="195"/>
      <c r="D93" s="361"/>
      <c r="E93" s="196"/>
      <c r="F93" s="197"/>
      <c r="G93" s="202"/>
      <c r="H93" s="198" t="s">
        <v>311</v>
      </c>
      <c r="I93" s="199"/>
      <c r="J93" s="200"/>
      <c r="K93" s="200"/>
      <c r="L93" s="201"/>
    </row>
    <row r="94" spans="1:12" s="125" customFormat="1" ht="28.5" customHeight="1" x14ac:dyDescent="0.2">
      <c r="A94" s="78">
        <v>91</v>
      </c>
      <c r="B94" s="215" t="s">
        <v>579</v>
      </c>
      <c r="C94" s="195"/>
      <c r="D94" s="361"/>
      <c r="E94" s="196"/>
      <c r="F94" s="197"/>
      <c r="G94" s="202"/>
      <c r="H94" s="198" t="s">
        <v>311</v>
      </c>
      <c r="I94" s="199"/>
      <c r="J94" s="200"/>
      <c r="K94" s="200"/>
      <c r="L94" s="201"/>
    </row>
    <row r="95" spans="1:12" s="125" customFormat="1" ht="28.5" customHeight="1" x14ac:dyDescent="0.2">
      <c r="A95" s="78">
        <v>92</v>
      </c>
      <c r="B95" s="215" t="s">
        <v>579</v>
      </c>
      <c r="C95" s="195"/>
      <c r="D95" s="361"/>
      <c r="E95" s="196"/>
      <c r="F95" s="197"/>
      <c r="G95" s="202"/>
      <c r="H95" s="198" t="s">
        <v>311</v>
      </c>
      <c r="I95" s="199"/>
      <c r="J95" s="200"/>
      <c r="K95" s="200"/>
      <c r="L95" s="201"/>
    </row>
    <row r="96" spans="1:12" s="125" customFormat="1" ht="28.5" customHeight="1" x14ac:dyDescent="0.2">
      <c r="A96" s="78">
        <v>93</v>
      </c>
      <c r="B96" s="215" t="s">
        <v>579</v>
      </c>
      <c r="C96" s="195"/>
      <c r="D96" s="361"/>
      <c r="E96" s="196"/>
      <c r="F96" s="197"/>
      <c r="G96" s="202"/>
      <c r="H96" s="198" t="s">
        <v>311</v>
      </c>
      <c r="I96" s="199"/>
      <c r="J96" s="200"/>
      <c r="K96" s="200"/>
      <c r="L96" s="201"/>
    </row>
    <row r="97" spans="1:12" s="125" customFormat="1" ht="28.5" customHeight="1" x14ac:dyDescent="0.2">
      <c r="A97" s="78">
        <v>94</v>
      </c>
      <c r="B97" s="215" t="s">
        <v>579</v>
      </c>
      <c r="C97" s="195"/>
      <c r="D97" s="361"/>
      <c r="E97" s="196"/>
      <c r="F97" s="197"/>
      <c r="G97" s="202"/>
      <c r="H97" s="198" t="s">
        <v>311</v>
      </c>
      <c r="I97" s="199"/>
      <c r="J97" s="200"/>
      <c r="K97" s="200"/>
      <c r="L97" s="201"/>
    </row>
    <row r="98" spans="1:12" s="125" customFormat="1" ht="28.5" customHeight="1" x14ac:dyDescent="0.2">
      <c r="A98" s="78">
        <v>95</v>
      </c>
      <c r="B98" s="215" t="s">
        <v>579</v>
      </c>
      <c r="C98" s="195"/>
      <c r="D98" s="361"/>
      <c r="E98" s="196"/>
      <c r="F98" s="197"/>
      <c r="G98" s="202"/>
      <c r="H98" s="198" t="s">
        <v>311</v>
      </c>
      <c r="I98" s="199"/>
      <c r="J98" s="200"/>
      <c r="K98" s="200"/>
      <c r="L98" s="201"/>
    </row>
    <row r="99" spans="1:12" s="125" customFormat="1" ht="28.5" customHeight="1" x14ac:dyDescent="0.2">
      <c r="A99" s="78">
        <v>96</v>
      </c>
      <c r="B99" s="215" t="s">
        <v>579</v>
      </c>
      <c r="C99" s="195"/>
      <c r="D99" s="361"/>
      <c r="E99" s="196"/>
      <c r="F99" s="197"/>
      <c r="G99" s="202"/>
      <c r="H99" s="198" t="s">
        <v>311</v>
      </c>
      <c r="I99" s="199"/>
      <c r="J99" s="200"/>
      <c r="K99" s="200"/>
      <c r="L99" s="201"/>
    </row>
    <row r="100" spans="1:12" s="125" customFormat="1" ht="28.5" customHeight="1" x14ac:dyDescent="0.2">
      <c r="A100" s="78">
        <v>97</v>
      </c>
      <c r="B100" s="215" t="s">
        <v>579</v>
      </c>
      <c r="C100" s="195"/>
      <c r="D100" s="361"/>
      <c r="E100" s="196"/>
      <c r="F100" s="197"/>
      <c r="G100" s="202"/>
      <c r="H100" s="198" t="s">
        <v>311</v>
      </c>
      <c r="I100" s="199"/>
      <c r="J100" s="200"/>
      <c r="K100" s="200"/>
      <c r="L100" s="201"/>
    </row>
    <row r="101" spans="1:12" s="125" customFormat="1" ht="28.5" customHeight="1" x14ac:dyDescent="0.2">
      <c r="A101" s="78">
        <v>98</v>
      </c>
      <c r="B101" s="215" t="s">
        <v>579</v>
      </c>
      <c r="C101" s="195"/>
      <c r="D101" s="361"/>
      <c r="E101" s="196"/>
      <c r="F101" s="197"/>
      <c r="G101" s="202"/>
      <c r="H101" s="198" t="s">
        <v>311</v>
      </c>
      <c r="I101" s="199"/>
      <c r="J101" s="200"/>
      <c r="K101" s="200"/>
      <c r="L101" s="201"/>
    </row>
    <row r="102" spans="1:12" s="125" customFormat="1" ht="28.5" customHeight="1" x14ac:dyDescent="0.2">
      <c r="A102" s="78">
        <v>99</v>
      </c>
      <c r="B102" s="215" t="s">
        <v>579</v>
      </c>
      <c r="C102" s="195"/>
      <c r="D102" s="361"/>
      <c r="E102" s="196"/>
      <c r="F102" s="197"/>
      <c r="G102" s="202"/>
      <c r="H102" s="198" t="s">
        <v>311</v>
      </c>
      <c r="I102" s="199"/>
      <c r="J102" s="200"/>
      <c r="K102" s="200"/>
      <c r="L102" s="201"/>
    </row>
    <row r="103" spans="1:12" s="125" customFormat="1" ht="28.5" customHeight="1" x14ac:dyDescent="0.2">
      <c r="A103" s="78">
        <v>100</v>
      </c>
      <c r="B103" s="215" t="s">
        <v>579</v>
      </c>
      <c r="C103" s="195"/>
      <c r="D103" s="361"/>
      <c r="E103" s="196"/>
      <c r="F103" s="197"/>
      <c r="G103" s="202"/>
      <c r="H103" s="198" t="s">
        <v>311</v>
      </c>
      <c r="I103" s="199"/>
      <c r="J103" s="200"/>
      <c r="K103" s="200"/>
      <c r="L103" s="201"/>
    </row>
    <row r="104" spans="1:12" s="125" customFormat="1" ht="28.5" customHeight="1" x14ac:dyDescent="0.2">
      <c r="A104" s="78">
        <v>101</v>
      </c>
      <c r="B104" s="215" t="s">
        <v>579</v>
      </c>
      <c r="C104" s="195"/>
      <c r="D104" s="361"/>
      <c r="E104" s="196"/>
      <c r="F104" s="197"/>
      <c r="G104" s="202"/>
      <c r="H104" s="198" t="s">
        <v>311</v>
      </c>
      <c r="I104" s="199"/>
      <c r="J104" s="200"/>
      <c r="K104" s="200"/>
      <c r="L104" s="201"/>
    </row>
    <row r="105" spans="1:12" s="125" customFormat="1" ht="28.5" customHeight="1" x14ac:dyDescent="0.2">
      <c r="A105" s="78">
        <v>102</v>
      </c>
      <c r="B105" s="215" t="s">
        <v>579</v>
      </c>
      <c r="C105" s="195"/>
      <c r="D105" s="361"/>
      <c r="E105" s="196"/>
      <c r="F105" s="197"/>
      <c r="G105" s="202"/>
      <c r="H105" s="198" t="s">
        <v>311</v>
      </c>
      <c r="I105" s="199"/>
      <c r="J105" s="200"/>
      <c r="K105" s="200"/>
      <c r="L105" s="201"/>
    </row>
    <row r="106" spans="1:12" s="125" customFormat="1" ht="28.5" customHeight="1" x14ac:dyDescent="0.2">
      <c r="A106" s="78">
        <v>103</v>
      </c>
      <c r="B106" s="215" t="s">
        <v>579</v>
      </c>
      <c r="C106" s="195"/>
      <c r="D106" s="361"/>
      <c r="E106" s="196"/>
      <c r="F106" s="197"/>
      <c r="G106" s="202"/>
      <c r="H106" s="198" t="s">
        <v>311</v>
      </c>
      <c r="I106" s="199"/>
      <c r="J106" s="200"/>
      <c r="K106" s="200"/>
      <c r="L106" s="201"/>
    </row>
    <row r="107" spans="1:12" s="125" customFormat="1" ht="28.5" customHeight="1" x14ac:dyDescent="0.2">
      <c r="A107" s="78">
        <v>104</v>
      </c>
      <c r="B107" s="215" t="s">
        <v>579</v>
      </c>
      <c r="C107" s="195"/>
      <c r="D107" s="361"/>
      <c r="E107" s="196"/>
      <c r="F107" s="197"/>
      <c r="G107" s="202"/>
      <c r="H107" s="198" t="s">
        <v>311</v>
      </c>
      <c r="I107" s="199"/>
      <c r="J107" s="200"/>
      <c r="K107" s="200"/>
      <c r="L107" s="201"/>
    </row>
    <row r="108" spans="1:12" s="125" customFormat="1" ht="28.5" customHeight="1" x14ac:dyDescent="0.2">
      <c r="A108" s="78">
        <v>105</v>
      </c>
      <c r="B108" s="215" t="s">
        <v>579</v>
      </c>
      <c r="C108" s="195"/>
      <c r="D108" s="361"/>
      <c r="E108" s="196"/>
      <c r="F108" s="197"/>
      <c r="G108" s="202"/>
      <c r="H108" s="198" t="s">
        <v>311</v>
      </c>
      <c r="I108" s="199"/>
      <c r="J108" s="200"/>
      <c r="K108" s="200"/>
      <c r="L108" s="201"/>
    </row>
    <row r="109" spans="1:12" s="125" customFormat="1" ht="28.5" customHeight="1" x14ac:dyDescent="0.2">
      <c r="A109" s="78">
        <v>106</v>
      </c>
      <c r="B109" s="215" t="s">
        <v>579</v>
      </c>
      <c r="C109" s="195"/>
      <c r="D109" s="361"/>
      <c r="E109" s="196"/>
      <c r="F109" s="197"/>
      <c r="G109" s="202"/>
      <c r="H109" s="198" t="s">
        <v>311</v>
      </c>
      <c r="I109" s="199"/>
      <c r="J109" s="200"/>
      <c r="K109" s="200"/>
      <c r="L109" s="201"/>
    </row>
    <row r="110" spans="1:12" s="125" customFormat="1" ht="28.5" customHeight="1" x14ac:dyDescent="0.2">
      <c r="A110" s="78">
        <v>107</v>
      </c>
      <c r="B110" s="215" t="s">
        <v>579</v>
      </c>
      <c r="C110" s="195"/>
      <c r="D110" s="361"/>
      <c r="E110" s="196"/>
      <c r="F110" s="197"/>
      <c r="G110" s="202"/>
      <c r="H110" s="198" t="s">
        <v>311</v>
      </c>
      <c r="I110" s="199"/>
      <c r="J110" s="200"/>
      <c r="K110" s="200"/>
      <c r="L110" s="201"/>
    </row>
    <row r="111" spans="1:12" s="125" customFormat="1" ht="28.5" customHeight="1" x14ac:dyDescent="0.2">
      <c r="A111" s="78">
        <v>108</v>
      </c>
      <c r="B111" s="215" t="s">
        <v>579</v>
      </c>
      <c r="C111" s="195"/>
      <c r="D111" s="361"/>
      <c r="E111" s="196"/>
      <c r="F111" s="197"/>
      <c r="G111" s="202"/>
      <c r="H111" s="198" t="s">
        <v>311</v>
      </c>
      <c r="I111" s="199"/>
      <c r="J111" s="200"/>
      <c r="K111" s="200"/>
      <c r="L111" s="201"/>
    </row>
    <row r="112" spans="1:12" s="125" customFormat="1" ht="28.5" customHeight="1" x14ac:dyDescent="0.2">
      <c r="A112" s="78">
        <v>109</v>
      </c>
      <c r="B112" s="215" t="s">
        <v>579</v>
      </c>
      <c r="C112" s="195"/>
      <c r="D112" s="361"/>
      <c r="E112" s="196"/>
      <c r="F112" s="197"/>
      <c r="G112" s="202"/>
      <c r="H112" s="198" t="s">
        <v>311</v>
      </c>
      <c r="I112" s="199"/>
      <c r="J112" s="200"/>
      <c r="K112" s="200"/>
      <c r="L112" s="201"/>
    </row>
    <row r="113" spans="1:12" s="125" customFormat="1" ht="28.5" customHeight="1" x14ac:dyDescent="0.2">
      <c r="A113" s="78">
        <v>110</v>
      </c>
      <c r="B113" s="215" t="s">
        <v>579</v>
      </c>
      <c r="C113" s="195"/>
      <c r="D113" s="361"/>
      <c r="E113" s="196"/>
      <c r="F113" s="197"/>
      <c r="G113" s="202"/>
      <c r="H113" s="198" t="s">
        <v>311</v>
      </c>
      <c r="I113" s="199"/>
      <c r="J113" s="200"/>
      <c r="K113" s="200"/>
      <c r="L113" s="201"/>
    </row>
    <row r="114" spans="1:12" s="125" customFormat="1" ht="28.5" customHeight="1" x14ac:dyDescent="0.2">
      <c r="A114" s="78">
        <v>111</v>
      </c>
      <c r="B114" s="215" t="s">
        <v>579</v>
      </c>
      <c r="C114" s="195"/>
      <c r="D114" s="361"/>
      <c r="E114" s="196"/>
      <c r="F114" s="197"/>
      <c r="G114" s="202"/>
      <c r="H114" s="198" t="s">
        <v>311</v>
      </c>
      <c r="I114" s="199"/>
      <c r="J114" s="200"/>
      <c r="K114" s="200"/>
      <c r="L114" s="201"/>
    </row>
    <row r="115" spans="1:12" s="125" customFormat="1" ht="28.5" customHeight="1" x14ac:dyDescent="0.2">
      <c r="A115" s="78">
        <v>112</v>
      </c>
      <c r="B115" s="215" t="s">
        <v>579</v>
      </c>
      <c r="C115" s="195"/>
      <c r="D115" s="361"/>
      <c r="E115" s="196"/>
      <c r="F115" s="197"/>
      <c r="G115" s="202"/>
      <c r="H115" s="198" t="s">
        <v>311</v>
      </c>
      <c r="I115" s="199"/>
      <c r="J115" s="200"/>
      <c r="K115" s="200"/>
      <c r="L115" s="201"/>
    </row>
    <row r="116" spans="1:12" s="125" customFormat="1" ht="28.5" customHeight="1" x14ac:dyDescent="0.2">
      <c r="A116" s="78">
        <v>113</v>
      </c>
      <c r="B116" s="215" t="s">
        <v>579</v>
      </c>
      <c r="C116" s="195"/>
      <c r="D116" s="361"/>
      <c r="E116" s="196"/>
      <c r="F116" s="197"/>
      <c r="G116" s="202"/>
      <c r="H116" s="198" t="s">
        <v>311</v>
      </c>
      <c r="I116" s="199"/>
      <c r="J116" s="200"/>
      <c r="K116" s="200"/>
      <c r="L116" s="201"/>
    </row>
    <row r="117" spans="1:12" s="125" customFormat="1" ht="28.5" customHeight="1" x14ac:dyDescent="0.2">
      <c r="A117" s="78">
        <v>114</v>
      </c>
      <c r="B117" s="215" t="s">
        <v>579</v>
      </c>
      <c r="C117" s="195"/>
      <c r="D117" s="361"/>
      <c r="E117" s="196"/>
      <c r="F117" s="197"/>
      <c r="G117" s="202"/>
      <c r="H117" s="198" t="s">
        <v>311</v>
      </c>
      <c r="I117" s="199"/>
      <c r="J117" s="200"/>
      <c r="K117" s="200"/>
      <c r="L117" s="201"/>
    </row>
    <row r="118" spans="1:12" s="125" customFormat="1" ht="28.5" customHeight="1" x14ac:dyDescent="0.2">
      <c r="A118" s="78">
        <v>115</v>
      </c>
      <c r="B118" s="215" t="s">
        <v>579</v>
      </c>
      <c r="C118" s="195"/>
      <c r="D118" s="361"/>
      <c r="E118" s="196"/>
      <c r="F118" s="197"/>
      <c r="G118" s="202"/>
      <c r="H118" s="198" t="s">
        <v>311</v>
      </c>
      <c r="I118" s="199"/>
      <c r="J118" s="200"/>
      <c r="K118" s="200"/>
      <c r="L118" s="201"/>
    </row>
    <row r="119" spans="1:12" s="125" customFormat="1" ht="28.5" customHeight="1" x14ac:dyDescent="0.2">
      <c r="A119" s="78">
        <v>116</v>
      </c>
      <c r="B119" s="215" t="s">
        <v>579</v>
      </c>
      <c r="C119" s="195"/>
      <c r="D119" s="361"/>
      <c r="E119" s="196"/>
      <c r="F119" s="197"/>
      <c r="G119" s="202"/>
      <c r="H119" s="198" t="s">
        <v>311</v>
      </c>
      <c r="I119" s="199"/>
      <c r="J119" s="200"/>
      <c r="K119" s="200"/>
      <c r="L119" s="201"/>
    </row>
    <row r="120" spans="1:12" s="125" customFormat="1" ht="28.5" customHeight="1" x14ac:dyDescent="0.2">
      <c r="A120" s="78">
        <v>117</v>
      </c>
      <c r="B120" s="215" t="s">
        <v>579</v>
      </c>
      <c r="C120" s="195"/>
      <c r="D120" s="361"/>
      <c r="E120" s="196"/>
      <c r="F120" s="197"/>
      <c r="G120" s="202"/>
      <c r="H120" s="198" t="s">
        <v>311</v>
      </c>
      <c r="I120" s="199"/>
      <c r="J120" s="200"/>
      <c r="K120" s="200"/>
      <c r="L120" s="201"/>
    </row>
    <row r="121" spans="1:12" s="125" customFormat="1" ht="28.5" customHeight="1" x14ac:dyDescent="0.2">
      <c r="A121" s="78">
        <v>118</v>
      </c>
      <c r="B121" s="215" t="s">
        <v>579</v>
      </c>
      <c r="C121" s="195"/>
      <c r="D121" s="361"/>
      <c r="E121" s="196"/>
      <c r="F121" s="197"/>
      <c r="G121" s="202"/>
      <c r="H121" s="198" t="s">
        <v>311</v>
      </c>
      <c r="I121" s="199"/>
      <c r="J121" s="200"/>
      <c r="K121" s="200"/>
      <c r="L121" s="201"/>
    </row>
    <row r="122" spans="1:12" s="125" customFormat="1" ht="28.5" customHeight="1" x14ac:dyDescent="0.2">
      <c r="A122" s="78">
        <v>119</v>
      </c>
      <c r="B122" s="215" t="s">
        <v>579</v>
      </c>
      <c r="C122" s="195"/>
      <c r="D122" s="361"/>
      <c r="E122" s="196"/>
      <c r="F122" s="197"/>
      <c r="G122" s="202"/>
      <c r="H122" s="198" t="s">
        <v>311</v>
      </c>
      <c r="I122" s="199"/>
      <c r="J122" s="200"/>
      <c r="K122" s="200"/>
      <c r="L122" s="201"/>
    </row>
    <row r="123" spans="1:12" s="125" customFormat="1" ht="28.5" customHeight="1" x14ac:dyDescent="0.2">
      <c r="A123" s="78">
        <v>120</v>
      </c>
      <c r="B123" s="215" t="s">
        <v>579</v>
      </c>
      <c r="C123" s="195"/>
      <c r="D123" s="361"/>
      <c r="E123" s="196"/>
      <c r="F123" s="197"/>
      <c r="G123" s="202"/>
      <c r="H123" s="198" t="s">
        <v>311</v>
      </c>
      <c r="I123" s="199"/>
      <c r="J123" s="200"/>
      <c r="K123" s="200"/>
      <c r="L123" s="201"/>
    </row>
    <row r="124" spans="1:12" s="125" customFormat="1" ht="28.5" customHeight="1" x14ac:dyDescent="0.2">
      <c r="A124" s="78">
        <v>121</v>
      </c>
      <c r="B124" s="215" t="s">
        <v>580</v>
      </c>
      <c r="C124" s="396"/>
      <c r="D124" s="396"/>
      <c r="E124" s="397"/>
      <c r="F124" s="398"/>
      <c r="G124" s="399"/>
      <c r="H124" s="290" t="s">
        <v>116</v>
      </c>
      <c r="I124" s="400"/>
      <c r="J124" s="401"/>
      <c r="K124" s="401"/>
      <c r="L124" s="402"/>
    </row>
    <row r="125" spans="1:12" s="125" customFormat="1" ht="28.5" customHeight="1" x14ac:dyDescent="0.2">
      <c r="A125" s="78">
        <v>122</v>
      </c>
      <c r="B125" s="215" t="s">
        <v>580</v>
      </c>
      <c r="C125" s="396"/>
      <c r="D125" s="396"/>
      <c r="E125" s="397"/>
      <c r="F125" s="398"/>
      <c r="G125" s="399"/>
      <c r="H125" s="290" t="s">
        <v>116</v>
      </c>
      <c r="I125" s="400"/>
      <c r="J125" s="401"/>
      <c r="K125" s="401"/>
      <c r="L125" s="402"/>
    </row>
    <row r="126" spans="1:12" s="125" customFormat="1" ht="28.5" customHeight="1" x14ac:dyDescent="0.2">
      <c r="A126" s="78">
        <v>123</v>
      </c>
      <c r="B126" s="215" t="s">
        <v>580</v>
      </c>
      <c r="C126" s="396"/>
      <c r="D126" s="396"/>
      <c r="E126" s="397"/>
      <c r="F126" s="398"/>
      <c r="G126" s="399"/>
      <c r="H126" s="290" t="s">
        <v>116</v>
      </c>
      <c r="I126" s="400"/>
      <c r="J126" s="401"/>
      <c r="K126" s="401"/>
      <c r="L126" s="402"/>
    </row>
    <row r="127" spans="1:12" s="125" customFormat="1" ht="28.5" customHeight="1" x14ac:dyDescent="0.2">
      <c r="A127" s="78">
        <v>159</v>
      </c>
      <c r="B127" s="215" t="s">
        <v>204</v>
      </c>
      <c r="C127" s="195">
        <v>109</v>
      </c>
      <c r="D127" s="361">
        <v>49684050512</v>
      </c>
      <c r="E127" s="196">
        <v>35827</v>
      </c>
      <c r="F127" s="197" t="s">
        <v>563</v>
      </c>
      <c r="G127" s="202" t="s">
        <v>564</v>
      </c>
      <c r="H127" s="198" t="s">
        <v>241</v>
      </c>
      <c r="I127" s="199"/>
      <c r="J127" s="200" t="s">
        <v>565</v>
      </c>
      <c r="K127" s="200" t="s">
        <v>565</v>
      </c>
      <c r="L127" s="201"/>
    </row>
    <row r="128" spans="1:12" s="125" customFormat="1" ht="28.5" customHeight="1" x14ac:dyDescent="0.2">
      <c r="A128" s="78">
        <v>160</v>
      </c>
      <c r="B128" s="215" t="s">
        <v>581</v>
      </c>
      <c r="C128" s="195"/>
      <c r="D128" s="361"/>
      <c r="E128" s="196"/>
      <c r="F128" s="197"/>
      <c r="G128" s="202"/>
      <c r="H128" s="198" t="s">
        <v>241</v>
      </c>
      <c r="I128" s="199"/>
      <c r="J128" s="200"/>
      <c r="K128" s="200"/>
      <c r="L128" s="201"/>
    </row>
    <row r="129" spans="1:12" s="125" customFormat="1" ht="28.5" customHeight="1" x14ac:dyDescent="0.2">
      <c r="A129" s="78">
        <v>161</v>
      </c>
      <c r="B129" s="215" t="s">
        <v>581</v>
      </c>
      <c r="C129" s="195"/>
      <c r="D129" s="361"/>
      <c r="E129" s="196"/>
      <c r="F129" s="197"/>
      <c r="G129" s="202"/>
      <c r="H129" s="198" t="s">
        <v>241</v>
      </c>
      <c r="I129" s="199"/>
      <c r="J129" s="200"/>
      <c r="K129" s="200"/>
      <c r="L129" s="201"/>
    </row>
    <row r="130" spans="1:12" s="125" customFormat="1" ht="28.5" customHeight="1" x14ac:dyDescent="0.2">
      <c r="A130" s="78">
        <v>162</v>
      </c>
      <c r="B130" s="215" t="s">
        <v>581</v>
      </c>
      <c r="C130" s="195"/>
      <c r="D130" s="361"/>
      <c r="E130" s="196"/>
      <c r="F130" s="197"/>
      <c r="G130" s="202"/>
      <c r="H130" s="198" t="s">
        <v>241</v>
      </c>
      <c r="I130" s="199"/>
      <c r="J130" s="200"/>
      <c r="K130" s="200"/>
      <c r="L130" s="201"/>
    </row>
    <row r="131" spans="1:12" s="125" customFormat="1" ht="28.5" customHeight="1" x14ac:dyDescent="0.2">
      <c r="A131" s="78">
        <v>163</v>
      </c>
      <c r="B131" s="215" t="s">
        <v>581</v>
      </c>
      <c r="C131" s="195"/>
      <c r="D131" s="361"/>
      <c r="E131" s="196"/>
      <c r="F131" s="197"/>
      <c r="G131" s="202"/>
      <c r="H131" s="198" t="s">
        <v>241</v>
      </c>
      <c r="I131" s="199"/>
      <c r="J131" s="200"/>
      <c r="K131" s="200"/>
      <c r="L131" s="201"/>
    </row>
    <row r="132" spans="1:12" s="125" customFormat="1" ht="28.5" customHeight="1" x14ac:dyDescent="0.2">
      <c r="A132" s="78">
        <v>164</v>
      </c>
      <c r="B132" s="215" t="s">
        <v>581</v>
      </c>
      <c r="C132" s="195"/>
      <c r="D132" s="361"/>
      <c r="E132" s="196"/>
      <c r="F132" s="197"/>
      <c r="G132" s="202"/>
      <c r="H132" s="198" t="s">
        <v>241</v>
      </c>
      <c r="I132" s="199"/>
      <c r="J132" s="200"/>
      <c r="K132" s="200"/>
      <c r="L132" s="201"/>
    </row>
    <row r="133" spans="1:12" s="125" customFormat="1" ht="28.5" customHeight="1" x14ac:dyDescent="0.2">
      <c r="A133" s="78">
        <v>165</v>
      </c>
      <c r="B133" s="215" t="s">
        <v>581</v>
      </c>
      <c r="C133" s="195"/>
      <c r="D133" s="361"/>
      <c r="E133" s="196"/>
      <c r="F133" s="197"/>
      <c r="G133" s="202"/>
      <c r="H133" s="198" t="s">
        <v>241</v>
      </c>
      <c r="I133" s="199"/>
      <c r="J133" s="200"/>
      <c r="K133" s="200"/>
      <c r="L133" s="201"/>
    </row>
    <row r="134" spans="1:12" s="125" customFormat="1" ht="28.5" customHeight="1" x14ac:dyDescent="0.2">
      <c r="A134" s="78">
        <v>166</v>
      </c>
      <c r="B134" s="215" t="s">
        <v>581</v>
      </c>
      <c r="C134" s="195"/>
      <c r="D134" s="361"/>
      <c r="E134" s="196"/>
      <c r="F134" s="197"/>
      <c r="G134" s="202"/>
      <c r="H134" s="198" t="s">
        <v>241</v>
      </c>
      <c r="I134" s="199"/>
      <c r="J134" s="200"/>
      <c r="K134" s="200"/>
      <c r="L134" s="201"/>
    </row>
    <row r="135" spans="1:12" s="125" customFormat="1" ht="28.5" customHeight="1" x14ac:dyDescent="0.2">
      <c r="A135" s="78">
        <v>167</v>
      </c>
      <c r="B135" s="215" t="s">
        <v>581</v>
      </c>
      <c r="C135" s="195"/>
      <c r="D135" s="361"/>
      <c r="E135" s="196"/>
      <c r="F135" s="197"/>
      <c r="G135" s="202"/>
      <c r="H135" s="198" t="s">
        <v>241</v>
      </c>
      <c r="I135" s="199"/>
      <c r="J135" s="200"/>
      <c r="K135" s="200"/>
      <c r="L135" s="201"/>
    </row>
    <row r="136" spans="1:12" s="125" customFormat="1" ht="28.5" customHeight="1" x14ac:dyDescent="0.2">
      <c r="A136" s="78">
        <v>168</v>
      </c>
      <c r="B136" s="215" t="s">
        <v>581</v>
      </c>
      <c r="C136" s="195"/>
      <c r="D136" s="361"/>
      <c r="E136" s="196"/>
      <c r="F136" s="197"/>
      <c r="G136" s="202"/>
      <c r="H136" s="198" t="s">
        <v>241</v>
      </c>
      <c r="I136" s="199"/>
      <c r="J136" s="200"/>
      <c r="K136" s="200"/>
      <c r="L136" s="201"/>
    </row>
    <row r="137" spans="1:12" s="125" customFormat="1" ht="28.5" customHeight="1" x14ac:dyDescent="0.2">
      <c r="A137" s="78">
        <v>169</v>
      </c>
      <c r="B137" s="215" t="s">
        <v>581</v>
      </c>
      <c r="C137" s="195"/>
      <c r="D137" s="361"/>
      <c r="E137" s="196"/>
      <c r="F137" s="197"/>
      <c r="G137" s="202"/>
      <c r="H137" s="198" t="s">
        <v>241</v>
      </c>
      <c r="I137" s="199"/>
      <c r="J137" s="200"/>
      <c r="K137" s="200"/>
      <c r="L137" s="201"/>
    </row>
    <row r="138" spans="1:12" s="125" customFormat="1" ht="28.5" customHeight="1" x14ac:dyDescent="0.2">
      <c r="A138" s="78">
        <v>170</v>
      </c>
      <c r="B138" s="215" t="s">
        <v>581</v>
      </c>
      <c r="C138" s="195"/>
      <c r="D138" s="361"/>
      <c r="E138" s="196"/>
      <c r="F138" s="197"/>
      <c r="G138" s="202"/>
      <c r="H138" s="198" t="s">
        <v>241</v>
      </c>
      <c r="I138" s="199"/>
      <c r="J138" s="200"/>
      <c r="K138" s="200"/>
      <c r="L138" s="201"/>
    </row>
    <row r="139" spans="1:12" s="125" customFormat="1" ht="28.5" customHeight="1" x14ac:dyDescent="0.2">
      <c r="A139" s="78">
        <v>171</v>
      </c>
      <c r="B139" s="215" t="s">
        <v>581</v>
      </c>
      <c r="C139" s="195"/>
      <c r="D139" s="361"/>
      <c r="E139" s="196"/>
      <c r="F139" s="197"/>
      <c r="G139" s="202"/>
      <c r="H139" s="198" t="s">
        <v>241</v>
      </c>
      <c r="I139" s="199"/>
      <c r="J139" s="200"/>
      <c r="K139" s="200"/>
      <c r="L139" s="201"/>
    </row>
    <row r="140" spans="1:12" s="125" customFormat="1" ht="28.5" customHeight="1" x14ac:dyDescent="0.2">
      <c r="A140" s="78">
        <v>172</v>
      </c>
      <c r="B140" s="215" t="s">
        <v>581</v>
      </c>
      <c r="C140" s="195"/>
      <c r="D140" s="361"/>
      <c r="E140" s="196"/>
      <c r="F140" s="197"/>
      <c r="G140" s="202"/>
      <c r="H140" s="198" t="s">
        <v>241</v>
      </c>
      <c r="I140" s="199"/>
      <c r="J140" s="200"/>
      <c r="K140" s="200"/>
      <c r="L140" s="201"/>
    </row>
    <row r="141" spans="1:12" s="125" customFormat="1" ht="28.5" customHeight="1" x14ac:dyDescent="0.2">
      <c r="A141" s="78">
        <v>173</v>
      </c>
      <c r="B141" s="215" t="s">
        <v>581</v>
      </c>
      <c r="C141" s="195"/>
      <c r="D141" s="361"/>
      <c r="E141" s="196"/>
      <c r="F141" s="197"/>
      <c r="G141" s="202"/>
      <c r="H141" s="198" t="s">
        <v>241</v>
      </c>
      <c r="I141" s="199"/>
      <c r="J141" s="200"/>
      <c r="K141" s="200"/>
      <c r="L141" s="201"/>
    </row>
    <row r="142" spans="1:12" s="125" customFormat="1" ht="28.5" customHeight="1" x14ac:dyDescent="0.2">
      <c r="A142" s="78">
        <v>174</v>
      </c>
      <c r="B142" s="215" t="s">
        <v>581</v>
      </c>
      <c r="C142" s="195"/>
      <c r="D142" s="361"/>
      <c r="E142" s="196"/>
      <c r="F142" s="197"/>
      <c r="G142" s="202"/>
      <c r="H142" s="198" t="s">
        <v>241</v>
      </c>
      <c r="I142" s="199"/>
      <c r="J142" s="200"/>
      <c r="K142" s="200"/>
      <c r="L142" s="201"/>
    </row>
    <row r="143" spans="1:12" s="125" customFormat="1" ht="28.5" customHeight="1" x14ac:dyDescent="0.2">
      <c r="A143" s="78">
        <v>175</v>
      </c>
      <c r="B143" s="215" t="s">
        <v>581</v>
      </c>
      <c r="C143" s="195"/>
      <c r="D143" s="361"/>
      <c r="E143" s="196"/>
      <c r="F143" s="197"/>
      <c r="G143" s="202"/>
      <c r="H143" s="198" t="s">
        <v>241</v>
      </c>
      <c r="I143" s="199"/>
      <c r="J143" s="200"/>
      <c r="K143" s="200"/>
      <c r="L143" s="201"/>
    </row>
    <row r="144" spans="1:12" s="125" customFormat="1" ht="28.5" customHeight="1" x14ac:dyDescent="0.2">
      <c r="A144" s="78">
        <v>176</v>
      </c>
      <c r="B144" s="215" t="s">
        <v>581</v>
      </c>
      <c r="C144" s="195"/>
      <c r="D144" s="361"/>
      <c r="E144" s="196"/>
      <c r="F144" s="197"/>
      <c r="G144" s="202"/>
      <c r="H144" s="198" t="s">
        <v>241</v>
      </c>
      <c r="I144" s="199"/>
      <c r="J144" s="200"/>
      <c r="K144" s="200"/>
      <c r="L144" s="201"/>
    </row>
    <row r="145" spans="1:12" s="125" customFormat="1" ht="28.5" customHeight="1" x14ac:dyDescent="0.2">
      <c r="A145" s="78">
        <v>177</v>
      </c>
      <c r="B145" s="215" t="s">
        <v>581</v>
      </c>
      <c r="C145" s="195"/>
      <c r="D145" s="361"/>
      <c r="E145" s="196"/>
      <c r="F145" s="197"/>
      <c r="G145" s="202"/>
      <c r="H145" s="198" t="s">
        <v>241</v>
      </c>
      <c r="I145" s="199"/>
      <c r="J145" s="200"/>
      <c r="K145" s="200"/>
      <c r="L145" s="201"/>
    </row>
    <row r="146" spans="1:12" s="125" customFormat="1" ht="28.5" customHeight="1" x14ac:dyDescent="0.2">
      <c r="A146" s="78">
        <v>178</v>
      </c>
      <c r="B146" s="215" t="s">
        <v>581</v>
      </c>
      <c r="C146" s="195"/>
      <c r="D146" s="361"/>
      <c r="E146" s="196"/>
      <c r="F146" s="197"/>
      <c r="G146" s="202"/>
      <c r="H146" s="198" t="s">
        <v>241</v>
      </c>
      <c r="I146" s="199"/>
      <c r="J146" s="200"/>
      <c r="K146" s="200"/>
      <c r="L146" s="201"/>
    </row>
    <row r="147" spans="1:12" s="125" customFormat="1" ht="28.5" customHeight="1" x14ac:dyDescent="0.2">
      <c r="A147" s="78">
        <v>179</v>
      </c>
      <c r="B147" s="215" t="s">
        <v>581</v>
      </c>
      <c r="C147" s="195"/>
      <c r="D147" s="361"/>
      <c r="E147" s="196"/>
      <c r="F147" s="197"/>
      <c r="G147" s="202"/>
      <c r="H147" s="198" t="s">
        <v>241</v>
      </c>
      <c r="I147" s="199"/>
      <c r="J147" s="200"/>
      <c r="K147" s="200"/>
      <c r="L147" s="201"/>
    </row>
    <row r="148" spans="1:12" s="125" customFormat="1" ht="28.5" customHeight="1" x14ac:dyDescent="0.2">
      <c r="A148" s="78">
        <v>180</v>
      </c>
      <c r="B148" s="215" t="s">
        <v>581</v>
      </c>
      <c r="C148" s="195"/>
      <c r="D148" s="361"/>
      <c r="E148" s="196"/>
      <c r="F148" s="197"/>
      <c r="G148" s="202"/>
      <c r="H148" s="198" t="s">
        <v>241</v>
      </c>
      <c r="I148" s="199"/>
      <c r="J148" s="200"/>
      <c r="K148" s="200"/>
      <c r="L148" s="201"/>
    </row>
    <row r="149" spans="1:12" s="125" customFormat="1" ht="28.5" customHeight="1" x14ac:dyDescent="0.2">
      <c r="A149" s="78">
        <v>181</v>
      </c>
      <c r="B149" s="215" t="s">
        <v>581</v>
      </c>
      <c r="C149" s="195"/>
      <c r="D149" s="361"/>
      <c r="E149" s="196"/>
      <c r="F149" s="197"/>
      <c r="G149" s="202"/>
      <c r="H149" s="198" t="s">
        <v>241</v>
      </c>
      <c r="I149" s="199"/>
      <c r="J149" s="200"/>
      <c r="K149" s="200"/>
      <c r="L149" s="201"/>
    </row>
    <row r="150" spans="1:12" s="125" customFormat="1" ht="28.5" customHeight="1" x14ac:dyDescent="0.2">
      <c r="A150" s="78">
        <v>182</v>
      </c>
      <c r="B150" s="215" t="s">
        <v>581</v>
      </c>
      <c r="C150" s="195"/>
      <c r="D150" s="361"/>
      <c r="E150" s="196"/>
      <c r="F150" s="197"/>
      <c r="G150" s="202"/>
      <c r="H150" s="198" t="s">
        <v>241</v>
      </c>
      <c r="I150" s="199"/>
      <c r="J150" s="200"/>
      <c r="K150" s="200"/>
      <c r="L150" s="201"/>
    </row>
    <row r="151" spans="1:12" s="125" customFormat="1" ht="28.5" customHeight="1" x14ac:dyDescent="0.2">
      <c r="A151" s="78">
        <v>183</v>
      </c>
      <c r="B151" s="215" t="s">
        <v>581</v>
      </c>
      <c r="C151" s="195"/>
      <c r="D151" s="361"/>
      <c r="E151" s="196"/>
      <c r="F151" s="197"/>
      <c r="G151" s="202"/>
      <c r="H151" s="198" t="s">
        <v>241</v>
      </c>
      <c r="I151" s="199"/>
      <c r="J151" s="200"/>
      <c r="K151" s="200"/>
      <c r="L151" s="201"/>
    </row>
    <row r="152" spans="1:12" s="125" customFormat="1" ht="28.5" customHeight="1" x14ac:dyDescent="0.2">
      <c r="A152" s="78">
        <v>184</v>
      </c>
      <c r="B152" s="215" t="s">
        <v>581</v>
      </c>
      <c r="C152" s="195"/>
      <c r="D152" s="361"/>
      <c r="E152" s="196"/>
      <c r="F152" s="197"/>
      <c r="G152" s="202"/>
      <c r="H152" s="198" t="s">
        <v>241</v>
      </c>
      <c r="I152" s="199"/>
      <c r="J152" s="200"/>
      <c r="K152" s="200"/>
      <c r="L152" s="201"/>
    </row>
    <row r="153" spans="1:12" s="125" customFormat="1" ht="28.5" customHeight="1" x14ac:dyDescent="0.2">
      <c r="A153" s="78">
        <v>185</v>
      </c>
      <c r="B153" s="215" t="s">
        <v>581</v>
      </c>
      <c r="C153" s="195"/>
      <c r="D153" s="361"/>
      <c r="E153" s="196"/>
      <c r="F153" s="197"/>
      <c r="G153" s="202"/>
      <c r="H153" s="198" t="s">
        <v>241</v>
      </c>
      <c r="I153" s="199"/>
      <c r="J153" s="200"/>
      <c r="K153" s="200"/>
      <c r="L153" s="201"/>
    </row>
    <row r="154" spans="1:12" s="125" customFormat="1" ht="28.5" customHeight="1" x14ac:dyDescent="0.2">
      <c r="A154" s="78">
        <v>186</v>
      </c>
      <c r="B154" s="215" t="s">
        <v>581</v>
      </c>
      <c r="C154" s="195"/>
      <c r="D154" s="361"/>
      <c r="E154" s="196"/>
      <c r="F154" s="197"/>
      <c r="G154" s="202"/>
      <c r="H154" s="198" t="s">
        <v>241</v>
      </c>
      <c r="I154" s="199"/>
      <c r="J154" s="200"/>
      <c r="K154" s="200"/>
      <c r="L154" s="201"/>
    </row>
    <row r="155" spans="1:12" s="125" customFormat="1" ht="28.5" customHeight="1" x14ac:dyDescent="0.2">
      <c r="A155" s="78">
        <v>187</v>
      </c>
      <c r="B155" s="215" t="s">
        <v>581</v>
      </c>
      <c r="C155" s="195"/>
      <c r="D155" s="361"/>
      <c r="E155" s="196"/>
      <c r="F155" s="197"/>
      <c r="G155" s="202"/>
      <c r="H155" s="198" t="s">
        <v>241</v>
      </c>
      <c r="I155" s="199"/>
      <c r="J155" s="200"/>
      <c r="K155" s="200"/>
      <c r="L155" s="201"/>
    </row>
    <row r="156" spans="1:12" s="125" customFormat="1" ht="28.5" customHeight="1" x14ac:dyDescent="0.2">
      <c r="A156" s="78">
        <v>188</v>
      </c>
      <c r="B156" s="215" t="s">
        <v>581</v>
      </c>
      <c r="C156" s="195"/>
      <c r="D156" s="361"/>
      <c r="E156" s="196"/>
      <c r="F156" s="197"/>
      <c r="G156" s="202"/>
      <c r="H156" s="198" t="s">
        <v>241</v>
      </c>
      <c r="I156" s="199"/>
      <c r="J156" s="200"/>
      <c r="K156" s="200"/>
      <c r="L156" s="201"/>
    </row>
    <row r="157" spans="1:12" s="125" customFormat="1" ht="28.5" customHeight="1" x14ac:dyDescent="0.2">
      <c r="A157" s="78">
        <v>189</v>
      </c>
      <c r="B157" s="215" t="s">
        <v>581</v>
      </c>
      <c r="C157" s="195"/>
      <c r="D157" s="361"/>
      <c r="E157" s="196"/>
      <c r="F157" s="197"/>
      <c r="G157" s="202"/>
      <c r="H157" s="198" t="s">
        <v>241</v>
      </c>
      <c r="I157" s="199"/>
      <c r="J157" s="200"/>
      <c r="K157" s="200"/>
      <c r="L157" s="201"/>
    </row>
    <row r="158" spans="1:12" s="125" customFormat="1" ht="28.5" customHeight="1" x14ac:dyDescent="0.2">
      <c r="A158" s="78">
        <v>190</v>
      </c>
      <c r="B158" s="215" t="s">
        <v>581</v>
      </c>
      <c r="C158" s="195"/>
      <c r="D158" s="361"/>
      <c r="E158" s="196"/>
      <c r="F158" s="197"/>
      <c r="G158" s="202"/>
      <c r="H158" s="198" t="s">
        <v>241</v>
      </c>
      <c r="I158" s="199"/>
      <c r="J158" s="200"/>
      <c r="K158" s="200"/>
      <c r="L158" s="201"/>
    </row>
    <row r="159" spans="1:12" s="125" customFormat="1" ht="28.5" customHeight="1" x14ac:dyDescent="0.2">
      <c r="A159" s="78">
        <v>191</v>
      </c>
      <c r="B159" s="215" t="s">
        <v>581</v>
      </c>
      <c r="C159" s="195"/>
      <c r="D159" s="361"/>
      <c r="E159" s="196"/>
      <c r="F159" s="197"/>
      <c r="G159" s="202"/>
      <c r="H159" s="198" t="s">
        <v>241</v>
      </c>
      <c r="I159" s="199"/>
      <c r="J159" s="200"/>
      <c r="K159" s="200"/>
      <c r="L159" s="201"/>
    </row>
    <row r="160" spans="1:12" s="125" customFormat="1" ht="28.5" customHeight="1" x14ac:dyDescent="0.2">
      <c r="A160" s="78">
        <v>192</v>
      </c>
      <c r="B160" s="215" t="s">
        <v>581</v>
      </c>
      <c r="C160" s="195"/>
      <c r="D160" s="361"/>
      <c r="E160" s="196"/>
      <c r="F160" s="197"/>
      <c r="G160" s="202"/>
      <c r="H160" s="198" t="s">
        <v>241</v>
      </c>
      <c r="I160" s="199"/>
      <c r="J160" s="200"/>
      <c r="K160" s="200"/>
      <c r="L160" s="201"/>
    </row>
    <row r="161" spans="1:12" s="125" customFormat="1" ht="28.5" customHeight="1" x14ac:dyDescent="0.2">
      <c r="A161" s="78">
        <v>193</v>
      </c>
      <c r="B161" s="215" t="s">
        <v>581</v>
      </c>
      <c r="C161" s="195"/>
      <c r="D161" s="361"/>
      <c r="E161" s="196"/>
      <c r="F161" s="197"/>
      <c r="G161" s="202"/>
      <c r="H161" s="198" t="s">
        <v>241</v>
      </c>
      <c r="I161" s="199"/>
      <c r="J161" s="200"/>
      <c r="K161" s="200"/>
      <c r="L161" s="201"/>
    </row>
    <row r="162" spans="1:12" s="125" customFormat="1" ht="28.5" customHeight="1" x14ac:dyDescent="0.2">
      <c r="A162" s="78">
        <v>194</v>
      </c>
      <c r="B162" s="215" t="s">
        <v>581</v>
      </c>
      <c r="C162" s="195"/>
      <c r="D162" s="361"/>
      <c r="E162" s="196"/>
      <c r="F162" s="197"/>
      <c r="G162" s="202"/>
      <c r="H162" s="198" t="s">
        <v>241</v>
      </c>
      <c r="I162" s="199"/>
      <c r="J162" s="200"/>
      <c r="K162" s="200"/>
      <c r="L162" s="201"/>
    </row>
    <row r="163" spans="1:12" s="125" customFormat="1" ht="28.5" customHeight="1" x14ac:dyDescent="0.2">
      <c r="A163" s="78">
        <v>195</v>
      </c>
      <c r="B163" s="215" t="s">
        <v>582</v>
      </c>
      <c r="C163" s="123"/>
      <c r="D163" s="368"/>
      <c r="E163" s="287"/>
      <c r="F163" s="288"/>
      <c r="G163" s="289"/>
      <c r="H163" s="290" t="s">
        <v>385</v>
      </c>
      <c r="I163" s="169"/>
      <c r="J163" s="291"/>
      <c r="K163" s="291"/>
      <c r="L163" s="292"/>
    </row>
    <row r="164" spans="1:12" s="125" customFormat="1" ht="28.5" customHeight="1" x14ac:dyDescent="0.2">
      <c r="A164" s="78">
        <v>196</v>
      </c>
      <c r="B164" s="215" t="s">
        <v>582</v>
      </c>
      <c r="C164" s="123"/>
      <c r="D164" s="368"/>
      <c r="E164" s="287"/>
      <c r="F164" s="288"/>
      <c r="G164" s="289"/>
      <c r="H164" s="290" t="s">
        <v>385</v>
      </c>
      <c r="I164" s="169"/>
      <c r="J164" s="291"/>
      <c r="K164" s="291"/>
      <c r="L164" s="292"/>
    </row>
    <row r="165" spans="1:12" s="125" customFormat="1" ht="28.5" customHeight="1" x14ac:dyDescent="0.2">
      <c r="A165" s="78">
        <v>197</v>
      </c>
      <c r="B165" s="215" t="s">
        <v>582</v>
      </c>
      <c r="C165" s="123"/>
      <c r="D165" s="368"/>
      <c r="E165" s="287"/>
      <c r="F165" s="288"/>
      <c r="G165" s="289"/>
      <c r="H165" s="290" t="s">
        <v>385</v>
      </c>
      <c r="I165" s="169"/>
      <c r="J165" s="291"/>
      <c r="K165" s="291"/>
      <c r="L165" s="292"/>
    </row>
    <row r="166" spans="1:12" s="125" customFormat="1" ht="28.5" customHeight="1" x14ac:dyDescent="0.2">
      <c r="A166" s="78">
        <v>198</v>
      </c>
      <c r="B166" s="215" t="s">
        <v>582</v>
      </c>
      <c r="C166" s="123"/>
      <c r="D166" s="368"/>
      <c r="E166" s="287"/>
      <c r="F166" s="288"/>
      <c r="G166" s="289"/>
      <c r="H166" s="290" t="s">
        <v>385</v>
      </c>
      <c r="I166" s="169"/>
      <c r="J166" s="291"/>
      <c r="K166" s="291"/>
      <c r="L166" s="292"/>
    </row>
    <row r="167" spans="1:12" s="125" customFormat="1" ht="28.5" customHeight="1" x14ac:dyDescent="0.2">
      <c r="A167" s="78">
        <v>199</v>
      </c>
      <c r="B167" s="215" t="s">
        <v>582</v>
      </c>
      <c r="C167" s="123"/>
      <c r="D167" s="368"/>
      <c r="E167" s="287"/>
      <c r="F167" s="288"/>
      <c r="G167" s="289"/>
      <c r="H167" s="290" t="s">
        <v>385</v>
      </c>
      <c r="I167" s="169"/>
      <c r="J167" s="291"/>
      <c r="K167" s="291"/>
      <c r="L167" s="292"/>
    </row>
    <row r="168" spans="1:12" s="125" customFormat="1" ht="28.5" customHeight="1" x14ac:dyDescent="0.2">
      <c r="A168" s="78">
        <v>200</v>
      </c>
      <c r="B168" s="215" t="s">
        <v>582</v>
      </c>
      <c r="C168" s="123"/>
      <c r="D168" s="368"/>
      <c r="E168" s="287"/>
      <c r="F168" s="288"/>
      <c r="G168" s="289"/>
      <c r="H168" s="290" t="s">
        <v>385</v>
      </c>
      <c r="I168" s="169"/>
      <c r="J168" s="291"/>
      <c r="K168" s="291"/>
      <c r="L168" s="292"/>
    </row>
    <row r="169" spans="1:12" s="125" customFormat="1" ht="28.5" customHeight="1" x14ac:dyDescent="0.2">
      <c r="A169" s="78">
        <v>201</v>
      </c>
      <c r="B169" s="215" t="s">
        <v>582</v>
      </c>
      <c r="C169" s="123"/>
      <c r="D169" s="368"/>
      <c r="E169" s="287"/>
      <c r="F169" s="288"/>
      <c r="G169" s="289"/>
      <c r="H169" s="290" t="s">
        <v>385</v>
      </c>
      <c r="I169" s="169"/>
      <c r="J169" s="291"/>
      <c r="K169" s="291"/>
      <c r="L169" s="292"/>
    </row>
    <row r="170" spans="1:12" s="125" customFormat="1" ht="28.5" customHeight="1" x14ac:dyDescent="0.2">
      <c r="A170" s="78">
        <v>202</v>
      </c>
      <c r="B170" s="215" t="s">
        <v>582</v>
      </c>
      <c r="C170" s="123"/>
      <c r="D170" s="368"/>
      <c r="E170" s="287"/>
      <c r="F170" s="288"/>
      <c r="G170" s="289"/>
      <c r="H170" s="290" t="s">
        <v>385</v>
      </c>
      <c r="I170" s="169"/>
      <c r="J170" s="291"/>
      <c r="K170" s="291"/>
      <c r="L170" s="292"/>
    </row>
    <row r="171" spans="1:12" s="125" customFormat="1" ht="28.5" customHeight="1" x14ac:dyDescent="0.2">
      <c r="A171" s="78">
        <v>203</v>
      </c>
      <c r="B171" s="215" t="s">
        <v>582</v>
      </c>
      <c r="C171" s="123"/>
      <c r="D171" s="368"/>
      <c r="E171" s="287"/>
      <c r="F171" s="288"/>
      <c r="G171" s="289"/>
      <c r="H171" s="290" t="s">
        <v>385</v>
      </c>
      <c r="I171" s="169"/>
      <c r="J171" s="291"/>
      <c r="K171" s="291"/>
      <c r="L171" s="292"/>
    </row>
    <row r="172" spans="1:12" s="125" customFormat="1" ht="28.5" customHeight="1" x14ac:dyDescent="0.2">
      <c r="A172" s="78">
        <v>204</v>
      </c>
      <c r="B172" s="215" t="s">
        <v>582</v>
      </c>
      <c r="C172" s="123"/>
      <c r="D172" s="368"/>
      <c r="E172" s="287"/>
      <c r="F172" s="288"/>
      <c r="G172" s="289"/>
      <c r="H172" s="290" t="s">
        <v>385</v>
      </c>
      <c r="I172" s="169"/>
      <c r="J172" s="291"/>
      <c r="K172" s="291"/>
      <c r="L172" s="292"/>
    </row>
    <row r="173" spans="1:12" s="125" customFormat="1" ht="28.5" customHeight="1" x14ac:dyDescent="0.2">
      <c r="A173" s="78">
        <v>205</v>
      </c>
      <c r="B173" s="215" t="s">
        <v>582</v>
      </c>
      <c r="C173" s="123"/>
      <c r="D173" s="368"/>
      <c r="E173" s="287"/>
      <c r="F173" s="288"/>
      <c r="G173" s="289"/>
      <c r="H173" s="290" t="s">
        <v>385</v>
      </c>
      <c r="I173" s="169"/>
      <c r="J173" s="291"/>
      <c r="K173" s="291"/>
      <c r="L173" s="292"/>
    </row>
    <row r="174" spans="1:12" s="125" customFormat="1" ht="28.5" customHeight="1" x14ac:dyDescent="0.2">
      <c r="A174" s="78">
        <v>206</v>
      </c>
      <c r="B174" s="215" t="s">
        <v>582</v>
      </c>
      <c r="C174" s="123"/>
      <c r="D174" s="368"/>
      <c r="E174" s="287"/>
      <c r="F174" s="288"/>
      <c r="G174" s="289"/>
      <c r="H174" s="290" t="s">
        <v>385</v>
      </c>
      <c r="I174" s="169"/>
      <c r="J174" s="291"/>
      <c r="K174" s="291"/>
      <c r="L174" s="292"/>
    </row>
    <row r="175" spans="1:12" s="125" customFormat="1" ht="28.5" customHeight="1" x14ac:dyDescent="0.2">
      <c r="A175" s="78">
        <v>207</v>
      </c>
      <c r="B175" s="215" t="s">
        <v>582</v>
      </c>
      <c r="C175" s="123"/>
      <c r="D175" s="368"/>
      <c r="E175" s="287"/>
      <c r="F175" s="288"/>
      <c r="G175" s="289"/>
      <c r="H175" s="290" t="s">
        <v>385</v>
      </c>
      <c r="I175" s="169"/>
      <c r="J175" s="291"/>
      <c r="K175" s="291"/>
      <c r="L175" s="292"/>
    </row>
    <row r="176" spans="1:12" s="125" customFormat="1" ht="28.5" customHeight="1" x14ac:dyDescent="0.2">
      <c r="A176" s="78">
        <v>208</v>
      </c>
      <c r="B176" s="215" t="s">
        <v>582</v>
      </c>
      <c r="C176" s="123"/>
      <c r="D176" s="368"/>
      <c r="E176" s="287"/>
      <c r="F176" s="288"/>
      <c r="G176" s="289"/>
      <c r="H176" s="290" t="s">
        <v>385</v>
      </c>
      <c r="I176" s="169"/>
      <c r="J176" s="291"/>
      <c r="K176" s="291"/>
      <c r="L176" s="292"/>
    </row>
    <row r="177" spans="1:12" s="125" customFormat="1" ht="28.5" customHeight="1" x14ac:dyDescent="0.2">
      <c r="A177" s="78">
        <v>209</v>
      </c>
      <c r="B177" s="215" t="s">
        <v>582</v>
      </c>
      <c r="C177" s="123"/>
      <c r="D177" s="368"/>
      <c r="E177" s="287"/>
      <c r="F177" s="288"/>
      <c r="G177" s="289"/>
      <c r="H177" s="290" t="s">
        <v>385</v>
      </c>
      <c r="I177" s="169"/>
      <c r="J177" s="291"/>
      <c r="K177" s="291"/>
      <c r="L177" s="292"/>
    </row>
    <row r="178" spans="1:12" s="125" customFormat="1" ht="28.5" customHeight="1" x14ac:dyDescent="0.2">
      <c r="A178" s="78">
        <v>210</v>
      </c>
      <c r="B178" s="215" t="s">
        <v>582</v>
      </c>
      <c r="C178" s="123"/>
      <c r="D178" s="368"/>
      <c r="E178" s="287"/>
      <c r="F178" s="288"/>
      <c r="G178" s="289"/>
      <c r="H178" s="290" t="s">
        <v>385</v>
      </c>
      <c r="I178" s="169"/>
      <c r="J178" s="291"/>
      <c r="K178" s="291"/>
      <c r="L178" s="292"/>
    </row>
    <row r="179" spans="1:12" s="125" customFormat="1" ht="28.5" customHeight="1" x14ac:dyDescent="0.2">
      <c r="A179" s="78">
        <v>211</v>
      </c>
      <c r="B179" s="215" t="s">
        <v>582</v>
      </c>
      <c r="C179" s="123"/>
      <c r="D179" s="368"/>
      <c r="E179" s="287"/>
      <c r="F179" s="288"/>
      <c r="G179" s="289"/>
      <c r="H179" s="290" t="s">
        <v>385</v>
      </c>
      <c r="I179" s="169"/>
      <c r="J179" s="291"/>
      <c r="K179" s="291"/>
      <c r="L179" s="292"/>
    </row>
    <row r="180" spans="1:12" s="125" customFormat="1" ht="28.5" customHeight="1" x14ac:dyDescent="0.2">
      <c r="A180" s="78">
        <v>212</v>
      </c>
      <c r="B180" s="215" t="s">
        <v>582</v>
      </c>
      <c r="C180" s="123"/>
      <c r="D180" s="368"/>
      <c r="E180" s="287"/>
      <c r="F180" s="288"/>
      <c r="G180" s="289"/>
      <c r="H180" s="290" t="s">
        <v>385</v>
      </c>
      <c r="I180" s="169"/>
      <c r="J180" s="291"/>
      <c r="K180" s="291"/>
      <c r="L180" s="292"/>
    </row>
    <row r="181" spans="1:12" s="125" customFormat="1" ht="28.5" customHeight="1" x14ac:dyDescent="0.2">
      <c r="A181" s="78">
        <v>213</v>
      </c>
      <c r="B181" s="215" t="s">
        <v>582</v>
      </c>
      <c r="C181" s="123"/>
      <c r="D181" s="368"/>
      <c r="E181" s="287"/>
      <c r="F181" s="288"/>
      <c r="G181" s="289"/>
      <c r="H181" s="290" t="s">
        <v>385</v>
      </c>
      <c r="I181" s="169"/>
      <c r="J181" s="291"/>
      <c r="K181" s="291"/>
      <c r="L181" s="292"/>
    </row>
    <row r="182" spans="1:12" s="125" customFormat="1" ht="28.5" customHeight="1" x14ac:dyDescent="0.2">
      <c r="A182" s="78">
        <v>214</v>
      </c>
      <c r="B182" s="215" t="s">
        <v>582</v>
      </c>
      <c r="C182" s="123"/>
      <c r="D182" s="368"/>
      <c r="E182" s="287"/>
      <c r="F182" s="288"/>
      <c r="G182" s="289"/>
      <c r="H182" s="290" t="s">
        <v>385</v>
      </c>
      <c r="I182" s="169"/>
      <c r="J182" s="291"/>
      <c r="K182" s="291"/>
      <c r="L182" s="292"/>
    </row>
    <row r="183" spans="1:12" s="125" customFormat="1" ht="28.5" customHeight="1" x14ac:dyDescent="0.2">
      <c r="A183" s="78">
        <v>215</v>
      </c>
      <c r="B183" s="215" t="s">
        <v>582</v>
      </c>
      <c r="C183" s="123"/>
      <c r="D183" s="368"/>
      <c r="E183" s="287"/>
      <c r="F183" s="288"/>
      <c r="G183" s="289"/>
      <c r="H183" s="290" t="s">
        <v>385</v>
      </c>
      <c r="I183" s="169"/>
      <c r="J183" s="291"/>
      <c r="K183" s="291"/>
      <c r="L183" s="292"/>
    </row>
    <row r="184" spans="1:12" s="125" customFormat="1" ht="28.5" customHeight="1" x14ac:dyDescent="0.2">
      <c r="A184" s="78">
        <v>216</v>
      </c>
      <c r="B184" s="215" t="s">
        <v>582</v>
      </c>
      <c r="C184" s="123"/>
      <c r="D184" s="368"/>
      <c r="E184" s="287"/>
      <c r="F184" s="288"/>
      <c r="G184" s="289"/>
      <c r="H184" s="290" t="s">
        <v>385</v>
      </c>
      <c r="I184" s="169"/>
      <c r="J184" s="291"/>
      <c r="K184" s="291"/>
      <c r="L184" s="292"/>
    </row>
    <row r="185" spans="1:12" s="125" customFormat="1" ht="28.5" customHeight="1" x14ac:dyDescent="0.2">
      <c r="A185" s="78">
        <v>217</v>
      </c>
      <c r="B185" s="215" t="s">
        <v>582</v>
      </c>
      <c r="C185" s="123"/>
      <c r="D185" s="368"/>
      <c r="E185" s="287"/>
      <c r="F185" s="288"/>
      <c r="G185" s="289"/>
      <c r="H185" s="290" t="s">
        <v>385</v>
      </c>
      <c r="I185" s="169"/>
      <c r="J185" s="291"/>
      <c r="K185" s="291"/>
      <c r="L185" s="292"/>
    </row>
    <row r="186" spans="1:12" s="125" customFormat="1" ht="28.5" customHeight="1" x14ac:dyDescent="0.2">
      <c r="A186" s="78">
        <v>218</v>
      </c>
      <c r="B186" s="215" t="s">
        <v>582</v>
      </c>
      <c r="C186" s="123"/>
      <c r="D186" s="368"/>
      <c r="E186" s="287"/>
      <c r="F186" s="288"/>
      <c r="G186" s="289"/>
      <c r="H186" s="290" t="s">
        <v>385</v>
      </c>
      <c r="I186" s="169"/>
      <c r="J186" s="291"/>
      <c r="K186" s="291"/>
      <c r="L186" s="292"/>
    </row>
    <row r="187" spans="1:12" s="125" customFormat="1" ht="28.5" customHeight="1" x14ac:dyDescent="0.2">
      <c r="A187" s="78">
        <v>219</v>
      </c>
      <c r="B187" s="215" t="s">
        <v>582</v>
      </c>
      <c r="C187" s="123"/>
      <c r="D187" s="368"/>
      <c r="E187" s="287"/>
      <c r="F187" s="288"/>
      <c r="G187" s="289"/>
      <c r="H187" s="290" t="s">
        <v>385</v>
      </c>
      <c r="I187" s="169"/>
      <c r="J187" s="291"/>
      <c r="K187" s="291"/>
      <c r="L187" s="292"/>
    </row>
    <row r="188" spans="1:12" s="125" customFormat="1" ht="28.5" customHeight="1" x14ac:dyDescent="0.2">
      <c r="A188" s="78">
        <v>220</v>
      </c>
      <c r="B188" s="215" t="s">
        <v>582</v>
      </c>
      <c r="C188" s="123"/>
      <c r="D188" s="368"/>
      <c r="E188" s="287"/>
      <c r="F188" s="288"/>
      <c r="G188" s="289"/>
      <c r="H188" s="290" t="s">
        <v>385</v>
      </c>
      <c r="I188" s="169"/>
      <c r="J188" s="291"/>
      <c r="K188" s="291"/>
      <c r="L188" s="292"/>
    </row>
    <row r="189" spans="1:12" s="125" customFormat="1" ht="28.5" customHeight="1" x14ac:dyDescent="0.2">
      <c r="A189" s="78">
        <v>221</v>
      </c>
      <c r="B189" s="215" t="s">
        <v>582</v>
      </c>
      <c r="C189" s="123"/>
      <c r="D189" s="368"/>
      <c r="E189" s="287"/>
      <c r="F189" s="288"/>
      <c r="G189" s="289"/>
      <c r="H189" s="290" t="s">
        <v>385</v>
      </c>
      <c r="I189" s="169"/>
      <c r="J189" s="291"/>
      <c r="K189" s="291"/>
      <c r="L189" s="292"/>
    </row>
    <row r="190" spans="1:12" s="125" customFormat="1" ht="28.5" customHeight="1" x14ac:dyDescent="0.2">
      <c r="A190" s="78">
        <v>222</v>
      </c>
      <c r="B190" s="215" t="s">
        <v>582</v>
      </c>
      <c r="C190" s="123"/>
      <c r="D190" s="368"/>
      <c r="E190" s="287"/>
      <c r="F190" s="288"/>
      <c r="G190" s="289"/>
      <c r="H190" s="290" t="s">
        <v>385</v>
      </c>
      <c r="I190" s="169"/>
      <c r="J190" s="291"/>
      <c r="K190" s="291"/>
      <c r="L190" s="292"/>
    </row>
    <row r="191" spans="1:12" s="125" customFormat="1" ht="28.5" customHeight="1" x14ac:dyDescent="0.2">
      <c r="A191" s="78">
        <v>223</v>
      </c>
      <c r="B191" s="215" t="s">
        <v>582</v>
      </c>
      <c r="C191" s="123"/>
      <c r="D191" s="368"/>
      <c r="E191" s="287"/>
      <c r="F191" s="288"/>
      <c r="G191" s="289"/>
      <c r="H191" s="290" t="s">
        <v>385</v>
      </c>
      <c r="I191" s="169"/>
      <c r="J191" s="291"/>
      <c r="K191" s="291"/>
      <c r="L191" s="292"/>
    </row>
    <row r="192" spans="1:12" s="125" customFormat="1" ht="28.5" customHeight="1" x14ac:dyDescent="0.2">
      <c r="A192" s="78">
        <v>224</v>
      </c>
      <c r="B192" s="215" t="s">
        <v>582</v>
      </c>
      <c r="C192" s="123"/>
      <c r="D192" s="368"/>
      <c r="E192" s="287"/>
      <c r="F192" s="288"/>
      <c r="G192" s="289"/>
      <c r="H192" s="290" t="s">
        <v>385</v>
      </c>
      <c r="I192" s="169"/>
      <c r="J192" s="291"/>
      <c r="K192" s="291"/>
      <c r="L192" s="292"/>
    </row>
    <row r="193" spans="1:12" s="125" customFormat="1" ht="28.5" customHeight="1" x14ac:dyDescent="0.2">
      <c r="A193" s="78">
        <v>225</v>
      </c>
      <c r="B193" s="215" t="s">
        <v>582</v>
      </c>
      <c r="C193" s="123"/>
      <c r="D193" s="368"/>
      <c r="E193" s="287"/>
      <c r="F193" s="288"/>
      <c r="G193" s="289"/>
      <c r="H193" s="290" t="s">
        <v>385</v>
      </c>
      <c r="I193" s="169"/>
      <c r="J193" s="291"/>
      <c r="K193" s="291"/>
      <c r="L193" s="292"/>
    </row>
    <row r="194" spans="1:12" s="125" customFormat="1" ht="28.5" customHeight="1" x14ac:dyDescent="0.2">
      <c r="A194" s="78">
        <v>226</v>
      </c>
      <c r="B194" s="215" t="s">
        <v>582</v>
      </c>
      <c r="C194" s="123"/>
      <c r="D194" s="368"/>
      <c r="E194" s="287"/>
      <c r="F194" s="288"/>
      <c r="G194" s="289"/>
      <c r="H194" s="290" t="s">
        <v>385</v>
      </c>
      <c r="I194" s="169"/>
      <c r="J194" s="291"/>
      <c r="K194" s="291"/>
      <c r="L194" s="292"/>
    </row>
    <row r="195" spans="1:12" s="125" customFormat="1" ht="28.5" customHeight="1" x14ac:dyDescent="0.2">
      <c r="A195" s="78">
        <v>227</v>
      </c>
      <c r="B195" s="215" t="s">
        <v>582</v>
      </c>
      <c r="C195" s="123"/>
      <c r="D195" s="368"/>
      <c r="E195" s="287"/>
      <c r="F195" s="288"/>
      <c r="G195" s="289"/>
      <c r="H195" s="290" t="s">
        <v>385</v>
      </c>
      <c r="I195" s="169"/>
      <c r="J195" s="291"/>
      <c r="K195" s="291"/>
      <c r="L195" s="292"/>
    </row>
    <row r="196" spans="1:12" s="125" customFormat="1" ht="28.5" customHeight="1" x14ac:dyDescent="0.2">
      <c r="A196" s="78">
        <v>228</v>
      </c>
      <c r="B196" s="215" t="s">
        <v>582</v>
      </c>
      <c r="C196" s="123"/>
      <c r="D196" s="368"/>
      <c r="E196" s="287"/>
      <c r="F196" s="288"/>
      <c r="G196" s="289"/>
      <c r="H196" s="290" t="s">
        <v>385</v>
      </c>
      <c r="I196" s="169"/>
      <c r="J196" s="291"/>
      <c r="K196" s="291"/>
      <c r="L196" s="292"/>
    </row>
    <row r="197" spans="1:12" s="125" customFormat="1" ht="28.5" customHeight="1" x14ac:dyDescent="0.2">
      <c r="A197" s="78">
        <v>229</v>
      </c>
      <c r="B197" s="215" t="s">
        <v>582</v>
      </c>
      <c r="C197" s="123"/>
      <c r="D197" s="368"/>
      <c r="E197" s="287"/>
      <c r="F197" s="288"/>
      <c r="G197" s="289"/>
      <c r="H197" s="290" t="s">
        <v>385</v>
      </c>
      <c r="I197" s="169"/>
      <c r="J197" s="291"/>
      <c r="K197" s="291"/>
      <c r="L197" s="292"/>
    </row>
    <row r="198" spans="1:12" s="125" customFormat="1" ht="28.5" customHeight="1" x14ac:dyDescent="0.2">
      <c r="A198" s="78">
        <v>230</v>
      </c>
      <c r="B198" s="215" t="s">
        <v>582</v>
      </c>
      <c r="C198" s="123"/>
      <c r="D198" s="368"/>
      <c r="E198" s="287"/>
      <c r="F198" s="288"/>
      <c r="G198" s="289"/>
      <c r="H198" s="290" t="s">
        <v>385</v>
      </c>
      <c r="I198" s="169"/>
      <c r="J198" s="291"/>
      <c r="K198" s="291"/>
      <c r="L198" s="292"/>
    </row>
    <row r="199" spans="1:12" s="125" customFormat="1" ht="28.5" customHeight="1" x14ac:dyDescent="0.2">
      <c r="A199" s="78">
        <v>231</v>
      </c>
      <c r="B199" s="215" t="s">
        <v>583</v>
      </c>
      <c r="C199" s="195"/>
      <c r="D199" s="361"/>
      <c r="E199" s="196"/>
      <c r="F199" s="197"/>
      <c r="G199" s="202"/>
      <c r="H199" s="198" t="s">
        <v>386</v>
      </c>
      <c r="I199" s="199"/>
      <c r="J199" s="200"/>
      <c r="K199" s="200"/>
      <c r="L199" s="201"/>
    </row>
    <row r="200" spans="1:12" s="125" customFormat="1" ht="28.5" customHeight="1" x14ac:dyDescent="0.2">
      <c r="A200" s="78">
        <v>232</v>
      </c>
      <c r="B200" s="215" t="s">
        <v>583</v>
      </c>
      <c r="C200" s="195"/>
      <c r="D200" s="361"/>
      <c r="E200" s="196"/>
      <c r="F200" s="197"/>
      <c r="G200" s="202"/>
      <c r="H200" s="198" t="s">
        <v>386</v>
      </c>
      <c r="I200" s="199"/>
      <c r="J200" s="200"/>
      <c r="K200" s="200"/>
      <c r="L200" s="201"/>
    </row>
    <row r="201" spans="1:12" s="125" customFormat="1" ht="28.5" customHeight="1" x14ac:dyDescent="0.2">
      <c r="A201" s="78">
        <v>233</v>
      </c>
      <c r="B201" s="215" t="s">
        <v>583</v>
      </c>
      <c r="C201" s="195"/>
      <c r="D201" s="361"/>
      <c r="E201" s="196"/>
      <c r="F201" s="197"/>
      <c r="G201" s="202"/>
      <c r="H201" s="198" t="s">
        <v>386</v>
      </c>
      <c r="I201" s="199"/>
      <c r="J201" s="200"/>
      <c r="K201" s="200"/>
      <c r="L201" s="201"/>
    </row>
    <row r="202" spans="1:12" s="125" customFormat="1" ht="28.5" customHeight="1" x14ac:dyDescent="0.2">
      <c r="A202" s="78">
        <v>234</v>
      </c>
      <c r="B202" s="215" t="s">
        <v>583</v>
      </c>
      <c r="C202" s="195"/>
      <c r="D202" s="361"/>
      <c r="E202" s="196"/>
      <c r="F202" s="197"/>
      <c r="G202" s="202"/>
      <c r="H202" s="198" t="s">
        <v>386</v>
      </c>
      <c r="I202" s="199"/>
      <c r="J202" s="200"/>
      <c r="K202" s="200"/>
      <c r="L202" s="201"/>
    </row>
    <row r="203" spans="1:12" s="125" customFormat="1" ht="28.5" customHeight="1" x14ac:dyDescent="0.2">
      <c r="A203" s="78">
        <v>235</v>
      </c>
      <c r="B203" s="215" t="s">
        <v>583</v>
      </c>
      <c r="C203" s="195"/>
      <c r="D203" s="361"/>
      <c r="E203" s="196"/>
      <c r="F203" s="197"/>
      <c r="G203" s="202"/>
      <c r="H203" s="198" t="s">
        <v>386</v>
      </c>
      <c r="I203" s="199"/>
      <c r="J203" s="200"/>
      <c r="K203" s="200"/>
      <c r="L203" s="201"/>
    </row>
    <row r="204" spans="1:12" s="125" customFormat="1" ht="28.5" customHeight="1" x14ac:dyDescent="0.2">
      <c r="A204" s="78">
        <v>236</v>
      </c>
      <c r="B204" s="215" t="s">
        <v>583</v>
      </c>
      <c r="C204" s="195"/>
      <c r="D204" s="361"/>
      <c r="E204" s="196"/>
      <c r="F204" s="197"/>
      <c r="G204" s="202"/>
      <c r="H204" s="198" t="s">
        <v>386</v>
      </c>
      <c r="I204" s="199"/>
      <c r="J204" s="200"/>
      <c r="K204" s="200"/>
      <c r="L204" s="201"/>
    </row>
    <row r="205" spans="1:12" s="125" customFormat="1" ht="28.5" customHeight="1" x14ac:dyDescent="0.2">
      <c r="A205" s="78">
        <v>237</v>
      </c>
      <c r="B205" s="215" t="s">
        <v>583</v>
      </c>
      <c r="C205" s="195"/>
      <c r="D205" s="361"/>
      <c r="E205" s="196"/>
      <c r="F205" s="197"/>
      <c r="G205" s="202"/>
      <c r="H205" s="198" t="s">
        <v>386</v>
      </c>
      <c r="I205" s="199"/>
      <c r="J205" s="200"/>
      <c r="K205" s="200"/>
      <c r="L205" s="201"/>
    </row>
    <row r="206" spans="1:12" s="125" customFormat="1" ht="28.5" customHeight="1" x14ac:dyDescent="0.2">
      <c r="A206" s="78">
        <v>238</v>
      </c>
      <c r="B206" s="215" t="s">
        <v>583</v>
      </c>
      <c r="C206" s="195"/>
      <c r="D206" s="361"/>
      <c r="E206" s="196"/>
      <c r="F206" s="197"/>
      <c r="G206" s="202"/>
      <c r="H206" s="198" t="s">
        <v>386</v>
      </c>
      <c r="I206" s="199"/>
      <c r="J206" s="200"/>
      <c r="K206" s="200"/>
      <c r="L206" s="201"/>
    </row>
    <row r="207" spans="1:12" s="125" customFormat="1" ht="28.5" customHeight="1" x14ac:dyDescent="0.2">
      <c r="A207" s="78">
        <v>239</v>
      </c>
      <c r="B207" s="215" t="s">
        <v>583</v>
      </c>
      <c r="C207" s="195"/>
      <c r="D207" s="361"/>
      <c r="E207" s="196"/>
      <c r="F207" s="197"/>
      <c r="G207" s="202"/>
      <c r="H207" s="198" t="s">
        <v>386</v>
      </c>
      <c r="I207" s="199"/>
      <c r="J207" s="200"/>
      <c r="K207" s="200"/>
      <c r="L207" s="201"/>
    </row>
    <row r="208" spans="1:12" s="125" customFormat="1" ht="28.5" customHeight="1" x14ac:dyDescent="0.2">
      <c r="A208" s="78">
        <v>240</v>
      </c>
      <c r="B208" s="215" t="s">
        <v>583</v>
      </c>
      <c r="C208" s="195"/>
      <c r="D208" s="361"/>
      <c r="E208" s="196"/>
      <c r="F208" s="197"/>
      <c r="G208" s="202"/>
      <c r="H208" s="198" t="s">
        <v>386</v>
      </c>
      <c r="I208" s="199"/>
      <c r="J208" s="200"/>
      <c r="K208" s="200"/>
      <c r="L208" s="201"/>
    </row>
    <row r="209" spans="1:12" s="125" customFormat="1" ht="28.5" customHeight="1" x14ac:dyDescent="0.2">
      <c r="A209" s="78">
        <v>241</v>
      </c>
      <c r="B209" s="215" t="s">
        <v>583</v>
      </c>
      <c r="C209" s="195"/>
      <c r="D209" s="361"/>
      <c r="E209" s="196"/>
      <c r="F209" s="197"/>
      <c r="G209" s="202"/>
      <c r="H209" s="198" t="s">
        <v>386</v>
      </c>
      <c r="I209" s="199"/>
      <c r="J209" s="200"/>
      <c r="K209" s="200"/>
      <c r="L209" s="201"/>
    </row>
    <row r="210" spans="1:12" s="125" customFormat="1" ht="28.5" customHeight="1" x14ac:dyDescent="0.2">
      <c r="A210" s="78">
        <v>242</v>
      </c>
      <c r="B210" s="215" t="s">
        <v>583</v>
      </c>
      <c r="C210" s="195"/>
      <c r="D210" s="361"/>
      <c r="E210" s="196"/>
      <c r="F210" s="197"/>
      <c r="G210" s="202"/>
      <c r="H210" s="198" t="s">
        <v>386</v>
      </c>
      <c r="I210" s="199"/>
      <c r="J210" s="200"/>
      <c r="K210" s="200"/>
      <c r="L210" s="201"/>
    </row>
    <row r="211" spans="1:12" s="125" customFormat="1" ht="28.5" customHeight="1" x14ac:dyDescent="0.2">
      <c r="A211" s="78">
        <v>243</v>
      </c>
      <c r="B211" s="215" t="s">
        <v>583</v>
      </c>
      <c r="C211" s="195"/>
      <c r="D211" s="361"/>
      <c r="E211" s="196"/>
      <c r="F211" s="197"/>
      <c r="G211" s="202"/>
      <c r="H211" s="198" t="s">
        <v>386</v>
      </c>
      <c r="I211" s="199"/>
      <c r="J211" s="200"/>
      <c r="K211" s="200"/>
      <c r="L211" s="201"/>
    </row>
    <row r="212" spans="1:12" s="125" customFormat="1" ht="28.5" customHeight="1" x14ac:dyDescent="0.2">
      <c r="A212" s="78">
        <v>244</v>
      </c>
      <c r="B212" s="215" t="s">
        <v>583</v>
      </c>
      <c r="C212" s="195"/>
      <c r="D212" s="361"/>
      <c r="E212" s="196"/>
      <c r="F212" s="197"/>
      <c r="G212" s="202"/>
      <c r="H212" s="198" t="s">
        <v>386</v>
      </c>
      <c r="I212" s="199"/>
      <c r="J212" s="200"/>
      <c r="K212" s="200"/>
      <c r="L212" s="201"/>
    </row>
    <row r="213" spans="1:12" s="125" customFormat="1" ht="28.5" customHeight="1" x14ac:dyDescent="0.2">
      <c r="A213" s="78">
        <v>245</v>
      </c>
      <c r="B213" s="215" t="s">
        <v>583</v>
      </c>
      <c r="C213" s="195"/>
      <c r="D213" s="361"/>
      <c r="E213" s="196"/>
      <c r="F213" s="197"/>
      <c r="G213" s="202"/>
      <c r="H213" s="198" t="s">
        <v>386</v>
      </c>
      <c r="I213" s="199"/>
      <c r="J213" s="200"/>
      <c r="K213" s="200"/>
      <c r="L213" s="201"/>
    </row>
    <row r="214" spans="1:12" s="125" customFormat="1" ht="28.5" customHeight="1" x14ac:dyDescent="0.2">
      <c r="A214" s="78">
        <v>246</v>
      </c>
      <c r="B214" s="215" t="s">
        <v>583</v>
      </c>
      <c r="C214" s="195"/>
      <c r="D214" s="361"/>
      <c r="E214" s="196"/>
      <c r="F214" s="197"/>
      <c r="G214" s="202"/>
      <c r="H214" s="198" t="s">
        <v>386</v>
      </c>
      <c r="I214" s="199"/>
      <c r="J214" s="200"/>
      <c r="K214" s="200"/>
      <c r="L214" s="201"/>
    </row>
    <row r="215" spans="1:12" s="125" customFormat="1" ht="28.5" customHeight="1" x14ac:dyDescent="0.2">
      <c r="A215" s="78">
        <v>247</v>
      </c>
      <c r="B215" s="215" t="s">
        <v>583</v>
      </c>
      <c r="C215" s="195"/>
      <c r="D215" s="361"/>
      <c r="E215" s="196"/>
      <c r="F215" s="197"/>
      <c r="G215" s="202"/>
      <c r="H215" s="198" t="s">
        <v>386</v>
      </c>
      <c r="I215" s="199"/>
      <c r="J215" s="200"/>
      <c r="K215" s="200"/>
      <c r="L215" s="201"/>
    </row>
    <row r="216" spans="1:12" s="125" customFormat="1" ht="28.5" customHeight="1" x14ac:dyDescent="0.2">
      <c r="A216" s="78">
        <v>248</v>
      </c>
      <c r="B216" s="215" t="s">
        <v>583</v>
      </c>
      <c r="C216" s="195"/>
      <c r="D216" s="361"/>
      <c r="E216" s="196"/>
      <c r="F216" s="197"/>
      <c r="G216" s="202"/>
      <c r="H216" s="198" t="s">
        <v>386</v>
      </c>
      <c r="I216" s="199"/>
      <c r="J216" s="200"/>
      <c r="K216" s="200"/>
      <c r="L216" s="201"/>
    </row>
    <row r="217" spans="1:12" s="125" customFormat="1" ht="28.5" customHeight="1" x14ac:dyDescent="0.2">
      <c r="A217" s="78">
        <v>249</v>
      </c>
      <c r="B217" s="215" t="s">
        <v>583</v>
      </c>
      <c r="C217" s="195"/>
      <c r="D217" s="361"/>
      <c r="E217" s="196"/>
      <c r="F217" s="197"/>
      <c r="G217" s="202"/>
      <c r="H217" s="198" t="s">
        <v>386</v>
      </c>
      <c r="I217" s="199"/>
      <c r="J217" s="200"/>
      <c r="K217" s="200"/>
      <c r="L217" s="201"/>
    </row>
    <row r="218" spans="1:12" s="125" customFormat="1" ht="28.5" customHeight="1" x14ac:dyDescent="0.2">
      <c r="A218" s="78">
        <v>250</v>
      </c>
      <c r="B218" s="215" t="s">
        <v>583</v>
      </c>
      <c r="C218" s="195"/>
      <c r="D218" s="361"/>
      <c r="E218" s="196"/>
      <c r="F218" s="197"/>
      <c r="G218" s="202"/>
      <c r="H218" s="198" t="s">
        <v>386</v>
      </c>
      <c r="I218" s="199"/>
      <c r="J218" s="200"/>
      <c r="K218" s="200"/>
      <c r="L218" s="201"/>
    </row>
    <row r="219" spans="1:12" s="125" customFormat="1" ht="28.5" customHeight="1" x14ac:dyDescent="0.2">
      <c r="A219" s="78">
        <v>251</v>
      </c>
      <c r="B219" s="215" t="s">
        <v>583</v>
      </c>
      <c r="C219" s="195"/>
      <c r="D219" s="361"/>
      <c r="E219" s="196"/>
      <c r="F219" s="197"/>
      <c r="G219" s="202"/>
      <c r="H219" s="198" t="s">
        <v>386</v>
      </c>
      <c r="I219" s="199"/>
      <c r="J219" s="200"/>
      <c r="K219" s="200"/>
      <c r="L219" s="201"/>
    </row>
    <row r="220" spans="1:12" s="125" customFormat="1" ht="28.5" customHeight="1" x14ac:dyDescent="0.2">
      <c r="A220" s="78">
        <v>252</v>
      </c>
      <c r="B220" s="215" t="s">
        <v>583</v>
      </c>
      <c r="C220" s="195"/>
      <c r="D220" s="361"/>
      <c r="E220" s="196"/>
      <c r="F220" s="197"/>
      <c r="G220" s="202"/>
      <c r="H220" s="198" t="s">
        <v>386</v>
      </c>
      <c r="I220" s="199"/>
      <c r="J220" s="200"/>
      <c r="K220" s="200"/>
      <c r="L220" s="201"/>
    </row>
    <row r="221" spans="1:12" s="125" customFormat="1" ht="28.5" customHeight="1" x14ac:dyDescent="0.2">
      <c r="A221" s="78">
        <v>253</v>
      </c>
      <c r="B221" s="215" t="s">
        <v>583</v>
      </c>
      <c r="C221" s="195"/>
      <c r="D221" s="361"/>
      <c r="E221" s="196"/>
      <c r="F221" s="197"/>
      <c r="G221" s="202"/>
      <c r="H221" s="198" t="s">
        <v>386</v>
      </c>
      <c r="I221" s="199"/>
      <c r="J221" s="200"/>
      <c r="K221" s="200"/>
      <c r="L221" s="201"/>
    </row>
    <row r="222" spans="1:12" s="125" customFormat="1" ht="28.5" customHeight="1" x14ac:dyDescent="0.2">
      <c r="A222" s="78">
        <v>254</v>
      </c>
      <c r="B222" s="215" t="s">
        <v>583</v>
      </c>
      <c r="C222" s="195"/>
      <c r="D222" s="361"/>
      <c r="E222" s="196"/>
      <c r="F222" s="197"/>
      <c r="G222" s="202"/>
      <c r="H222" s="198" t="s">
        <v>386</v>
      </c>
      <c r="I222" s="199"/>
      <c r="J222" s="200"/>
      <c r="K222" s="200"/>
      <c r="L222" s="201"/>
    </row>
    <row r="223" spans="1:12" s="125" customFormat="1" ht="28.5" customHeight="1" x14ac:dyDescent="0.2">
      <c r="A223" s="78">
        <v>255</v>
      </c>
      <c r="B223" s="215" t="s">
        <v>583</v>
      </c>
      <c r="C223" s="195"/>
      <c r="D223" s="361"/>
      <c r="E223" s="196"/>
      <c r="F223" s="197"/>
      <c r="G223" s="202"/>
      <c r="H223" s="198" t="s">
        <v>386</v>
      </c>
      <c r="I223" s="199"/>
      <c r="J223" s="200"/>
      <c r="K223" s="200"/>
      <c r="L223" s="201"/>
    </row>
    <row r="224" spans="1:12" s="125" customFormat="1" ht="28.5" customHeight="1" x14ac:dyDescent="0.2">
      <c r="A224" s="78">
        <v>256</v>
      </c>
      <c r="B224" s="215" t="s">
        <v>583</v>
      </c>
      <c r="C224" s="195"/>
      <c r="D224" s="361"/>
      <c r="E224" s="196"/>
      <c r="F224" s="197"/>
      <c r="G224" s="202"/>
      <c r="H224" s="198" t="s">
        <v>386</v>
      </c>
      <c r="I224" s="199"/>
      <c r="J224" s="200"/>
      <c r="K224" s="200"/>
      <c r="L224" s="201"/>
    </row>
    <row r="225" spans="1:12" s="125" customFormat="1" ht="28.5" customHeight="1" x14ac:dyDescent="0.2">
      <c r="A225" s="78">
        <v>257</v>
      </c>
      <c r="B225" s="215" t="s">
        <v>583</v>
      </c>
      <c r="C225" s="195"/>
      <c r="D225" s="361"/>
      <c r="E225" s="196"/>
      <c r="F225" s="197"/>
      <c r="G225" s="202"/>
      <c r="H225" s="198" t="s">
        <v>386</v>
      </c>
      <c r="I225" s="199"/>
      <c r="J225" s="200"/>
      <c r="K225" s="200"/>
      <c r="L225" s="201"/>
    </row>
    <row r="226" spans="1:12" s="125" customFormat="1" ht="28.5" customHeight="1" x14ac:dyDescent="0.2">
      <c r="A226" s="78">
        <v>258</v>
      </c>
      <c r="B226" s="215" t="s">
        <v>583</v>
      </c>
      <c r="C226" s="195"/>
      <c r="D226" s="361"/>
      <c r="E226" s="196"/>
      <c r="F226" s="197"/>
      <c r="G226" s="202"/>
      <c r="H226" s="198" t="s">
        <v>386</v>
      </c>
      <c r="I226" s="199"/>
      <c r="J226" s="200"/>
      <c r="K226" s="200"/>
      <c r="L226" s="201"/>
    </row>
    <row r="227" spans="1:12" s="125" customFormat="1" ht="28.5" customHeight="1" x14ac:dyDescent="0.2">
      <c r="A227" s="78">
        <v>259</v>
      </c>
      <c r="B227" s="215" t="s">
        <v>583</v>
      </c>
      <c r="C227" s="195"/>
      <c r="D227" s="361"/>
      <c r="E227" s="196"/>
      <c r="F227" s="197"/>
      <c r="G227" s="202"/>
      <c r="H227" s="198" t="s">
        <v>386</v>
      </c>
      <c r="I227" s="199"/>
      <c r="J227" s="200"/>
      <c r="K227" s="200"/>
      <c r="L227" s="201"/>
    </row>
    <row r="228" spans="1:12" s="125" customFormat="1" ht="28.5" customHeight="1" x14ac:dyDescent="0.2">
      <c r="A228" s="78">
        <v>260</v>
      </c>
      <c r="B228" s="215" t="s">
        <v>583</v>
      </c>
      <c r="C228" s="195"/>
      <c r="D228" s="361"/>
      <c r="E228" s="196"/>
      <c r="F228" s="197"/>
      <c r="G228" s="202"/>
      <c r="H228" s="198" t="s">
        <v>386</v>
      </c>
      <c r="I228" s="199"/>
      <c r="J228" s="200"/>
      <c r="K228" s="200"/>
      <c r="L228" s="201"/>
    </row>
    <row r="229" spans="1:12" s="125" customFormat="1" ht="28.5" customHeight="1" x14ac:dyDescent="0.2">
      <c r="A229" s="78">
        <v>261</v>
      </c>
      <c r="B229" s="215" t="s">
        <v>583</v>
      </c>
      <c r="C229" s="195"/>
      <c r="D229" s="361"/>
      <c r="E229" s="196"/>
      <c r="F229" s="197"/>
      <c r="G229" s="202"/>
      <c r="H229" s="198" t="s">
        <v>386</v>
      </c>
      <c r="I229" s="199"/>
      <c r="J229" s="200"/>
      <c r="K229" s="200"/>
      <c r="L229" s="201"/>
    </row>
    <row r="230" spans="1:12" s="125" customFormat="1" ht="28.5" customHeight="1" x14ac:dyDescent="0.2">
      <c r="A230" s="78">
        <v>262</v>
      </c>
      <c r="B230" s="215" t="s">
        <v>583</v>
      </c>
      <c r="C230" s="195"/>
      <c r="D230" s="361"/>
      <c r="E230" s="196"/>
      <c r="F230" s="197"/>
      <c r="G230" s="202"/>
      <c r="H230" s="198" t="s">
        <v>386</v>
      </c>
      <c r="I230" s="199"/>
      <c r="J230" s="200"/>
      <c r="K230" s="200"/>
      <c r="L230" s="201"/>
    </row>
    <row r="231" spans="1:12" s="125" customFormat="1" ht="28.5" customHeight="1" x14ac:dyDescent="0.2">
      <c r="A231" s="78">
        <v>263</v>
      </c>
      <c r="B231" s="215" t="s">
        <v>583</v>
      </c>
      <c r="C231" s="195"/>
      <c r="D231" s="361"/>
      <c r="E231" s="196"/>
      <c r="F231" s="197"/>
      <c r="G231" s="202"/>
      <c r="H231" s="198" t="s">
        <v>386</v>
      </c>
      <c r="I231" s="199"/>
      <c r="J231" s="200"/>
      <c r="K231" s="200"/>
      <c r="L231" s="201"/>
    </row>
    <row r="232" spans="1:12" s="125" customFormat="1" ht="28.5" customHeight="1" x14ac:dyDescent="0.2">
      <c r="A232" s="78">
        <v>264</v>
      </c>
      <c r="B232" s="215" t="s">
        <v>583</v>
      </c>
      <c r="C232" s="195"/>
      <c r="D232" s="361"/>
      <c r="E232" s="196"/>
      <c r="F232" s="197"/>
      <c r="G232" s="202"/>
      <c r="H232" s="198" t="s">
        <v>386</v>
      </c>
      <c r="I232" s="199"/>
      <c r="J232" s="200"/>
      <c r="K232" s="200"/>
      <c r="L232" s="201"/>
    </row>
    <row r="233" spans="1:12" s="125" customFormat="1" ht="28.5" customHeight="1" x14ac:dyDescent="0.2">
      <c r="A233" s="78">
        <v>265</v>
      </c>
      <c r="B233" s="215" t="s">
        <v>583</v>
      </c>
      <c r="C233" s="195"/>
      <c r="D233" s="361"/>
      <c r="E233" s="196"/>
      <c r="F233" s="197"/>
      <c r="G233" s="202"/>
      <c r="H233" s="198" t="s">
        <v>386</v>
      </c>
      <c r="I233" s="199"/>
      <c r="J233" s="200"/>
      <c r="K233" s="200"/>
      <c r="L233" s="201"/>
    </row>
    <row r="234" spans="1:12" s="125" customFormat="1" ht="28.5" customHeight="1" x14ac:dyDescent="0.2">
      <c r="A234" s="78">
        <v>266</v>
      </c>
      <c r="B234" s="215" t="s">
        <v>584</v>
      </c>
      <c r="C234" s="123"/>
      <c r="D234" s="368"/>
      <c r="E234" s="287"/>
      <c r="F234" s="288"/>
      <c r="G234" s="289"/>
      <c r="H234" s="290" t="s">
        <v>240</v>
      </c>
      <c r="I234" s="169"/>
      <c r="J234" s="291"/>
      <c r="K234" s="291"/>
      <c r="L234" s="292"/>
    </row>
    <row r="235" spans="1:12" s="125" customFormat="1" ht="28.5" customHeight="1" x14ac:dyDescent="0.2">
      <c r="A235" s="78">
        <v>267</v>
      </c>
      <c r="B235" s="215" t="s">
        <v>584</v>
      </c>
      <c r="C235" s="123"/>
      <c r="D235" s="368"/>
      <c r="E235" s="287"/>
      <c r="F235" s="288"/>
      <c r="G235" s="289"/>
      <c r="H235" s="290" t="s">
        <v>240</v>
      </c>
      <c r="I235" s="169"/>
      <c r="J235" s="291"/>
      <c r="K235" s="291"/>
      <c r="L235" s="292"/>
    </row>
    <row r="236" spans="1:12" s="125" customFormat="1" ht="28.5" customHeight="1" x14ac:dyDescent="0.2">
      <c r="A236" s="78">
        <v>268</v>
      </c>
      <c r="B236" s="215" t="s">
        <v>584</v>
      </c>
      <c r="C236" s="123"/>
      <c r="D236" s="368"/>
      <c r="E236" s="287"/>
      <c r="F236" s="288"/>
      <c r="G236" s="289"/>
      <c r="H236" s="290" t="s">
        <v>240</v>
      </c>
      <c r="I236" s="169"/>
      <c r="J236" s="291"/>
      <c r="K236" s="291"/>
      <c r="L236" s="292"/>
    </row>
    <row r="237" spans="1:12" s="125" customFormat="1" ht="28.5" customHeight="1" x14ac:dyDescent="0.2">
      <c r="A237" s="78">
        <v>269</v>
      </c>
      <c r="B237" s="215" t="s">
        <v>584</v>
      </c>
      <c r="C237" s="123"/>
      <c r="D237" s="368"/>
      <c r="E237" s="287"/>
      <c r="F237" s="288"/>
      <c r="G237" s="289"/>
      <c r="H237" s="290" t="s">
        <v>240</v>
      </c>
      <c r="I237" s="169"/>
      <c r="J237" s="291"/>
      <c r="K237" s="291"/>
      <c r="L237" s="292"/>
    </row>
    <row r="238" spans="1:12" s="125" customFormat="1" ht="28.5" customHeight="1" x14ac:dyDescent="0.2">
      <c r="A238" s="78">
        <v>270</v>
      </c>
      <c r="B238" s="215" t="s">
        <v>584</v>
      </c>
      <c r="C238" s="123"/>
      <c r="D238" s="368"/>
      <c r="E238" s="287"/>
      <c r="F238" s="288"/>
      <c r="G238" s="289"/>
      <c r="H238" s="290" t="s">
        <v>240</v>
      </c>
      <c r="I238" s="169"/>
      <c r="J238" s="291"/>
      <c r="K238" s="291"/>
      <c r="L238" s="292"/>
    </row>
    <row r="239" spans="1:12" s="125" customFormat="1" ht="28.5" customHeight="1" x14ac:dyDescent="0.2">
      <c r="A239" s="78">
        <v>271</v>
      </c>
      <c r="B239" s="215" t="s">
        <v>584</v>
      </c>
      <c r="C239" s="123"/>
      <c r="D239" s="368"/>
      <c r="E239" s="287"/>
      <c r="F239" s="288"/>
      <c r="G239" s="289"/>
      <c r="H239" s="290" t="s">
        <v>240</v>
      </c>
      <c r="I239" s="169"/>
      <c r="J239" s="291"/>
      <c r="K239" s="291"/>
      <c r="L239" s="292"/>
    </row>
    <row r="240" spans="1:12" s="125" customFormat="1" ht="28.5" customHeight="1" x14ac:dyDescent="0.2">
      <c r="A240" s="78">
        <v>272</v>
      </c>
      <c r="B240" s="215" t="s">
        <v>584</v>
      </c>
      <c r="C240" s="123"/>
      <c r="D240" s="368"/>
      <c r="E240" s="287"/>
      <c r="F240" s="288"/>
      <c r="G240" s="289"/>
      <c r="H240" s="290" t="s">
        <v>240</v>
      </c>
      <c r="I240" s="169"/>
      <c r="J240" s="291"/>
      <c r="K240" s="291"/>
      <c r="L240" s="292"/>
    </row>
    <row r="241" spans="1:12" s="125" customFormat="1" ht="28.5" customHeight="1" x14ac:dyDescent="0.2">
      <c r="A241" s="78">
        <v>273</v>
      </c>
      <c r="B241" s="215" t="s">
        <v>584</v>
      </c>
      <c r="C241" s="123"/>
      <c r="D241" s="368"/>
      <c r="E241" s="287"/>
      <c r="F241" s="288"/>
      <c r="G241" s="289"/>
      <c r="H241" s="290" t="s">
        <v>240</v>
      </c>
      <c r="I241" s="169"/>
      <c r="J241" s="291"/>
      <c r="K241" s="291"/>
      <c r="L241" s="292"/>
    </row>
    <row r="242" spans="1:12" s="125" customFormat="1" ht="28.5" customHeight="1" x14ac:dyDescent="0.2">
      <c r="A242" s="78">
        <v>274</v>
      </c>
      <c r="B242" s="215" t="s">
        <v>584</v>
      </c>
      <c r="C242" s="123"/>
      <c r="D242" s="368"/>
      <c r="E242" s="287"/>
      <c r="F242" s="288"/>
      <c r="G242" s="289"/>
      <c r="H242" s="290" t="s">
        <v>240</v>
      </c>
      <c r="I242" s="169"/>
      <c r="J242" s="291"/>
      <c r="K242" s="291"/>
      <c r="L242" s="292"/>
    </row>
    <row r="243" spans="1:12" s="125" customFormat="1" ht="28.5" customHeight="1" x14ac:dyDescent="0.2">
      <c r="A243" s="78">
        <v>275</v>
      </c>
      <c r="B243" s="215" t="s">
        <v>584</v>
      </c>
      <c r="C243" s="123"/>
      <c r="D243" s="368"/>
      <c r="E243" s="287"/>
      <c r="F243" s="288"/>
      <c r="G243" s="289"/>
      <c r="H243" s="290" t="s">
        <v>240</v>
      </c>
      <c r="I243" s="169"/>
      <c r="J243" s="291"/>
      <c r="K243" s="291"/>
      <c r="L243" s="292"/>
    </row>
    <row r="244" spans="1:12" s="125" customFormat="1" ht="28.5" customHeight="1" x14ac:dyDescent="0.2">
      <c r="A244" s="78">
        <v>276</v>
      </c>
      <c r="B244" s="215" t="s">
        <v>584</v>
      </c>
      <c r="C244" s="123"/>
      <c r="D244" s="368"/>
      <c r="E244" s="287"/>
      <c r="F244" s="288"/>
      <c r="G244" s="289"/>
      <c r="H244" s="290" t="s">
        <v>240</v>
      </c>
      <c r="I244" s="169"/>
      <c r="J244" s="291"/>
      <c r="K244" s="291"/>
      <c r="L244" s="292"/>
    </row>
    <row r="245" spans="1:12" s="125" customFormat="1" ht="28.5" customHeight="1" x14ac:dyDescent="0.2">
      <c r="A245" s="78">
        <v>277</v>
      </c>
      <c r="B245" s="215" t="s">
        <v>584</v>
      </c>
      <c r="C245" s="123"/>
      <c r="D245" s="368"/>
      <c r="E245" s="287"/>
      <c r="F245" s="288"/>
      <c r="G245" s="289"/>
      <c r="H245" s="290" t="s">
        <v>240</v>
      </c>
      <c r="I245" s="169"/>
      <c r="J245" s="291"/>
      <c r="K245" s="291"/>
      <c r="L245" s="292"/>
    </row>
    <row r="246" spans="1:12" s="125" customFormat="1" ht="28.5" customHeight="1" x14ac:dyDescent="0.2">
      <c r="A246" s="78">
        <v>278</v>
      </c>
      <c r="B246" s="215" t="s">
        <v>584</v>
      </c>
      <c r="C246" s="123"/>
      <c r="D246" s="368"/>
      <c r="E246" s="287"/>
      <c r="F246" s="288"/>
      <c r="G246" s="289"/>
      <c r="H246" s="290" t="s">
        <v>240</v>
      </c>
      <c r="I246" s="169"/>
      <c r="J246" s="291"/>
      <c r="K246" s="291"/>
      <c r="L246" s="292"/>
    </row>
    <row r="247" spans="1:12" s="125" customFormat="1" ht="28.5" customHeight="1" x14ac:dyDescent="0.2">
      <c r="A247" s="78">
        <v>279</v>
      </c>
      <c r="B247" s="215" t="s">
        <v>584</v>
      </c>
      <c r="C247" s="123"/>
      <c r="D247" s="368"/>
      <c r="E247" s="287"/>
      <c r="F247" s="288"/>
      <c r="G247" s="289"/>
      <c r="H247" s="290" t="s">
        <v>240</v>
      </c>
      <c r="I247" s="169"/>
      <c r="J247" s="291"/>
      <c r="K247" s="291"/>
      <c r="L247" s="292"/>
    </row>
    <row r="248" spans="1:12" s="125" customFormat="1" ht="28.5" customHeight="1" x14ac:dyDescent="0.2">
      <c r="A248" s="78">
        <v>280</v>
      </c>
      <c r="B248" s="215" t="s">
        <v>584</v>
      </c>
      <c r="C248" s="123"/>
      <c r="D248" s="368"/>
      <c r="E248" s="287"/>
      <c r="F248" s="288"/>
      <c r="G248" s="289"/>
      <c r="H248" s="290" t="s">
        <v>240</v>
      </c>
      <c r="I248" s="169"/>
      <c r="J248" s="291"/>
      <c r="K248" s="291"/>
      <c r="L248" s="292"/>
    </row>
    <row r="249" spans="1:12" s="125" customFormat="1" ht="28.5" customHeight="1" x14ac:dyDescent="0.2">
      <c r="A249" s="78">
        <v>281</v>
      </c>
      <c r="B249" s="215" t="s">
        <v>584</v>
      </c>
      <c r="C249" s="123"/>
      <c r="D249" s="368"/>
      <c r="E249" s="287"/>
      <c r="F249" s="288"/>
      <c r="G249" s="289"/>
      <c r="H249" s="290" t="s">
        <v>240</v>
      </c>
      <c r="I249" s="169"/>
      <c r="J249" s="291"/>
      <c r="K249" s="291"/>
      <c r="L249" s="292"/>
    </row>
    <row r="250" spans="1:12" s="125" customFormat="1" ht="28.5" customHeight="1" x14ac:dyDescent="0.2">
      <c r="A250" s="78">
        <v>282</v>
      </c>
      <c r="B250" s="215" t="s">
        <v>584</v>
      </c>
      <c r="C250" s="123"/>
      <c r="D250" s="368"/>
      <c r="E250" s="287"/>
      <c r="F250" s="288"/>
      <c r="G250" s="289"/>
      <c r="H250" s="290" t="s">
        <v>240</v>
      </c>
      <c r="I250" s="169"/>
      <c r="J250" s="291"/>
      <c r="K250" s="291"/>
      <c r="L250" s="292"/>
    </row>
    <row r="251" spans="1:12" s="125" customFormat="1" ht="28.5" customHeight="1" x14ac:dyDescent="0.2">
      <c r="A251" s="78">
        <v>283</v>
      </c>
      <c r="B251" s="215" t="s">
        <v>584</v>
      </c>
      <c r="C251" s="123"/>
      <c r="D251" s="368"/>
      <c r="E251" s="287"/>
      <c r="F251" s="288"/>
      <c r="G251" s="289"/>
      <c r="H251" s="290" t="s">
        <v>240</v>
      </c>
      <c r="I251" s="169"/>
      <c r="J251" s="291"/>
      <c r="K251" s="291"/>
      <c r="L251" s="292"/>
    </row>
    <row r="252" spans="1:12" s="125" customFormat="1" ht="28.5" customHeight="1" x14ac:dyDescent="0.2">
      <c r="A252" s="78">
        <v>284</v>
      </c>
      <c r="B252" s="215" t="s">
        <v>584</v>
      </c>
      <c r="C252" s="123"/>
      <c r="D252" s="368"/>
      <c r="E252" s="287"/>
      <c r="F252" s="288"/>
      <c r="G252" s="289"/>
      <c r="H252" s="290" t="s">
        <v>240</v>
      </c>
      <c r="I252" s="169"/>
      <c r="J252" s="291"/>
      <c r="K252" s="291"/>
      <c r="L252" s="292"/>
    </row>
    <row r="253" spans="1:12" s="125" customFormat="1" ht="28.5" customHeight="1" x14ac:dyDescent="0.2">
      <c r="A253" s="78">
        <v>285</v>
      </c>
      <c r="B253" s="215" t="s">
        <v>584</v>
      </c>
      <c r="C253" s="123"/>
      <c r="D253" s="368"/>
      <c r="E253" s="287"/>
      <c r="F253" s="288"/>
      <c r="G253" s="289"/>
      <c r="H253" s="290" t="s">
        <v>240</v>
      </c>
      <c r="I253" s="169"/>
      <c r="J253" s="291"/>
      <c r="K253" s="291"/>
      <c r="L253" s="292"/>
    </row>
    <row r="254" spans="1:12" s="125" customFormat="1" ht="28.5" customHeight="1" x14ac:dyDescent="0.2">
      <c r="A254" s="78">
        <v>286</v>
      </c>
      <c r="B254" s="215" t="s">
        <v>584</v>
      </c>
      <c r="C254" s="123"/>
      <c r="D254" s="368"/>
      <c r="E254" s="287"/>
      <c r="F254" s="288"/>
      <c r="G254" s="289"/>
      <c r="H254" s="290" t="s">
        <v>240</v>
      </c>
      <c r="I254" s="169"/>
      <c r="J254" s="291"/>
      <c r="K254" s="291"/>
      <c r="L254" s="292"/>
    </row>
    <row r="255" spans="1:12" s="125" customFormat="1" ht="28.5" customHeight="1" x14ac:dyDescent="0.2">
      <c r="A255" s="78">
        <v>287</v>
      </c>
      <c r="B255" s="215" t="s">
        <v>584</v>
      </c>
      <c r="C255" s="123"/>
      <c r="D255" s="368"/>
      <c r="E255" s="287"/>
      <c r="F255" s="288"/>
      <c r="G255" s="289"/>
      <c r="H255" s="290" t="s">
        <v>240</v>
      </c>
      <c r="I255" s="169"/>
      <c r="J255" s="291"/>
      <c r="K255" s="291"/>
      <c r="L255" s="292"/>
    </row>
    <row r="256" spans="1:12" s="125" customFormat="1" ht="28.5" customHeight="1" x14ac:dyDescent="0.2">
      <c r="A256" s="78">
        <v>288</v>
      </c>
      <c r="B256" s="215" t="s">
        <v>584</v>
      </c>
      <c r="C256" s="123"/>
      <c r="D256" s="368"/>
      <c r="E256" s="287"/>
      <c r="F256" s="288"/>
      <c r="G256" s="289"/>
      <c r="H256" s="290" t="s">
        <v>240</v>
      </c>
      <c r="I256" s="169"/>
      <c r="J256" s="291"/>
      <c r="K256" s="291"/>
      <c r="L256" s="292"/>
    </row>
    <row r="257" spans="1:12" s="125" customFormat="1" ht="28.5" customHeight="1" x14ac:dyDescent="0.2">
      <c r="A257" s="78">
        <v>289</v>
      </c>
      <c r="B257" s="215" t="s">
        <v>584</v>
      </c>
      <c r="C257" s="123"/>
      <c r="D257" s="368"/>
      <c r="E257" s="287"/>
      <c r="F257" s="288"/>
      <c r="G257" s="289"/>
      <c r="H257" s="290" t="s">
        <v>240</v>
      </c>
      <c r="I257" s="169"/>
      <c r="J257" s="291"/>
      <c r="K257" s="291"/>
      <c r="L257" s="292"/>
    </row>
    <row r="258" spans="1:12" s="125" customFormat="1" ht="28.5" customHeight="1" x14ac:dyDescent="0.2">
      <c r="A258" s="78">
        <v>290</v>
      </c>
      <c r="B258" s="215" t="s">
        <v>584</v>
      </c>
      <c r="C258" s="123"/>
      <c r="D258" s="368"/>
      <c r="E258" s="287"/>
      <c r="F258" s="288"/>
      <c r="G258" s="289"/>
      <c r="H258" s="290" t="s">
        <v>240</v>
      </c>
      <c r="I258" s="169"/>
      <c r="J258" s="291"/>
      <c r="K258" s="291"/>
      <c r="L258" s="292"/>
    </row>
    <row r="259" spans="1:12" s="125" customFormat="1" ht="28.5" customHeight="1" x14ac:dyDescent="0.2">
      <c r="A259" s="78">
        <v>291</v>
      </c>
      <c r="B259" s="215" t="s">
        <v>584</v>
      </c>
      <c r="C259" s="123"/>
      <c r="D259" s="368"/>
      <c r="E259" s="287"/>
      <c r="F259" s="288"/>
      <c r="G259" s="289"/>
      <c r="H259" s="290" t="s">
        <v>240</v>
      </c>
      <c r="I259" s="169"/>
      <c r="J259" s="291"/>
      <c r="K259" s="291"/>
      <c r="L259" s="292"/>
    </row>
    <row r="260" spans="1:12" s="125" customFormat="1" ht="28.5" customHeight="1" x14ac:dyDescent="0.2">
      <c r="A260" s="78">
        <v>292</v>
      </c>
      <c r="B260" s="215" t="s">
        <v>584</v>
      </c>
      <c r="C260" s="123"/>
      <c r="D260" s="368"/>
      <c r="E260" s="287"/>
      <c r="F260" s="288"/>
      <c r="G260" s="289"/>
      <c r="H260" s="290" t="s">
        <v>240</v>
      </c>
      <c r="I260" s="169"/>
      <c r="J260" s="291"/>
      <c r="K260" s="291"/>
      <c r="L260" s="292"/>
    </row>
    <row r="261" spans="1:12" s="125" customFormat="1" ht="28.5" customHeight="1" x14ac:dyDescent="0.2">
      <c r="A261" s="78">
        <v>293</v>
      </c>
      <c r="B261" s="215" t="s">
        <v>584</v>
      </c>
      <c r="C261" s="123"/>
      <c r="D261" s="368"/>
      <c r="E261" s="287"/>
      <c r="F261" s="288"/>
      <c r="G261" s="289"/>
      <c r="H261" s="290" t="s">
        <v>240</v>
      </c>
      <c r="I261" s="169"/>
      <c r="J261" s="291"/>
      <c r="K261" s="291"/>
      <c r="L261" s="292"/>
    </row>
    <row r="262" spans="1:12" s="125" customFormat="1" ht="28.5" customHeight="1" x14ac:dyDescent="0.2">
      <c r="A262" s="78">
        <v>294</v>
      </c>
      <c r="B262" s="215" t="s">
        <v>584</v>
      </c>
      <c r="C262" s="123"/>
      <c r="D262" s="368"/>
      <c r="E262" s="287"/>
      <c r="F262" s="288"/>
      <c r="G262" s="289"/>
      <c r="H262" s="290" t="s">
        <v>240</v>
      </c>
      <c r="I262" s="169"/>
      <c r="J262" s="291"/>
      <c r="K262" s="291"/>
      <c r="L262" s="292"/>
    </row>
    <row r="263" spans="1:12" s="125" customFormat="1" ht="28.5" customHeight="1" x14ac:dyDescent="0.2">
      <c r="A263" s="78">
        <v>295</v>
      </c>
      <c r="B263" s="215" t="s">
        <v>584</v>
      </c>
      <c r="C263" s="123"/>
      <c r="D263" s="368"/>
      <c r="E263" s="287"/>
      <c r="F263" s="288"/>
      <c r="G263" s="289"/>
      <c r="H263" s="290" t="s">
        <v>240</v>
      </c>
      <c r="I263" s="169"/>
      <c r="J263" s="291"/>
      <c r="K263" s="291"/>
      <c r="L263" s="292"/>
    </row>
    <row r="264" spans="1:12" s="125" customFormat="1" ht="28.5" customHeight="1" x14ac:dyDescent="0.2">
      <c r="A264" s="78">
        <v>296</v>
      </c>
      <c r="B264" s="215" t="s">
        <v>584</v>
      </c>
      <c r="C264" s="123"/>
      <c r="D264" s="368"/>
      <c r="E264" s="287"/>
      <c r="F264" s="288"/>
      <c r="G264" s="289"/>
      <c r="H264" s="290" t="s">
        <v>240</v>
      </c>
      <c r="I264" s="169"/>
      <c r="J264" s="291"/>
      <c r="K264" s="291"/>
      <c r="L264" s="292"/>
    </row>
    <row r="265" spans="1:12" s="125" customFormat="1" ht="28.5" customHeight="1" x14ac:dyDescent="0.2">
      <c r="A265" s="78">
        <v>297</v>
      </c>
      <c r="B265" s="215" t="s">
        <v>584</v>
      </c>
      <c r="C265" s="123"/>
      <c r="D265" s="368"/>
      <c r="E265" s="287"/>
      <c r="F265" s="288"/>
      <c r="G265" s="289"/>
      <c r="H265" s="290" t="s">
        <v>240</v>
      </c>
      <c r="I265" s="169"/>
      <c r="J265" s="291"/>
      <c r="K265" s="291"/>
      <c r="L265" s="292"/>
    </row>
    <row r="266" spans="1:12" s="125" customFormat="1" ht="28.5" customHeight="1" x14ac:dyDescent="0.2">
      <c r="A266" s="78">
        <v>298</v>
      </c>
      <c r="B266" s="215" t="s">
        <v>584</v>
      </c>
      <c r="C266" s="123"/>
      <c r="D266" s="368"/>
      <c r="E266" s="287"/>
      <c r="F266" s="288"/>
      <c r="G266" s="289"/>
      <c r="H266" s="290" t="s">
        <v>240</v>
      </c>
      <c r="I266" s="169"/>
      <c r="J266" s="291"/>
      <c r="K266" s="291"/>
      <c r="L266" s="292"/>
    </row>
    <row r="267" spans="1:12" s="125" customFormat="1" ht="28.5" customHeight="1" x14ac:dyDescent="0.2">
      <c r="A267" s="78">
        <v>299</v>
      </c>
      <c r="B267" s="215" t="s">
        <v>584</v>
      </c>
      <c r="C267" s="123"/>
      <c r="D267" s="368"/>
      <c r="E267" s="287"/>
      <c r="F267" s="288"/>
      <c r="G267" s="289"/>
      <c r="H267" s="290" t="s">
        <v>240</v>
      </c>
      <c r="I267" s="169"/>
      <c r="J267" s="291"/>
      <c r="K267" s="291"/>
      <c r="L267" s="292"/>
    </row>
    <row r="268" spans="1:12" s="125" customFormat="1" ht="28.5" customHeight="1" x14ac:dyDescent="0.2">
      <c r="A268" s="78">
        <v>300</v>
      </c>
      <c r="B268" s="215" t="s">
        <v>585</v>
      </c>
      <c r="C268" s="195"/>
      <c r="D268" s="361"/>
      <c r="E268" s="196"/>
      <c r="F268" s="197"/>
      <c r="G268" s="202"/>
      <c r="H268" s="198" t="s">
        <v>384</v>
      </c>
      <c r="I268" s="199"/>
      <c r="J268" s="200"/>
      <c r="K268" s="200"/>
      <c r="L268" s="201"/>
    </row>
    <row r="269" spans="1:12" s="125" customFormat="1" ht="28.5" customHeight="1" x14ac:dyDescent="0.2">
      <c r="A269" s="78">
        <v>301</v>
      </c>
      <c r="B269" s="215" t="s">
        <v>585</v>
      </c>
      <c r="C269" s="195"/>
      <c r="D269" s="361"/>
      <c r="E269" s="196"/>
      <c r="F269" s="197"/>
      <c r="G269" s="202"/>
      <c r="H269" s="198" t="s">
        <v>384</v>
      </c>
      <c r="I269" s="199"/>
      <c r="J269" s="200"/>
      <c r="K269" s="200"/>
      <c r="L269" s="201"/>
    </row>
    <row r="270" spans="1:12" s="125" customFormat="1" ht="28.5" customHeight="1" x14ac:dyDescent="0.2">
      <c r="A270" s="78">
        <v>302</v>
      </c>
      <c r="B270" s="215" t="s">
        <v>585</v>
      </c>
      <c r="C270" s="195"/>
      <c r="D270" s="361"/>
      <c r="E270" s="196"/>
      <c r="F270" s="197"/>
      <c r="G270" s="202"/>
      <c r="H270" s="198" t="s">
        <v>384</v>
      </c>
      <c r="I270" s="199"/>
      <c r="J270" s="200"/>
      <c r="K270" s="200"/>
      <c r="L270" s="201"/>
    </row>
    <row r="271" spans="1:12" s="125" customFormat="1" ht="28.5" customHeight="1" x14ac:dyDescent="0.2">
      <c r="A271" s="78">
        <v>303</v>
      </c>
      <c r="B271" s="215" t="s">
        <v>585</v>
      </c>
      <c r="C271" s="195"/>
      <c r="D271" s="361"/>
      <c r="E271" s="196"/>
      <c r="F271" s="197"/>
      <c r="G271" s="202"/>
      <c r="H271" s="198" t="s">
        <v>384</v>
      </c>
      <c r="I271" s="199"/>
      <c r="J271" s="200"/>
      <c r="K271" s="200"/>
      <c r="L271" s="201"/>
    </row>
    <row r="272" spans="1:12" s="125" customFormat="1" ht="28.5" customHeight="1" x14ac:dyDescent="0.2">
      <c r="A272" s="78">
        <v>304</v>
      </c>
      <c r="B272" s="215" t="s">
        <v>585</v>
      </c>
      <c r="C272" s="195"/>
      <c r="D272" s="361"/>
      <c r="E272" s="196"/>
      <c r="F272" s="197"/>
      <c r="G272" s="202"/>
      <c r="H272" s="198" t="s">
        <v>384</v>
      </c>
      <c r="I272" s="199"/>
      <c r="J272" s="200"/>
      <c r="K272" s="200"/>
      <c r="L272" s="201"/>
    </row>
    <row r="273" spans="1:12" s="125" customFormat="1" ht="28.5" customHeight="1" x14ac:dyDescent="0.2">
      <c r="A273" s="78">
        <v>305</v>
      </c>
      <c r="B273" s="215" t="s">
        <v>585</v>
      </c>
      <c r="C273" s="195"/>
      <c r="D273" s="361"/>
      <c r="E273" s="196"/>
      <c r="F273" s="197"/>
      <c r="G273" s="202"/>
      <c r="H273" s="198" t="s">
        <v>384</v>
      </c>
      <c r="I273" s="199"/>
      <c r="J273" s="200"/>
      <c r="K273" s="200"/>
      <c r="L273" s="201"/>
    </row>
    <row r="274" spans="1:12" s="125" customFormat="1" ht="28.5" customHeight="1" x14ac:dyDescent="0.2">
      <c r="A274" s="78">
        <v>306</v>
      </c>
      <c r="B274" s="215" t="s">
        <v>585</v>
      </c>
      <c r="C274" s="195"/>
      <c r="D274" s="361"/>
      <c r="E274" s="196"/>
      <c r="F274" s="197"/>
      <c r="G274" s="202"/>
      <c r="H274" s="198" t="s">
        <v>384</v>
      </c>
      <c r="I274" s="199"/>
      <c r="J274" s="200"/>
      <c r="K274" s="200"/>
      <c r="L274" s="201"/>
    </row>
    <row r="275" spans="1:12" s="125" customFormat="1" ht="28.5" customHeight="1" x14ac:dyDescent="0.2">
      <c r="A275" s="78">
        <v>307</v>
      </c>
      <c r="B275" s="215" t="s">
        <v>585</v>
      </c>
      <c r="C275" s="195"/>
      <c r="D275" s="361"/>
      <c r="E275" s="196"/>
      <c r="F275" s="197"/>
      <c r="G275" s="202"/>
      <c r="H275" s="198" t="s">
        <v>384</v>
      </c>
      <c r="I275" s="199"/>
      <c r="J275" s="200"/>
      <c r="K275" s="200"/>
      <c r="L275" s="201"/>
    </row>
    <row r="276" spans="1:12" s="125" customFormat="1" ht="28.5" customHeight="1" x14ac:dyDescent="0.2">
      <c r="A276" s="78">
        <v>308</v>
      </c>
      <c r="B276" s="215" t="s">
        <v>585</v>
      </c>
      <c r="C276" s="195"/>
      <c r="D276" s="361"/>
      <c r="E276" s="196"/>
      <c r="F276" s="197"/>
      <c r="G276" s="202"/>
      <c r="H276" s="198" t="s">
        <v>384</v>
      </c>
      <c r="I276" s="199"/>
      <c r="J276" s="200"/>
      <c r="K276" s="200"/>
      <c r="L276" s="201"/>
    </row>
    <row r="277" spans="1:12" s="125" customFormat="1" ht="28.5" customHeight="1" x14ac:dyDescent="0.2">
      <c r="A277" s="78">
        <v>309</v>
      </c>
      <c r="B277" s="215" t="s">
        <v>585</v>
      </c>
      <c r="C277" s="195"/>
      <c r="D277" s="361"/>
      <c r="E277" s="196"/>
      <c r="F277" s="197"/>
      <c r="G277" s="202"/>
      <c r="H277" s="198" t="s">
        <v>384</v>
      </c>
      <c r="I277" s="199"/>
      <c r="J277" s="200"/>
      <c r="K277" s="200"/>
      <c r="L277" s="201"/>
    </row>
    <row r="278" spans="1:12" s="125" customFormat="1" ht="28.5" customHeight="1" x14ac:dyDescent="0.2">
      <c r="A278" s="78">
        <v>310</v>
      </c>
      <c r="B278" s="215" t="s">
        <v>585</v>
      </c>
      <c r="C278" s="195"/>
      <c r="D278" s="361"/>
      <c r="E278" s="196"/>
      <c r="F278" s="197"/>
      <c r="G278" s="202"/>
      <c r="H278" s="198" t="s">
        <v>384</v>
      </c>
      <c r="I278" s="199"/>
      <c r="J278" s="200"/>
      <c r="K278" s="200"/>
      <c r="L278" s="201"/>
    </row>
    <row r="279" spans="1:12" s="125" customFormat="1" ht="28.5" customHeight="1" x14ac:dyDescent="0.2">
      <c r="A279" s="78">
        <v>311</v>
      </c>
      <c r="B279" s="215" t="s">
        <v>585</v>
      </c>
      <c r="C279" s="195"/>
      <c r="D279" s="361"/>
      <c r="E279" s="196"/>
      <c r="F279" s="197"/>
      <c r="G279" s="202"/>
      <c r="H279" s="198" t="s">
        <v>384</v>
      </c>
      <c r="I279" s="199"/>
      <c r="J279" s="200"/>
      <c r="K279" s="200"/>
      <c r="L279" s="201"/>
    </row>
    <row r="280" spans="1:12" s="125" customFormat="1" ht="28.5" customHeight="1" x14ac:dyDescent="0.2">
      <c r="A280" s="78">
        <v>312</v>
      </c>
      <c r="B280" s="215" t="s">
        <v>585</v>
      </c>
      <c r="C280" s="195"/>
      <c r="D280" s="361"/>
      <c r="E280" s="196"/>
      <c r="F280" s="197"/>
      <c r="G280" s="202"/>
      <c r="H280" s="198" t="s">
        <v>384</v>
      </c>
      <c r="I280" s="199"/>
      <c r="J280" s="200"/>
      <c r="K280" s="200"/>
      <c r="L280" s="201"/>
    </row>
    <row r="281" spans="1:12" s="125" customFormat="1" ht="28.5" customHeight="1" x14ac:dyDescent="0.2">
      <c r="A281" s="78">
        <v>313</v>
      </c>
      <c r="B281" s="215" t="s">
        <v>585</v>
      </c>
      <c r="C281" s="195"/>
      <c r="D281" s="361"/>
      <c r="E281" s="196"/>
      <c r="F281" s="197"/>
      <c r="G281" s="202"/>
      <c r="H281" s="198" t="s">
        <v>384</v>
      </c>
      <c r="I281" s="199"/>
      <c r="J281" s="200"/>
      <c r="K281" s="200"/>
      <c r="L281" s="201"/>
    </row>
    <row r="282" spans="1:12" s="125" customFormat="1" ht="28.5" customHeight="1" x14ac:dyDescent="0.2">
      <c r="A282" s="78">
        <v>314</v>
      </c>
      <c r="B282" s="215" t="s">
        <v>585</v>
      </c>
      <c r="C282" s="195"/>
      <c r="D282" s="361"/>
      <c r="E282" s="196"/>
      <c r="F282" s="197"/>
      <c r="G282" s="202"/>
      <c r="H282" s="198" t="s">
        <v>384</v>
      </c>
      <c r="I282" s="199"/>
      <c r="J282" s="200"/>
      <c r="K282" s="200"/>
      <c r="L282" s="201"/>
    </row>
    <row r="283" spans="1:12" s="125" customFormat="1" ht="28.5" customHeight="1" x14ac:dyDescent="0.2">
      <c r="A283" s="78">
        <v>315</v>
      </c>
      <c r="B283" s="215" t="s">
        <v>585</v>
      </c>
      <c r="C283" s="195"/>
      <c r="D283" s="361"/>
      <c r="E283" s="196"/>
      <c r="F283" s="197"/>
      <c r="G283" s="202"/>
      <c r="H283" s="198" t="s">
        <v>384</v>
      </c>
      <c r="I283" s="199"/>
      <c r="J283" s="200"/>
      <c r="K283" s="200"/>
      <c r="L283" s="201"/>
    </row>
    <row r="284" spans="1:12" s="125" customFormat="1" ht="28.5" customHeight="1" x14ac:dyDescent="0.2">
      <c r="A284" s="78">
        <v>316</v>
      </c>
      <c r="B284" s="215" t="s">
        <v>585</v>
      </c>
      <c r="C284" s="195"/>
      <c r="D284" s="361"/>
      <c r="E284" s="196"/>
      <c r="F284" s="197"/>
      <c r="G284" s="202"/>
      <c r="H284" s="198" t="s">
        <v>384</v>
      </c>
      <c r="I284" s="199"/>
      <c r="J284" s="200"/>
      <c r="K284" s="200"/>
      <c r="L284" s="201"/>
    </row>
    <row r="285" spans="1:12" s="125" customFormat="1" ht="28.5" customHeight="1" x14ac:dyDescent="0.2">
      <c r="A285" s="78">
        <v>317</v>
      </c>
      <c r="B285" s="215" t="s">
        <v>585</v>
      </c>
      <c r="C285" s="195"/>
      <c r="D285" s="361"/>
      <c r="E285" s="196"/>
      <c r="F285" s="197"/>
      <c r="G285" s="202"/>
      <c r="H285" s="198" t="s">
        <v>384</v>
      </c>
      <c r="I285" s="199"/>
      <c r="J285" s="200"/>
      <c r="K285" s="200"/>
      <c r="L285" s="201"/>
    </row>
    <row r="286" spans="1:12" s="125" customFormat="1" ht="28.5" customHeight="1" x14ac:dyDescent="0.2">
      <c r="A286" s="78">
        <v>318</v>
      </c>
      <c r="B286" s="215" t="s">
        <v>585</v>
      </c>
      <c r="C286" s="195"/>
      <c r="D286" s="361"/>
      <c r="E286" s="196"/>
      <c r="F286" s="197"/>
      <c r="G286" s="202"/>
      <c r="H286" s="198" t="s">
        <v>384</v>
      </c>
      <c r="I286" s="199"/>
      <c r="J286" s="200"/>
      <c r="K286" s="200"/>
      <c r="L286" s="201"/>
    </row>
    <row r="287" spans="1:12" s="125" customFormat="1" ht="28.5" customHeight="1" x14ac:dyDescent="0.2">
      <c r="A287" s="78">
        <v>319</v>
      </c>
      <c r="B287" s="215" t="s">
        <v>585</v>
      </c>
      <c r="C287" s="195"/>
      <c r="D287" s="361"/>
      <c r="E287" s="196"/>
      <c r="F287" s="197"/>
      <c r="G287" s="202"/>
      <c r="H287" s="198" t="s">
        <v>384</v>
      </c>
      <c r="I287" s="199"/>
      <c r="J287" s="200"/>
      <c r="K287" s="200"/>
      <c r="L287" s="201"/>
    </row>
    <row r="288" spans="1:12" s="125" customFormat="1" ht="28.5" customHeight="1" x14ac:dyDescent="0.2">
      <c r="A288" s="78">
        <v>320</v>
      </c>
      <c r="B288" s="215" t="s">
        <v>585</v>
      </c>
      <c r="C288" s="195"/>
      <c r="D288" s="361"/>
      <c r="E288" s="196"/>
      <c r="F288" s="197"/>
      <c r="G288" s="202"/>
      <c r="H288" s="198" t="s">
        <v>384</v>
      </c>
      <c r="I288" s="199"/>
      <c r="J288" s="200"/>
      <c r="K288" s="200"/>
      <c r="L288" s="201"/>
    </row>
    <row r="289" spans="1:12" s="125" customFormat="1" ht="28.5" customHeight="1" x14ac:dyDescent="0.2">
      <c r="A289" s="78">
        <v>321</v>
      </c>
      <c r="B289" s="215" t="s">
        <v>585</v>
      </c>
      <c r="C289" s="195"/>
      <c r="D289" s="361"/>
      <c r="E289" s="196"/>
      <c r="F289" s="197"/>
      <c r="G289" s="202"/>
      <c r="H289" s="198" t="s">
        <v>384</v>
      </c>
      <c r="I289" s="199"/>
      <c r="J289" s="200"/>
      <c r="K289" s="200"/>
      <c r="L289" s="201"/>
    </row>
    <row r="290" spans="1:12" s="125" customFormat="1" ht="28.5" customHeight="1" x14ac:dyDescent="0.2">
      <c r="A290" s="78">
        <v>322</v>
      </c>
      <c r="B290" s="215" t="s">
        <v>585</v>
      </c>
      <c r="C290" s="195"/>
      <c r="D290" s="361"/>
      <c r="E290" s="196"/>
      <c r="F290" s="197"/>
      <c r="G290" s="202"/>
      <c r="H290" s="198" t="s">
        <v>384</v>
      </c>
      <c r="I290" s="199"/>
      <c r="J290" s="200"/>
      <c r="K290" s="200"/>
      <c r="L290" s="201"/>
    </row>
    <row r="291" spans="1:12" s="125" customFormat="1" ht="28.5" customHeight="1" x14ac:dyDescent="0.2">
      <c r="A291" s="78">
        <v>323</v>
      </c>
      <c r="B291" s="215" t="s">
        <v>585</v>
      </c>
      <c r="C291" s="195"/>
      <c r="D291" s="361"/>
      <c r="E291" s="196"/>
      <c r="F291" s="197"/>
      <c r="G291" s="202"/>
      <c r="H291" s="198" t="s">
        <v>384</v>
      </c>
      <c r="I291" s="199"/>
      <c r="J291" s="200"/>
      <c r="K291" s="200"/>
      <c r="L291" s="201"/>
    </row>
    <row r="292" spans="1:12" s="125" customFormat="1" ht="28.5" customHeight="1" x14ac:dyDescent="0.2">
      <c r="A292" s="78">
        <v>324</v>
      </c>
      <c r="B292" s="215" t="s">
        <v>585</v>
      </c>
      <c r="C292" s="195"/>
      <c r="D292" s="361"/>
      <c r="E292" s="196"/>
      <c r="F292" s="197"/>
      <c r="G292" s="202"/>
      <c r="H292" s="198" t="s">
        <v>384</v>
      </c>
      <c r="I292" s="199"/>
      <c r="J292" s="200"/>
      <c r="K292" s="200"/>
      <c r="L292" s="201"/>
    </row>
    <row r="293" spans="1:12" s="125" customFormat="1" ht="28.5" customHeight="1" x14ac:dyDescent="0.2">
      <c r="A293" s="78">
        <v>325</v>
      </c>
      <c r="B293" s="215" t="s">
        <v>585</v>
      </c>
      <c r="C293" s="195"/>
      <c r="D293" s="361"/>
      <c r="E293" s="196"/>
      <c r="F293" s="197"/>
      <c r="G293" s="202"/>
      <c r="H293" s="198" t="s">
        <v>384</v>
      </c>
      <c r="I293" s="199"/>
      <c r="J293" s="200"/>
      <c r="K293" s="200"/>
      <c r="L293" s="201"/>
    </row>
    <row r="294" spans="1:12" s="125" customFormat="1" ht="28.5" customHeight="1" x14ac:dyDescent="0.2">
      <c r="A294" s="78">
        <v>326</v>
      </c>
      <c r="B294" s="215" t="s">
        <v>585</v>
      </c>
      <c r="C294" s="195"/>
      <c r="D294" s="361"/>
      <c r="E294" s="196"/>
      <c r="F294" s="197"/>
      <c r="G294" s="202"/>
      <c r="H294" s="198" t="s">
        <v>384</v>
      </c>
      <c r="I294" s="199"/>
      <c r="J294" s="200"/>
      <c r="K294" s="200"/>
      <c r="L294" s="201"/>
    </row>
    <row r="295" spans="1:12" s="125" customFormat="1" ht="28.5" customHeight="1" x14ac:dyDescent="0.2">
      <c r="A295" s="78">
        <v>327</v>
      </c>
      <c r="B295" s="215" t="s">
        <v>585</v>
      </c>
      <c r="C295" s="195"/>
      <c r="D295" s="361"/>
      <c r="E295" s="196"/>
      <c r="F295" s="197"/>
      <c r="G295" s="202"/>
      <c r="H295" s="198" t="s">
        <v>384</v>
      </c>
      <c r="I295" s="199"/>
      <c r="J295" s="200"/>
      <c r="K295" s="200"/>
      <c r="L295" s="201"/>
    </row>
    <row r="296" spans="1:12" s="125" customFormat="1" ht="28.5" customHeight="1" x14ac:dyDescent="0.2">
      <c r="A296" s="78">
        <v>328</v>
      </c>
      <c r="B296" s="215" t="s">
        <v>585</v>
      </c>
      <c r="C296" s="195"/>
      <c r="D296" s="361"/>
      <c r="E296" s="196"/>
      <c r="F296" s="197"/>
      <c r="G296" s="202"/>
      <c r="H296" s="198" t="s">
        <v>384</v>
      </c>
      <c r="I296" s="199"/>
      <c r="J296" s="200"/>
      <c r="K296" s="200"/>
      <c r="L296" s="201"/>
    </row>
    <row r="297" spans="1:12" s="125" customFormat="1" ht="28.5" customHeight="1" x14ac:dyDescent="0.2">
      <c r="A297" s="78">
        <v>329</v>
      </c>
      <c r="B297" s="215" t="s">
        <v>585</v>
      </c>
      <c r="C297" s="195"/>
      <c r="D297" s="361"/>
      <c r="E297" s="196"/>
      <c r="F297" s="197"/>
      <c r="G297" s="202"/>
      <c r="H297" s="198" t="s">
        <v>384</v>
      </c>
      <c r="I297" s="199"/>
      <c r="J297" s="200"/>
      <c r="K297" s="200"/>
      <c r="L297" s="201"/>
    </row>
    <row r="298" spans="1:12" s="125" customFormat="1" ht="28.5" customHeight="1" x14ac:dyDescent="0.2">
      <c r="A298" s="78">
        <v>330</v>
      </c>
      <c r="B298" s="215" t="s">
        <v>585</v>
      </c>
      <c r="C298" s="195"/>
      <c r="D298" s="361"/>
      <c r="E298" s="196"/>
      <c r="F298" s="197"/>
      <c r="G298" s="202"/>
      <c r="H298" s="198" t="s">
        <v>384</v>
      </c>
      <c r="I298" s="199"/>
      <c r="J298" s="200"/>
      <c r="K298" s="200"/>
      <c r="L298" s="201"/>
    </row>
    <row r="299" spans="1:12" s="125" customFormat="1" ht="28.5" customHeight="1" x14ac:dyDescent="0.2">
      <c r="A299" s="78">
        <v>331</v>
      </c>
      <c r="B299" s="215" t="s">
        <v>585</v>
      </c>
      <c r="C299" s="195"/>
      <c r="D299" s="361"/>
      <c r="E299" s="196"/>
      <c r="F299" s="197"/>
      <c r="G299" s="202"/>
      <c r="H299" s="198" t="s">
        <v>384</v>
      </c>
      <c r="I299" s="199"/>
      <c r="J299" s="200"/>
      <c r="K299" s="200"/>
      <c r="L299" s="201"/>
    </row>
    <row r="300" spans="1:12" s="125" customFormat="1" ht="28.5" customHeight="1" x14ac:dyDescent="0.2">
      <c r="A300" s="78">
        <v>332</v>
      </c>
      <c r="B300" s="215" t="s">
        <v>585</v>
      </c>
      <c r="C300" s="195"/>
      <c r="D300" s="361"/>
      <c r="E300" s="196"/>
      <c r="F300" s="197"/>
      <c r="G300" s="202"/>
      <c r="H300" s="198" t="s">
        <v>384</v>
      </c>
      <c r="I300" s="199"/>
      <c r="J300" s="200"/>
      <c r="K300" s="200"/>
      <c r="L300" s="201"/>
    </row>
    <row r="301" spans="1:12" s="125" customFormat="1" ht="28.5" customHeight="1" x14ac:dyDescent="0.2">
      <c r="A301" s="78">
        <v>333</v>
      </c>
      <c r="B301" s="215" t="s">
        <v>586</v>
      </c>
      <c r="C301" s="123"/>
      <c r="D301" s="368"/>
      <c r="E301" s="287"/>
      <c r="F301" s="288"/>
      <c r="G301" s="289"/>
      <c r="H301" s="290" t="s">
        <v>387</v>
      </c>
      <c r="I301" s="169"/>
      <c r="J301" s="291"/>
      <c r="K301" s="291"/>
      <c r="L301" s="292"/>
    </row>
    <row r="302" spans="1:12" s="125" customFormat="1" ht="28.5" customHeight="1" x14ac:dyDescent="0.2">
      <c r="A302" s="78">
        <v>334</v>
      </c>
      <c r="B302" s="215" t="s">
        <v>586</v>
      </c>
      <c r="C302" s="123"/>
      <c r="D302" s="368"/>
      <c r="E302" s="287"/>
      <c r="F302" s="288"/>
      <c r="G302" s="289"/>
      <c r="H302" s="290" t="s">
        <v>387</v>
      </c>
      <c r="I302" s="169"/>
      <c r="J302" s="291"/>
      <c r="K302" s="291"/>
      <c r="L302" s="292"/>
    </row>
    <row r="303" spans="1:12" s="125" customFormat="1" ht="28.5" customHeight="1" x14ac:dyDescent="0.2">
      <c r="A303" s="78">
        <v>335</v>
      </c>
      <c r="B303" s="215" t="s">
        <v>586</v>
      </c>
      <c r="C303" s="123"/>
      <c r="D303" s="368"/>
      <c r="E303" s="287"/>
      <c r="F303" s="288"/>
      <c r="G303" s="289"/>
      <c r="H303" s="290" t="s">
        <v>387</v>
      </c>
      <c r="I303" s="169"/>
      <c r="J303" s="291"/>
      <c r="K303" s="291"/>
      <c r="L303" s="292"/>
    </row>
    <row r="304" spans="1:12" s="125" customFormat="1" ht="28.5" customHeight="1" x14ac:dyDescent="0.2">
      <c r="A304" s="78">
        <v>336</v>
      </c>
      <c r="B304" s="215" t="s">
        <v>586</v>
      </c>
      <c r="C304" s="123"/>
      <c r="D304" s="368"/>
      <c r="E304" s="287"/>
      <c r="F304" s="288"/>
      <c r="G304" s="289"/>
      <c r="H304" s="290" t="s">
        <v>387</v>
      </c>
      <c r="I304" s="169"/>
      <c r="J304" s="291"/>
      <c r="K304" s="291"/>
      <c r="L304" s="292"/>
    </row>
    <row r="305" spans="1:12" s="125" customFormat="1" ht="28.5" customHeight="1" x14ac:dyDescent="0.2">
      <c r="A305" s="78">
        <v>337</v>
      </c>
      <c r="B305" s="215" t="s">
        <v>586</v>
      </c>
      <c r="C305" s="123"/>
      <c r="D305" s="368"/>
      <c r="E305" s="287"/>
      <c r="F305" s="288"/>
      <c r="G305" s="289"/>
      <c r="H305" s="290" t="s">
        <v>387</v>
      </c>
      <c r="I305" s="169"/>
      <c r="J305" s="291"/>
      <c r="K305" s="291"/>
      <c r="L305" s="292"/>
    </row>
    <row r="306" spans="1:12" s="125" customFormat="1" ht="28.5" customHeight="1" x14ac:dyDescent="0.2">
      <c r="A306" s="78">
        <v>338</v>
      </c>
      <c r="B306" s="215" t="s">
        <v>586</v>
      </c>
      <c r="C306" s="123"/>
      <c r="D306" s="368"/>
      <c r="E306" s="287"/>
      <c r="F306" s="288"/>
      <c r="G306" s="289"/>
      <c r="H306" s="290" t="s">
        <v>387</v>
      </c>
      <c r="I306" s="169"/>
      <c r="J306" s="291"/>
      <c r="K306" s="291"/>
      <c r="L306" s="292"/>
    </row>
    <row r="307" spans="1:12" s="125" customFormat="1" ht="28.5" customHeight="1" x14ac:dyDescent="0.2">
      <c r="A307" s="78">
        <v>339</v>
      </c>
      <c r="B307" s="215" t="s">
        <v>586</v>
      </c>
      <c r="C307" s="123"/>
      <c r="D307" s="368"/>
      <c r="E307" s="287"/>
      <c r="F307" s="288"/>
      <c r="G307" s="289"/>
      <c r="H307" s="290" t="s">
        <v>387</v>
      </c>
      <c r="I307" s="169"/>
      <c r="J307" s="291"/>
      <c r="K307" s="291"/>
      <c r="L307" s="292"/>
    </row>
    <row r="308" spans="1:12" s="125" customFormat="1" ht="28.5" customHeight="1" x14ac:dyDescent="0.2">
      <c r="A308" s="78">
        <v>340</v>
      </c>
      <c r="B308" s="215" t="s">
        <v>586</v>
      </c>
      <c r="C308" s="123"/>
      <c r="D308" s="368"/>
      <c r="E308" s="287"/>
      <c r="F308" s="288"/>
      <c r="G308" s="289"/>
      <c r="H308" s="290" t="s">
        <v>387</v>
      </c>
      <c r="I308" s="169"/>
      <c r="J308" s="291"/>
      <c r="K308" s="291"/>
      <c r="L308" s="292"/>
    </row>
    <row r="309" spans="1:12" s="125" customFormat="1" ht="28.5" customHeight="1" x14ac:dyDescent="0.2">
      <c r="A309" s="78">
        <v>341</v>
      </c>
      <c r="B309" s="215" t="s">
        <v>586</v>
      </c>
      <c r="C309" s="123"/>
      <c r="D309" s="368"/>
      <c r="E309" s="287"/>
      <c r="F309" s="288"/>
      <c r="G309" s="289"/>
      <c r="H309" s="290" t="s">
        <v>387</v>
      </c>
      <c r="I309" s="169"/>
      <c r="J309" s="291"/>
      <c r="K309" s="291"/>
      <c r="L309" s="292"/>
    </row>
    <row r="310" spans="1:12" s="125" customFormat="1" ht="28.5" customHeight="1" x14ac:dyDescent="0.2">
      <c r="A310" s="78">
        <v>342</v>
      </c>
      <c r="B310" s="215" t="s">
        <v>586</v>
      </c>
      <c r="C310" s="123"/>
      <c r="D310" s="368"/>
      <c r="E310" s="287"/>
      <c r="F310" s="288"/>
      <c r="G310" s="289"/>
      <c r="H310" s="290" t="s">
        <v>387</v>
      </c>
      <c r="I310" s="169"/>
      <c r="J310" s="291"/>
      <c r="K310" s="291"/>
      <c r="L310" s="292"/>
    </row>
    <row r="311" spans="1:12" s="125" customFormat="1" ht="28.5" customHeight="1" x14ac:dyDescent="0.2">
      <c r="A311" s="78">
        <v>343</v>
      </c>
      <c r="B311" s="215" t="s">
        <v>586</v>
      </c>
      <c r="C311" s="123"/>
      <c r="D311" s="368"/>
      <c r="E311" s="287"/>
      <c r="F311" s="288"/>
      <c r="G311" s="289"/>
      <c r="H311" s="290" t="s">
        <v>387</v>
      </c>
      <c r="I311" s="169"/>
      <c r="J311" s="291"/>
      <c r="K311" s="291"/>
      <c r="L311" s="292"/>
    </row>
    <row r="312" spans="1:12" s="125" customFormat="1" ht="28.5" customHeight="1" x14ac:dyDescent="0.2">
      <c r="A312" s="78">
        <v>344</v>
      </c>
      <c r="B312" s="215" t="s">
        <v>586</v>
      </c>
      <c r="C312" s="123"/>
      <c r="D312" s="368"/>
      <c r="E312" s="287"/>
      <c r="F312" s="288"/>
      <c r="G312" s="289"/>
      <c r="H312" s="290" t="s">
        <v>387</v>
      </c>
      <c r="I312" s="169"/>
      <c r="J312" s="291"/>
      <c r="K312" s="291"/>
      <c r="L312" s="292"/>
    </row>
    <row r="313" spans="1:12" s="125" customFormat="1" ht="28.5" customHeight="1" x14ac:dyDescent="0.2">
      <c r="A313" s="78">
        <v>345</v>
      </c>
      <c r="B313" s="215" t="s">
        <v>586</v>
      </c>
      <c r="C313" s="123"/>
      <c r="D313" s="368"/>
      <c r="E313" s="287"/>
      <c r="F313" s="288"/>
      <c r="G313" s="289"/>
      <c r="H313" s="290" t="s">
        <v>387</v>
      </c>
      <c r="I313" s="169"/>
      <c r="J313" s="291"/>
      <c r="K313" s="291"/>
      <c r="L313" s="292"/>
    </row>
    <row r="314" spans="1:12" s="125" customFormat="1" ht="28.5" customHeight="1" x14ac:dyDescent="0.2">
      <c r="A314" s="78">
        <v>346</v>
      </c>
      <c r="B314" s="215" t="s">
        <v>586</v>
      </c>
      <c r="C314" s="123"/>
      <c r="D314" s="368"/>
      <c r="E314" s="287"/>
      <c r="F314" s="288"/>
      <c r="G314" s="289"/>
      <c r="H314" s="290" t="s">
        <v>387</v>
      </c>
      <c r="I314" s="169"/>
      <c r="J314" s="291"/>
      <c r="K314" s="291"/>
      <c r="L314" s="292"/>
    </row>
    <row r="315" spans="1:12" s="125" customFormat="1" ht="28.5" customHeight="1" x14ac:dyDescent="0.2">
      <c r="A315" s="78">
        <v>347</v>
      </c>
      <c r="B315" s="215" t="s">
        <v>586</v>
      </c>
      <c r="C315" s="123"/>
      <c r="D315" s="368"/>
      <c r="E315" s="287"/>
      <c r="F315" s="288"/>
      <c r="G315" s="289"/>
      <c r="H315" s="290" t="s">
        <v>387</v>
      </c>
      <c r="I315" s="169"/>
      <c r="J315" s="291"/>
      <c r="K315" s="291"/>
      <c r="L315" s="292"/>
    </row>
    <row r="316" spans="1:12" s="125" customFormat="1" ht="28.5" customHeight="1" x14ac:dyDescent="0.2">
      <c r="A316" s="78">
        <v>348</v>
      </c>
      <c r="B316" s="215" t="s">
        <v>586</v>
      </c>
      <c r="C316" s="123"/>
      <c r="D316" s="368"/>
      <c r="E316" s="287"/>
      <c r="F316" s="288"/>
      <c r="G316" s="289"/>
      <c r="H316" s="290" t="s">
        <v>387</v>
      </c>
      <c r="I316" s="169"/>
      <c r="J316" s="291"/>
      <c r="K316" s="291"/>
      <c r="L316" s="292"/>
    </row>
    <row r="317" spans="1:12" s="125" customFormat="1" ht="28.5" customHeight="1" x14ac:dyDescent="0.2">
      <c r="A317" s="78">
        <v>349</v>
      </c>
      <c r="B317" s="215" t="s">
        <v>586</v>
      </c>
      <c r="C317" s="123"/>
      <c r="D317" s="368"/>
      <c r="E317" s="287"/>
      <c r="F317" s="288"/>
      <c r="G317" s="289"/>
      <c r="H317" s="290" t="s">
        <v>387</v>
      </c>
      <c r="I317" s="169"/>
      <c r="J317" s="291"/>
      <c r="K317" s="291"/>
      <c r="L317" s="292"/>
    </row>
    <row r="318" spans="1:12" s="125" customFormat="1" ht="28.5" customHeight="1" x14ac:dyDescent="0.2">
      <c r="A318" s="78">
        <v>350</v>
      </c>
      <c r="B318" s="215" t="s">
        <v>586</v>
      </c>
      <c r="C318" s="123"/>
      <c r="D318" s="368"/>
      <c r="E318" s="287"/>
      <c r="F318" s="288"/>
      <c r="G318" s="289"/>
      <c r="H318" s="290" t="s">
        <v>387</v>
      </c>
      <c r="I318" s="169"/>
      <c r="J318" s="291"/>
      <c r="K318" s="291"/>
      <c r="L318" s="292"/>
    </row>
    <row r="319" spans="1:12" s="125" customFormat="1" ht="28.5" customHeight="1" x14ac:dyDescent="0.2">
      <c r="A319" s="78">
        <v>351</v>
      </c>
      <c r="B319" s="215" t="s">
        <v>586</v>
      </c>
      <c r="C319" s="123"/>
      <c r="D319" s="368"/>
      <c r="E319" s="287"/>
      <c r="F319" s="288"/>
      <c r="G319" s="289"/>
      <c r="H319" s="290" t="s">
        <v>387</v>
      </c>
      <c r="I319" s="169"/>
      <c r="J319" s="291"/>
      <c r="K319" s="291"/>
      <c r="L319" s="292"/>
    </row>
    <row r="320" spans="1:12" s="125" customFormat="1" ht="28.5" customHeight="1" x14ac:dyDescent="0.2">
      <c r="A320" s="78">
        <v>352</v>
      </c>
      <c r="B320" s="215" t="s">
        <v>586</v>
      </c>
      <c r="C320" s="123"/>
      <c r="D320" s="368"/>
      <c r="E320" s="287"/>
      <c r="F320" s="288"/>
      <c r="G320" s="289"/>
      <c r="H320" s="290" t="s">
        <v>387</v>
      </c>
      <c r="I320" s="169"/>
      <c r="J320" s="291"/>
      <c r="K320" s="291"/>
      <c r="L320" s="292"/>
    </row>
    <row r="321" spans="1:12" s="125" customFormat="1" ht="28.5" customHeight="1" x14ac:dyDescent="0.2">
      <c r="A321" s="78">
        <v>353</v>
      </c>
      <c r="B321" s="215" t="s">
        <v>586</v>
      </c>
      <c r="C321" s="123"/>
      <c r="D321" s="368"/>
      <c r="E321" s="287"/>
      <c r="F321" s="288"/>
      <c r="G321" s="289"/>
      <c r="H321" s="290" t="s">
        <v>387</v>
      </c>
      <c r="I321" s="169"/>
      <c r="J321" s="291"/>
      <c r="K321" s="291"/>
      <c r="L321" s="292"/>
    </row>
    <row r="322" spans="1:12" s="125" customFormat="1" ht="28.5" customHeight="1" x14ac:dyDescent="0.2">
      <c r="A322" s="78">
        <v>354</v>
      </c>
      <c r="B322" s="215" t="s">
        <v>586</v>
      </c>
      <c r="C322" s="123"/>
      <c r="D322" s="368"/>
      <c r="E322" s="287"/>
      <c r="F322" s="288"/>
      <c r="G322" s="289"/>
      <c r="H322" s="290" t="s">
        <v>387</v>
      </c>
      <c r="I322" s="169"/>
      <c r="J322" s="291"/>
      <c r="K322" s="291"/>
      <c r="L322" s="292"/>
    </row>
    <row r="323" spans="1:12" s="125" customFormat="1" ht="28.5" customHeight="1" x14ac:dyDescent="0.2">
      <c r="A323" s="78">
        <v>355</v>
      </c>
      <c r="B323" s="215" t="s">
        <v>586</v>
      </c>
      <c r="C323" s="123"/>
      <c r="D323" s="368"/>
      <c r="E323" s="287"/>
      <c r="F323" s="288"/>
      <c r="G323" s="289"/>
      <c r="H323" s="290" t="s">
        <v>387</v>
      </c>
      <c r="I323" s="169"/>
      <c r="J323" s="291"/>
      <c r="K323" s="291"/>
      <c r="L323" s="292"/>
    </row>
    <row r="324" spans="1:12" s="125" customFormat="1" ht="28.5" customHeight="1" x14ac:dyDescent="0.2">
      <c r="A324" s="78">
        <v>356</v>
      </c>
      <c r="B324" s="215" t="s">
        <v>586</v>
      </c>
      <c r="C324" s="123"/>
      <c r="D324" s="368"/>
      <c r="E324" s="287"/>
      <c r="F324" s="288"/>
      <c r="G324" s="289"/>
      <c r="H324" s="290" t="s">
        <v>387</v>
      </c>
      <c r="I324" s="169"/>
      <c r="J324" s="291"/>
      <c r="K324" s="291"/>
      <c r="L324" s="292"/>
    </row>
    <row r="325" spans="1:12" s="125" customFormat="1" ht="28.5" customHeight="1" x14ac:dyDescent="0.2">
      <c r="A325" s="78">
        <v>357</v>
      </c>
      <c r="B325" s="215" t="s">
        <v>586</v>
      </c>
      <c r="C325" s="123"/>
      <c r="D325" s="368"/>
      <c r="E325" s="287"/>
      <c r="F325" s="288"/>
      <c r="G325" s="289"/>
      <c r="H325" s="290" t="s">
        <v>387</v>
      </c>
      <c r="I325" s="169"/>
      <c r="J325" s="291"/>
      <c r="K325" s="291"/>
      <c r="L325" s="292"/>
    </row>
    <row r="326" spans="1:12" s="125" customFormat="1" ht="28.5" customHeight="1" x14ac:dyDescent="0.2">
      <c r="A326" s="78">
        <v>358</v>
      </c>
      <c r="B326" s="215" t="s">
        <v>586</v>
      </c>
      <c r="C326" s="123"/>
      <c r="D326" s="368"/>
      <c r="E326" s="287"/>
      <c r="F326" s="288"/>
      <c r="G326" s="289"/>
      <c r="H326" s="290" t="s">
        <v>387</v>
      </c>
      <c r="I326" s="169"/>
      <c r="J326" s="291"/>
      <c r="K326" s="291"/>
      <c r="L326" s="292"/>
    </row>
    <row r="327" spans="1:12" s="125" customFormat="1" ht="28.5" customHeight="1" x14ac:dyDescent="0.2">
      <c r="A327" s="78">
        <v>359</v>
      </c>
      <c r="B327" s="215" t="s">
        <v>586</v>
      </c>
      <c r="C327" s="123"/>
      <c r="D327" s="368"/>
      <c r="E327" s="287"/>
      <c r="F327" s="288"/>
      <c r="G327" s="289"/>
      <c r="H327" s="290" t="s">
        <v>387</v>
      </c>
      <c r="I327" s="169"/>
      <c r="J327" s="291"/>
      <c r="K327" s="291"/>
      <c r="L327" s="292"/>
    </row>
    <row r="328" spans="1:12" s="125" customFormat="1" ht="28.5" customHeight="1" x14ac:dyDescent="0.2">
      <c r="A328" s="78">
        <v>360</v>
      </c>
      <c r="B328" s="215" t="s">
        <v>586</v>
      </c>
      <c r="C328" s="123"/>
      <c r="D328" s="368"/>
      <c r="E328" s="287"/>
      <c r="F328" s="288"/>
      <c r="G328" s="289"/>
      <c r="H328" s="290" t="s">
        <v>387</v>
      </c>
      <c r="I328" s="169"/>
      <c r="J328" s="291"/>
      <c r="K328" s="291"/>
      <c r="L328" s="292"/>
    </row>
    <row r="329" spans="1:12" s="125" customFormat="1" ht="28.5" customHeight="1" x14ac:dyDescent="0.2">
      <c r="A329" s="78">
        <v>361</v>
      </c>
      <c r="B329" s="215" t="s">
        <v>586</v>
      </c>
      <c r="C329" s="123"/>
      <c r="D329" s="368"/>
      <c r="E329" s="287"/>
      <c r="F329" s="288"/>
      <c r="G329" s="289"/>
      <c r="H329" s="290" t="s">
        <v>387</v>
      </c>
      <c r="I329" s="169"/>
      <c r="J329" s="291"/>
      <c r="K329" s="291"/>
      <c r="L329" s="292"/>
    </row>
    <row r="330" spans="1:12" s="125" customFormat="1" ht="28.5" customHeight="1" x14ac:dyDescent="0.2">
      <c r="A330" s="78">
        <v>362</v>
      </c>
      <c r="B330" s="215" t="s">
        <v>586</v>
      </c>
      <c r="C330" s="123"/>
      <c r="D330" s="368"/>
      <c r="E330" s="287"/>
      <c r="F330" s="288"/>
      <c r="G330" s="289"/>
      <c r="H330" s="290" t="s">
        <v>387</v>
      </c>
      <c r="I330" s="169"/>
      <c r="J330" s="291"/>
      <c r="K330" s="291"/>
      <c r="L330" s="292"/>
    </row>
    <row r="331" spans="1:12" s="125" customFormat="1" ht="28.5" customHeight="1" x14ac:dyDescent="0.2">
      <c r="A331" s="78">
        <v>363</v>
      </c>
      <c r="B331" s="215" t="s">
        <v>586</v>
      </c>
      <c r="C331" s="123"/>
      <c r="D331" s="368"/>
      <c r="E331" s="287"/>
      <c r="F331" s="288"/>
      <c r="G331" s="289"/>
      <c r="H331" s="290" t="s">
        <v>387</v>
      </c>
      <c r="I331" s="169"/>
      <c r="J331" s="291"/>
      <c r="K331" s="291"/>
      <c r="L331" s="292"/>
    </row>
    <row r="332" spans="1:12" s="125" customFormat="1" ht="28.5" customHeight="1" x14ac:dyDescent="0.2">
      <c r="A332" s="78">
        <v>364</v>
      </c>
      <c r="B332" s="215" t="s">
        <v>586</v>
      </c>
      <c r="C332" s="123"/>
      <c r="D332" s="368"/>
      <c r="E332" s="287"/>
      <c r="F332" s="288"/>
      <c r="G332" s="289"/>
      <c r="H332" s="290" t="s">
        <v>387</v>
      </c>
      <c r="I332" s="169"/>
      <c r="J332" s="291"/>
      <c r="K332" s="291"/>
      <c r="L332" s="292"/>
    </row>
    <row r="333" spans="1:12" s="125" customFormat="1" ht="28.5" customHeight="1" x14ac:dyDescent="0.2">
      <c r="A333" s="78">
        <v>365</v>
      </c>
      <c r="B333" s="215" t="s">
        <v>587</v>
      </c>
      <c r="C333" s="195"/>
      <c r="D333" s="361"/>
      <c r="E333" s="196"/>
      <c r="F333" s="197"/>
      <c r="G333" s="202"/>
      <c r="H333" s="198" t="s">
        <v>531</v>
      </c>
      <c r="I333" s="199"/>
      <c r="J333" s="200"/>
      <c r="K333" s="200"/>
      <c r="L333" s="201"/>
    </row>
    <row r="334" spans="1:12" s="125" customFormat="1" ht="28.5" customHeight="1" x14ac:dyDescent="0.2">
      <c r="A334" s="78">
        <v>366</v>
      </c>
      <c r="B334" s="215" t="s">
        <v>587</v>
      </c>
      <c r="C334" s="195"/>
      <c r="D334" s="361"/>
      <c r="E334" s="196"/>
      <c r="F334" s="197"/>
      <c r="G334" s="202"/>
      <c r="H334" s="198" t="s">
        <v>531</v>
      </c>
      <c r="I334" s="199"/>
      <c r="J334" s="200"/>
      <c r="K334" s="200"/>
      <c r="L334" s="201"/>
    </row>
    <row r="335" spans="1:12" s="125" customFormat="1" ht="28.5" customHeight="1" x14ac:dyDescent="0.2">
      <c r="A335" s="78">
        <v>367</v>
      </c>
      <c r="B335" s="215" t="s">
        <v>587</v>
      </c>
      <c r="C335" s="195"/>
      <c r="D335" s="361"/>
      <c r="E335" s="196"/>
      <c r="F335" s="197"/>
      <c r="G335" s="202"/>
      <c r="H335" s="198" t="s">
        <v>531</v>
      </c>
      <c r="I335" s="199"/>
      <c r="J335" s="200"/>
      <c r="K335" s="200"/>
      <c r="L335" s="201"/>
    </row>
    <row r="336" spans="1:12" s="125" customFormat="1" ht="28.5" customHeight="1" x14ac:dyDescent="0.2">
      <c r="A336" s="78">
        <v>368</v>
      </c>
      <c r="B336" s="215" t="s">
        <v>587</v>
      </c>
      <c r="C336" s="195"/>
      <c r="D336" s="361"/>
      <c r="E336" s="196"/>
      <c r="F336" s="197"/>
      <c r="G336" s="202"/>
      <c r="H336" s="198" t="s">
        <v>531</v>
      </c>
      <c r="I336" s="199"/>
      <c r="J336" s="200"/>
      <c r="K336" s="200"/>
      <c r="L336" s="201"/>
    </row>
    <row r="337" spans="1:12" s="125" customFormat="1" ht="28.5" customHeight="1" x14ac:dyDescent="0.2">
      <c r="A337" s="78">
        <v>369</v>
      </c>
      <c r="B337" s="215" t="s">
        <v>587</v>
      </c>
      <c r="C337" s="195"/>
      <c r="D337" s="361"/>
      <c r="E337" s="196"/>
      <c r="F337" s="197"/>
      <c r="G337" s="202"/>
      <c r="H337" s="198" t="s">
        <v>531</v>
      </c>
      <c r="I337" s="199"/>
      <c r="J337" s="200"/>
      <c r="K337" s="200"/>
      <c r="L337" s="201"/>
    </row>
    <row r="338" spans="1:12" s="125" customFormat="1" ht="28.5" customHeight="1" x14ac:dyDescent="0.2">
      <c r="A338" s="78">
        <v>370</v>
      </c>
      <c r="B338" s="215" t="s">
        <v>587</v>
      </c>
      <c r="C338" s="195"/>
      <c r="D338" s="361"/>
      <c r="E338" s="196"/>
      <c r="F338" s="197"/>
      <c r="G338" s="202"/>
      <c r="H338" s="198" t="s">
        <v>531</v>
      </c>
      <c r="I338" s="199"/>
      <c r="J338" s="200"/>
      <c r="K338" s="200"/>
      <c r="L338" s="201"/>
    </row>
    <row r="339" spans="1:12" s="125" customFormat="1" ht="28.5" customHeight="1" x14ac:dyDescent="0.2">
      <c r="A339" s="78">
        <v>371</v>
      </c>
      <c r="B339" s="215" t="s">
        <v>587</v>
      </c>
      <c r="C339" s="195"/>
      <c r="D339" s="361"/>
      <c r="E339" s="196"/>
      <c r="F339" s="197"/>
      <c r="G339" s="202"/>
      <c r="H339" s="198" t="s">
        <v>531</v>
      </c>
      <c r="I339" s="199"/>
      <c r="J339" s="200"/>
      <c r="K339" s="200"/>
      <c r="L339" s="201"/>
    </row>
    <row r="340" spans="1:12" s="125" customFormat="1" ht="28.5" customHeight="1" x14ac:dyDescent="0.2">
      <c r="A340" s="78">
        <v>372</v>
      </c>
      <c r="B340" s="215" t="s">
        <v>587</v>
      </c>
      <c r="C340" s="195"/>
      <c r="D340" s="361"/>
      <c r="E340" s="196"/>
      <c r="F340" s="197"/>
      <c r="G340" s="202"/>
      <c r="H340" s="198" t="s">
        <v>531</v>
      </c>
      <c r="I340" s="199"/>
      <c r="J340" s="200"/>
      <c r="K340" s="200"/>
      <c r="L340" s="201"/>
    </row>
    <row r="341" spans="1:12" s="125" customFormat="1" ht="28.5" customHeight="1" x14ac:dyDescent="0.2">
      <c r="A341" s="78">
        <v>373</v>
      </c>
      <c r="B341" s="215" t="s">
        <v>587</v>
      </c>
      <c r="C341" s="195"/>
      <c r="D341" s="361"/>
      <c r="E341" s="196"/>
      <c r="F341" s="197"/>
      <c r="G341" s="202"/>
      <c r="H341" s="198" t="s">
        <v>531</v>
      </c>
      <c r="I341" s="199"/>
      <c r="J341" s="200"/>
      <c r="K341" s="200"/>
      <c r="L341" s="201"/>
    </row>
    <row r="342" spans="1:12" s="125" customFormat="1" ht="28.5" customHeight="1" x14ac:dyDescent="0.2">
      <c r="A342" s="78">
        <v>374</v>
      </c>
      <c r="B342" s="215" t="s">
        <v>587</v>
      </c>
      <c r="C342" s="195"/>
      <c r="D342" s="361"/>
      <c r="E342" s="196"/>
      <c r="F342" s="197"/>
      <c r="G342" s="202"/>
      <c r="H342" s="198" t="s">
        <v>531</v>
      </c>
      <c r="I342" s="199"/>
      <c r="J342" s="200"/>
      <c r="K342" s="200"/>
      <c r="L342" s="201"/>
    </row>
    <row r="343" spans="1:12" s="125" customFormat="1" ht="28.5" customHeight="1" x14ac:dyDescent="0.2">
      <c r="A343" s="78">
        <v>375</v>
      </c>
      <c r="B343" s="215" t="s">
        <v>587</v>
      </c>
      <c r="C343" s="195"/>
      <c r="D343" s="361"/>
      <c r="E343" s="196"/>
      <c r="F343" s="197"/>
      <c r="G343" s="202"/>
      <c r="H343" s="198" t="s">
        <v>531</v>
      </c>
      <c r="I343" s="199"/>
      <c r="J343" s="200"/>
      <c r="K343" s="200"/>
      <c r="L343" s="201"/>
    </row>
    <row r="344" spans="1:12" s="125" customFormat="1" ht="28.5" customHeight="1" x14ac:dyDescent="0.2">
      <c r="A344" s="78">
        <v>376</v>
      </c>
      <c r="B344" s="215" t="s">
        <v>587</v>
      </c>
      <c r="C344" s="195"/>
      <c r="D344" s="361"/>
      <c r="E344" s="196"/>
      <c r="F344" s="197"/>
      <c r="G344" s="202"/>
      <c r="H344" s="198" t="s">
        <v>531</v>
      </c>
      <c r="I344" s="199"/>
      <c r="J344" s="200"/>
      <c r="K344" s="200"/>
      <c r="L344" s="201"/>
    </row>
    <row r="345" spans="1:12" s="125" customFormat="1" ht="28.5" customHeight="1" x14ac:dyDescent="0.2">
      <c r="A345" s="78">
        <v>377</v>
      </c>
      <c r="B345" s="215" t="s">
        <v>587</v>
      </c>
      <c r="C345" s="195"/>
      <c r="D345" s="361"/>
      <c r="E345" s="196"/>
      <c r="F345" s="197"/>
      <c r="G345" s="202"/>
      <c r="H345" s="198" t="s">
        <v>531</v>
      </c>
      <c r="I345" s="199"/>
      <c r="J345" s="200"/>
      <c r="K345" s="200"/>
      <c r="L345" s="201"/>
    </row>
    <row r="346" spans="1:12" s="125" customFormat="1" ht="28.5" customHeight="1" x14ac:dyDescent="0.2">
      <c r="A346" s="78">
        <v>378</v>
      </c>
      <c r="B346" s="215" t="s">
        <v>587</v>
      </c>
      <c r="C346" s="195"/>
      <c r="D346" s="361"/>
      <c r="E346" s="196"/>
      <c r="F346" s="197"/>
      <c r="G346" s="202"/>
      <c r="H346" s="198" t="s">
        <v>531</v>
      </c>
      <c r="I346" s="199"/>
      <c r="J346" s="200"/>
      <c r="K346" s="200"/>
      <c r="L346" s="201"/>
    </row>
    <row r="347" spans="1:12" s="125" customFormat="1" ht="28.5" customHeight="1" x14ac:dyDescent="0.2">
      <c r="A347" s="78">
        <v>379</v>
      </c>
      <c r="B347" s="215" t="s">
        <v>587</v>
      </c>
      <c r="C347" s="195"/>
      <c r="D347" s="361"/>
      <c r="E347" s="196"/>
      <c r="F347" s="197"/>
      <c r="G347" s="202"/>
      <c r="H347" s="198" t="s">
        <v>531</v>
      </c>
      <c r="I347" s="199"/>
      <c r="J347" s="200"/>
      <c r="K347" s="200"/>
      <c r="L347" s="201"/>
    </row>
    <row r="348" spans="1:12" s="125" customFormat="1" ht="28.5" customHeight="1" x14ac:dyDescent="0.2">
      <c r="A348" s="78">
        <v>380</v>
      </c>
      <c r="B348" s="215" t="s">
        <v>587</v>
      </c>
      <c r="C348" s="195"/>
      <c r="D348" s="361"/>
      <c r="E348" s="196"/>
      <c r="F348" s="197"/>
      <c r="G348" s="202"/>
      <c r="H348" s="198" t="s">
        <v>531</v>
      </c>
      <c r="I348" s="199"/>
      <c r="J348" s="200"/>
      <c r="K348" s="200"/>
      <c r="L348" s="201"/>
    </row>
    <row r="349" spans="1:12" s="125" customFormat="1" ht="28.5" customHeight="1" x14ac:dyDescent="0.2">
      <c r="A349" s="78">
        <v>381</v>
      </c>
      <c r="B349" s="215" t="s">
        <v>587</v>
      </c>
      <c r="C349" s="195"/>
      <c r="D349" s="361"/>
      <c r="E349" s="196"/>
      <c r="F349" s="197"/>
      <c r="G349" s="202"/>
      <c r="H349" s="198" t="s">
        <v>531</v>
      </c>
      <c r="I349" s="199"/>
      <c r="J349" s="200"/>
      <c r="K349" s="200"/>
      <c r="L349" s="201"/>
    </row>
    <row r="350" spans="1:12" s="125" customFormat="1" ht="28.5" customHeight="1" x14ac:dyDescent="0.2">
      <c r="A350" s="78">
        <v>382</v>
      </c>
      <c r="B350" s="215" t="s">
        <v>587</v>
      </c>
      <c r="C350" s="195"/>
      <c r="D350" s="361"/>
      <c r="E350" s="196"/>
      <c r="F350" s="197"/>
      <c r="G350" s="202"/>
      <c r="H350" s="198" t="s">
        <v>531</v>
      </c>
      <c r="I350" s="199"/>
      <c r="J350" s="200"/>
      <c r="K350" s="200"/>
      <c r="L350" s="201"/>
    </row>
    <row r="351" spans="1:12" s="125" customFormat="1" ht="28.5" customHeight="1" x14ac:dyDescent="0.2">
      <c r="A351" s="78">
        <v>383</v>
      </c>
      <c r="B351" s="215" t="s">
        <v>587</v>
      </c>
      <c r="C351" s="195"/>
      <c r="D351" s="361"/>
      <c r="E351" s="196"/>
      <c r="F351" s="197"/>
      <c r="G351" s="202"/>
      <c r="H351" s="198" t="s">
        <v>531</v>
      </c>
      <c r="I351" s="199"/>
      <c r="J351" s="200"/>
      <c r="K351" s="200"/>
      <c r="L351" s="201"/>
    </row>
    <row r="352" spans="1:12" s="125" customFormat="1" ht="28.5" customHeight="1" x14ac:dyDescent="0.2">
      <c r="A352" s="78">
        <v>384</v>
      </c>
      <c r="B352" s="215" t="s">
        <v>587</v>
      </c>
      <c r="C352" s="195"/>
      <c r="D352" s="361"/>
      <c r="E352" s="196"/>
      <c r="F352" s="197"/>
      <c r="G352" s="202"/>
      <c r="H352" s="198" t="s">
        <v>531</v>
      </c>
      <c r="I352" s="199"/>
      <c r="J352" s="200"/>
      <c r="K352" s="200"/>
      <c r="L352" s="201"/>
    </row>
    <row r="353" spans="1:12" s="125" customFormat="1" ht="28.5" customHeight="1" x14ac:dyDescent="0.2">
      <c r="A353" s="78">
        <v>385</v>
      </c>
      <c r="B353" s="215" t="s">
        <v>587</v>
      </c>
      <c r="C353" s="195"/>
      <c r="D353" s="361"/>
      <c r="E353" s="196"/>
      <c r="F353" s="197"/>
      <c r="G353" s="202"/>
      <c r="H353" s="198" t="s">
        <v>531</v>
      </c>
      <c r="I353" s="199"/>
      <c r="J353" s="200"/>
      <c r="K353" s="200"/>
      <c r="L353" s="201"/>
    </row>
    <row r="354" spans="1:12" s="125" customFormat="1" ht="28.5" customHeight="1" x14ac:dyDescent="0.2">
      <c r="A354" s="78">
        <v>386</v>
      </c>
      <c r="B354" s="215" t="s">
        <v>587</v>
      </c>
      <c r="C354" s="195"/>
      <c r="D354" s="361"/>
      <c r="E354" s="196"/>
      <c r="F354" s="197"/>
      <c r="G354" s="202"/>
      <c r="H354" s="198" t="s">
        <v>531</v>
      </c>
      <c r="I354" s="199"/>
      <c r="J354" s="200"/>
      <c r="K354" s="200"/>
      <c r="L354" s="201"/>
    </row>
    <row r="355" spans="1:12" s="125" customFormat="1" ht="28.5" customHeight="1" x14ac:dyDescent="0.2">
      <c r="A355" s="78">
        <v>387</v>
      </c>
      <c r="B355" s="215" t="s">
        <v>587</v>
      </c>
      <c r="C355" s="195"/>
      <c r="D355" s="361"/>
      <c r="E355" s="196"/>
      <c r="F355" s="197"/>
      <c r="G355" s="202"/>
      <c r="H355" s="198" t="s">
        <v>531</v>
      </c>
      <c r="I355" s="199"/>
      <c r="J355" s="200"/>
      <c r="K355" s="200"/>
      <c r="L355" s="201"/>
    </row>
    <row r="356" spans="1:12" s="125" customFormat="1" ht="28.5" customHeight="1" x14ac:dyDescent="0.2">
      <c r="A356" s="78">
        <v>388</v>
      </c>
      <c r="B356" s="215" t="s">
        <v>587</v>
      </c>
      <c r="C356" s="195"/>
      <c r="D356" s="361"/>
      <c r="E356" s="196"/>
      <c r="F356" s="197"/>
      <c r="G356" s="202"/>
      <c r="H356" s="198" t="s">
        <v>531</v>
      </c>
      <c r="I356" s="199"/>
      <c r="J356" s="200"/>
      <c r="K356" s="200"/>
      <c r="L356" s="201"/>
    </row>
    <row r="357" spans="1:12" s="125" customFormat="1" ht="28.5" customHeight="1" x14ac:dyDescent="0.2">
      <c r="A357" s="78">
        <v>389</v>
      </c>
      <c r="B357" s="215" t="s">
        <v>587</v>
      </c>
      <c r="C357" s="195"/>
      <c r="D357" s="361"/>
      <c r="E357" s="196"/>
      <c r="F357" s="197"/>
      <c r="G357" s="202"/>
      <c r="H357" s="198" t="s">
        <v>531</v>
      </c>
      <c r="I357" s="199"/>
      <c r="J357" s="200"/>
      <c r="K357" s="200"/>
      <c r="L357" s="201"/>
    </row>
    <row r="358" spans="1:12" s="125" customFormat="1" ht="28.5" customHeight="1" x14ac:dyDescent="0.2">
      <c r="A358" s="78">
        <v>390</v>
      </c>
      <c r="B358" s="215" t="s">
        <v>587</v>
      </c>
      <c r="C358" s="195"/>
      <c r="D358" s="361"/>
      <c r="E358" s="196"/>
      <c r="F358" s="197"/>
      <c r="G358" s="202"/>
      <c r="H358" s="198" t="s">
        <v>531</v>
      </c>
      <c r="I358" s="199"/>
      <c r="J358" s="200"/>
      <c r="K358" s="200"/>
      <c r="L358" s="201"/>
    </row>
    <row r="359" spans="1:12" s="125" customFormat="1" ht="28.5" customHeight="1" x14ac:dyDescent="0.2">
      <c r="A359" s="78">
        <v>391</v>
      </c>
      <c r="B359" s="215" t="s">
        <v>587</v>
      </c>
      <c r="C359" s="195"/>
      <c r="D359" s="361"/>
      <c r="E359" s="196"/>
      <c r="F359" s="197"/>
      <c r="G359" s="202"/>
      <c r="H359" s="198" t="s">
        <v>531</v>
      </c>
      <c r="I359" s="199"/>
      <c r="J359" s="200"/>
      <c r="K359" s="200"/>
      <c r="L359" s="201"/>
    </row>
    <row r="360" spans="1:12" s="125" customFormat="1" ht="28.5" customHeight="1" x14ac:dyDescent="0.2">
      <c r="A360" s="78">
        <v>392</v>
      </c>
      <c r="B360" s="215" t="s">
        <v>587</v>
      </c>
      <c r="C360" s="195"/>
      <c r="D360" s="361"/>
      <c r="E360" s="196"/>
      <c r="F360" s="197"/>
      <c r="G360" s="202"/>
      <c r="H360" s="198" t="s">
        <v>531</v>
      </c>
      <c r="I360" s="199"/>
      <c r="J360" s="200"/>
      <c r="K360" s="200"/>
      <c r="L360" s="201"/>
    </row>
    <row r="361" spans="1:12" s="125" customFormat="1" ht="28.5" customHeight="1" x14ac:dyDescent="0.2">
      <c r="A361" s="78">
        <v>393</v>
      </c>
      <c r="B361" s="215" t="s">
        <v>587</v>
      </c>
      <c r="C361" s="195"/>
      <c r="D361" s="361"/>
      <c r="E361" s="196"/>
      <c r="F361" s="197"/>
      <c r="G361" s="202"/>
      <c r="H361" s="198" t="s">
        <v>531</v>
      </c>
      <c r="I361" s="199"/>
      <c r="J361" s="200"/>
      <c r="K361" s="200"/>
      <c r="L361" s="201"/>
    </row>
    <row r="362" spans="1:12" s="125" customFormat="1" ht="28.5" customHeight="1" x14ac:dyDescent="0.2">
      <c r="A362" s="78">
        <v>394</v>
      </c>
      <c r="B362" s="215" t="s">
        <v>587</v>
      </c>
      <c r="C362" s="195"/>
      <c r="D362" s="361"/>
      <c r="E362" s="196"/>
      <c r="F362" s="197"/>
      <c r="G362" s="202"/>
      <c r="H362" s="198" t="s">
        <v>531</v>
      </c>
      <c r="I362" s="199"/>
      <c r="J362" s="200"/>
      <c r="K362" s="200"/>
      <c r="L362" s="201"/>
    </row>
    <row r="363" spans="1:12" s="125" customFormat="1" ht="28.5" customHeight="1" x14ac:dyDescent="0.2">
      <c r="A363" s="78">
        <v>395</v>
      </c>
      <c r="B363" s="215" t="s">
        <v>587</v>
      </c>
      <c r="C363" s="195"/>
      <c r="D363" s="361"/>
      <c r="E363" s="196"/>
      <c r="F363" s="197"/>
      <c r="G363" s="202"/>
      <c r="H363" s="198" t="s">
        <v>531</v>
      </c>
      <c r="I363" s="199"/>
      <c r="J363" s="200"/>
      <c r="K363" s="200"/>
      <c r="L363" s="201"/>
    </row>
    <row r="364" spans="1:12" s="125" customFormat="1" ht="28.5" customHeight="1" x14ac:dyDescent="0.2">
      <c r="A364" s="78">
        <v>396</v>
      </c>
      <c r="B364" s="215" t="s">
        <v>588</v>
      </c>
      <c r="C364" s="123"/>
      <c r="D364" s="368"/>
      <c r="E364" s="287"/>
      <c r="F364" s="288"/>
      <c r="G364" s="289"/>
      <c r="H364" s="290" t="s">
        <v>60</v>
      </c>
      <c r="I364" s="169"/>
      <c r="J364" s="291"/>
      <c r="K364" s="291"/>
      <c r="L364" s="292"/>
    </row>
    <row r="365" spans="1:12" s="125" customFormat="1" ht="28.5" customHeight="1" x14ac:dyDescent="0.2">
      <c r="A365" s="78">
        <v>397</v>
      </c>
      <c r="B365" s="215" t="s">
        <v>588</v>
      </c>
      <c r="C365" s="123"/>
      <c r="D365" s="368"/>
      <c r="E365" s="287"/>
      <c r="F365" s="288"/>
      <c r="G365" s="289"/>
      <c r="H365" s="290" t="s">
        <v>60</v>
      </c>
      <c r="I365" s="169"/>
      <c r="J365" s="291"/>
      <c r="K365" s="291"/>
      <c r="L365" s="292"/>
    </row>
    <row r="366" spans="1:12" s="125" customFormat="1" ht="28.5" customHeight="1" x14ac:dyDescent="0.2">
      <c r="A366" s="78">
        <v>398</v>
      </c>
      <c r="B366" s="215" t="s">
        <v>588</v>
      </c>
      <c r="C366" s="123"/>
      <c r="D366" s="368"/>
      <c r="E366" s="287"/>
      <c r="F366" s="288"/>
      <c r="G366" s="289"/>
      <c r="H366" s="290" t="s">
        <v>60</v>
      </c>
      <c r="I366" s="169"/>
      <c r="J366" s="291"/>
      <c r="K366" s="291"/>
      <c r="L366" s="292"/>
    </row>
    <row r="367" spans="1:12" s="125" customFormat="1" ht="28.5" customHeight="1" x14ac:dyDescent="0.2">
      <c r="A367" s="78">
        <v>399</v>
      </c>
      <c r="B367" s="215" t="s">
        <v>588</v>
      </c>
      <c r="C367" s="123"/>
      <c r="D367" s="368"/>
      <c r="E367" s="287"/>
      <c r="F367" s="288"/>
      <c r="G367" s="289"/>
      <c r="H367" s="290" t="s">
        <v>60</v>
      </c>
      <c r="I367" s="169"/>
      <c r="J367" s="291"/>
      <c r="K367" s="291"/>
      <c r="L367" s="292"/>
    </row>
    <row r="368" spans="1:12" s="125" customFormat="1" ht="28.5" customHeight="1" x14ac:dyDescent="0.2">
      <c r="A368" s="78">
        <v>400</v>
      </c>
      <c r="B368" s="215" t="s">
        <v>588</v>
      </c>
      <c r="C368" s="123"/>
      <c r="D368" s="368"/>
      <c r="E368" s="287"/>
      <c r="F368" s="288"/>
      <c r="G368" s="289"/>
      <c r="H368" s="290" t="s">
        <v>60</v>
      </c>
      <c r="I368" s="169"/>
      <c r="J368" s="291"/>
      <c r="K368" s="291"/>
      <c r="L368" s="292"/>
    </row>
    <row r="369" spans="1:12" s="125" customFormat="1" ht="28.5" customHeight="1" x14ac:dyDescent="0.2">
      <c r="A369" s="78">
        <v>401</v>
      </c>
      <c r="B369" s="215" t="s">
        <v>588</v>
      </c>
      <c r="C369" s="123"/>
      <c r="D369" s="368"/>
      <c r="E369" s="287"/>
      <c r="F369" s="288"/>
      <c r="G369" s="289"/>
      <c r="H369" s="290" t="s">
        <v>60</v>
      </c>
      <c r="I369" s="169"/>
      <c r="J369" s="291"/>
      <c r="K369" s="291"/>
      <c r="L369" s="292"/>
    </row>
    <row r="370" spans="1:12" s="125" customFormat="1" ht="28.5" customHeight="1" x14ac:dyDescent="0.2">
      <c r="A370" s="78">
        <v>402</v>
      </c>
      <c r="B370" s="215" t="s">
        <v>588</v>
      </c>
      <c r="C370" s="123"/>
      <c r="D370" s="368"/>
      <c r="E370" s="287"/>
      <c r="F370" s="288"/>
      <c r="G370" s="289"/>
      <c r="H370" s="290" t="s">
        <v>60</v>
      </c>
      <c r="I370" s="169"/>
      <c r="J370" s="291"/>
      <c r="K370" s="291"/>
      <c r="L370" s="292"/>
    </row>
    <row r="371" spans="1:12" s="125" customFormat="1" ht="28.5" customHeight="1" x14ac:dyDescent="0.2">
      <c r="A371" s="78">
        <v>403</v>
      </c>
      <c r="B371" s="215" t="s">
        <v>588</v>
      </c>
      <c r="C371" s="123"/>
      <c r="D371" s="368"/>
      <c r="E371" s="287"/>
      <c r="F371" s="288"/>
      <c r="G371" s="289"/>
      <c r="H371" s="290" t="s">
        <v>60</v>
      </c>
      <c r="I371" s="169"/>
      <c r="J371" s="291"/>
      <c r="K371" s="291"/>
      <c r="L371" s="292"/>
    </row>
    <row r="372" spans="1:12" s="125" customFormat="1" ht="28.5" customHeight="1" x14ac:dyDescent="0.2">
      <c r="A372" s="78">
        <v>404</v>
      </c>
      <c r="B372" s="215" t="s">
        <v>588</v>
      </c>
      <c r="C372" s="123"/>
      <c r="D372" s="368"/>
      <c r="E372" s="287"/>
      <c r="F372" s="288"/>
      <c r="G372" s="289"/>
      <c r="H372" s="290" t="s">
        <v>60</v>
      </c>
      <c r="I372" s="169"/>
      <c r="J372" s="291"/>
      <c r="K372" s="291"/>
      <c r="L372" s="292"/>
    </row>
    <row r="373" spans="1:12" s="125" customFormat="1" ht="28.5" customHeight="1" x14ac:dyDescent="0.2">
      <c r="A373" s="78">
        <v>405</v>
      </c>
      <c r="B373" s="215" t="s">
        <v>588</v>
      </c>
      <c r="C373" s="123"/>
      <c r="D373" s="368"/>
      <c r="E373" s="287"/>
      <c r="F373" s="288"/>
      <c r="G373" s="289"/>
      <c r="H373" s="290" t="s">
        <v>60</v>
      </c>
      <c r="I373" s="169"/>
      <c r="J373" s="291"/>
      <c r="K373" s="291"/>
      <c r="L373" s="292"/>
    </row>
    <row r="374" spans="1:12" s="125" customFormat="1" ht="28.5" customHeight="1" x14ac:dyDescent="0.2">
      <c r="A374" s="78">
        <v>406</v>
      </c>
      <c r="B374" s="215" t="s">
        <v>588</v>
      </c>
      <c r="C374" s="123"/>
      <c r="D374" s="368"/>
      <c r="E374" s="287"/>
      <c r="F374" s="288"/>
      <c r="G374" s="289"/>
      <c r="H374" s="290" t="s">
        <v>60</v>
      </c>
      <c r="I374" s="169"/>
      <c r="J374" s="291"/>
      <c r="K374" s="291"/>
      <c r="L374" s="292"/>
    </row>
    <row r="375" spans="1:12" s="125" customFormat="1" ht="28.5" customHeight="1" x14ac:dyDescent="0.2">
      <c r="A375" s="78">
        <v>407</v>
      </c>
      <c r="B375" s="215" t="s">
        <v>588</v>
      </c>
      <c r="C375" s="123"/>
      <c r="D375" s="368"/>
      <c r="E375" s="287"/>
      <c r="F375" s="288"/>
      <c r="G375" s="289"/>
      <c r="H375" s="290" t="s">
        <v>60</v>
      </c>
      <c r="I375" s="169"/>
      <c r="J375" s="291"/>
      <c r="K375" s="291"/>
      <c r="L375" s="292"/>
    </row>
    <row r="376" spans="1:12" s="125" customFormat="1" ht="28.5" customHeight="1" x14ac:dyDescent="0.2">
      <c r="A376" s="78">
        <v>408</v>
      </c>
      <c r="B376" s="215" t="s">
        <v>588</v>
      </c>
      <c r="C376" s="123"/>
      <c r="D376" s="368"/>
      <c r="E376" s="287"/>
      <c r="F376" s="288"/>
      <c r="G376" s="289"/>
      <c r="H376" s="290" t="s">
        <v>60</v>
      </c>
      <c r="I376" s="169"/>
      <c r="J376" s="291"/>
      <c r="K376" s="291"/>
      <c r="L376" s="292"/>
    </row>
    <row r="377" spans="1:12" s="125" customFormat="1" ht="28.5" customHeight="1" x14ac:dyDescent="0.2">
      <c r="A377" s="78">
        <v>409</v>
      </c>
      <c r="B377" s="215" t="s">
        <v>588</v>
      </c>
      <c r="C377" s="123"/>
      <c r="D377" s="368"/>
      <c r="E377" s="287"/>
      <c r="F377" s="288"/>
      <c r="G377" s="289"/>
      <c r="H377" s="290" t="s">
        <v>60</v>
      </c>
      <c r="I377" s="169"/>
      <c r="J377" s="291"/>
      <c r="K377" s="291"/>
      <c r="L377" s="292"/>
    </row>
    <row r="378" spans="1:12" s="125" customFormat="1" ht="28.5" customHeight="1" x14ac:dyDescent="0.2">
      <c r="A378" s="78">
        <v>410</v>
      </c>
      <c r="B378" s="215" t="s">
        <v>588</v>
      </c>
      <c r="C378" s="123"/>
      <c r="D378" s="368"/>
      <c r="E378" s="287"/>
      <c r="F378" s="288"/>
      <c r="G378" s="289"/>
      <c r="H378" s="290" t="s">
        <v>60</v>
      </c>
      <c r="I378" s="169"/>
      <c r="J378" s="291"/>
      <c r="K378" s="291"/>
      <c r="L378" s="292"/>
    </row>
    <row r="379" spans="1:12" s="125" customFormat="1" ht="28.5" customHeight="1" x14ac:dyDescent="0.2">
      <c r="A379" s="78">
        <v>411</v>
      </c>
      <c r="B379" s="215" t="s">
        <v>588</v>
      </c>
      <c r="C379" s="123"/>
      <c r="D379" s="368"/>
      <c r="E379" s="287"/>
      <c r="F379" s="288"/>
      <c r="G379" s="289"/>
      <c r="H379" s="290" t="s">
        <v>60</v>
      </c>
      <c r="I379" s="169"/>
      <c r="J379" s="291"/>
      <c r="K379" s="291"/>
      <c r="L379" s="292"/>
    </row>
    <row r="380" spans="1:12" s="125" customFormat="1" ht="28.5" customHeight="1" x14ac:dyDescent="0.2">
      <c r="A380" s="78">
        <v>412</v>
      </c>
      <c r="B380" s="215" t="s">
        <v>588</v>
      </c>
      <c r="C380" s="123"/>
      <c r="D380" s="368"/>
      <c r="E380" s="287"/>
      <c r="F380" s="288"/>
      <c r="G380" s="289"/>
      <c r="H380" s="290" t="s">
        <v>60</v>
      </c>
      <c r="I380" s="169"/>
      <c r="J380" s="291"/>
      <c r="K380" s="291"/>
      <c r="L380" s="292"/>
    </row>
    <row r="381" spans="1:12" s="125" customFormat="1" ht="28.5" customHeight="1" x14ac:dyDescent="0.2">
      <c r="A381" s="78">
        <v>413</v>
      </c>
      <c r="B381" s="215" t="s">
        <v>588</v>
      </c>
      <c r="C381" s="123"/>
      <c r="D381" s="368"/>
      <c r="E381" s="287"/>
      <c r="F381" s="288"/>
      <c r="G381" s="289"/>
      <c r="H381" s="290" t="s">
        <v>60</v>
      </c>
      <c r="I381" s="169"/>
      <c r="J381" s="291"/>
      <c r="K381" s="291"/>
      <c r="L381" s="292"/>
    </row>
    <row r="382" spans="1:12" s="125" customFormat="1" ht="28.5" customHeight="1" x14ac:dyDescent="0.2">
      <c r="A382" s="78">
        <v>414</v>
      </c>
      <c r="B382" s="215" t="s">
        <v>588</v>
      </c>
      <c r="C382" s="123"/>
      <c r="D382" s="368"/>
      <c r="E382" s="287"/>
      <c r="F382" s="288"/>
      <c r="G382" s="289"/>
      <c r="H382" s="290" t="s">
        <v>60</v>
      </c>
      <c r="I382" s="169"/>
      <c r="J382" s="291"/>
      <c r="K382" s="291"/>
      <c r="L382" s="292"/>
    </row>
    <row r="383" spans="1:12" s="125" customFormat="1" ht="28.5" customHeight="1" x14ac:dyDescent="0.2">
      <c r="A383" s="78">
        <v>415</v>
      </c>
      <c r="B383" s="215" t="s">
        <v>588</v>
      </c>
      <c r="C383" s="123"/>
      <c r="D383" s="368"/>
      <c r="E383" s="287"/>
      <c r="F383" s="288"/>
      <c r="G383" s="289"/>
      <c r="H383" s="290" t="s">
        <v>60</v>
      </c>
      <c r="I383" s="169"/>
      <c r="J383" s="291"/>
      <c r="K383" s="291"/>
      <c r="L383" s="292"/>
    </row>
    <row r="384" spans="1:12" s="125" customFormat="1" ht="28.5" customHeight="1" x14ac:dyDescent="0.2">
      <c r="A384" s="78">
        <v>416</v>
      </c>
      <c r="B384" s="215" t="s">
        <v>588</v>
      </c>
      <c r="C384" s="123"/>
      <c r="D384" s="368"/>
      <c r="E384" s="287"/>
      <c r="F384" s="288"/>
      <c r="G384" s="289"/>
      <c r="H384" s="290" t="s">
        <v>60</v>
      </c>
      <c r="I384" s="169"/>
      <c r="J384" s="291"/>
      <c r="K384" s="291"/>
      <c r="L384" s="292"/>
    </row>
    <row r="385" spans="1:12" s="125" customFormat="1" ht="28.5" customHeight="1" x14ac:dyDescent="0.2">
      <c r="A385" s="78">
        <v>417</v>
      </c>
      <c r="B385" s="215" t="s">
        <v>588</v>
      </c>
      <c r="C385" s="123"/>
      <c r="D385" s="368"/>
      <c r="E385" s="287"/>
      <c r="F385" s="288"/>
      <c r="G385" s="289"/>
      <c r="H385" s="290" t="s">
        <v>60</v>
      </c>
      <c r="I385" s="169"/>
      <c r="J385" s="291"/>
      <c r="K385" s="291"/>
      <c r="L385" s="292"/>
    </row>
    <row r="386" spans="1:12" s="125" customFormat="1" ht="28.5" customHeight="1" x14ac:dyDescent="0.2">
      <c r="A386" s="78">
        <v>418</v>
      </c>
      <c r="B386" s="215" t="s">
        <v>588</v>
      </c>
      <c r="C386" s="123"/>
      <c r="D386" s="368"/>
      <c r="E386" s="287"/>
      <c r="F386" s="288"/>
      <c r="G386" s="289"/>
      <c r="H386" s="290" t="s">
        <v>60</v>
      </c>
      <c r="I386" s="169"/>
      <c r="J386" s="291"/>
      <c r="K386" s="291"/>
      <c r="L386" s="292"/>
    </row>
    <row r="387" spans="1:12" s="125" customFormat="1" ht="28.5" customHeight="1" x14ac:dyDescent="0.2">
      <c r="A387" s="78">
        <v>419</v>
      </c>
      <c r="B387" s="215" t="s">
        <v>588</v>
      </c>
      <c r="C387" s="123"/>
      <c r="D387" s="368"/>
      <c r="E387" s="287"/>
      <c r="F387" s="288"/>
      <c r="G387" s="289"/>
      <c r="H387" s="290" t="s">
        <v>60</v>
      </c>
      <c r="I387" s="169"/>
      <c r="J387" s="291"/>
      <c r="K387" s="291"/>
      <c r="L387" s="292"/>
    </row>
    <row r="388" spans="1:12" s="125" customFormat="1" ht="28.5" customHeight="1" x14ac:dyDescent="0.2">
      <c r="A388" s="78">
        <v>420</v>
      </c>
      <c r="B388" s="215" t="s">
        <v>588</v>
      </c>
      <c r="C388" s="123"/>
      <c r="D388" s="368"/>
      <c r="E388" s="287"/>
      <c r="F388" s="288"/>
      <c r="G388" s="289"/>
      <c r="H388" s="290" t="s">
        <v>60</v>
      </c>
      <c r="I388" s="169"/>
      <c r="J388" s="291"/>
      <c r="K388" s="291"/>
      <c r="L388" s="292"/>
    </row>
    <row r="389" spans="1:12" s="125" customFormat="1" ht="28.5" customHeight="1" x14ac:dyDescent="0.2">
      <c r="A389" s="78">
        <v>421</v>
      </c>
      <c r="B389" s="215" t="s">
        <v>588</v>
      </c>
      <c r="C389" s="123"/>
      <c r="D389" s="368"/>
      <c r="E389" s="287"/>
      <c r="F389" s="288"/>
      <c r="G389" s="289"/>
      <c r="H389" s="290" t="s">
        <v>60</v>
      </c>
      <c r="I389" s="169"/>
      <c r="J389" s="291"/>
      <c r="K389" s="291"/>
      <c r="L389" s="292"/>
    </row>
    <row r="390" spans="1:12" s="125" customFormat="1" ht="28.5" customHeight="1" x14ac:dyDescent="0.2">
      <c r="A390" s="78">
        <v>422</v>
      </c>
      <c r="B390" s="215" t="s">
        <v>588</v>
      </c>
      <c r="C390" s="123"/>
      <c r="D390" s="368"/>
      <c r="E390" s="287"/>
      <c r="F390" s="288"/>
      <c r="G390" s="289"/>
      <c r="H390" s="290" t="s">
        <v>60</v>
      </c>
      <c r="I390" s="169"/>
      <c r="J390" s="291"/>
      <c r="K390" s="291"/>
      <c r="L390" s="292"/>
    </row>
    <row r="391" spans="1:12" s="125" customFormat="1" ht="28.5" customHeight="1" x14ac:dyDescent="0.2">
      <c r="A391" s="78">
        <v>423</v>
      </c>
      <c r="B391" s="215" t="s">
        <v>588</v>
      </c>
      <c r="C391" s="123"/>
      <c r="D391" s="368"/>
      <c r="E391" s="287"/>
      <c r="F391" s="288"/>
      <c r="G391" s="289"/>
      <c r="H391" s="290" t="s">
        <v>60</v>
      </c>
      <c r="I391" s="169"/>
      <c r="J391" s="291"/>
      <c r="K391" s="291"/>
      <c r="L391" s="292"/>
    </row>
    <row r="392" spans="1:12" s="125" customFormat="1" ht="28.5" customHeight="1" x14ac:dyDescent="0.2">
      <c r="A392" s="78">
        <v>424</v>
      </c>
      <c r="B392" s="215" t="s">
        <v>588</v>
      </c>
      <c r="C392" s="123"/>
      <c r="D392" s="368"/>
      <c r="E392" s="287"/>
      <c r="F392" s="288"/>
      <c r="G392" s="289"/>
      <c r="H392" s="290" t="s">
        <v>60</v>
      </c>
      <c r="I392" s="169"/>
      <c r="J392" s="291"/>
      <c r="K392" s="291"/>
      <c r="L392" s="292"/>
    </row>
    <row r="393" spans="1:12" s="125" customFormat="1" ht="28.5" customHeight="1" x14ac:dyDescent="0.2">
      <c r="A393" s="78">
        <v>425</v>
      </c>
      <c r="B393" s="215" t="s">
        <v>588</v>
      </c>
      <c r="C393" s="123"/>
      <c r="D393" s="368"/>
      <c r="E393" s="287"/>
      <c r="F393" s="288"/>
      <c r="G393" s="289"/>
      <c r="H393" s="290" t="s">
        <v>60</v>
      </c>
      <c r="I393" s="169"/>
      <c r="J393" s="291"/>
      <c r="K393" s="291"/>
      <c r="L393" s="292"/>
    </row>
    <row r="394" spans="1:12" s="125" customFormat="1" ht="28.5" customHeight="1" x14ac:dyDescent="0.2">
      <c r="A394" s="78">
        <v>426</v>
      </c>
      <c r="B394" s="215" t="s">
        <v>589</v>
      </c>
      <c r="C394" s="195"/>
      <c r="D394" s="361"/>
      <c r="E394" s="196"/>
      <c r="F394" s="197"/>
      <c r="G394" s="202"/>
      <c r="H394" s="198" t="s">
        <v>312</v>
      </c>
      <c r="I394" s="199"/>
      <c r="J394" s="200"/>
      <c r="K394" s="200"/>
      <c r="L394" s="201"/>
    </row>
    <row r="395" spans="1:12" s="125" customFormat="1" ht="28.5" customHeight="1" x14ac:dyDescent="0.2">
      <c r="A395" s="78">
        <v>427</v>
      </c>
      <c r="B395" s="215" t="s">
        <v>589</v>
      </c>
      <c r="C395" s="195"/>
      <c r="D395" s="361"/>
      <c r="E395" s="196"/>
      <c r="F395" s="197"/>
      <c r="G395" s="202"/>
      <c r="H395" s="198" t="s">
        <v>312</v>
      </c>
      <c r="I395" s="199"/>
      <c r="J395" s="200"/>
      <c r="K395" s="200"/>
      <c r="L395" s="201"/>
    </row>
    <row r="396" spans="1:12" s="125" customFormat="1" ht="28.5" customHeight="1" x14ac:dyDescent="0.2">
      <c r="A396" s="78">
        <v>428</v>
      </c>
      <c r="B396" s="215" t="s">
        <v>589</v>
      </c>
      <c r="C396" s="195"/>
      <c r="D396" s="361"/>
      <c r="E396" s="196"/>
      <c r="F396" s="197"/>
      <c r="G396" s="202"/>
      <c r="H396" s="198" t="s">
        <v>312</v>
      </c>
      <c r="I396" s="199"/>
      <c r="J396" s="200"/>
      <c r="K396" s="200"/>
      <c r="L396" s="201"/>
    </row>
    <row r="397" spans="1:12" s="125" customFormat="1" ht="28.5" customHeight="1" x14ac:dyDescent="0.2">
      <c r="A397" s="78">
        <v>429</v>
      </c>
      <c r="B397" s="215" t="s">
        <v>589</v>
      </c>
      <c r="C397" s="195"/>
      <c r="D397" s="361"/>
      <c r="E397" s="196"/>
      <c r="F397" s="197"/>
      <c r="G397" s="202"/>
      <c r="H397" s="198" t="s">
        <v>312</v>
      </c>
      <c r="I397" s="199"/>
      <c r="J397" s="200"/>
      <c r="K397" s="200"/>
      <c r="L397" s="201"/>
    </row>
    <row r="398" spans="1:12" s="125" customFormat="1" ht="28.5" customHeight="1" x14ac:dyDescent="0.2">
      <c r="A398" s="78">
        <v>430</v>
      </c>
      <c r="B398" s="215" t="s">
        <v>589</v>
      </c>
      <c r="C398" s="195"/>
      <c r="D398" s="361"/>
      <c r="E398" s="196"/>
      <c r="F398" s="197"/>
      <c r="G398" s="202"/>
      <c r="H398" s="198" t="s">
        <v>312</v>
      </c>
      <c r="I398" s="199"/>
      <c r="J398" s="200"/>
      <c r="K398" s="200"/>
      <c r="L398" s="201"/>
    </row>
    <row r="399" spans="1:12" s="125" customFormat="1" ht="28.5" customHeight="1" x14ac:dyDescent="0.2">
      <c r="A399" s="78">
        <v>431</v>
      </c>
      <c r="B399" s="215" t="s">
        <v>589</v>
      </c>
      <c r="C399" s="195"/>
      <c r="D399" s="361"/>
      <c r="E399" s="196"/>
      <c r="F399" s="197"/>
      <c r="G399" s="202"/>
      <c r="H399" s="198" t="s">
        <v>312</v>
      </c>
      <c r="I399" s="199"/>
      <c r="J399" s="200"/>
      <c r="K399" s="200"/>
      <c r="L399" s="201"/>
    </row>
    <row r="400" spans="1:12" s="125" customFormat="1" ht="28.5" customHeight="1" x14ac:dyDescent="0.2">
      <c r="A400" s="78">
        <v>432</v>
      </c>
      <c r="B400" s="215" t="s">
        <v>589</v>
      </c>
      <c r="C400" s="195"/>
      <c r="D400" s="361"/>
      <c r="E400" s="196"/>
      <c r="F400" s="197"/>
      <c r="G400" s="202"/>
      <c r="H400" s="198" t="s">
        <v>312</v>
      </c>
      <c r="I400" s="199"/>
      <c r="J400" s="200"/>
      <c r="K400" s="200"/>
      <c r="L400" s="201"/>
    </row>
    <row r="401" spans="1:12" s="125" customFormat="1" ht="28.5" customHeight="1" x14ac:dyDescent="0.2">
      <c r="A401" s="78">
        <v>433</v>
      </c>
      <c r="B401" s="215" t="s">
        <v>589</v>
      </c>
      <c r="C401" s="195"/>
      <c r="D401" s="361"/>
      <c r="E401" s="196"/>
      <c r="F401" s="197"/>
      <c r="G401" s="202"/>
      <c r="H401" s="198" t="s">
        <v>312</v>
      </c>
      <c r="I401" s="199"/>
      <c r="J401" s="200"/>
      <c r="K401" s="200"/>
      <c r="L401" s="201"/>
    </row>
    <row r="402" spans="1:12" s="125" customFormat="1" ht="28.5" customHeight="1" x14ac:dyDescent="0.2">
      <c r="A402" s="78">
        <v>434</v>
      </c>
      <c r="B402" s="215" t="s">
        <v>589</v>
      </c>
      <c r="C402" s="195"/>
      <c r="D402" s="361"/>
      <c r="E402" s="196"/>
      <c r="F402" s="197"/>
      <c r="G402" s="202"/>
      <c r="H402" s="198" t="s">
        <v>312</v>
      </c>
      <c r="I402" s="199"/>
      <c r="J402" s="200"/>
      <c r="K402" s="200"/>
      <c r="L402" s="201"/>
    </row>
    <row r="403" spans="1:12" s="125" customFormat="1" ht="28.5" customHeight="1" x14ac:dyDescent="0.2">
      <c r="A403" s="78">
        <v>435</v>
      </c>
      <c r="B403" s="215" t="s">
        <v>589</v>
      </c>
      <c r="C403" s="195"/>
      <c r="D403" s="361"/>
      <c r="E403" s="196"/>
      <c r="F403" s="197"/>
      <c r="G403" s="202"/>
      <c r="H403" s="198" t="s">
        <v>312</v>
      </c>
      <c r="I403" s="199"/>
      <c r="J403" s="200"/>
      <c r="K403" s="200"/>
      <c r="L403" s="201"/>
    </row>
    <row r="404" spans="1:12" s="125" customFormat="1" ht="28.5" customHeight="1" x14ac:dyDescent="0.2">
      <c r="A404" s="78">
        <v>436</v>
      </c>
      <c r="B404" s="215" t="s">
        <v>589</v>
      </c>
      <c r="C404" s="195"/>
      <c r="D404" s="361"/>
      <c r="E404" s="196"/>
      <c r="F404" s="197"/>
      <c r="G404" s="202"/>
      <c r="H404" s="198" t="s">
        <v>312</v>
      </c>
      <c r="I404" s="199"/>
      <c r="J404" s="200"/>
      <c r="K404" s="200"/>
      <c r="L404" s="201"/>
    </row>
    <row r="405" spans="1:12" s="125" customFormat="1" ht="28.5" customHeight="1" x14ac:dyDescent="0.2">
      <c r="A405" s="78">
        <v>437</v>
      </c>
      <c r="B405" s="215" t="s">
        <v>589</v>
      </c>
      <c r="C405" s="195"/>
      <c r="D405" s="361"/>
      <c r="E405" s="196"/>
      <c r="F405" s="197"/>
      <c r="G405" s="202"/>
      <c r="H405" s="198" t="s">
        <v>312</v>
      </c>
      <c r="I405" s="199"/>
      <c r="J405" s="200"/>
      <c r="K405" s="200"/>
      <c r="L405" s="201"/>
    </row>
    <row r="406" spans="1:12" s="125" customFormat="1" ht="28.5" customHeight="1" x14ac:dyDescent="0.2">
      <c r="A406" s="78">
        <v>438</v>
      </c>
      <c r="B406" s="215" t="s">
        <v>589</v>
      </c>
      <c r="C406" s="195"/>
      <c r="D406" s="361"/>
      <c r="E406" s="196"/>
      <c r="F406" s="197"/>
      <c r="G406" s="202"/>
      <c r="H406" s="198" t="s">
        <v>312</v>
      </c>
      <c r="I406" s="199"/>
      <c r="J406" s="200"/>
      <c r="K406" s="200"/>
      <c r="L406" s="201"/>
    </row>
    <row r="407" spans="1:12" s="125" customFormat="1" ht="28.5" customHeight="1" x14ac:dyDescent="0.2">
      <c r="A407" s="78">
        <v>439</v>
      </c>
      <c r="B407" s="215" t="s">
        <v>589</v>
      </c>
      <c r="C407" s="195"/>
      <c r="D407" s="361"/>
      <c r="E407" s="196"/>
      <c r="F407" s="197"/>
      <c r="G407" s="202"/>
      <c r="H407" s="198" t="s">
        <v>312</v>
      </c>
      <c r="I407" s="199"/>
      <c r="J407" s="200"/>
      <c r="K407" s="200"/>
      <c r="L407" s="201"/>
    </row>
    <row r="408" spans="1:12" s="125" customFormat="1" ht="28.5" customHeight="1" x14ac:dyDescent="0.2">
      <c r="A408" s="78">
        <v>440</v>
      </c>
      <c r="B408" s="215" t="s">
        <v>589</v>
      </c>
      <c r="C408" s="195"/>
      <c r="D408" s="361"/>
      <c r="E408" s="196"/>
      <c r="F408" s="197"/>
      <c r="G408" s="202"/>
      <c r="H408" s="198" t="s">
        <v>312</v>
      </c>
      <c r="I408" s="199"/>
      <c r="J408" s="200"/>
      <c r="K408" s="200"/>
      <c r="L408" s="201"/>
    </row>
    <row r="409" spans="1:12" s="125" customFormat="1" ht="28.5" customHeight="1" x14ac:dyDescent="0.2">
      <c r="A409" s="78">
        <v>441</v>
      </c>
      <c r="B409" s="215" t="s">
        <v>589</v>
      </c>
      <c r="C409" s="195"/>
      <c r="D409" s="361"/>
      <c r="E409" s="196"/>
      <c r="F409" s="197"/>
      <c r="G409" s="202"/>
      <c r="H409" s="198" t="s">
        <v>312</v>
      </c>
      <c r="I409" s="199"/>
      <c r="J409" s="200"/>
      <c r="K409" s="200"/>
      <c r="L409" s="201"/>
    </row>
    <row r="410" spans="1:12" s="125" customFormat="1" ht="28.5" customHeight="1" x14ac:dyDescent="0.2">
      <c r="A410" s="78">
        <v>442</v>
      </c>
      <c r="B410" s="215" t="s">
        <v>589</v>
      </c>
      <c r="C410" s="195"/>
      <c r="D410" s="361"/>
      <c r="E410" s="196"/>
      <c r="F410" s="197"/>
      <c r="G410" s="202"/>
      <c r="H410" s="198" t="s">
        <v>312</v>
      </c>
      <c r="I410" s="199"/>
      <c r="J410" s="200"/>
      <c r="K410" s="200"/>
      <c r="L410" s="201"/>
    </row>
    <row r="411" spans="1:12" s="125" customFormat="1" ht="28.5" customHeight="1" x14ac:dyDescent="0.2">
      <c r="A411" s="78">
        <v>443</v>
      </c>
      <c r="B411" s="215" t="s">
        <v>589</v>
      </c>
      <c r="C411" s="195"/>
      <c r="D411" s="361"/>
      <c r="E411" s="196"/>
      <c r="F411" s="197"/>
      <c r="G411" s="202"/>
      <c r="H411" s="198" t="s">
        <v>312</v>
      </c>
      <c r="I411" s="199"/>
      <c r="J411" s="200"/>
      <c r="K411" s="200"/>
      <c r="L411" s="201"/>
    </row>
    <row r="412" spans="1:12" s="125" customFormat="1" ht="28.5" customHeight="1" x14ac:dyDescent="0.2">
      <c r="A412" s="78">
        <v>444</v>
      </c>
      <c r="B412" s="215" t="s">
        <v>589</v>
      </c>
      <c r="C412" s="195"/>
      <c r="D412" s="361"/>
      <c r="E412" s="196"/>
      <c r="F412" s="197"/>
      <c r="G412" s="202"/>
      <c r="H412" s="198" t="s">
        <v>312</v>
      </c>
      <c r="I412" s="199"/>
      <c r="J412" s="200"/>
      <c r="K412" s="200"/>
      <c r="L412" s="201"/>
    </row>
    <row r="413" spans="1:12" s="125" customFormat="1" ht="28.5" customHeight="1" x14ac:dyDescent="0.2">
      <c r="A413" s="78">
        <v>445</v>
      </c>
      <c r="B413" s="215" t="s">
        <v>589</v>
      </c>
      <c r="C413" s="195"/>
      <c r="D413" s="361"/>
      <c r="E413" s="196"/>
      <c r="F413" s="197"/>
      <c r="G413" s="202"/>
      <c r="H413" s="198" t="s">
        <v>312</v>
      </c>
      <c r="I413" s="199"/>
      <c r="J413" s="200"/>
      <c r="K413" s="200"/>
      <c r="L413" s="201"/>
    </row>
    <row r="414" spans="1:12" s="125" customFormat="1" ht="28.5" customHeight="1" x14ac:dyDescent="0.2">
      <c r="A414" s="78">
        <v>446</v>
      </c>
      <c r="B414" s="215" t="s">
        <v>589</v>
      </c>
      <c r="C414" s="195"/>
      <c r="D414" s="361"/>
      <c r="E414" s="196"/>
      <c r="F414" s="197"/>
      <c r="G414" s="202"/>
      <c r="H414" s="198" t="s">
        <v>312</v>
      </c>
      <c r="I414" s="199"/>
      <c r="J414" s="200"/>
      <c r="K414" s="200"/>
      <c r="L414" s="201"/>
    </row>
    <row r="415" spans="1:12" s="125" customFormat="1" ht="28.5" customHeight="1" x14ac:dyDescent="0.2">
      <c r="A415" s="78">
        <v>447</v>
      </c>
      <c r="B415" s="215" t="s">
        <v>589</v>
      </c>
      <c r="C415" s="195"/>
      <c r="D415" s="361"/>
      <c r="E415" s="196"/>
      <c r="F415" s="197"/>
      <c r="G415" s="202"/>
      <c r="H415" s="198" t="s">
        <v>312</v>
      </c>
      <c r="I415" s="199"/>
      <c r="J415" s="200"/>
      <c r="K415" s="200"/>
      <c r="L415" s="201"/>
    </row>
    <row r="416" spans="1:12" s="125" customFormat="1" ht="28.5" customHeight="1" x14ac:dyDescent="0.2">
      <c r="A416" s="78">
        <v>448</v>
      </c>
      <c r="B416" s="215" t="s">
        <v>589</v>
      </c>
      <c r="C416" s="195"/>
      <c r="D416" s="361"/>
      <c r="E416" s="196"/>
      <c r="F416" s="197"/>
      <c r="G416" s="202"/>
      <c r="H416" s="198" t="s">
        <v>312</v>
      </c>
      <c r="I416" s="199"/>
      <c r="J416" s="200"/>
      <c r="K416" s="200"/>
      <c r="L416" s="201"/>
    </row>
    <row r="417" spans="1:12" s="125" customFormat="1" ht="28.5" customHeight="1" x14ac:dyDescent="0.2">
      <c r="A417" s="78">
        <v>449</v>
      </c>
      <c r="B417" s="215" t="s">
        <v>589</v>
      </c>
      <c r="C417" s="195"/>
      <c r="D417" s="361"/>
      <c r="E417" s="196"/>
      <c r="F417" s="197"/>
      <c r="G417" s="202"/>
      <c r="H417" s="198" t="s">
        <v>312</v>
      </c>
      <c r="I417" s="199"/>
      <c r="J417" s="200"/>
      <c r="K417" s="200"/>
      <c r="L417" s="201"/>
    </row>
    <row r="418" spans="1:12" s="125" customFormat="1" ht="28.5" customHeight="1" x14ac:dyDescent="0.2">
      <c r="A418" s="78">
        <v>450</v>
      </c>
      <c r="B418" s="215" t="s">
        <v>589</v>
      </c>
      <c r="C418" s="195"/>
      <c r="D418" s="361"/>
      <c r="E418" s="196"/>
      <c r="F418" s="197"/>
      <c r="G418" s="202"/>
      <c r="H418" s="198" t="s">
        <v>312</v>
      </c>
      <c r="I418" s="199"/>
      <c r="J418" s="200"/>
      <c r="K418" s="200"/>
      <c r="L418" s="201"/>
    </row>
    <row r="419" spans="1:12" s="125" customFormat="1" ht="28.5" customHeight="1" x14ac:dyDescent="0.2">
      <c r="A419" s="78">
        <v>451</v>
      </c>
      <c r="B419" s="215" t="s">
        <v>589</v>
      </c>
      <c r="C419" s="195"/>
      <c r="D419" s="361"/>
      <c r="E419" s="196"/>
      <c r="F419" s="197"/>
      <c r="G419" s="202"/>
      <c r="H419" s="198" t="s">
        <v>312</v>
      </c>
      <c r="I419" s="199"/>
      <c r="J419" s="200"/>
      <c r="K419" s="200"/>
      <c r="L419" s="201"/>
    </row>
    <row r="420" spans="1:12" s="125" customFormat="1" ht="28.5" customHeight="1" x14ac:dyDescent="0.2">
      <c r="A420" s="78">
        <v>452</v>
      </c>
      <c r="B420" s="215" t="s">
        <v>589</v>
      </c>
      <c r="C420" s="195"/>
      <c r="D420" s="361"/>
      <c r="E420" s="196"/>
      <c r="F420" s="197"/>
      <c r="G420" s="202"/>
      <c r="H420" s="198" t="s">
        <v>312</v>
      </c>
      <c r="I420" s="199"/>
      <c r="J420" s="200"/>
      <c r="K420" s="200"/>
      <c r="L420" s="201"/>
    </row>
    <row r="421" spans="1:12" s="125" customFormat="1" ht="28.5" customHeight="1" x14ac:dyDescent="0.2">
      <c r="A421" s="78">
        <v>453</v>
      </c>
      <c r="B421" s="215" t="s">
        <v>589</v>
      </c>
      <c r="C421" s="195"/>
      <c r="D421" s="361"/>
      <c r="E421" s="196"/>
      <c r="F421" s="197"/>
      <c r="G421" s="202"/>
      <c r="H421" s="198" t="s">
        <v>312</v>
      </c>
      <c r="I421" s="199"/>
      <c r="J421" s="200"/>
      <c r="K421" s="200"/>
      <c r="L421" s="201"/>
    </row>
    <row r="422" spans="1:12" s="125" customFormat="1" ht="28.5" customHeight="1" x14ac:dyDescent="0.2">
      <c r="A422" s="78">
        <v>454</v>
      </c>
      <c r="B422" s="215" t="s">
        <v>589</v>
      </c>
      <c r="C422" s="195"/>
      <c r="D422" s="361"/>
      <c r="E422" s="196"/>
      <c r="F422" s="197"/>
      <c r="G422" s="202"/>
      <c r="H422" s="198" t="s">
        <v>312</v>
      </c>
      <c r="I422" s="199"/>
      <c r="J422" s="200"/>
      <c r="K422" s="200"/>
      <c r="L422" s="201"/>
    </row>
    <row r="423" spans="1:12" s="125" customFormat="1" ht="28.5" customHeight="1" x14ac:dyDescent="0.2">
      <c r="A423" s="78">
        <v>455</v>
      </c>
      <c r="B423" s="215" t="s">
        <v>590</v>
      </c>
      <c r="C423" s="123"/>
      <c r="D423" s="368"/>
      <c r="E423" s="287"/>
      <c r="F423" s="288"/>
      <c r="G423" s="289"/>
      <c r="H423" s="290" t="s">
        <v>61</v>
      </c>
      <c r="I423" s="169"/>
      <c r="J423" s="291"/>
      <c r="K423" s="291"/>
      <c r="L423" s="292"/>
    </row>
    <row r="424" spans="1:12" s="125" customFormat="1" ht="28.5" customHeight="1" x14ac:dyDescent="0.2">
      <c r="A424" s="78">
        <v>456</v>
      </c>
      <c r="B424" s="215" t="s">
        <v>590</v>
      </c>
      <c r="C424" s="123"/>
      <c r="D424" s="368"/>
      <c r="E424" s="287"/>
      <c r="F424" s="288"/>
      <c r="G424" s="289"/>
      <c r="H424" s="290" t="s">
        <v>61</v>
      </c>
      <c r="I424" s="169"/>
      <c r="J424" s="291"/>
      <c r="K424" s="291"/>
      <c r="L424" s="292"/>
    </row>
    <row r="425" spans="1:12" s="125" customFormat="1" ht="28.5" customHeight="1" x14ac:dyDescent="0.2">
      <c r="A425" s="78">
        <v>457</v>
      </c>
      <c r="B425" s="215" t="s">
        <v>590</v>
      </c>
      <c r="C425" s="123"/>
      <c r="D425" s="368"/>
      <c r="E425" s="287"/>
      <c r="F425" s="288"/>
      <c r="G425" s="289"/>
      <c r="H425" s="290" t="s">
        <v>61</v>
      </c>
      <c r="I425" s="169"/>
      <c r="J425" s="291"/>
      <c r="K425" s="291"/>
      <c r="L425" s="292"/>
    </row>
    <row r="426" spans="1:12" s="125" customFormat="1" ht="28.5" customHeight="1" x14ac:dyDescent="0.2">
      <c r="A426" s="78">
        <v>458</v>
      </c>
      <c r="B426" s="215" t="s">
        <v>590</v>
      </c>
      <c r="C426" s="123"/>
      <c r="D426" s="368"/>
      <c r="E426" s="287"/>
      <c r="F426" s="288"/>
      <c r="G426" s="289"/>
      <c r="H426" s="290" t="s">
        <v>61</v>
      </c>
      <c r="I426" s="169"/>
      <c r="J426" s="291"/>
      <c r="K426" s="291"/>
      <c r="L426" s="292"/>
    </row>
    <row r="427" spans="1:12" s="125" customFormat="1" ht="28.5" customHeight="1" x14ac:dyDescent="0.2">
      <c r="A427" s="78">
        <v>459</v>
      </c>
      <c r="B427" s="215" t="s">
        <v>590</v>
      </c>
      <c r="C427" s="123"/>
      <c r="D427" s="368"/>
      <c r="E427" s="287"/>
      <c r="F427" s="288"/>
      <c r="G427" s="289"/>
      <c r="H427" s="290" t="s">
        <v>61</v>
      </c>
      <c r="I427" s="169"/>
      <c r="J427" s="291"/>
      <c r="K427" s="291"/>
      <c r="L427" s="292"/>
    </row>
    <row r="428" spans="1:12" s="125" customFormat="1" ht="28.5" customHeight="1" x14ac:dyDescent="0.2">
      <c r="A428" s="78">
        <v>460</v>
      </c>
      <c r="B428" s="215" t="s">
        <v>590</v>
      </c>
      <c r="C428" s="123"/>
      <c r="D428" s="368"/>
      <c r="E428" s="287"/>
      <c r="F428" s="288"/>
      <c r="G428" s="289"/>
      <c r="H428" s="290" t="s">
        <v>61</v>
      </c>
      <c r="I428" s="169"/>
      <c r="J428" s="291"/>
      <c r="K428" s="291"/>
      <c r="L428" s="292"/>
    </row>
    <row r="429" spans="1:12" s="125" customFormat="1" ht="28.5" customHeight="1" x14ac:dyDescent="0.2">
      <c r="A429" s="78">
        <v>461</v>
      </c>
      <c r="B429" s="215" t="s">
        <v>590</v>
      </c>
      <c r="C429" s="123"/>
      <c r="D429" s="368"/>
      <c r="E429" s="287"/>
      <c r="F429" s="288"/>
      <c r="G429" s="289"/>
      <c r="H429" s="290" t="s">
        <v>61</v>
      </c>
      <c r="I429" s="169"/>
      <c r="J429" s="291"/>
      <c r="K429" s="291"/>
      <c r="L429" s="292"/>
    </row>
    <row r="430" spans="1:12" s="125" customFormat="1" ht="28.5" customHeight="1" x14ac:dyDescent="0.2">
      <c r="A430" s="78">
        <v>462</v>
      </c>
      <c r="B430" s="215" t="s">
        <v>590</v>
      </c>
      <c r="C430" s="123"/>
      <c r="D430" s="368"/>
      <c r="E430" s="287"/>
      <c r="F430" s="288"/>
      <c r="G430" s="289"/>
      <c r="H430" s="290" t="s">
        <v>61</v>
      </c>
      <c r="I430" s="169"/>
      <c r="J430" s="291"/>
      <c r="K430" s="291"/>
      <c r="L430" s="292"/>
    </row>
    <row r="431" spans="1:12" s="125" customFormat="1" ht="28.5" customHeight="1" x14ac:dyDescent="0.2">
      <c r="A431" s="78">
        <v>463</v>
      </c>
      <c r="B431" s="215" t="s">
        <v>590</v>
      </c>
      <c r="C431" s="123"/>
      <c r="D431" s="368"/>
      <c r="E431" s="287"/>
      <c r="F431" s="288"/>
      <c r="G431" s="289"/>
      <c r="H431" s="290" t="s">
        <v>61</v>
      </c>
      <c r="I431" s="169"/>
      <c r="J431" s="291"/>
      <c r="K431" s="291"/>
      <c r="L431" s="292"/>
    </row>
    <row r="432" spans="1:12" s="125" customFormat="1" ht="28.5" customHeight="1" x14ac:dyDescent="0.2">
      <c r="A432" s="78">
        <v>464</v>
      </c>
      <c r="B432" s="215" t="s">
        <v>590</v>
      </c>
      <c r="C432" s="123"/>
      <c r="D432" s="368"/>
      <c r="E432" s="287"/>
      <c r="F432" s="288"/>
      <c r="G432" s="289"/>
      <c r="H432" s="290" t="s">
        <v>61</v>
      </c>
      <c r="I432" s="169"/>
      <c r="J432" s="291"/>
      <c r="K432" s="291"/>
      <c r="L432" s="292"/>
    </row>
    <row r="433" spans="1:12" s="125" customFormat="1" ht="28.5" customHeight="1" x14ac:dyDescent="0.2">
      <c r="A433" s="78">
        <v>465</v>
      </c>
      <c r="B433" s="215" t="s">
        <v>590</v>
      </c>
      <c r="C433" s="123"/>
      <c r="D433" s="368"/>
      <c r="E433" s="287"/>
      <c r="F433" s="288"/>
      <c r="G433" s="289"/>
      <c r="H433" s="290" t="s">
        <v>61</v>
      </c>
      <c r="I433" s="169"/>
      <c r="J433" s="291"/>
      <c r="K433" s="291"/>
      <c r="L433" s="292"/>
    </row>
    <row r="434" spans="1:12" s="125" customFormat="1" ht="28.5" customHeight="1" x14ac:dyDescent="0.2">
      <c r="A434" s="78">
        <v>466</v>
      </c>
      <c r="B434" s="215" t="s">
        <v>590</v>
      </c>
      <c r="C434" s="123"/>
      <c r="D434" s="368"/>
      <c r="E434" s="287"/>
      <c r="F434" s="288"/>
      <c r="G434" s="289"/>
      <c r="H434" s="290" t="s">
        <v>61</v>
      </c>
      <c r="I434" s="169"/>
      <c r="J434" s="291"/>
      <c r="K434" s="291"/>
      <c r="L434" s="292"/>
    </row>
    <row r="435" spans="1:12" s="125" customFormat="1" ht="28.5" customHeight="1" x14ac:dyDescent="0.2">
      <c r="A435" s="78">
        <v>467</v>
      </c>
      <c r="B435" s="215" t="s">
        <v>590</v>
      </c>
      <c r="C435" s="123"/>
      <c r="D435" s="368"/>
      <c r="E435" s="287"/>
      <c r="F435" s="288"/>
      <c r="G435" s="289"/>
      <c r="H435" s="290" t="s">
        <v>61</v>
      </c>
      <c r="I435" s="169"/>
      <c r="J435" s="291"/>
      <c r="K435" s="291"/>
      <c r="L435" s="292"/>
    </row>
    <row r="436" spans="1:12" s="125" customFormat="1" ht="28.5" customHeight="1" x14ac:dyDescent="0.2">
      <c r="A436" s="78">
        <v>468</v>
      </c>
      <c r="B436" s="215" t="s">
        <v>590</v>
      </c>
      <c r="C436" s="123"/>
      <c r="D436" s="368"/>
      <c r="E436" s="287"/>
      <c r="F436" s="288"/>
      <c r="G436" s="289"/>
      <c r="H436" s="290" t="s">
        <v>61</v>
      </c>
      <c r="I436" s="169"/>
      <c r="J436" s="291"/>
      <c r="K436" s="291"/>
      <c r="L436" s="292"/>
    </row>
    <row r="437" spans="1:12" s="125" customFormat="1" ht="28.5" customHeight="1" x14ac:dyDescent="0.2">
      <c r="A437" s="78">
        <v>469</v>
      </c>
      <c r="B437" s="215" t="s">
        <v>590</v>
      </c>
      <c r="C437" s="123"/>
      <c r="D437" s="368"/>
      <c r="E437" s="287"/>
      <c r="F437" s="288"/>
      <c r="G437" s="289"/>
      <c r="H437" s="290" t="s">
        <v>61</v>
      </c>
      <c r="I437" s="169"/>
      <c r="J437" s="291"/>
      <c r="K437" s="291"/>
      <c r="L437" s="292"/>
    </row>
    <row r="438" spans="1:12" s="125" customFormat="1" ht="28.5" customHeight="1" x14ac:dyDescent="0.2">
      <c r="A438" s="78">
        <v>470</v>
      </c>
      <c r="B438" s="215" t="s">
        <v>590</v>
      </c>
      <c r="C438" s="123"/>
      <c r="D438" s="368"/>
      <c r="E438" s="287"/>
      <c r="F438" s="288"/>
      <c r="G438" s="289"/>
      <c r="H438" s="290" t="s">
        <v>61</v>
      </c>
      <c r="I438" s="169"/>
      <c r="J438" s="291"/>
      <c r="K438" s="291"/>
      <c r="L438" s="292"/>
    </row>
    <row r="439" spans="1:12" s="125" customFormat="1" ht="28.5" customHeight="1" x14ac:dyDescent="0.2">
      <c r="A439" s="78">
        <v>471</v>
      </c>
      <c r="B439" s="215" t="s">
        <v>590</v>
      </c>
      <c r="C439" s="123"/>
      <c r="D439" s="368"/>
      <c r="E439" s="287"/>
      <c r="F439" s="288"/>
      <c r="G439" s="289"/>
      <c r="H439" s="290" t="s">
        <v>61</v>
      </c>
      <c r="I439" s="169"/>
      <c r="J439" s="291"/>
      <c r="K439" s="291"/>
      <c r="L439" s="292"/>
    </row>
    <row r="440" spans="1:12" s="125" customFormat="1" ht="28.5" customHeight="1" x14ac:dyDescent="0.2">
      <c r="A440" s="78">
        <v>472</v>
      </c>
      <c r="B440" s="215" t="s">
        <v>590</v>
      </c>
      <c r="C440" s="123"/>
      <c r="D440" s="368"/>
      <c r="E440" s="287"/>
      <c r="F440" s="288"/>
      <c r="G440" s="289"/>
      <c r="H440" s="290" t="s">
        <v>61</v>
      </c>
      <c r="I440" s="169"/>
      <c r="J440" s="291"/>
      <c r="K440" s="291"/>
      <c r="L440" s="292"/>
    </row>
    <row r="441" spans="1:12" s="125" customFormat="1" ht="28.5" customHeight="1" x14ac:dyDescent="0.2">
      <c r="A441" s="78">
        <v>473</v>
      </c>
      <c r="B441" s="215" t="s">
        <v>590</v>
      </c>
      <c r="C441" s="123"/>
      <c r="D441" s="368"/>
      <c r="E441" s="287"/>
      <c r="F441" s="288"/>
      <c r="G441" s="289"/>
      <c r="H441" s="290" t="s">
        <v>61</v>
      </c>
      <c r="I441" s="169"/>
      <c r="J441" s="291"/>
      <c r="K441" s="291"/>
      <c r="L441" s="292"/>
    </row>
    <row r="442" spans="1:12" s="125" customFormat="1" ht="28.5" customHeight="1" x14ac:dyDescent="0.2">
      <c r="A442" s="78">
        <v>474</v>
      </c>
      <c r="B442" s="215" t="s">
        <v>590</v>
      </c>
      <c r="C442" s="123"/>
      <c r="D442" s="368"/>
      <c r="E442" s="287"/>
      <c r="F442" s="288"/>
      <c r="G442" s="289"/>
      <c r="H442" s="290" t="s">
        <v>61</v>
      </c>
      <c r="I442" s="169"/>
      <c r="J442" s="291"/>
      <c r="K442" s="291"/>
      <c r="L442" s="292"/>
    </row>
    <row r="443" spans="1:12" s="125" customFormat="1" ht="28.5" customHeight="1" x14ac:dyDescent="0.2">
      <c r="A443" s="78">
        <v>475</v>
      </c>
      <c r="B443" s="215" t="s">
        <v>590</v>
      </c>
      <c r="C443" s="123"/>
      <c r="D443" s="368"/>
      <c r="E443" s="287"/>
      <c r="F443" s="288"/>
      <c r="G443" s="289"/>
      <c r="H443" s="290" t="s">
        <v>61</v>
      </c>
      <c r="I443" s="169"/>
      <c r="J443" s="291"/>
      <c r="K443" s="291"/>
      <c r="L443" s="292"/>
    </row>
    <row r="444" spans="1:12" s="125" customFormat="1" ht="28.5" customHeight="1" x14ac:dyDescent="0.2">
      <c r="A444" s="78">
        <v>476</v>
      </c>
      <c r="B444" s="215" t="s">
        <v>590</v>
      </c>
      <c r="C444" s="123"/>
      <c r="D444" s="368"/>
      <c r="E444" s="287"/>
      <c r="F444" s="288"/>
      <c r="G444" s="289"/>
      <c r="H444" s="290" t="s">
        <v>61</v>
      </c>
      <c r="I444" s="169"/>
      <c r="J444" s="291"/>
      <c r="K444" s="291"/>
      <c r="L444" s="292"/>
    </row>
    <row r="445" spans="1:12" s="125" customFormat="1" ht="28.5" customHeight="1" x14ac:dyDescent="0.2">
      <c r="A445" s="78">
        <v>477</v>
      </c>
      <c r="B445" s="215" t="s">
        <v>590</v>
      </c>
      <c r="C445" s="123"/>
      <c r="D445" s="368"/>
      <c r="E445" s="287"/>
      <c r="F445" s="288"/>
      <c r="G445" s="289"/>
      <c r="H445" s="290" t="s">
        <v>61</v>
      </c>
      <c r="I445" s="169"/>
      <c r="J445" s="291"/>
      <c r="K445" s="291"/>
      <c r="L445" s="292"/>
    </row>
    <row r="446" spans="1:12" s="125" customFormat="1" ht="28.5" customHeight="1" x14ac:dyDescent="0.2">
      <c r="A446" s="78">
        <v>478</v>
      </c>
      <c r="B446" s="215" t="s">
        <v>590</v>
      </c>
      <c r="C446" s="123"/>
      <c r="D446" s="368"/>
      <c r="E446" s="287"/>
      <c r="F446" s="288"/>
      <c r="G446" s="289"/>
      <c r="H446" s="290" t="s">
        <v>61</v>
      </c>
      <c r="I446" s="169"/>
      <c r="J446" s="291"/>
      <c r="K446" s="291"/>
      <c r="L446" s="292"/>
    </row>
    <row r="447" spans="1:12" s="125" customFormat="1" ht="28.5" customHeight="1" x14ac:dyDescent="0.2">
      <c r="A447" s="78">
        <v>479</v>
      </c>
      <c r="B447" s="215" t="s">
        <v>590</v>
      </c>
      <c r="C447" s="123"/>
      <c r="D447" s="368"/>
      <c r="E447" s="287"/>
      <c r="F447" s="288"/>
      <c r="G447" s="289"/>
      <c r="H447" s="290" t="s">
        <v>61</v>
      </c>
      <c r="I447" s="169"/>
      <c r="J447" s="291"/>
      <c r="K447" s="291"/>
      <c r="L447" s="292"/>
    </row>
    <row r="448" spans="1:12" s="125" customFormat="1" ht="28.5" customHeight="1" x14ac:dyDescent="0.2">
      <c r="A448" s="78">
        <v>480</v>
      </c>
      <c r="B448" s="215" t="s">
        <v>590</v>
      </c>
      <c r="C448" s="123"/>
      <c r="D448" s="368"/>
      <c r="E448" s="287"/>
      <c r="F448" s="288"/>
      <c r="G448" s="289"/>
      <c r="H448" s="290" t="s">
        <v>61</v>
      </c>
      <c r="I448" s="169"/>
      <c r="J448" s="291"/>
      <c r="K448" s="291"/>
      <c r="L448" s="292"/>
    </row>
    <row r="449" spans="1:12" s="125" customFormat="1" ht="28.5" customHeight="1" x14ac:dyDescent="0.2">
      <c r="A449" s="78">
        <v>481</v>
      </c>
      <c r="B449" s="215" t="s">
        <v>590</v>
      </c>
      <c r="C449" s="123"/>
      <c r="D449" s="368"/>
      <c r="E449" s="287"/>
      <c r="F449" s="288"/>
      <c r="G449" s="289"/>
      <c r="H449" s="290" t="s">
        <v>61</v>
      </c>
      <c r="I449" s="169"/>
      <c r="J449" s="291"/>
      <c r="K449" s="291"/>
      <c r="L449" s="292"/>
    </row>
    <row r="450" spans="1:12" s="125" customFormat="1" ht="28.5" customHeight="1" x14ac:dyDescent="0.2">
      <c r="A450" s="78">
        <v>482</v>
      </c>
      <c r="B450" s="215" t="s">
        <v>590</v>
      </c>
      <c r="C450" s="123"/>
      <c r="D450" s="368"/>
      <c r="E450" s="287"/>
      <c r="F450" s="288"/>
      <c r="G450" s="289"/>
      <c r="H450" s="290" t="s">
        <v>61</v>
      </c>
      <c r="I450" s="169"/>
      <c r="J450" s="291"/>
      <c r="K450" s="291"/>
      <c r="L450" s="292"/>
    </row>
    <row r="451" spans="1:12" s="125" customFormat="1" ht="28.5" customHeight="1" x14ac:dyDescent="0.2">
      <c r="A451" s="78">
        <v>483</v>
      </c>
      <c r="B451" s="215" t="s">
        <v>591</v>
      </c>
      <c r="C451" s="195"/>
      <c r="D451" s="361"/>
      <c r="E451" s="196"/>
      <c r="F451" s="197"/>
      <c r="G451" s="202"/>
      <c r="H451" s="198" t="s">
        <v>313</v>
      </c>
      <c r="I451" s="199"/>
      <c r="J451" s="200"/>
      <c r="K451" s="200"/>
      <c r="L451" s="201"/>
    </row>
    <row r="452" spans="1:12" s="125" customFormat="1" ht="28.5" customHeight="1" x14ac:dyDescent="0.2">
      <c r="A452" s="78">
        <v>484</v>
      </c>
      <c r="B452" s="215" t="s">
        <v>591</v>
      </c>
      <c r="C452" s="195"/>
      <c r="D452" s="361"/>
      <c r="E452" s="196"/>
      <c r="F452" s="197"/>
      <c r="G452" s="202"/>
      <c r="H452" s="198" t="s">
        <v>313</v>
      </c>
      <c r="I452" s="199"/>
      <c r="J452" s="200"/>
      <c r="K452" s="200"/>
      <c r="L452" s="201"/>
    </row>
    <row r="453" spans="1:12" s="125" customFormat="1" ht="28.5" customHeight="1" x14ac:dyDescent="0.2">
      <c r="A453" s="78">
        <v>485</v>
      </c>
      <c r="B453" s="215" t="s">
        <v>591</v>
      </c>
      <c r="C453" s="195"/>
      <c r="D453" s="361"/>
      <c r="E453" s="196"/>
      <c r="F453" s="197"/>
      <c r="G453" s="202"/>
      <c r="H453" s="198" t="s">
        <v>313</v>
      </c>
      <c r="I453" s="199"/>
      <c r="J453" s="200"/>
      <c r="K453" s="200"/>
      <c r="L453" s="201"/>
    </row>
    <row r="454" spans="1:12" s="125" customFormat="1" ht="28.5" customHeight="1" x14ac:dyDescent="0.2">
      <c r="A454" s="78">
        <v>486</v>
      </c>
      <c r="B454" s="215" t="s">
        <v>591</v>
      </c>
      <c r="C454" s="195"/>
      <c r="D454" s="361"/>
      <c r="E454" s="196"/>
      <c r="F454" s="197"/>
      <c r="G454" s="202"/>
      <c r="H454" s="198" t="s">
        <v>313</v>
      </c>
      <c r="I454" s="199"/>
      <c r="J454" s="200"/>
      <c r="K454" s="200"/>
      <c r="L454" s="201"/>
    </row>
    <row r="455" spans="1:12" s="125" customFormat="1" ht="28.5" customHeight="1" x14ac:dyDescent="0.2">
      <c r="A455" s="78">
        <v>487</v>
      </c>
      <c r="B455" s="215" t="s">
        <v>591</v>
      </c>
      <c r="C455" s="195"/>
      <c r="D455" s="361"/>
      <c r="E455" s="196"/>
      <c r="F455" s="197"/>
      <c r="G455" s="202"/>
      <c r="H455" s="198" t="s">
        <v>313</v>
      </c>
      <c r="I455" s="199"/>
      <c r="J455" s="200"/>
      <c r="K455" s="200"/>
      <c r="L455" s="201"/>
    </row>
    <row r="456" spans="1:12" s="125" customFormat="1" ht="28.5" customHeight="1" x14ac:dyDescent="0.2">
      <c r="A456" s="78">
        <v>488</v>
      </c>
      <c r="B456" s="215" t="s">
        <v>591</v>
      </c>
      <c r="C456" s="195"/>
      <c r="D456" s="361"/>
      <c r="E456" s="196"/>
      <c r="F456" s="197"/>
      <c r="G456" s="202"/>
      <c r="H456" s="198" t="s">
        <v>313</v>
      </c>
      <c r="I456" s="199"/>
      <c r="J456" s="200"/>
      <c r="K456" s="200"/>
      <c r="L456" s="201"/>
    </row>
    <row r="457" spans="1:12" s="125" customFormat="1" ht="28.5" customHeight="1" x14ac:dyDescent="0.2">
      <c r="A457" s="78">
        <v>489</v>
      </c>
      <c r="B457" s="215" t="s">
        <v>591</v>
      </c>
      <c r="C457" s="195"/>
      <c r="D457" s="361"/>
      <c r="E457" s="196"/>
      <c r="F457" s="197"/>
      <c r="G457" s="202"/>
      <c r="H457" s="198" t="s">
        <v>313</v>
      </c>
      <c r="I457" s="199"/>
      <c r="J457" s="200"/>
      <c r="K457" s="200"/>
      <c r="L457" s="201"/>
    </row>
    <row r="458" spans="1:12" s="125" customFormat="1" ht="28.5" customHeight="1" x14ac:dyDescent="0.2">
      <c r="A458" s="78">
        <v>490</v>
      </c>
      <c r="B458" s="215" t="s">
        <v>591</v>
      </c>
      <c r="C458" s="195"/>
      <c r="D458" s="361"/>
      <c r="E458" s="196"/>
      <c r="F458" s="197"/>
      <c r="G458" s="202"/>
      <c r="H458" s="198" t="s">
        <v>313</v>
      </c>
      <c r="I458" s="199"/>
      <c r="J458" s="200"/>
      <c r="K458" s="200"/>
      <c r="L458" s="201"/>
    </row>
    <row r="459" spans="1:12" s="125" customFormat="1" ht="28.5" customHeight="1" x14ac:dyDescent="0.2">
      <c r="A459" s="78">
        <v>491</v>
      </c>
      <c r="B459" s="215" t="s">
        <v>591</v>
      </c>
      <c r="C459" s="195"/>
      <c r="D459" s="361"/>
      <c r="E459" s="196"/>
      <c r="F459" s="197"/>
      <c r="G459" s="202"/>
      <c r="H459" s="198" t="s">
        <v>313</v>
      </c>
      <c r="I459" s="199"/>
      <c r="J459" s="200"/>
      <c r="K459" s="200"/>
      <c r="L459" s="201"/>
    </row>
    <row r="460" spans="1:12" s="125" customFormat="1" ht="28.5" customHeight="1" x14ac:dyDescent="0.2">
      <c r="A460" s="78">
        <v>492</v>
      </c>
      <c r="B460" s="215" t="s">
        <v>591</v>
      </c>
      <c r="C460" s="195"/>
      <c r="D460" s="361"/>
      <c r="E460" s="196"/>
      <c r="F460" s="197"/>
      <c r="G460" s="202"/>
      <c r="H460" s="198" t="s">
        <v>313</v>
      </c>
      <c r="I460" s="199"/>
      <c r="J460" s="200"/>
      <c r="K460" s="200"/>
      <c r="L460" s="201"/>
    </row>
    <row r="461" spans="1:12" s="125" customFormat="1" ht="28.5" customHeight="1" x14ac:dyDescent="0.2">
      <c r="A461" s="78">
        <v>493</v>
      </c>
      <c r="B461" s="215" t="s">
        <v>591</v>
      </c>
      <c r="C461" s="195"/>
      <c r="D461" s="361"/>
      <c r="E461" s="196"/>
      <c r="F461" s="197"/>
      <c r="G461" s="202"/>
      <c r="H461" s="198" t="s">
        <v>313</v>
      </c>
      <c r="I461" s="199"/>
      <c r="J461" s="200"/>
      <c r="K461" s="200"/>
      <c r="L461" s="201"/>
    </row>
    <row r="462" spans="1:12" s="125" customFormat="1" ht="28.5" customHeight="1" x14ac:dyDescent="0.2">
      <c r="A462" s="78">
        <v>494</v>
      </c>
      <c r="B462" s="215" t="s">
        <v>591</v>
      </c>
      <c r="C462" s="195"/>
      <c r="D462" s="361"/>
      <c r="E462" s="196"/>
      <c r="F462" s="197"/>
      <c r="G462" s="202"/>
      <c r="H462" s="198" t="s">
        <v>313</v>
      </c>
      <c r="I462" s="199"/>
      <c r="J462" s="200"/>
      <c r="K462" s="200"/>
      <c r="L462" s="201"/>
    </row>
    <row r="463" spans="1:12" s="125" customFormat="1" ht="28.5" customHeight="1" x14ac:dyDescent="0.2">
      <c r="A463" s="78">
        <v>495</v>
      </c>
      <c r="B463" s="215" t="s">
        <v>591</v>
      </c>
      <c r="C463" s="195"/>
      <c r="D463" s="361"/>
      <c r="E463" s="196"/>
      <c r="F463" s="197"/>
      <c r="G463" s="202"/>
      <c r="H463" s="198" t="s">
        <v>313</v>
      </c>
      <c r="I463" s="199"/>
      <c r="J463" s="200"/>
      <c r="K463" s="200"/>
      <c r="L463" s="201"/>
    </row>
    <row r="464" spans="1:12" s="125" customFormat="1" ht="28.5" customHeight="1" x14ac:dyDescent="0.2">
      <c r="A464" s="78">
        <v>496</v>
      </c>
      <c r="B464" s="215" t="s">
        <v>591</v>
      </c>
      <c r="C464" s="195"/>
      <c r="D464" s="361"/>
      <c r="E464" s="196"/>
      <c r="F464" s="197"/>
      <c r="G464" s="202"/>
      <c r="H464" s="198" t="s">
        <v>313</v>
      </c>
      <c r="I464" s="199"/>
      <c r="J464" s="200"/>
      <c r="K464" s="200"/>
      <c r="L464" s="201"/>
    </row>
    <row r="465" spans="1:12" s="125" customFormat="1" ht="28.5" customHeight="1" x14ac:dyDescent="0.2">
      <c r="A465" s="78">
        <v>497</v>
      </c>
      <c r="B465" s="215" t="s">
        <v>591</v>
      </c>
      <c r="C465" s="195"/>
      <c r="D465" s="361"/>
      <c r="E465" s="196"/>
      <c r="F465" s="197"/>
      <c r="G465" s="202"/>
      <c r="H465" s="198" t="s">
        <v>313</v>
      </c>
      <c r="I465" s="199"/>
      <c r="J465" s="200"/>
      <c r="K465" s="200"/>
      <c r="L465" s="201"/>
    </row>
    <row r="466" spans="1:12" s="125" customFormat="1" ht="28.5" customHeight="1" x14ac:dyDescent="0.2">
      <c r="A466" s="78">
        <v>498</v>
      </c>
      <c r="B466" s="215" t="s">
        <v>591</v>
      </c>
      <c r="C466" s="195"/>
      <c r="D466" s="361"/>
      <c r="E466" s="196"/>
      <c r="F466" s="197"/>
      <c r="G466" s="202"/>
      <c r="H466" s="198" t="s">
        <v>313</v>
      </c>
      <c r="I466" s="199"/>
      <c r="J466" s="200"/>
      <c r="K466" s="200"/>
      <c r="L466" s="201"/>
    </row>
    <row r="467" spans="1:12" s="125" customFormat="1" ht="28.5" customHeight="1" x14ac:dyDescent="0.2">
      <c r="A467" s="78">
        <v>499</v>
      </c>
      <c r="B467" s="215" t="s">
        <v>591</v>
      </c>
      <c r="C467" s="195"/>
      <c r="D467" s="361"/>
      <c r="E467" s="196"/>
      <c r="F467" s="197"/>
      <c r="G467" s="202"/>
      <c r="H467" s="198" t="s">
        <v>313</v>
      </c>
      <c r="I467" s="199"/>
      <c r="J467" s="200"/>
      <c r="K467" s="200"/>
      <c r="L467" s="201"/>
    </row>
    <row r="468" spans="1:12" s="125" customFormat="1" ht="28.5" customHeight="1" x14ac:dyDescent="0.2">
      <c r="A468" s="78">
        <v>500</v>
      </c>
      <c r="B468" s="215" t="s">
        <v>591</v>
      </c>
      <c r="C468" s="195"/>
      <c r="D468" s="361"/>
      <c r="E468" s="196"/>
      <c r="F468" s="197"/>
      <c r="G468" s="202"/>
      <c r="H468" s="198" t="s">
        <v>313</v>
      </c>
      <c r="I468" s="199"/>
      <c r="J468" s="200"/>
      <c r="K468" s="200"/>
      <c r="L468" s="201"/>
    </row>
    <row r="469" spans="1:12" s="125" customFormat="1" ht="28.5" customHeight="1" x14ac:dyDescent="0.2">
      <c r="A469" s="78">
        <v>501</v>
      </c>
      <c r="B469" s="215" t="s">
        <v>591</v>
      </c>
      <c r="C469" s="195"/>
      <c r="D469" s="361"/>
      <c r="E469" s="196"/>
      <c r="F469" s="197"/>
      <c r="G469" s="202"/>
      <c r="H469" s="198" t="s">
        <v>313</v>
      </c>
      <c r="I469" s="199"/>
      <c r="J469" s="200"/>
      <c r="K469" s="200"/>
      <c r="L469" s="201"/>
    </row>
    <row r="470" spans="1:12" s="125" customFormat="1" ht="28.5" customHeight="1" x14ac:dyDescent="0.2">
      <c r="A470" s="78">
        <v>502</v>
      </c>
      <c r="B470" s="215" t="s">
        <v>591</v>
      </c>
      <c r="C470" s="195"/>
      <c r="D470" s="361"/>
      <c r="E470" s="196"/>
      <c r="F470" s="197"/>
      <c r="G470" s="202"/>
      <c r="H470" s="198" t="s">
        <v>313</v>
      </c>
      <c r="I470" s="199"/>
      <c r="J470" s="200"/>
      <c r="K470" s="200"/>
      <c r="L470" s="201"/>
    </row>
    <row r="471" spans="1:12" s="125" customFormat="1" ht="28.5" customHeight="1" x14ac:dyDescent="0.2">
      <c r="A471" s="78">
        <v>503</v>
      </c>
      <c r="B471" s="215" t="s">
        <v>591</v>
      </c>
      <c r="C471" s="195"/>
      <c r="D471" s="361"/>
      <c r="E471" s="196"/>
      <c r="F471" s="197"/>
      <c r="G471" s="202"/>
      <c r="H471" s="198" t="s">
        <v>313</v>
      </c>
      <c r="I471" s="199"/>
      <c r="J471" s="200"/>
      <c r="K471" s="200"/>
      <c r="L471" s="201"/>
    </row>
    <row r="472" spans="1:12" s="125" customFormat="1" ht="28.5" customHeight="1" x14ac:dyDescent="0.2">
      <c r="A472" s="78">
        <v>504</v>
      </c>
      <c r="B472" s="215" t="s">
        <v>591</v>
      </c>
      <c r="C472" s="195"/>
      <c r="D472" s="361"/>
      <c r="E472" s="196"/>
      <c r="F472" s="197"/>
      <c r="G472" s="202"/>
      <c r="H472" s="198" t="s">
        <v>313</v>
      </c>
      <c r="I472" s="199"/>
      <c r="J472" s="200"/>
      <c r="K472" s="200"/>
      <c r="L472" s="201"/>
    </row>
    <row r="473" spans="1:12" s="125" customFormat="1" ht="28.5" customHeight="1" x14ac:dyDescent="0.2">
      <c r="A473" s="78">
        <v>505</v>
      </c>
      <c r="B473" s="215" t="s">
        <v>591</v>
      </c>
      <c r="C473" s="195"/>
      <c r="D473" s="361"/>
      <c r="E473" s="196"/>
      <c r="F473" s="197"/>
      <c r="G473" s="202"/>
      <c r="H473" s="198" t="s">
        <v>313</v>
      </c>
      <c r="I473" s="199"/>
      <c r="J473" s="200"/>
      <c r="K473" s="200"/>
      <c r="L473" s="201"/>
    </row>
    <row r="474" spans="1:12" s="125" customFormat="1" ht="28.5" customHeight="1" x14ac:dyDescent="0.2">
      <c r="A474" s="78">
        <v>506</v>
      </c>
      <c r="B474" s="215" t="s">
        <v>591</v>
      </c>
      <c r="C474" s="195"/>
      <c r="D474" s="361"/>
      <c r="E474" s="196"/>
      <c r="F474" s="197"/>
      <c r="G474" s="202"/>
      <c r="H474" s="198" t="s">
        <v>313</v>
      </c>
      <c r="I474" s="199"/>
      <c r="J474" s="200"/>
      <c r="K474" s="200"/>
      <c r="L474" s="201"/>
    </row>
    <row r="475" spans="1:12" s="125" customFormat="1" ht="28.5" customHeight="1" x14ac:dyDescent="0.2">
      <c r="A475" s="78">
        <v>507</v>
      </c>
      <c r="B475" s="215" t="s">
        <v>591</v>
      </c>
      <c r="C475" s="195"/>
      <c r="D475" s="361"/>
      <c r="E475" s="196"/>
      <c r="F475" s="197"/>
      <c r="G475" s="202"/>
      <c r="H475" s="198" t="s">
        <v>313</v>
      </c>
      <c r="I475" s="199"/>
      <c r="J475" s="200"/>
      <c r="K475" s="200"/>
      <c r="L475" s="201"/>
    </row>
    <row r="476" spans="1:12" s="125" customFormat="1" ht="28.5" customHeight="1" x14ac:dyDescent="0.2">
      <c r="A476" s="78">
        <v>508</v>
      </c>
      <c r="B476" s="215" t="s">
        <v>591</v>
      </c>
      <c r="C476" s="195"/>
      <c r="D476" s="361"/>
      <c r="E476" s="196"/>
      <c r="F476" s="197"/>
      <c r="G476" s="202"/>
      <c r="H476" s="198" t="s">
        <v>313</v>
      </c>
      <c r="I476" s="199"/>
      <c r="J476" s="200"/>
      <c r="K476" s="200"/>
      <c r="L476" s="201"/>
    </row>
    <row r="477" spans="1:12" s="125" customFormat="1" ht="28.5" customHeight="1" x14ac:dyDescent="0.2">
      <c r="A477" s="78">
        <v>509</v>
      </c>
      <c r="B477" s="215" t="s">
        <v>591</v>
      </c>
      <c r="C477" s="195"/>
      <c r="D477" s="361"/>
      <c r="E477" s="196"/>
      <c r="F477" s="197"/>
      <c r="G477" s="202"/>
      <c r="H477" s="198" t="s">
        <v>313</v>
      </c>
      <c r="I477" s="199"/>
      <c r="J477" s="200"/>
      <c r="K477" s="200"/>
      <c r="L477" s="201"/>
    </row>
    <row r="478" spans="1:12" s="125" customFormat="1" ht="28.5" customHeight="1" x14ac:dyDescent="0.2">
      <c r="A478" s="78">
        <v>510</v>
      </c>
      <c r="B478" s="215" t="s">
        <v>592</v>
      </c>
      <c r="C478" s="123"/>
      <c r="D478" s="368"/>
      <c r="E478" s="287"/>
      <c r="F478" s="288"/>
      <c r="G478" s="289"/>
      <c r="H478" s="290" t="s">
        <v>243</v>
      </c>
      <c r="I478" s="169"/>
      <c r="J478" s="291"/>
      <c r="K478" s="291"/>
      <c r="L478" s="292"/>
    </row>
    <row r="479" spans="1:12" s="125" customFormat="1" ht="28.5" customHeight="1" x14ac:dyDescent="0.2">
      <c r="A479" s="78">
        <v>511</v>
      </c>
      <c r="B479" s="215" t="s">
        <v>592</v>
      </c>
      <c r="C479" s="123"/>
      <c r="D479" s="368"/>
      <c r="E479" s="287"/>
      <c r="F479" s="288"/>
      <c r="G479" s="289"/>
      <c r="H479" s="290" t="s">
        <v>243</v>
      </c>
      <c r="I479" s="169"/>
      <c r="J479" s="291"/>
      <c r="K479" s="291"/>
      <c r="L479" s="292"/>
    </row>
    <row r="480" spans="1:12" s="125" customFormat="1" ht="28.5" customHeight="1" x14ac:dyDescent="0.2">
      <c r="A480" s="78">
        <v>512</v>
      </c>
      <c r="B480" s="215" t="s">
        <v>592</v>
      </c>
      <c r="C480" s="123"/>
      <c r="D480" s="368"/>
      <c r="E480" s="287"/>
      <c r="F480" s="288"/>
      <c r="G480" s="289"/>
      <c r="H480" s="290" t="s">
        <v>243</v>
      </c>
      <c r="I480" s="169"/>
      <c r="J480" s="291"/>
      <c r="K480" s="291"/>
      <c r="L480" s="292"/>
    </row>
    <row r="481" spans="1:12" s="125" customFormat="1" ht="28.5" customHeight="1" x14ac:dyDescent="0.2">
      <c r="A481" s="78">
        <v>513</v>
      </c>
      <c r="B481" s="215" t="s">
        <v>592</v>
      </c>
      <c r="C481" s="123"/>
      <c r="D481" s="368"/>
      <c r="E481" s="287"/>
      <c r="F481" s="288"/>
      <c r="G481" s="289"/>
      <c r="H481" s="290" t="s">
        <v>243</v>
      </c>
      <c r="I481" s="169"/>
      <c r="J481" s="291"/>
      <c r="K481" s="291"/>
      <c r="L481" s="292"/>
    </row>
    <row r="482" spans="1:12" s="125" customFormat="1" ht="28.5" customHeight="1" x14ac:dyDescent="0.2">
      <c r="A482" s="78">
        <v>514</v>
      </c>
      <c r="B482" s="215" t="s">
        <v>592</v>
      </c>
      <c r="C482" s="123"/>
      <c r="D482" s="368"/>
      <c r="E482" s="287"/>
      <c r="F482" s="288"/>
      <c r="G482" s="289"/>
      <c r="H482" s="290" t="s">
        <v>243</v>
      </c>
      <c r="I482" s="169"/>
      <c r="J482" s="291"/>
      <c r="K482" s="291"/>
      <c r="L482" s="292"/>
    </row>
    <row r="483" spans="1:12" s="125" customFormat="1" ht="28.5" customHeight="1" x14ac:dyDescent="0.2">
      <c r="A483" s="78">
        <v>515</v>
      </c>
      <c r="B483" s="215" t="s">
        <v>592</v>
      </c>
      <c r="C483" s="123"/>
      <c r="D483" s="368"/>
      <c r="E483" s="287"/>
      <c r="F483" s="288"/>
      <c r="G483" s="289"/>
      <c r="H483" s="290" t="s">
        <v>243</v>
      </c>
      <c r="I483" s="169"/>
      <c r="J483" s="291"/>
      <c r="K483" s="291"/>
      <c r="L483" s="292"/>
    </row>
    <row r="484" spans="1:12" s="125" customFormat="1" ht="28.5" customHeight="1" x14ac:dyDescent="0.2">
      <c r="A484" s="78">
        <v>516</v>
      </c>
      <c r="B484" s="215" t="s">
        <v>592</v>
      </c>
      <c r="C484" s="123"/>
      <c r="D484" s="368"/>
      <c r="E484" s="287"/>
      <c r="F484" s="288"/>
      <c r="G484" s="289"/>
      <c r="H484" s="290" t="s">
        <v>243</v>
      </c>
      <c r="I484" s="169"/>
      <c r="J484" s="291"/>
      <c r="K484" s="291"/>
      <c r="L484" s="292"/>
    </row>
    <row r="485" spans="1:12" s="125" customFormat="1" ht="28.5" customHeight="1" x14ac:dyDescent="0.2">
      <c r="A485" s="78">
        <v>517</v>
      </c>
      <c r="B485" s="215" t="s">
        <v>592</v>
      </c>
      <c r="C485" s="123"/>
      <c r="D485" s="368"/>
      <c r="E485" s="287"/>
      <c r="F485" s="288"/>
      <c r="G485" s="289"/>
      <c r="H485" s="290" t="s">
        <v>243</v>
      </c>
      <c r="I485" s="169"/>
      <c r="J485" s="291"/>
      <c r="K485" s="291"/>
      <c r="L485" s="292"/>
    </row>
    <row r="486" spans="1:12" s="125" customFormat="1" ht="28.5" customHeight="1" x14ac:dyDescent="0.2">
      <c r="A486" s="78">
        <v>518</v>
      </c>
      <c r="B486" s="215" t="s">
        <v>592</v>
      </c>
      <c r="C486" s="123"/>
      <c r="D486" s="368"/>
      <c r="E486" s="287"/>
      <c r="F486" s="288"/>
      <c r="G486" s="289"/>
      <c r="H486" s="290" t="s">
        <v>243</v>
      </c>
      <c r="I486" s="169"/>
      <c r="J486" s="291"/>
      <c r="K486" s="291"/>
      <c r="L486" s="292"/>
    </row>
    <row r="487" spans="1:12" s="125" customFormat="1" ht="28.5" customHeight="1" x14ac:dyDescent="0.2">
      <c r="A487" s="78">
        <v>519</v>
      </c>
      <c r="B487" s="215" t="s">
        <v>592</v>
      </c>
      <c r="C487" s="123"/>
      <c r="D487" s="368"/>
      <c r="E487" s="287"/>
      <c r="F487" s="288"/>
      <c r="G487" s="289"/>
      <c r="H487" s="290" t="s">
        <v>243</v>
      </c>
      <c r="I487" s="169"/>
      <c r="J487" s="291"/>
      <c r="K487" s="291"/>
      <c r="L487" s="292"/>
    </row>
    <row r="488" spans="1:12" s="125" customFormat="1" ht="28.5" customHeight="1" x14ac:dyDescent="0.2">
      <c r="A488" s="78">
        <v>520</v>
      </c>
      <c r="B488" s="215" t="s">
        <v>592</v>
      </c>
      <c r="C488" s="123"/>
      <c r="D488" s="368"/>
      <c r="E488" s="287"/>
      <c r="F488" s="288"/>
      <c r="G488" s="289"/>
      <c r="H488" s="290" t="s">
        <v>243</v>
      </c>
      <c r="I488" s="169"/>
      <c r="J488" s="291"/>
      <c r="K488" s="291"/>
      <c r="L488" s="292"/>
    </row>
    <row r="489" spans="1:12" s="125" customFormat="1" ht="28.5" customHeight="1" x14ac:dyDescent="0.2">
      <c r="A489" s="78">
        <v>521</v>
      </c>
      <c r="B489" s="215" t="s">
        <v>592</v>
      </c>
      <c r="C489" s="123"/>
      <c r="D489" s="368"/>
      <c r="E489" s="287"/>
      <c r="F489" s="288"/>
      <c r="G489" s="289"/>
      <c r="H489" s="290" t="s">
        <v>243</v>
      </c>
      <c r="I489" s="169"/>
      <c r="J489" s="291"/>
      <c r="K489" s="291"/>
      <c r="L489" s="292"/>
    </row>
    <row r="490" spans="1:12" s="125" customFormat="1" ht="28.5" customHeight="1" x14ac:dyDescent="0.2">
      <c r="A490" s="78">
        <v>522</v>
      </c>
      <c r="B490" s="215" t="s">
        <v>592</v>
      </c>
      <c r="C490" s="123"/>
      <c r="D490" s="368"/>
      <c r="E490" s="287"/>
      <c r="F490" s="288"/>
      <c r="G490" s="289"/>
      <c r="H490" s="290" t="s">
        <v>243</v>
      </c>
      <c r="I490" s="169"/>
      <c r="J490" s="291"/>
      <c r="K490" s="291"/>
      <c r="L490" s="292"/>
    </row>
    <row r="491" spans="1:12" s="125" customFormat="1" ht="28.5" customHeight="1" x14ac:dyDescent="0.2">
      <c r="A491" s="78">
        <v>523</v>
      </c>
      <c r="B491" s="215" t="s">
        <v>592</v>
      </c>
      <c r="C491" s="123"/>
      <c r="D491" s="368"/>
      <c r="E491" s="287"/>
      <c r="F491" s="288"/>
      <c r="G491" s="289"/>
      <c r="H491" s="290" t="s">
        <v>243</v>
      </c>
      <c r="I491" s="169"/>
      <c r="J491" s="291"/>
      <c r="K491" s="291"/>
      <c r="L491" s="292"/>
    </row>
    <row r="492" spans="1:12" s="125" customFormat="1" ht="28.5" customHeight="1" x14ac:dyDescent="0.2">
      <c r="A492" s="78">
        <v>524</v>
      </c>
      <c r="B492" s="215" t="s">
        <v>592</v>
      </c>
      <c r="C492" s="123"/>
      <c r="D492" s="368"/>
      <c r="E492" s="287"/>
      <c r="F492" s="288"/>
      <c r="G492" s="289"/>
      <c r="H492" s="290" t="s">
        <v>243</v>
      </c>
      <c r="I492" s="169"/>
      <c r="J492" s="291"/>
      <c r="K492" s="291"/>
      <c r="L492" s="292"/>
    </row>
    <row r="493" spans="1:12" s="125" customFormat="1" ht="28.5" customHeight="1" x14ac:dyDescent="0.2">
      <c r="A493" s="78">
        <v>525</v>
      </c>
      <c r="B493" s="215" t="s">
        <v>592</v>
      </c>
      <c r="C493" s="123"/>
      <c r="D493" s="368"/>
      <c r="E493" s="287"/>
      <c r="F493" s="288"/>
      <c r="G493" s="289"/>
      <c r="H493" s="290" t="s">
        <v>243</v>
      </c>
      <c r="I493" s="169"/>
      <c r="J493" s="291"/>
      <c r="K493" s="291"/>
      <c r="L493" s="292"/>
    </row>
    <row r="494" spans="1:12" s="125" customFormat="1" ht="28.5" customHeight="1" x14ac:dyDescent="0.2">
      <c r="A494" s="78">
        <v>526</v>
      </c>
      <c r="B494" s="215" t="s">
        <v>592</v>
      </c>
      <c r="C494" s="123"/>
      <c r="D494" s="368"/>
      <c r="E494" s="287"/>
      <c r="F494" s="288"/>
      <c r="G494" s="289"/>
      <c r="H494" s="290" t="s">
        <v>243</v>
      </c>
      <c r="I494" s="169"/>
      <c r="J494" s="291"/>
      <c r="K494" s="291"/>
      <c r="L494" s="292"/>
    </row>
    <row r="495" spans="1:12" s="125" customFormat="1" ht="28.5" customHeight="1" x14ac:dyDescent="0.2">
      <c r="A495" s="78">
        <v>527</v>
      </c>
      <c r="B495" s="215" t="s">
        <v>592</v>
      </c>
      <c r="C495" s="123"/>
      <c r="D495" s="368"/>
      <c r="E495" s="287"/>
      <c r="F495" s="288"/>
      <c r="G495" s="289"/>
      <c r="H495" s="290" t="s">
        <v>243</v>
      </c>
      <c r="I495" s="169"/>
      <c r="J495" s="291"/>
      <c r="K495" s="291"/>
      <c r="L495" s="292"/>
    </row>
    <row r="496" spans="1:12" s="125" customFormat="1" ht="28.5" customHeight="1" x14ac:dyDescent="0.2">
      <c r="A496" s="78">
        <v>528</v>
      </c>
      <c r="B496" s="215" t="s">
        <v>592</v>
      </c>
      <c r="C496" s="123"/>
      <c r="D496" s="368"/>
      <c r="E496" s="287"/>
      <c r="F496" s="288"/>
      <c r="G496" s="289"/>
      <c r="H496" s="290" t="s">
        <v>243</v>
      </c>
      <c r="I496" s="169"/>
      <c r="J496" s="291"/>
      <c r="K496" s="291"/>
      <c r="L496" s="292"/>
    </row>
    <row r="497" spans="1:12" s="125" customFormat="1" ht="28.5" customHeight="1" x14ac:dyDescent="0.2">
      <c r="A497" s="78">
        <v>529</v>
      </c>
      <c r="B497" s="215" t="s">
        <v>592</v>
      </c>
      <c r="C497" s="123"/>
      <c r="D497" s="368"/>
      <c r="E497" s="287"/>
      <c r="F497" s="288"/>
      <c r="G497" s="289"/>
      <c r="H497" s="290" t="s">
        <v>243</v>
      </c>
      <c r="I497" s="169"/>
      <c r="J497" s="291"/>
      <c r="K497" s="291"/>
      <c r="L497" s="292"/>
    </row>
    <row r="498" spans="1:12" s="125" customFormat="1" ht="28.5" customHeight="1" x14ac:dyDescent="0.2">
      <c r="A498" s="78">
        <v>530</v>
      </c>
      <c r="B498" s="215" t="s">
        <v>592</v>
      </c>
      <c r="C498" s="123"/>
      <c r="D498" s="368"/>
      <c r="E498" s="287"/>
      <c r="F498" s="288"/>
      <c r="G498" s="289"/>
      <c r="H498" s="290" t="s">
        <v>243</v>
      </c>
      <c r="I498" s="169"/>
      <c r="J498" s="291"/>
      <c r="K498" s="291"/>
      <c r="L498" s="292"/>
    </row>
    <row r="499" spans="1:12" s="125" customFormat="1" ht="28.5" customHeight="1" x14ac:dyDescent="0.2">
      <c r="A499" s="78">
        <v>531</v>
      </c>
      <c r="B499" s="215" t="s">
        <v>592</v>
      </c>
      <c r="C499" s="123"/>
      <c r="D499" s="368"/>
      <c r="E499" s="287"/>
      <c r="F499" s="288"/>
      <c r="G499" s="289"/>
      <c r="H499" s="290" t="s">
        <v>243</v>
      </c>
      <c r="I499" s="169"/>
      <c r="J499" s="291"/>
      <c r="K499" s="291"/>
      <c r="L499" s="292"/>
    </row>
    <row r="500" spans="1:12" s="125" customFormat="1" ht="28.5" customHeight="1" x14ac:dyDescent="0.2">
      <c r="A500" s="78">
        <v>532</v>
      </c>
      <c r="B500" s="215" t="s">
        <v>592</v>
      </c>
      <c r="C500" s="123"/>
      <c r="D500" s="368"/>
      <c r="E500" s="287"/>
      <c r="F500" s="288"/>
      <c r="G500" s="289"/>
      <c r="H500" s="290" t="s">
        <v>243</v>
      </c>
      <c r="I500" s="169"/>
      <c r="J500" s="291"/>
      <c r="K500" s="291"/>
      <c r="L500" s="292"/>
    </row>
    <row r="501" spans="1:12" s="125" customFormat="1" ht="28.5" customHeight="1" x14ac:dyDescent="0.2">
      <c r="A501" s="78">
        <v>533</v>
      </c>
      <c r="B501" s="215" t="s">
        <v>592</v>
      </c>
      <c r="C501" s="123"/>
      <c r="D501" s="368"/>
      <c r="E501" s="287"/>
      <c r="F501" s="288"/>
      <c r="G501" s="289"/>
      <c r="H501" s="290" t="s">
        <v>243</v>
      </c>
      <c r="I501" s="169"/>
      <c r="J501" s="291"/>
      <c r="K501" s="291"/>
      <c r="L501" s="292"/>
    </row>
    <row r="502" spans="1:12" s="125" customFormat="1" ht="28.5" customHeight="1" x14ac:dyDescent="0.2">
      <c r="A502" s="78">
        <v>534</v>
      </c>
      <c r="B502" s="215" t="s">
        <v>592</v>
      </c>
      <c r="C502" s="123"/>
      <c r="D502" s="368"/>
      <c r="E502" s="287"/>
      <c r="F502" s="288"/>
      <c r="G502" s="289"/>
      <c r="H502" s="290" t="s">
        <v>243</v>
      </c>
      <c r="I502" s="169"/>
      <c r="J502" s="291"/>
      <c r="K502" s="291"/>
      <c r="L502" s="292"/>
    </row>
    <row r="503" spans="1:12" s="125" customFormat="1" ht="28.5" customHeight="1" x14ac:dyDescent="0.2">
      <c r="A503" s="78">
        <v>535</v>
      </c>
      <c r="B503" s="215" t="s">
        <v>592</v>
      </c>
      <c r="C503" s="123"/>
      <c r="D503" s="368"/>
      <c r="E503" s="287"/>
      <c r="F503" s="288"/>
      <c r="G503" s="289"/>
      <c r="H503" s="290" t="s">
        <v>243</v>
      </c>
      <c r="I503" s="169"/>
      <c r="J503" s="291"/>
      <c r="K503" s="291"/>
      <c r="L503" s="292"/>
    </row>
    <row r="504" spans="1:12" s="125" customFormat="1" ht="28.5" customHeight="1" x14ac:dyDescent="0.2">
      <c r="A504" s="78">
        <v>536</v>
      </c>
      <c r="B504" s="215" t="s">
        <v>593</v>
      </c>
      <c r="C504" s="195"/>
      <c r="D504" s="361"/>
      <c r="E504" s="196"/>
      <c r="F504" s="197"/>
      <c r="G504" s="202"/>
      <c r="H504" s="198" t="s">
        <v>244</v>
      </c>
      <c r="I504" s="199"/>
      <c r="J504" s="200"/>
      <c r="K504" s="200"/>
      <c r="L504" s="201"/>
    </row>
    <row r="505" spans="1:12" s="125" customFormat="1" ht="28.5" customHeight="1" x14ac:dyDescent="0.2">
      <c r="A505" s="78">
        <v>537</v>
      </c>
      <c r="B505" s="215" t="s">
        <v>593</v>
      </c>
      <c r="C505" s="195"/>
      <c r="D505" s="361"/>
      <c r="E505" s="196"/>
      <c r="F505" s="197"/>
      <c r="G505" s="202"/>
      <c r="H505" s="198" t="s">
        <v>244</v>
      </c>
      <c r="I505" s="199"/>
      <c r="J505" s="200"/>
      <c r="K505" s="200"/>
      <c r="L505" s="201"/>
    </row>
    <row r="506" spans="1:12" s="125" customFormat="1" ht="28.5" customHeight="1" x14ac:dyDescent="0.2">
      <c r="A506" s="78">
        <v>538</v>
      </c>
      <c r="B506" s="215" t="s">
        <v>593</v>
      </c>
      <c r="C506" s="195"/>
      <c r="D506" s="361"/>
      <c r="E506" s="196"/>
      <c r="F506" s="197"/>
      <c r="G506" s="202"/>
      <c r="H506" s="198" t="s">
        <v>244</v>
      </c>
      <c r="I506" s="199"/>
      <c r="J506" s="200"/>
      <c r="K506" s="200"/>
      <c r="L506" s="201"/>
    </row>
    <row r="507" spans="1:12" s="125" customFormat="1" ht="28.5" customHeight="1" x14ac:dyDescent="0.2">
      <c r="A507" s="78">
        <v>539</v>
      </c>
      <c r="B507" s="215" t="s">
        <v>593</v>
      </c>
      <c r="C507" s="195"/>
      <c r="D507" s="361"/>
      <c r="E507" s="196"/>
      <c r="F507" s="197"/>
      <c r="G507" s="202"/>
      <c r="H507" s="198" t="s">
        <v>244</v>
      </c>
      <c r="I507" s="199"/>
      <c r="J507" s="200"/>
      <c r="K507" s="200"/>
      <c r="L507" s="201"/>
    </row>
    <row r="508" spans="1:12" s="125" customFormat="1" ht="28.5" customHeight="1" x14ac:dyDescent="0.2">
      <c r="A508" s="78">
        <v>540</v>
      </c>
      <c r="B508" s="215" t="s">
        <v>593</v>
      </c>
      <c r="C508" s="195"/>
      <c r="D508" s="361"/>
      <c r="E508" s="196"/>
      <c r="F508" s="197"/>
      <c r="G508" s="202"/>
      <c r="H508" s="198" t="s">
        <v>244</v>
      </c>
      <c r="I508" s="199"/>
      <c r="J508" s="200"/>
      <c r="K508" s="200"/>
      <c r="L508" s="201"/>
    </row>
    <row r="509" spans="1:12" s="125" customFormat="1" ht="28.5" customHeight="1" x14ac:dyDescent="0.2">
      <c r="A509" s="78">
        <v>541</v>
      </c>
      <c r="B509" s="215" t="s">
        <v>593</v>
      </c>
      <c r="C509" s="195"/>
      <c r="D509" s="361"/>
      <c r="E509" s="196"/>
      <c r="F509" s="197"/>
      <c r="G509" s="202"/>
      <c r="H509" s="198" t="s">
        <v>244</v>
      </c>
      <c r="I509" s="199"/>
      <c r="J509" s="200"/>
      <c r="K509" s="200"/>
      <c r="L509" s="201"/>
    </row>
    <row r="510" spans="1:12" s="125" customFormat="1" ht="28.5" customHeight="1" x14ac:dyDescent="0.2">
      <c r="A510" s="78">
        <v>542</v>
      </c>
      <c r="B510" s="215" t="s">
        <v>593</v>
      </c>
      <c r="C510" s="195"/>
      <c r="D510" s="361"/>
      <c r="E510" s="196"/>
      <c r="F510" s="197"/>
      <c r="G510" s="202"/>
      <c r="H510" s="198" t="s">
        <v>244</v>
      </c>
      <c r="I510" s="199"/>
      <c r="J510" s="200"/>
      <c r="K510" s="200"/>
      <c r="L510" s="201"/>
    </row>
    <row r="511" spans="1:12" s="125" customFormat="1" ht="28.5" customHeight="1" x14ac:dyDescent="0.2">
      <c r="A511" s="78">
        <v>543</v>
      </c>
      <c r="B511" s="215" t="s">
        <v>593</v>
      </c>
      <c r="C511" s="195"/>
      <c r="D511" s="361"/>
      <c r="E511" s="196"/>
      <c r="F511" s="197"/>
      <c r="G511" s="202"/>
      <c r="H511" s="198" t="s">
        <v>244</v>
      </c>
      <c r="I511" s="199"/>
      <c r="J511" s="200"/>
      <c r="K511" s="200"/>
      <c r="L511" s="201"/>
    </row>
    <row r="512" spans="1:12" s="125" customFormat="1" ht="28.5" customHeight="1" x14ac:dyDescent="0.2">
      <c r="A512" s="78">
        <v>544</v>
      </c>
      <c r="B512" s="215" t="s">
        <v>593</v>
      </c>
      <c r="C512" s="195"/>
      <c r="D512" s="361"/>
      <c r="E512" s="196"/>
      <c r="F512" s="197"/>
      <c r="G512" s="202"/>
      <c r="H512" s="198" t="s">
        <v>244</v>
      </c>
      <c r="I512" s="199"/>
      <c r="J512" s="200"/>
      <c r="K512" s="200"/>
      <c r="L512" s="201"/>
    </row>
    <row r="513" spans="1:12" s="125" customFormat="1" ht="28.5" customHeight="1" x14ac:dyDescent="0.2">
      <c r="A513" s="78">
        <v>545</v>
      </c>
      <c r="B513" s="215" t="s">
        <v>593</v>
      </c>
      <c r="C513" s="195"/>
      <c r="D513" s="361"/>
      <c r="E513" s="196"/>
      <c r="F513" s="197"/>
      <c r="G513" s="202"/>
      <c r="H513" s="198" t="s">
        <v>244</v>
      </c>
      <c r="I513" s="199"/>
      <c r="J513" s="200"/>
      <c r="K513" s="200"/>
      <c r="L513" s="201"/>
    </row>
    <row r="514" spans="1:12" s="125" customFormat="1" ht="28.5" customHeight="1" x14ac:dyDescent="0.2">
      <c r="A514" s="78">
        <v>546</v>
      </c>
      <c r="B514" s="215" t="s">
        <v>593</v>
      </c>
      <c r="C514" s="195"/>
      <c r="D514" s="361"/>
      <c r="E514" s="196"/>
      <c r="F514" s="197"/>
      <c r="G514" s="202"/>
      <c r="H514" s="198" t="s">
        <v>244</v>
      </c>
      <c r="I514" s="199"/>
      <c r="J514" s="200"/>
      <c r="K514" s="200"/>
      <c r="L514" s="201"/>
    </row>
    <row r="515" spans="1:12" s="125" customFormat="1" ht="28.5" customHeight="1" x14ac:dyDescent="0.2">
      <c r="A515" s="78">
        <v>547</v>
      </c>
      <c r="B515" s="215" t="s">
        <v>593</v>
      </c>
      <c r="C515" s="195"/>
      <c r="D515" s="361"/>
      <c r="E515" s="196"/>
      <c r="F515" s="197"/>
      <c r="G515" s="202"/>
      <c r="H515" s="198" t="s">
        <v>244</v>
      </c>
      <c r="I515" s="199"/>
      <c r="J515" s="200"/>
      <c r="K515" s="200"/>
      <c r="L515" s="201"/>
    </row>
    <row r="516" spans="1:12" s="125" customFormat="1" ht="28.5" customHeight="1" x14ac:dyDescent="0.2">
      <c r="A516" s="78">
        <v>548</v>
      </c>
      <c r="B516" s="215" t="s">
        <v>593</v>
      </c>
      <c r="C516" s="195"/>
      <c r="D516" s="361"/>
      <c r="E516" s="196"/>
      <c r="F516" s="197"/>
      <c r="G516" s="202"/>
      <c r="H516" s="198" t="s">
        <v>244</v>
      </c>
      <c r="I516" s="199"/>
      <c r="J516" s="200"/>
      <c r="K516" s="200"/>
      <c r="L516" s="201"/>
    </row>
    <row r="517" spans="1:12" s="125" customFormat="1" ht="28.5" customHeight="1" x14ac:dyDescent="0.2">
      <c r="A517" s="78">
        <v>549</v>
      </c>
      <c r="B517" s="215" t="s">
        <v>593</v>
      </c>
      <c r="C517" s="195"/>
      <c r="D517" s="361"/>
      <c r="E517" s="196"/>
      <c r="F517" s="197"/>
      <c r="G517" s="202"/>
      <c r="H517" s="198" t="s">
        <v>244</v>
      </c>
      <c r="I517" s="199"/>
      <c r="J517" s="200"/>
      <c r="K517" s="200"/>
      <c r="L517" s="201"/>
    </row>
    <row r="518" spans="1:12" s="125" customFormat="1" ht="28.5" customHeight="1" x14ac:dyDescent="0.2">
      <c r="A518" s="78">
        <v>550</v>
      </c>
      <c r="B518" s="215" t="s">
        <v>593</v>
      </c>
      <c r="C518" s="195"/>
      <c r="D518" s="361"/>
      <c r="E518" s="196"/>
      <c r="F518" s="197"/>
      <c r="G518" s="202"/>
      <c r="H518" s="198" t="s">
        <v>244</v>
      </c>
      <c r="I518" s="199"/>
      <c r="J518" s="200"/>
      <c r="K518" s="200"/>
      <c r="L518" s="201"/>
    </row>
    <row r="519" spans="1:12" s="125" customFormat="1" ht="28.5" customHeight="1" x14ac:dyDescent="0.2">
      <c r="A519" s="78">
        <v>551</v>
      </c>
      <c r="B519" s="215" t="s">
        <v>593</v>
      </c>
      <c r="C519" s="195"/>
      <c r="D519" s="361"/>
      <c r="E519" s="196"/>
      <c r="F519" s="197"/>
      <c r="G519" s="202"/>
      <c r="H519" s="198" t="s">
        <v>244</v>
      </c>
      <c r="I519" s="199"/>
      <c r="J519" s="200"/>
      <c r="K519" s="200"/>
      <c r="L519" s="201"/>
    </row>
    <row r="520" spans="1:12" s="125" customFormat="1" ht="28.5" customHeight="1" x14ac:dyDescent="0.2">
      <c r="A520" s="78">
        <v>552</v>
      </c>
      <c r="B520" s="215" t="s">
        <v>593</v>
      </c>
      <c r="C520" s="195"/>
      <c r="D520" s="361"/>
      <c r="E520" s="196"/>
      <c r="F520" s="197"/>
      <c r="G520" s="202"/>
      <c r="H520" s="198" t="s">
        <v>244</v>
      </c>
      <c r="I520" s="199"/>
      <c r="J520" s="200"/>
      <c r="K520" s="200"/>
      <c r="L520" s="201"/>
    </row>
    <row r="521" spans="1:12" s="125" customFormat="1" ht="28.5" customHeight="1" x14ac:dyDescent="0.2">
      <c r="A521" s="78">
        <v>553</v>
      </c>
      <c r="B521" s="215" t="s">
        <v>593</v>
      </c>
      <c r="C521" s="195"/>
      <c r="D521" s="361"/>
      <c r="E521" s="196"/>
      <c r="F521" s="197"/>
      <c r="G521" s="202"/>
      <c r="H521" s="198" t="s">
        <v>244</v>
      </c>
      <c r="I521" s="199"/>
      <c r="J521" s="200"/>
      <c r="K521" s="200"/>
      <c r="L521" s="201"/>
    </row>
    <row r="522" spans="1:12" s="125" customFormat="1" ht="28.5" customHeight="1" x14ac:dyDescent="0.2">
      <c r="A522" s="78">
        <v>554</v>
      </c>
      <c r="B522" s="215" t="s">
        <v>593</v>
      </c>
      <c r="C522" s="195"/>
      <c r="D522" s="361"/>
      <c r="E522" s="196"/>
      <c r="F522" s="197"/>
      <c r="G522" s="202"/>
      <c r="H522" s="198" t="s">
        <v>244</v>
      </c>
      <c r="I522" s="199"/>
      <c r="J522" s="200"/>
      <c r="K522" s="200"/>
      <c r="L522" s="201"/>
    </row>
    <row r="523" spans="1:12" s="125" customFormat="1" ht="28.5" customHeight="1" x14ac:dyDescent="0.2">
      <c r="A523" s="78">
        <v>555</v>
      </c>
      <c r="B523" s="215" t="s">
        <v>593</v>
      </c>
      <c r="C523" s="195"/>
      <c r="D523" s="361"/>
      <c r="E523" s="196"/>
      <c r="F523" s="197"/>
      <c r="G523" s="202"/>
      <c r="H523" s="198" t="s">
        <v>244</v>
      </c>
      <c r="I523" s="199"/>
      <c r="J523" s="200"/>
      <c r="K523" s="200"/>
      <c r="L523" s="201"/>
    </row>
    <row r="524" spans="1:12" s="125" customFormat="1" ht="28.5" customHeight="1" x14ac:dyDescent="0.2">
      <c r="A524" s="78">
        <v>556</v>
      </c>
      <c r="B524" s="215" t="s">
        <v>593</v>
      </c>
      <c r="C524" s="195"/>
      <c r="D524" s="361"/>
      <c r="E524" s="196"/>
      <c r="F524" s="197"/>
      <c r="G524" s="202"/>
      <c r="H524" s="198" t="s">
        <v>244</v>
      </c>
      <c r="I524" s="199"/>
      <c r="J524" s="200"/>
      <c r="K524" s="200"/>
      <c r="L524" s="201"/>
    </row>
    <row r="525" spans="1:12" s="125" customFormat="1" ht="28.5" customHeight="1" x14ac:dyDescent="0.2">
      <c r="A525" s="78">
        <v>557</v>
      </c>
      <c r="B525" s="215" t="s">
        <v>593</v>
      </c>
      <c r="C525" s="195"/>
      <c r="D525" s="361"/>
      <c r="E525" s="196"/>
      <c r="F525" s="197"/>
      <c r="G525" s="202"/>
      <c r="H525" s="198" t="s">
        <v>244</v>
      </c>
      <c r="I525" s="199"/>
      <c r="J525" s="200"/>
      <c r="K525" s="200"/>
      <c r="L525" s="201"/>
    </row>
    <row r="526" spans="1:12" s="125" customFormat="1" ht="28.5" customHeight="1" x14ac:dyDescent="0.2">
      <c r="A526" s="78">
        <v>558</v>
      </c>
      <c r="B526" s="215" t="s">
        <v>593</v>
      </c>
      <c r="C526" s="195"/>
      <c r="D526" s="361"/>
      <c r="E526" s="196"/>
      <c r="F526" s="197"/>
      <c r="G526" s="202"/>
      <c r="H526" s="198" t="s">
        <v>244</v>
      </c>
      <c r="I526" s="199"/>
      <c r="J526" s="200"/>
      <c r="K526" s="200"/>
      <c r="L526" s="201"/>
    </row>
    <row r="527" spans="1:12" s="125" customFormat="1" ht="28.5" customHeight="1" x14ac:dyDescent="0.2">
      <c r="A527" s="78">
        <v>559</v>
      </c>
      <c r="B527" s="215" t="s">
        <v>593</v>
      </c>
      <c r="C527" s="195"/>
      <c r="D527" s="361"/>
      <c r="E527" s="196"/>
      <c r="F527" s="197"/>
      <c r="G527" s="202"/>
      <c r="H527" s="198" t="s">
        <v>244</v>
      </c>
      <c r="I527" s="199"/>
      <c r="J527" s="200"/>
      <c r="K527" s="200"/>
      <c r="L527" s="201"/>
    </row>
    <row r="528" spans="1:12" s="125" customFormat="1" ht="28.5" customHeight="1" x14ac:dyDescent="0.2">
      <c r="A528" s="78">
        <v>560</v>
      </c>
      <c r="B528" s="215" t="s">
        <v>593</v>
      </c>
      <c r="C528" s="195"/>
      <c r="D528" s="361"/>
      <c r="E528" s="196"/>
      <c r="F528" s="197"/>
      <c r="G528" s="202"/>
      <c r="H528" s="198" t="s">
        <v>244</v>
      </c>
      <c r="I528" s="199"/>
      <c r="J528" s="200"/>
      <c r="K528" s="200"/>
      <c r="L528" s="201"/>
    </row>
    <row r="529" spans="1:12" s="125" customFormat="1" ht="28.5" customHeight="1" x14ac:dyDescent="0.2">
      <c r="A529" s="78">
        <v>561</v>
      </c>
      <c r="B529" s="215" t="s">
        <v>594</v>
      </c>
      <c r="C529" s="123"/>
      <c r="D529" s="368"/>
      <c r="E529" s="287"/>
      <c r="F529" s="288"/>
      <c r="G529" s="289"/>
      <c r="H529" s="290" t="s">
        <v>242</v>
      </c>
      <c r="I529" s="169"/>
      <c r="J529" s="291"/>
      <c r="K529" s="291"/>
      <c r="L529" s="292"/>
    </row>
    <row r="530" spans="1:12" s="125" customFormat="1" ht="28.5" customHeight="1" x14ac:dyDescent="0.2">
      <c r="A530" s="78">
        <v>562</v>
      </c>
      <c r="B530" s="215" t="s">
        <v>594</v>
      </c>
      <c r="C530" s="123"/>
      <c r="D530" s="368"/>
      <c r="E530" s="287"/>
      <c r="F530" s="288"/>
      <c r="G530" s="289"/>
      <c r="H530" s="290" t="s">
        <v>242</v>
      </c>
      <c r="I530" s="369"/>
      <c r="J530" s="370"/>
      <c r="K530" s="370"/>
      <c r="L530" s="371"/>
    </row>
    <row r="531" spans="1:12" s="125" customFormat="1" ht="28.5" customHeight="1" x14ac:dyDescent="0.2">
      <c r="A531" s="78">
        <v>563</v>
      </c>
      <c r="B531" s="215" t="s">
        <v>594</v>
      </c>
      <c r="C531" s="123"/>
      <c r="D531" s="368"/>
      <c r="E531" s="287"/>
      <c r="F531" s="288"/>
      <c r="G531" s="289"/>
      <c r="H531" s="290" t="s">
        <v>242</v>
      </c>
      <c r="I531" s="369"/>
      <c r="J531" s="370"/>
      <c r="K531" s="370"/>
      <c r="L531" s="371"/>
    </row>
    <row r="532" spans="1:12" s="125" customFormat="1" ht="28.5" customHeight="1" x14ac:dyDescent="0.2">
      <c r="A532" s="78">
        <v>564</v>
      </c>
      <c r="B532" s="215" t="s">
        <v>594</v>
      </c>
      <c r="C532" s="123"/>
      <c r="D532" s="368"/>
      <c r="E532" s="287"/>
      <c r="F532" s="288"/>
      <c r="G532" s="289"/>
      <c r="H532" s="290" t="s">
        <v>242</v>
      </c>
      <c r="I532" s="369"/>
      <c r="J532" s="370"/>
      <c r="K532" s="370"/>
      <c r="L532" s="371"/>
    </row>
    <row r="533" spans="1:12" s="125" customFormat="1" ht="28.5" customHeight="1" x14ac:dyDescent="0.2">
      <c r="A533" s="78">
        <v>565</v>
      </c>
      <c r="B533" s="215" t="s">
        <v>594</v>
      </c>
      <c r="C533" s="123"/>
      <c r="D533" s="368"/>
      <c r="E533" s="287"/>
      <c r="F533" s="288"/>
      <c r="G533" s="289"/>
      <c r="H533" s="290" t="s">
        <v>242</v>
      </c>
      <c r="I533" s="369"/>
      <c r="J533" s="370"/>
      <c r="K533" s="370"/>
      <c r="L533" s="371"/>
    </row>
    <row r="534" spans="1:12" s="125" customFormat="1" ht="28.5" customHeight="1" x14ac:dyDescent="0.2">
      <c r="A534" s="78">
        <v>566</v>
      </c>
      <c r="B534" s="215" t="s">
        <v>594</v>
      </c>
      <c r="C534" s="123"/>
      <c r="D534" s="368"/>
      <c r="E534" s="287"/>
      <c r="F534" s="288"/>
      <c r="G534" s="289"/>
      <c r="H534" s="290" t="s">
        <v>242</v>
      </c>
      <c r="I534" s="369"/>
      <c r="J534" s="370"/>
      <c r="K534" s="370"/>
      <c r="L534" s="371"/>
    </row>
    <row r="535" spans="1:12" s="125" customFormat="1" ht="28.5" customHeight="1" x14ac:dyDescent="0.2">
      <c r="A535" s="78">
        <v>567</v>
      </c>
      <c r="B535" s="215" t="s">
        <v>594</v>
      </c>
      <c r="C535" s="123"/>
      <c r="D535" s="368"/>
      <c r="E535" s="287"/>
      <c r="F535" s="288"/>
      <c r="G535" s="289"/>
      <c r="H535" s="290" t="s">
        <v>242</v>
      </c>
      <c r="I535" s="369"/>
      <c r="J535" s="370"/>
      <c r="K535" s="370"/>
      <c r="L535" s="371"/>
    </row>
    <row r="536" spans="1:12" s="125" customFormat="1" ht="28.5" customHeight="1" x14ac:dyDescent="0.2">
      <c r="A536" s="78">
        <v>568</v>
      </c>
      <c r="B536" s="215" t="s">
        <v>594</v>
      </c>
      <c r="C536" s="123"/>
      <c r="D536" s="368"/>
      <c r="E536" s="287"/>
      <c r="F536" s="288"/>
      <c r="G536" s="289"/>
      <c r="H536" s="290" t="s">
        <v>242</v>
      </c>
      <c r="I536" s="369"/>
      <c r="J536" s="370"/>
      <c r="K536" s="370"/>
      <c r="L536" s="371"/>
    </row>
    <row r="537" spans="1:12" s="125" customFormat="1" ht="28.5" customHeight="1" x14ac:dyDescent="0.2">
      <c r="A537" s="78">
        <v>569</v>
      </c>
      <c r="B537" s="215" t="s">
        <v>594</v>
      </c>
      <c r="C537" s="123"/>
      <c r="D537" s="368"/>
      <c r="E537" s="287"/>
      <c r="F537" s="288"/>
      <c r="G537" s="289"/>
      <c r="H537" s="290" t="s">
        <v>242</v>
      </c>
      <c r="I537" s="369"/>
      <c r="J537" s="370"/>
      <c r="K537" s="370"/>
      <c r="L537" s="371"/>
    </row>
    <row r="538" spans="1:12" s="125" customFormat="1" ht="28.5" customHeight="1" x14ac:dyDescent="0.2">
      <c r="A538" s="78">
        <v>570</v>
      </c>
      <c r="B538" s="215" t="s">
        <v>594</v>
      </c>
      <c r="C538" s="123"/>
      <c r="D538" s="368"/>
      <c r="E538" s="287"/>
      <c r="F538" s="288"/>
      <c r="G538" s="289"/>
      <c r="H538" s="290" t="s">
        <v>242</v>
      </c>
      <c r="I538" s="369"/>
      <c r="J538" s="370"/>
      <c r="K538" s="370"/>
      <c r="L538" s="371"/>
    </row>
    <row r="539" spans="1:12" s="125" customFormat="1" ht="28.5" customHeight="1" x14ac:dyDescent="0.2">
      <c r="A539" s="78">
        <v>571</v>
      </c>
      <c r="B539" s="215" t="s">
        <v>594</v>
      </c>
      <c r="C539" s="123"/>
      <c r="D539" s="368"/>
      <c r="E539" s="287"/>
      <c r="F539" s="288"/>
      <c r="G539" s="289"/>
      <c r="H539" s="290" t="s">
        <v>242</v>
      </c>
      <c r="I539" s="369"/>
      <c r="J539" s="370"/>
      <c r="K539" s="370"/>
      <c r="L539" s="371"/>
    </row>
    <row r="540" spans="1:12" s="125" customFormat="1" ht="28.5" customHeight="1" x14ac:dyDescent="0.2">
      <c r="A540" s="78">
        <v>572</v>
      </c>
      <c r="B540" s="215" t="s">
        <v>594</v>
      </c>
      <c r="C540" s="123"/>
      <c r="D540" s="368"/>
      <c r="E540" s="287"/>
      <c r="F540" s="288"/>
      <c r="G540" s="289"/>
      <c r="H540" s="290" t="s">
        <v>242</v>
      </c>
      <c r="I540" s="369"/>
      <c r="J540" s="370"/>
      <c r="K540" s="370"/>
      <c r="L540" s="371"/>
    </row>
    <row r="541" spans="1:12" s="125" customFormat="1" ht="28.5" customHeight="1" x14ac:dyDescent="0.2">
      <c r="A541" s="78">
        <v>573</v>
      </c>
      <c r="B541" s="215" t="s">
        <v>594</v>
      </c>
      <c r="C541" s="123"/>
      <c r="D541" s="368"/>
      <c r="E541" s="287"/>
      <c r="F541" s="288"/>
      <c r="G541" s="289"/>
      <c r="H541" s="290" t="s">
        <v>242</v>
      </c>
      <c r="I541" s="369"/>
      <c r="J541" s="370"/>
      <c r="K541" s="370"/>
      <c r="L541" s="371"/>
    </row>
    <row r="542" spans="1:12" s="125" customFormat="1" ht="28.5" customHeight="1" x14ac:dyDescent="0.2">
      <c r="A542" s="78">
        <v>574</v>
      </c>
      <c r="B542" s="215" t="s">
        <v>594</v>
      </c>
      <c r="C542" s="123"/>
      <c r="D542" s="368"/>
      <c r="E542" s="287"/>
      <c r="F542" s="288"/>
      <c r="G542" s="289"/>
      <c r="H542" s="290" t="s">
        <v>242</v>
      </c>
      <c r="I542" s="369"/>
      <c r="J542" s="370"/>
      <c r="K542" s="370"/>
      <c r="L542" s="371"/>
    </row>
    <row r="543" spans="1:12" s="125" customFormat="1" ht="28.5" customHeight="1" x14ac:dyDescent="0.2">
      <c r="A543" s="78">
        <v>575</v>
      </c>
      <c r="B543" s="215" t="s">
        <v>594</v>
      </c>
      <c r="C543" s="123"/>
      <c r="D543" s="368"/>
      <c r="E543" s="287"/>
      <c r="F543" s="288"/>
      <c r="G543" s="289"/>
      <c r="H543" s="290" t="s">
        <v>242</v>
      </c>
      <c r="I543" s="369"/>
      <c r="J543" s="370"/>
      <c r="K543" s="370"/>
      <c r="L543" s="371"/>
    </row>
    <row r="544" spans="1:12" s="125" customFormat="1" ht="28.5" customHeight="1" x14ac:dyDescent="0.2">
      <c r="A544" s="78">
        <v>576</v>
      </c>
      <c r="B544" s="215" t="s">
        <v>594</v>
      </c>
      <c r="C544" s="123"/>
      <c r="D544" s="368"/>
      <c r="E544" s="287"/>
      <c r="F544" s="288"/>
      <c r="G544" s="289"/>
      <c r="H544" s="290" t="s">
        <v>242</v>
      </c>
      <c r="I544" s="369"/>
      <c r="J544" s="370"/>
      <c r="K544" s="370"/>
      <c r="L544" s="371"/>
    </row>
    <row r="545" spans="1:12" s="125" customFormat="1" ht="28.5" customHeight="1" x14ac:dyDescent="0.2">
      <c r="A545" s="78">
        <v>577</v>
      </c>
      <c r="B545" s="215" t="s">
        <v>594</v>
      </c>
      <c r="C545" s="123"/>
      <c r="D545" s="368"/>
      <c r="E545" s="287"/>
      <c r="F545" s="288"/>
      <c r="G545" s="289"/>
      <c r="H545" s="290" t="s">
        <v>242</v>
      </c>
      <c r="I545" s="369"/>
      <c r="J545" s="370"/>
      <c r="K545" s="370"/>
      <c r="L545" s="371"/>
    </row>
    <row r="546" spans="1:12" s="125" customFormat="1" ht="28.5" customHeight="1" x14ac:dyDescent="0.2">
      <c r="A546" s="78">
        <v>578</v>
      </c>
      <c r="B546" s="215" t="s">
        <v>594</v>
      </c>
      <c r="C546" s="123"/>
      <c r="D546" s="368"/>
      <c r="E546" s="287"/>
      <c r="F546" s="288"/>
      <c r="G546" s="289"/>
      <c r="H546" s="290" t="s">
        <v>242</v>
      </c>
      <c r="I546" s="369"/>
      <c r="J546" s="370"/>
      <c r="K546" s="370"/>
      <c r="L546" s="371"/>
    </row>
    <row r="547" spans="1:12" s="125" customFormat="1" ht="28.5" customHeight="1" x14ac:dyDescent="0.2">
      <c r="A547" s="78">
        <v>579</v>
      </c>
      <c r="B547" s="215" t="s">
        <v>594</v>
      </c>
      <c r="C547" s="123"/>
      <c r="D547" s="368"/>
      <c r="E547" s="287"/>
      <c r="F547" s="288"/>
      <c r="G547" s="289"/>
      <c r="H547" s="290" t="s">
        <v>242</v>
      </c>
      <c r="I547" s="369"/>
      <c r="J547" s="370"/>
      <c r="K547" s="370"/>
      <c r="L547" s="371"/>
    </row>
    <row r="548" spans="1:12" s="125" customFormat="1" ht="28.5" customHeight="1" x14ac:dyDescent="0.2">
      <c r="A548" s="78">
        <v>580</v>
      </c>
      <c r="B548" s="215" t="s">
        <v>594</v>
      </c>
      <c r="C548" s="123"/>
      <c r="D548" s="368"/>
      <c r="E548" s="287"/>
      <c r="F548" s="288"/>
      <c r="G548" s="289"/>
      <c r="H548" s="290" t="s">
        <v>242</v>
      </c>
      <c r="I548" s="369"/>
      <c r="J548" s="370"/>
      <c r="K548" s="370"/>
      <c r="L548" s="371"/>
    </row>
    <row r="549" spans="1:12" s="125" customFormat="1" ht="28.5" customHeight="1" x14ac:dyDescent="0.2">
      <c r="A549" s="78">
        <v>581</v>
      </c>
      <c r="B549" s="215" t="s">
        <v>594</v>
      </c>
      <c r="C549" s="123"/>
      <c r="D549" s="368"/>
      <c r="E549" s="287"/>
      <c r="F549" s="288"/>
      <c r="G549" s="289"/>
      <c r="H549" s="290" t="s">
        <v>242</v>
      </c>
      <c r="I549" s="369"/>
      <c r="J549" s="370"/>
      <c r="K549" s="370"/>
      <c r="L549" s="371"/>
    </row>
    <row r="550" spans="1:12" s="125" customFormat="1" ht="28.5" customHeight="1" x14ac:dyDescent="0.2">
      <c r="A550" s="78">
        <v>582</v>
      </c>
      <c r="B550" s="215" t="s">
        <v>594</v>
      </c>
      <c r="C550" s="123"/>
      <c r="D550" s="368"/>
      <c r="E550" s="287"/>
      <c r="F550" s="288"/>
      <c r="G550" s="289"/>
      <c r="H550" s="290" t="s">
        <v>242</v>
      </c>
      <c r="I550" s="369"/>
      <c r="J550" s="370"/>
      <c r="K550" s="370"/>
      <c r="L550" s="371"/>
    </row>
    <row r="551" spans="1:12" s="125" customFormat="1" ht="28.5" customHeight="1" x14ac:dyDescent="0.2">
      <c r="A551" s="78">
        <v>583</v>
      </c>
      <c r="B551" s="215" t="s">
        <v>594</v>
      </c>
      <c r="C551" s="123"/>
      <c r="D551" s="368"/>
      <c r="E551" s="287"/>
      <c r="F551" s="288"/>
      <c r="G551" s="289"/>
      <c r="H551" s="290" t="s">
        <v>242</v>
      </c>
      <c r="I551" s="369"/>
      <c r="J551" s="370"/>
      <c r="K551" s="370"/>
      <c r="L551" s="371"/>
    </row>
    <row r="552" spans="1:12" s="125" customFormat="1" ht="28.5" customHeight="1" x14ac:dyDescent="0.2">
      <c r="A552" s="78">
        <v>584</v>
      </c>
      <c r="B552" s="215" t="s">
        <v>594</v>
      </c>
      <c r="C552" s="123"/>
      <c r="D552" s="368"/>
      <c r="E552" s="287"/>
      <c r="F552" s="288"/>
      <c r="G552" s="289"/>
      <c r="H552" s="290" t="s">
        <v>242</v>
      </c>
      <c r="I552" s="369"/>
      <c r="J552" s="370"/>
      <c r="K552" s="370"/>
      <c r="L552" s="371"/>
    </row>
    <row r="553" spans="1:12" s="125" customFormat="1" ht="28.5" customHeight="1" x14ac:dyDescent="0.2">
      <c r="A553" s="78">
        <v>585</v>
      </c>
      <c r="B553" s="286" t="s">
        <v>595</v>
      </c>
      <c r="C553" s="278"/>
      <c r="D553" s="362"/>
      <c r="E553" s="279"/>
      <c r="F553" s="280"/>
      <c r="G553" s="281"/>
      <c r="H553" s="282" t="s">
        <v>388</v>
      </c>
      <c r="I553" s="283"/>
      <c r="J553" s="284"/>
      <c r="K553" s="284"/>
      <c r="L553" s="285"/>
    </row>
    <row r="554" spans="1:12" s="125" customFormat="1" ht="28.5" customHeight="1" x14ac:dyDescent="0.2">
      <c r="A554" s="78">
        <v>586</v>
      </c>
      <c r="B554" s="286" t="s">
        <v>595</v>
      </c>
      <c r="C554" s="278"/>
      <c r="D554" s="362"/>
      <c r="E554" s="279"/>
      <c r="F554" s="280"/>
      <c r="G554" s="281"/>
      <c r="H554" s="282" t="s">
        <v>388</v>
      </c>
      <c r="I554" s="283"/>
      <c r="J554" s="284"/>
      <c r="K554" s="284"/>
      <c r="L554" s="285"/>
    </row>
    <row r="555" spans="1:12" s="125" customFormat="1" ht="28.5" customHeight="1" x14ac:dyDescent="0.2">
      <c r="A555" s="78">
        <v>587</v>
      </c>
      <c r="B555" s="286" t="s">
        <v>595</v>
      </c>
      <c r="C555" s="278"/>
      <c r="D555" s="362"/>
      <c r="E555" s="279"/>
      <c r="F555" s="280"/>
      <c r="G555" s="281"/>
      <c r="H555" s="282" t="s">
        <v>388</v>
      </c>
      <c r="I555" s="283"/>
      <c r="J555" s="284"/>
      <c r="K555" s="284"/>
      <c r="L555" s="285"/>
    </row>
    <row r="556" spans="1:12" s="125" customFormat="1" ht="28.5" customHeight="1" x14ac:dyDescent="0.2">
      <c r="A556" s="78">
        <v>588</v>
      </c>
      <c r="B556" s="286" t="s">
        <v>595</v>
      </c>
      <c r="C556" s="278"/>
      <c r="D556" s="362"/>
      <c r="E556" s="279"/>
      <c r="F556" s="280"/>
      <c r="G556" s="281"/>
      <c r="H556" s="282" t="s">
        <v>388</v>
      </c>
      <c r="I556" s="283"/>
      <c r="J556" s="284"/>
      <c r="K556" s="284"/>
      <c r="L556" s="285"/>
    </row>
    <row r="557" spans="1:12" s="125" customFormat="1" ht="28.5" customHeight="1" x14ac:dyDescent="0.2">
      <c r="A557" s="78">
        <v>589</v>
      </c>
      <c r="B557" s="286" t="s">
        <v>595</v>
      </c>
      <c r="C557" s="278"/>
      <c r="D557" s="362"/>
      <c r="E557" s="279"/>
      <c r="F557" s="280"/>
      <c r="G557" s="281"/>
      <c r="H557" s="282" t="s">
        <v>388</v>
      </c>
      <c r="I557" s="283"/>
      <c r="J557" s="284"/>
      <c r="K557" s="284"/>
      <c r="L557" s="285"/>
    </row>
    <row r="558" spans="1:12" s="125" customFormat="1" ht="28.5" customHeight="1" x14ac:dyDescent="0.2">
      <c r="A558" s="78">
        <v>590</v>
      </c>
      <c r="B558" s="286" t="s">
        <v>595</v>
      </c>
      <c r="C558" s="278"/>
      <c r="D558" s="362"/>
      <c r="E558" s="279"/>
      <c r="F558" s="280"/>
      <c r="G558" s="281"/>
      <c r="H558" s="282" t="s">
        <v>388</v>
      </c>
      <c r="I558" s="283"/>
      <c r="J558" s="284"/>
      <c r="K558" s="284"/>
      <c r="L558" s="285"/>
    </row>
    <row r="559" spans="1:12" s="125" customFormat="1" ht="28.5" customHeight="1" x14ac:dyDescent="0.2">
      <c r="A559" s="78">
        <v>591</v>
      </c>
      <c r="B559" s="286" t="s">
        <v>595</v>
      </c>
      <c r="C559" s="278"/>
      <c r="D559" s="362"/>
      <c r="E559" s="279"/>
      <c r="F559" s="280"/>
      <c r="G559" s="281"/>
      <c r="H559" s="282" t="s">
        <v>388</v>
      </c>
      <c r="I559" s="283"/>
      <c r="J559" s="284"/>
      <c r="K559" s="284"/>
      <c r="L559" s="285"/>
    </row>
    <row r="560" spans="1:12" s="125" customFormat="1" ht="28.5" customHeight="1" x14ac:dyDescent="0.2">
      <c r="A560" s="78">
        <v>592</v>
      </c>
      <c r="B560" s="286" t="s">
        <v>595</v>
      </c>
      <c r="C560" s="278"/>
      <c r="D560" s="362"/>
      <c r="E560" s="279"/>
      <c r="F560" s="280"/>
      <c r="G560" s="281"/>
      <c r="H560" s="282" t="s">
        <v>388</v>
      </c>
      <c r="I560" s="283"/>
      <c r="J560" s="284"/>
      <c r="K560" s="284"/>
      <c r="L560" s="285"/>
    </row>
    <row r="561" spans="1:12" s="125" customFormat="1" ht="28.5" customHeight="1" x14ac:dyDescent="0.2">
      <c r="A561" s="78">
        <v>593</v>
      </c>
      <c r="B561" s="286" t="s">
        <v>595</v>
      </c>
      <c r="C561" s="278"/>
      <c r="D561" s="362"/>
      <c r="E561" s="279"/>
      <c r="F561" s="280"/>
      <c r="G561" s="281"/>
      <c r="H561" s="282" t="s">
        <v>388</v>
      </c>
      <c r="I561" s="283"/>
      <c r="J561" s="284"/>
      <c r="K561" s="284"/>
      <c r="L561" s="285"/>
    </row>
    <row r="562" spans="1:12" s="125" customFormat="1" ht="28.5" customHeight="1" x14ac:dyDescent="0.2">
      <c r="A562" s="78">
        <v>594</v>
      </c>
      <c r="B562" s="286" t="s">
        <v>595</v>
      </c>
      <c r="C562" s="278"/>
      <c r="D562" s="362"/>
      <c r="E562" s="279"/>
      <c r="F562" s="280"/>
      <c r="G562" s="281"/>
      <c r="H562" s="282" t="s">
        <v>388</v>
      </c>
      <c r="I562" s="283"/>
      <c r="J562" s="284"/>
      <c r="K562" s="284"/>
      <c r="L562" s="285"/>
    </row>
    <row r="563" spans="1:12" s="125" customFormat="1" ht="28.5" customHeight="1" x14ac:dyDescent="0.2">
      <c r="A563" s="78">
        <v>595</v>
      </c>
      <c r="B563" s="286" t="s">
        <v>595</v>
      </c>
      <c r="C563" s="278"/>
      <c r="D563" s="362"/>
      <c r="E563" s="279"/>
      <c r="F563" s="280"/>
      <c r="G563" s="281"/>
      <c r="H563" s="282" t="s">
        <v>388</v>
      </c>
      <c r="I563" s="283"/>
      <c r="J563" s="284"/>
      <c r="K563" s="284"/>
      <c r="L563" s="285"/>
    </row>
    <row r="564" spans="1:12" s="125" customFormat="1" ht="28.5" customHeight="1" x14ac:dyDescent="0.2">
      <c r="A564" s="78">
        <v>596</v>
      </c>
      <c r="B564" s="286" t="s">
        <v>595</v>
      </c>
      <c r="C564" s="278"/>
      <c r="D564" s="362"/>
      <c r="E564" s="279"/>
      <c r="F564" s="280"/>
      <c r="G564" s="281"/>
      <c r="H564" s="282" t="s">
        <v>388</v>
      </c>
      <c r="I564" s="283"/>
      <c r="J564" s="284"/>
      <c r="K564" s="284"/>
      <c r="L564" s="285"/>
    </row>
    <row r="565" spans="1:12" s="125" customFormat="1" ht="66" customHeight="1" x14ac:dyDescent="0.2">
      <c r="A565" s="78">
        <v>597</v>
      </c>
      <c r="B565" s="286" t="s">
        <v>596</v>
      </c>
      <c r="C565" s="372"/>
      <c r="D565" s="373"/>
      <c r="E565" s="374"/>
      <c r="F565" s="375"/>
      <c r="G565" s="376"/>
      <c r="H565" s="377" t="s">
        <v>389</v>
      </c>
      <c r="I565" s="369"/>
      <c r="J565" s="370"/>
      <c r="K565" s="370"/>
      <c r="L565" s="371"/>
    </row>
    <row r="566" spans="1:12" s="125" customFormat="1" ht="66" customHeight="1" x14ac:dyDescent="0.2">
      <c r="A566" s="78">
        <v>598</v>
      </c>
      <c r="B566" s="286" t="s">
        <v>596</v>
      </c>
      <c r="C566" s="372"/>
      <c r="D566" s="373"/>
      <c r="E566" s="374"/>
      <c r="F566" s="375"/>
      <c r="G566" s="376"/>
      <c r="H566" s="377" t="s">
        <v>389</v>
      </c>
      <c r="I566" s="369"/>
      <c r="J566" s="370"/>
      <c r="K566" s="370"/>
      <c r="L566" s="371"/>
    </row>
    <row r="567" spans="1:12" s="125" customFormat="1" ht="66" customHeight="1" x14ac:dyDescent="0.2">
      <c r="A567" s="78">
        <v>599</v>
      </c>
      <c r="B567" s="286" t="s">
        <v>596</v>
      </c>
      <c r="C567" s="372"/>
      <c r="D567" s="373"/>
      <c r="E567" s="374"/>
      <c r="F567" s="375"/>
      <c r="G567" s="376"/>
      <c r="H567" s="377" t="s">
        <v>389</v>
      </c>
      <c r="I567" s="369"/>
      <c r="J567" s="370"/>
      <c r="K567" s="370"/>
      <c r="L567" s="371"/>
    </row>
    <row r="568" spans="1:12" s="125" customFormat="1" ht="66" customHeight="1" x14ac:dyDescent="0.2">
      <c r="A568" s="78">
        <v>600</v>
      </c>
      <c r="B568" s="286" t="s">
        <v>596</v>
      </c>
      <c r="C568" s="372"/>
      <c r="D568" s="373"/>
      <c r="E568" s="374"/>
      <c r="F568" s="375"/>
      <c r="G568" s="376"/>
      <c r="H568" s="377" t="s">
        <v>389</v>
      </c>
      <c r="I568" s="369"/>
      <c r="J568" s="370"/>
      <c r="K568" s="370"/>
      <c r="L568" s="371"/>
    </row>
    <row r="569" spans="1:12" s="125" customFormat="1" ht="66" customHeight="1" x14ac:dyDescent="0.2">
      <c r="A569" s="78">
        <v>601</v>
      </c>
      <c r="B569" s="286" t="s">
        <v>596</v>
      </c>
      <c r="C569" s="372"/>
      <c r="D569" s="373"/>
      <c r="E569" s="374"/>
      <c r="F569" s="375"/>
      <c r="G569" s="376"/>
      <c r="H569" s="377" t="s">
        <v>389</v>
      </c>
      <c r="I569" s="369"/>
      <c r="J569" s="370"/>
      <c r="K569" s="370"/>
      <c r="L569" s="371"/>
    </row>
    <row r="570" spans="1:12" s="125" customFormat="1" ht="66" customHeight="1" x14ac:dyDescent="0.2">
      <c r="A570" s="78">
        <v>602</v>
      </c>
      <c r="B570" s="286" t="s">
        <v>596</v>
      </c>
      <c r="C570" s="372"/>
      <c r="D570" s="373"/>
      <c r="E570" s="374"/>
      <c r="F570" s="375"/>
      <c r="G570" s="376"/>
      <c r="H570" s="377" t="s">
        <v>389</v>
      </c>
      <c r="I570" s="369"/>
      <c r="J570" s="370"/>
      <c r="K570" s="370"/>
      <c r="L570" s="371"/>
    </row>
    <row r="571" spans="1:12" s="125" customFormat="1" ht="66" customHeight="1" x14ac:dyDescent="0.2">
      <c r="A571" s="78">
        <v>603</v>
      </c>
      <c r="B571" s="286" t="s">
        <v>596</v>
      </c>
      <c r="C571" s="372"/>
      <c r="D571" s="373"/>
      <c r="E571" s="374"/>
      <c r="F571" s="375"/>
      <c r="G571" s="376"/>
      <c r="H571" s="377" t="s">
        <v>389</v>
      </c>
      <c r="I571" s="369"/>
      <c r="J571" s="370"/>
      <c r="K571" s="370"/>
      <c r="L571" s="371"/>
    </row>
    <row r="572" spans="1:12" s="125" customFormat="1" ht="66" customHeight="1" x14ac:dyDescent="0.2">
      <c r="A572" s="78">
        <v>604</v>
      </c>
      <c r="B572" s="286" t="s">
        <v>596</v>
      </c>
      <c r="C572" s="372"/>
      <c r="D572" s="373"/>
      <c r="E572" s="374"/>
      <c r="F572" s="375"/>
      <c r="G572" s="376"/>
      <c r="H572" s="377" t="s">
        <v>389</v>
      </c>
      <c r="I572" s="369"/>
      <c r="J572" s="370"/>
      <c r="K572" s="370"/>
      <c r="L572" s="371"/>
    </row>
    <row r="573" spans="1:12" s="125" customFormat="1" ht="71.25" customHeight="1" thickBot="1" x14ac:dyDescent="0.25">
      <c r="A573" s="78">
        <v>605</v>
      </c>
      <c r="B573" s="286" t="s">
        <v>597</v>
      </c>
      <c r="C573" s="278"/>
      <c r="D573" s="362"/>
      <c r="E573" s="279"/>
      <c r="F573" s="280"/>
      <c r="G573" s="281"/>
      <c r="H573" s="282" t="s">
        <v>390</v>
      </c>
      <c r="I573" s="221"/>
      <c r="J573" s="284"/>
      <c r="K573" s="284"/>
      <c r="L573" s="285"/>
    </row>
    <row r="574" spans="1:12" s="125" customFormat="1" ht="71.25" customHeight="1" x14ac:dyDescent="0.2">
      <c r="A574" s="78">
        <v>606</v>
      </c>
      <c r="B574" s="215" t="s">
        <v>597</v>
      </c>
      <c r="C574" s="195"/>
      <c r="D574" s="361"/>
      <c r="E574" s="196"/>
      <c r="F574" s="197"/>
      <c r="G574" s="202"/>
      <c r="H574" s="198" t="s">
        <v>390</v>
      </c>
      <c r="I574" s="367"/>
      <c r="J574" s="284"/>
      <c r="K574" s="284"/>
      <c r="L574" s="285"/>
    </row>
    <row r="575" spans="1:12" s="125" customFormat="1" ht="71.25" customHeight="1" x14ac:dyDescent="0.2">
      <c r="A575" s="78">
        <v>607</v>
      </c>
      <c r="B575" s="215" t="s">
        <v>597</v>
      </c>
      <c r="C575" s="195"/>
      <c r="D575" s="361"/>
      <c r="E575" s="196"/>
      <c r="F575" s="197"/>
      <c r="G575" s="202"/>
      <c r="H575" s="198" t="s">
        <v>390</v>
      </c>
      <c r="I575" s="367"/>
      <c r="J575" s="284"/>
      <c r="K575" s="284"/>
      <c r="L575" s="285"/>
    </row>
    <row r="576" spans="1:12" s="125" customFormat="1" ht="71.25" customHeight="1" x14ac:dyDescent="0.2">
      <c r="A576" s="78">
        <v>608</v>
      </c>
      <c r="B576" s="215" t="s">
        <v>597</v>
      </c>
      <c r="C576" s="195"/>
      <c r="D576" s="361"/>
      <c r="E576" s="196"/>
      <c r="F576" s="197"/>
      <c r="G576" s="202"/>
      <c r="H576" s="198" t="s">
        <v>390</v>
      </c>
      <c r="I576" s="367"/>
      <c r="J576" s="284"/>
      <c r="K576" s="284"/>
      <c r="L576" s="285"/>
    </row>
    <row r="577" spans="1:12" s="125" customFormat="1" ht="71.25" customHeight="1" x14ac:dyDescent="0.2">
      <c r="A577" s="78">
        <v>609</v>
      </c>
      <c r="B577" s="215" t="s">
        <v>597</v>
      </c>
      <c r="C577" s="195"/>
      <c r="D577" s="361"/>
      <c r="E577" s="196"/>
      <c r="F577" s="197"/>
      <c r="G577" s="202"/>
      <c r="H577" s="198" t="s">
        <v>390</v>
      </c>
      <c r="I577" s="367"/>
      <c r="J577" s="284"/>
      <c r="K577" s="284"/>
      <c r="L577" s="285"/>
    </row>
    <row r="578" spans="1:12" s="125" customFormat="1" ht="71.25" customHeight="1" x14ac:dyDescent="0.2">
      <c r="A578" s="78">
        <v>610</v>
      </c>
      <c r="B578" s="215" t="s">
        <v>597</v>
      </c>
      <c r="C578" s="195"/>
      <c r="D578" s="361"/>
      <c r="E578" s="196"/>
      <c r="F578" s="197"/>
      <c r="G578" s="202"/>
      <c r="H578" s="198" t="s">
        <v>390</v>
      </c>
      <c r="I578" s="367"/>
      <c r="J578" s="284"/>
      <c r="K578" s="284"/>
      <c r="L578" s="285"/>
    </row>
    <row r="579" spans="1:12" s="125" customFormat="1" ht="71.25" customHeight="1" x14ac:dyDescent="0.2">
      <c r="A579" s="78">
        <v>611</v>
      </c>
      <c r="B579" s="215" t="s">
        <v>597</v>
      </c>
      <c r="C579" s="195"/>
      <c r="D579" s="361"/>
      <c r="E579" s="196"/>
      <c r="F579" s="197"/>
      <c r="G579" s="202"/>
      <c r="H579" s="198" t="s">
        <v>390</v>
      </c>
      <c r="I579" s="367"/>
      <c r="J579" s="284"/>
      <c r="K579" s="284"/>
      <c r="L579" s="285"/>
    </row>
    <row r="580" spans="1:12" s="125" customFormat="1" ht="71.25" customHeight="1" x14ac:dyDescent="0.2">
      <c r="A580" s="78">
        <v>612</v>
      </c>
      <c r="B580" s="215" t="s">
        <v>597</v>
      </c>
      <c r="C580" s="195"/>
      <c r="D580" s="361"/>
      <c r="E580" s="196"/>
      <c r="F580" s="197"/>
      <c r="G580" s="202"/>
      <c r="H580" s="198" t="s">
        <v>390</v>
      </c>
      <c r="I580" s="367"/>
      <c r="J580" s="284"/>
      <c r="K580" s="284"/>
      <c r="L580" s="285"/>
    </row>
    <row r="581" spans="1:12" s="125" customFormat="1" ht="71.25" customHeight="1" x14ac:dyDescent="0.2">
      <c r="A581" s="78">
        <v>613</v>
      </c>
      <c r="B581" s="215" t="s">
        <v>597</v>
      </c>
      <c r="C581" s="195"/>
      <c r="D581" s="361"/>
      <c r="E581" s="196"/>
      <c r="F581" s="197"/>
      <c r="G581" s="202"/>
      <c r="H581" s="198" t="s">
        <v>390</v>
      </c>
      <c r="I581" s="367"/>
      <c r="J581" s="284"/>
      <c r="K581" s="284"/>
      <c r="L581" s="285"/>
    </row>
    <row r="582" spans="1:12" s="125" customFormat="1" ht="71.25" customHeight="1" x14ac:dyDescent="0.2">
      <c r="A582" s="78">
        <v>614</v>
      </c>
      <c r="B582" s="215" t="s">
        <v>597</v>
      </c>
      <c r="C582" s="195"/>
      <c r="D582" s="361"/>
      <c r="E582" s="196"/>
      <c r="F582" s="197"/>
      <c r="G582" s="202"/>
      <c r="H582" s="198" t="s">
        <v>390</v>
      </c>
      <c r="I582" s="367"/>
      <c r="J582" s="284"/>
      <c r="K582" s="284"/>
      <c r="L582" s="285"/>
    </row>
    <row r="583" spans="1:12" s="125" customFormat="1" ht="71.25" customHeight="1" x14ac:dyDescent="0.2">
      <c r="A583" s="78">
        <v>615</v>
      </c>
      <c r="B583" s="215" t="s">
        <v>597</v>
      </c>
      <c r="C583" s="195"/>
      <c r="D583" s="361"/>
      <c r="E583" s="196"/>
      <c r="F583" s="197"/>
      <c r="G583" s="202"/>
      <c r="H583" s="198" t="s">
        <v>390</v>
      </c>
      <c r="I583" s="367"/>
      <c r="J583" s="284"/>
      <c r="K583" s="284"/>
      <c r="L583" s="285"/>
    </row>
    <row r="584" spans="1:12" s="125" customFormat="1" ht="71.25" customHeight="1" x14ac:dyDescent="0.2">
      <c r="A584" s="78">
        <v>616</v>
      </c>
      <c r="B584" s="215" t="s">
        <v>597</v>
      </c>
      <c r="C584" s="195"/>
      <c r="D584" s="361"/>
      <c r="E584" s="196"/>
      <c r="F584" s="197"/>
      <c r="G584" s="202"/>
      <c r="H584" s="198" t="s">
        <v>390</v>
      </c>
      <c r="I584" s="367"/>
      <c r="J584" s="284"/>
      <c r="K584" s="284"/>
      <c r="L584" s="285"/>
    </row>
    <row r="585" spans="1:12" s="125" customFormat="1" ht="71.25" customHeight="1" x14ac:dyDescent="0.2">
      <c r="A585" s="78">
        <v>617</v>
      </c>
      <c r="B585" s="215" t="s">
        <v>597</v>
      </c>
      <c r="C585" s="195"/>
      <c r="D585" s="361"/>
      <c r="E585" s="196"/>
      <c r="F585" s="197"/>
      <c r="G585" s="202"/>
      <c r="H585" s="198" t="s">
        <v>390</v>
      </c>
      <c r="I585" s="367"/>
      <c r="J585" s="284"/>
      <c r="K585" s="284"/>
      <c r="L585" s="285"/>
    </row>
    <row r="586" spans="1:12" s="125" customFormat="1" ht="71.25" customHeight="1" x14ac:dyDescent="0.2">
      <c r="A586" s="78">
        <v>618</v>
      </c>
      <c r="B586" s="215" t="s">
        <v>597</v>
      </c>
      <c r="C586" s="195"/>
      <c r="D586" s="361"/>
      <c r="E586" s="196"/>
      <c r="F586" s="197"/>
      <c r="G586" s="202"/>
      <c r="H586" s="198" t="s">
        <v>390</v>
      </c>
      <c r="I586" s="367"/>
      <c r="J586" s="284"/>
      <c r="K586" s="284"/>
      <c r="L586" s="285"/>
    </row>
    <row r="587" spans="1:12" s="125" customFormat="1" ht="71.25" customHeight="1" x14ac:dyDescent="0.2">
      <c r="A587" s="78">
        <v>619</v>
      </c>
      <c r="B587" s="215" t="s">
        <v>597</v>
      </c>
      <c r="C587" s="195"/>
      <c r="D587" s="361"/>
      <c r="E587" s="196"/>
      <c r="F587" s="197"/>
      <c r="G587" s="202"/>
      <c r="H587" s="198" t="s">
        <v>390</v>
      </c>
      <c r="I587" s="367"/>
      <c r="J587" s="284"/>
      <c r="K587" s="284"/>
      <c r="L587" s="285"/>
    </row>
    <row r="588" spans="1:12" s="125" customFormat="1" ht="71.25" customHeight="1" x14ac:dyDescent="0.2">
      <c r="A588" s="78">
        <v>620</v>
      </c>
      <c r="B588" s="215" t="s">
        <v>597</v>
      </c>
      <c r="C588" s="195"/>
      <c r="D588" s="361"/>
      <c r="E588" s="196"/>
      <c r="F588" s="197"/>
      <c r="G588" s="202"/>
      <c r="H588" s="198" t="s">
        <v>390</v>
      </c>
      <c r="I588" s="367"/>
      <c r="J588" s="284"/>
      <c r="K588" s="284"/>
      <c r="L588" s="285"/>
    </row>
    <row r="589" spans="1:12" s="125" customFormat="1" ht="71.25" customHeight="1" x14ac:dyDescent="0.2">
      <c r="A589" s="78">
        <v>621</v>
      </c>
      <c r="B589" s="215" t="s">
        <v>597</v>
      </c>
      <c r="C589" s="195"/>
      <c r="D589" s="361"/>
      <c r="E589" s="196"/>
      <c r="F589" s="197"/>
      <c r="G589" s="202"/>
      <c r="H589" s="198" t="s">
        <v>390</v>
      </c>
      <c r="I589" s="367"/>
      <c r="J589" s="284"/>
      <c r="K589" s="284"/>
      <c r="L589" s="285"/>
    </row>
    <row r="590" spans="1:12" s="125" customFormat="1" ht="71.25" customHeight="1" x14ac:dyDescent="0.2">
      <c r="A590" s="78">
        <v>622</v>
      </c>
      <c r="B590" s="215" t="s">
        <v>597</v>
      </c>
      <c r="C590" s="195"/>
      <c r="D590" s="361"/>
      <c r="E590" s="196"/>
      <c r="F590" s="197"/>
      <c r="G590" s="202"/>
      <c r="H590" s="198" t="s">
        <v>390</v>
      </c>
      <c r="I590" s="367"/>
      <c r="J590" s="284"/>
      <c r="K590" s="284"/>
      <c r="L590" s="285"/>
    </row>
    <row r="591" spans="1:12" s="125" customFormat="1" ht="71.25" customHeight="1" x14ac:dyDescent="0.2">
      <c r="A591" s="78">
        <v>623</v>
      </c>
      <c r="B591" s="215" t="s">
        <v>597</v>
      </c>
      <c r="C591" s="195"/>
      <c r="D591" s="361"/>
      <c r="E591" s="196"/>
      <c r="F591" s="197"/>
      <c r="G591" s="202"/>
      <c r="H591" s="198" t="s">
        <v>390</v>
      </c>
      <c r="I591" s="367"/>
      <c r="J591" s="284"/>
      <c r="K591" s="284"/>
      <c r="L591" s="285"/>
    </row>
    <row r="592" spans="1:12" s="125" customFormat="1" ht="71.25" customHeight="1" thickBot="1" x14ac:dyDescent="0.25">
      <c r="A592" s="78">
        <v>624</v>
      </c>
      <c r="B592" s="222" t="s">
        <v>597</v>
      </c>
      <c r="C592" s="216"/>
      <c r="D592" s="363"/>
      <c r="E592" s="217"/>
      <c r="F592" s="218"/>
      <c r="G592" s="219"/>
      <c r="H592" s="220" t="s">
        <v>390</v>
      </c>
      <c r="I592" s="367"/>
      <c r="J592" s="284"/>
      <c r="K592" s="284"/>
      <c r="L592" s="285"/>
    </row>
  </sheetData>
  <autoFilter ref="A3:L592"/>
  <mergeCells count="3">
    <mergeCell ref="A1:L1"/>
    <mergeCell ref="A2:F2"/>
    <mergeCell ref="I2:L2"/>
  </mergeCells>
  <phoneticPr fontId="0" type="noConversion"/>
  <conditionalFormatting sqref="E4:E592">
    <cfRule type="cellIs" dxfId="52"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461" t="s">
        <v>530</v>
      </c>
      <c r="B1" s="461"/>
      <c r="C1" s="461"/>
      <c r="D1" s="461"/>
      <c r="E1" s="461"/>
      <c r="F1" s="461"/>
      <c r="G1" s="461"/>
      <c r="H1" s="461"/>
      <c r="I1" s="461"/>
      <c r="J1" s="461"/>
      <c r="K1" s="461"/>
      <c r="L1" s="461"/>
      <c r="M1" s="461"/>
      <c r="N1" s="461"/>
      <c r="O1" s="461"/>
      <c r="P1" s="461"/>
    </row>
    <row r="2" spans="1:16" ht="18" customHeight="1" x14ac:dyDescent="0.2">
      <c r="A2" s="462" t="s">
        <v>532</v>
      </c>
      <c r="B2" s="462"/>
      <c r="C2" s="462"/>
      <c r="D2" s="462"/>
      <c r="E2" s="462"/>
      <c r="F2" s="462"/>
      <c r="G2" s="462"/>
      <c r="H2" s="462"/>
      <c r="I2" s="462"/>
      <c r="J2" s="462"/>
      <c r="K2" s="462"/>
      <c r="L2" s="462"/>
      <c r="M2" s="462"/>
      <c r="N2" s="462"/>
      <c r="O2" s="462"/>
      <c r="P2" s="462"/>
    </row>
    <row r="3" spans="1:16" ht="23.25" customHeight="1" x14ac:dyDescent="0.2">
      <c r="A3" s="463" t="s">
        <v>574</v>
      </c>
      <c r="B3" s="463"/>
      <c r="C3" s="463"/>
      <c r="D3" s="463"/>
      <c r="E3" s="463"/>
      <c r="F3" s="463"/>
      <c r="G3" s="463"/>
      <c r="H3" s="463"/>
      <c r="I3" s="463"/>
      <c r="J3" s="463"/>
      <c r="K3" s="463"/>
      <c r="L3" s="463"/>
      <c r="M3" s="463"/>
      <c r="N3" s="463"/>
      <c r="O3" s="463"/>
      <c r="P3" s="463"/>
    </row>
    <row r="4" spans="1:16" ht="23.25" customHeight="1" x14ac:dyDescent="0.2">
      <c r="A4" s="465" t="s">
        <v>195</v>
      </c>
      <c r="B4" s="465"/>
      <c r="C4" s="465"/>
      <c r="D4" s="465"/>
      <c r="E4" s="465"/>
      <c r="F4" s="465"/>
      <c r="G4" s="465"/>
      <c r="H4" s="225"/>
      <c r="J4" s="465" t="s">
        <v>314</v>
      </c>
      <c r="K4" s="465"/>
      <c r="L4" s="465"/>
      <c r="M4" s="465"/>
      <c r="N4" s="465"/>
      <c r="O4" s="465"/>
      <c r="P4" s="465"/>
    </row>
    <row r="5" spans="1:16" ht="31.5" customHeight="1" x14ac:dyDescent="0.2">
      <c r="A5" s="204" t="s">
        <v>519</v>
      </c>
      <c r="B5" s="204" t="s">
        <v>70</v>
      </c>
      <c r="C5" s="204" t="s">
        <v>69</v>
      </c>
      <c r="D5" s="205" t="s">
        <v>13</v>
      </c>
      <c r="E5" s="206" t="s">
        <v>14</v>
      </c>
      <c r="F5" s="206" t="s">
        <v>515</v>
      </c>
      <c r="G5" s="204" t="s">
        <v>196</v>
      </c>
      <c r="H5" s="225"/>
      <c r="I5" s="323"/>
      <c r="J5" s="204" t="s">
        <v>519</v>
      </c>
      <c r="K5" s="204" t="s">
        <v>70</v>
      </c>
      <c r="L5" s="204" t="s">
        <v>69</v>
      </c>
      <c r="M5" s="205" t="s">
        <v>13</v>
      </c>
      <c r="N5" s="206" t="s">
        <v>14</v>
      </c>
      <c r="O5" s="206" t="s">
        <v>515</v>
      </c>
      <c r="P5" s="204" t="s">
        <v>196</v>
      </c>
    </row>
    <row r="6" spans="1:16" ht="36.75" customHeight="1" x14ac:dyDescent="0.2">
      <c r="A6" s="335">
        <v>1</v>
      </c>
      <c r="B6" s="336" t="s">
        <v>143</v>
      </c>
      <c r="C6" s="337" t="s">
        <v>576</v>
      </c>
      <c r="D6" s="338" t="s">
        <v>576</v>
      </c>
      <c r="E6" s="339" t="s">
        <v>576</v>
      </c>
      <c r="F6" s="339" t="s">
        <v>576</v>
      </c>
      <c r="G6" s="345"/>
      <c r="H6" s="226"/>
      <c r="I6" s="66">
        <v>1</v>
      </c>
      <c r="J6" s="335">
        <v>1</v>
      </c>
      <c r="K6" s="336" t="s">
        <v>48</v>
      </c>
      <c r="L6" s="337" t="s">
        <v>576</v>
      </c>
      <c r="M6" s="338" t="s">
        <v>576</v>
      </c>
      <c r="N6" s="339" t="s">
        <v>576</v>
      </c>
      <c r="O6" s="339" t="s">
        <v>576</v>
      </c>
      <c r="P6" s="345"/>
    </row>
    <row r="7" spans="1:16" ht="36.75" customHeight="1" x14ac:dyDescent="0.2">
      <c r="A7" s="335">
        <v>2</v>
      </c>
      <c r="B7" s="336" t="s">
        <v>144</v>
      </c>
      <c r="C7" s="337" t="s">
        <v>576</v>
      </c>
      <c r="D7" s="338" t="s">
        <v>576</v>
      </c>
      <c r="E7" s="339" t="s">
        <v>576</v>
      </c>
      <c r="F7" s="339" t="s">
        <v>576</v>
      </c>
      <c r="G7" s="345"/>
      <c r="H7" s="226"/>
      <c r="I7" s="66">
        <v>2</v>
      </c>
      <c r="J7" s="335">
        <v>2</v>
      </c>
      <c r="K7" s="336" t="s">
        <v>50</v>
      </c>
      <c r="L7" s="337">
        <v>120</v>
      </c>
      <c r="M7" s="338">
        <v>37015</v>
      </c>
      <c r="N7" s="339" t="s">
        <v>566</v>
      </c>
      <c r="O7" s="339" t="s">
        <v>567</v>
      </c>
      <c r="P7" s="345"/>
    </row>
    <row r="8" spans="1:16" ht="36.75" customHeight="1" x14ac:dyDescent="0.2">
      <c r="A8" s="335">
        <v>3</v>
      </c>
      <c r="B8" s="336" t="s">
        <v>145</v>
      </c>
      <c r="C8" s="337" t="s">
        <v>576</v>
      </c>
      <c r="D8" s="338" t="s">
        <v>576</v>
      </c>
      <c r="E8" s="339" t="s">
        <v>576</v>
      </c>
      <c r="F8" s="339" t="s">
        <v>576</v>
      </c>
      <c r="G8" s="345"/>
      <c r="H8" s="226"/>
      <c r="I8" s="66">
        <v>3</v>
      </c>
      <c r="J8" s="335">
        <v>3</v>
      </c>
      <c r="K8" s="336" t="s">
        <v>51</v>
      </c>
      <c r="L8" s="337">
        <v>121</v>
      </c>
      <c r="M8" s="338">
        <v>36932</v>
      </c>
      <c r="N8" s="339" t="s">
        <v>568</v>
      </c>
      <c r="O8" s="339" t="s">
        <v>567</v>
      </c>
      <c r="P8" s="345"/>
    </row>
    <row r="9" spans="1:16" ht="36.75" customHeight="1" x14ac:dyDescent="0.2">
      <c r="A9" s="335">
        <v>4</v>
      </c>
      <c r="B9" s="336" t="s">
        <v>146</v>
      </c>
      <c r="C9" s="337" t="s">
        <v>576</v>
      </c>
      <c r="D9" s="338" t="s">
        <v>576</v>
      </c>
      <c r="E9" s="339" t="s">
        <v>576</v>
      </c>
      <c r="F9" s="339" t="s">
        <v>576</v>
      </c>
      <c r="G9" s="345"/>
      <c r="H9" s="226"/>
      <c r="I9" s="66">
        <v>4</v>
      </c>
      <c r="J9" s="335">
        <v>4</v>
      </c>
      <c r="K9" s="336" t="s">
        <v>52</v>
      </c>
      <c r="L9" s="337" t="s">
        <v>576</v>
      </c>
      <c r="M9" s="338" t="s">
        <v>576</v>
      </c>
      <c r="N9" s="339" t="s">
        <v>576</v>
      </c>
      <c r="O9" s="339" t="s">
        <v>576</v>
      </c>
      <c r="P9" s="345"/>
    </row>
    <row r="10" spans="1:16" ht="36.75" customHeight="1" x14ac:dyDescent="0.2">
      <c r="A10" s="335">
        <v>5</v>
      </c>
      <c r="B10" s="336" t="s">
        <v>147</v>
      </c>
      <c r="C10" s="337" t="s">
        <v>576</v>
      </c>
      <c r="D10" s="338" t="s">
        <v>576</v>
      </c>
      <c r="E10" s="339" t="s">
        <v>576</v>
      </c>
      <c r="F10" s="339" t="s">
        <v>576</v>
      </c>
      <c r="G10" s="345"/>
      <c r="H10" s="226"/>
      <c r="I10" s="66">
        <v>5</v>
      </c>
      <c r="J10" s="335">
        <v>5</v>
      </c>
      <c r="K10" s="336" t="s">
        <v>53</v>
      </c>
      <c r="L10" s="337" t="s">
        <v>576</v>
      </c>
      <c r="M10" s="338" t="s">
        <v>576</v>
      </c>
      <c r="N10" s="339" t="s">
        <v>576</v>
      </c>
      <c r="O10" s="339" t="s">
        <v>576</v>
      </c>
      <c r="P10" s="345"/>
    </row>
    <row r="11" spans="1:16" ht="36.75" customHeight="1" x14ac:dyDescent="0.2">
      <c r="A11" s="335">
        <v>6</v>
      </c>
      <c r="B11" s="336" t="s">
        <v>148</v>
      </c>
      <c r="C11" s="337" t="s">
        <v>576</v>
      </c>
      <c r="D11" s="338" t="s">
        <v>576</v>
      </c>
      <c r="E11" s="339" t="s">
        <v>576</v>
      </c>
      <c r="F11" s="339" t="s">
        <v>576</v>
      </c>
      <c r="G11" s="345"/>
      <c r="H11" s="226"/>
      <c r="I11" s="66">
        <v>6</v>
      </c>
      <c r="J11" s="335">
        <v>6</v>
      </c>
      <c r="K11" s="336" t="s">
        <v>54</v>
      </c>
      <c r="L11" s="337" t="s">
        <v>576</v>
      </c>
      <c r="M11" s="338" t="s">
        <v>576</v>
      </c>
      <c r="N11" s="339" t="s">
        <v>576</v>
      </c>
      <c r="O11" s="339" t="s">
        <v>576</v>
      </c>
      <c r="P11" s="345"/>
    </row>
    <row r="12" spans="1:16" ht="36.75" customHeight="1" x14ac:dyDescent="0.2">
      <c r="A12" s="335">
        <v>7</v>
      </c>
      <c r="B12" s="336" t="s">
        <v>149</v>
      </c>
      <c r="C12" s="337" t="s">
        <v>576</v>
      </c>
      <c r="D12" s="338" t="s">
        <v>576</v>
      </c>
      <c r="E12" s="339" t="s">
        <v>576</v>
      </c>
      <c r="F12" s="339" t="s">
        <v>576</v>
      </c>
      <c r="G12" s="345"/>
      <c r="H12" s="226"/>
      <c r="I12" s="66">
        <v>7</v>
      </c>
      <c r="J12" s="335">
        <v>7</v>
      </c>
      <c r="K12" s="336" t="s">
        <v>315</v>
      </c>
      <c r="L12" s="337" t="s">
        <v>576</v>
      </c>
      <c r="M12" s="338" t="s">
        <v>576</v>
      </c>
      <c r="N12" s="339" t="s">
        <v>576</v>
      </c>
      <c r="O12" s="339" t="s">
        <v>576</v>
      </c>
      <c r="P12" s="345"/>
    </row>
    <row r="13" spans="1:16" ht="36.75" customHeight="1" x14ac:dyDescent="0.2">
      <c r="A13" s="335">
        <v>8</v>
      </c>
      <c r="B13" s="336" t="s">
        <v>150</v>
      </c>
      <c r="C13" s="337" t="s">
        <v>576</v>
      </c>
      <c r="D13" s="338" t="s">
        <v>576</v>
      </c>
      <c r="E13" s="339" t="s">
        <v>576</v>
      </c>
      <c r="F13" s="339" t="s">
        <v>576</v>
      </c>
      <c r="G13" s="345"/>
      <c r="H13" s="226"/>
      <c r="I13" s="66">
        <v>8</v>
      </c>
      <c r="J13" s="335">
        <v>8</v>
      </c>
      <c r="K13" s="336" t="s">
        <v>316</v>
      </c>
      <c r="L13" s="337" t="s">
        <v>576</v>
      </c>
      <c r="M13" s="338" t="s">
        <v>576</v>
      </c>
      <c r="N13" s="339" t="s">
        <v>576</v>
      </c>
      <c r="O13" s="339" t="s">
        <v>576</v>
      </c>
      <c r="P13" s="345"/>
    </row>
    <row r="14" spans="1:16" ht="36.75" customHeight="1" x14ac:dyDescent="0.3">
      <c r="A14" s="466" t="s">
        <v>297</v>
      </c>
      <c r="B14" s="466"/>
      <c r="C14" s="466"/>
      <c r="D14" s="466"/>
      <c r="E14" s="466"/>
      <c r="F14" s="466"/>
      <c r="G14" s="466"/>
      <c r="H14" s="225"/>
      <c r="I14" s="68">
        <v>9</v>
      </c>
      <c r="J14" s="464" t="s">
        <v>317</v>
      </c>
      <c r="K14" s="464"/>
      <c r="L14" s="464"/>
      <c r="M14" s="464"/>
      <c r="N14" s="464"/>
      <c r="O14" s="464"/>
      <c r="P14" s="464"/>
    </row>
    <row r="15" spans="1:16" ht="36.75" customHeight="1" x14ac:dyDescent="0.2">
      <c r="A15" s="204" t="s">
        <v>519</v>
      </c>
      <c r="B15" s="204" t="s">
        <v>70</v>
      </c>
      <c r="C15" s="204" t="s">
        <v>69</v>
      </c>
      <c r="D15" s="205" t="s">
        <v>13</v>
      </c>
      <c r="E15" s="206" t="s">
        <v>14</v>
      </c>
      <c r="F15" s="206" t="s">
        <v>515</v>
      </c>
      <c r="G15" s="204" t="s">
        <v>196</v>
      </c>
      <c r="H15" s="225"/>
      <c r="I15" s="68">
        <v>10</v>
      </c>
      <c r="J15" s="352" t="s">
        <v>6</v>
      </c>
      <c r="K15" s="353"/>
      <c r="L15" s="352" t="s">
        <v>68</v>
      </c>
      <c r="M15" s="352" t="s">
        <v>21</v>
      </c>
      <c r="N15" s="352" t="s">
        <v>7</v>
      </c>
      <c r="O15" s="352" t="s">
        <v>515</v>
      </c>
      <c r="P15" s="352" t="s">
        <v>196</v>
      </c>
    </row>
    <row r="16" spans="1:16" ht="36.75" customHeight="1" x14ac:dyDescent="0.2">
      <c r="A16" s="335">
        <v>1</v>
      </c>
      <c r="B16" s="336" t="s">
        <v>216</v>
      </c>
      <c r="C16" s="337" t="s">
        <v>576</v>
      </c>
      <c r="D16" s="338" t="s">
        <v>576</v>
      </c>
      <c r="E16" s="339" t="s">
        <v>576</v>
      </c>
      <c r="F16" s="339" t="s">
        <v>576</v>
      </c>
      <c r="G16" s="345"/>
      <c r="H16" s="225"/>
      <c r="I16" s="68">
        <v>11</v>
      </c>
      <c r="J16" s="335">
        <v>1</v>
      </c>
      <c r="K16" s="336" t="s">
        <v>318</v>
      </c>
      <c r="L16" s="354" t="s">
        <v>576</v>
      </c>
      <c r="M16" s="355" t="s">
        <v>576</v>
      </c>
      <c r="N16" s="356" t="s">
        <v>576</v>
      </c>
      <c r="O16" s="356" t="s">
        <v>576</v>
      </c>
      <c r="P16" s="357"/>
    </row>
    <row r="17" spans="1:16" ht="36.75" customHeight="1" x14ac:dyDescent="0.2">
      <c r="A17" s="335">
        <v>2</v>
      </c>
      <c r="B17" s="336" t="s">
        <v>217</v>
      </c>
      <c r="C17" s="337" t="s">
        <v>576</v>
      </c>
      <c r="D17" s="338" t="s">
        <v>576</v>
      </c>
      <c r="E17" s="339" t="s">
        <v>576</v>
      </c>
      <c r="F17" s="339" t="s">
        <v>576</v>
      </c>
      <c r="G17" s="345"/>
      <c r="H17" s="225"/>
      <c r="I17" s="68">
        <v>12</v>
      </c>
      <c r="J17" s="335">
        <v>2</v>
      </c>
      <c r="K17" s="336" t="s">
        <v>319</v>
      </c>
      <c r="L17" s="354" t="s">
        <v>576</v>
      </c>
      <c r="M17" s="355" t="s">
        <v>576</v>
      </c>
      <c r="N17" s="356" t="s">
        <v>576</v>
      </c>
      <c r="O17" s="356" t="s">
        <v>576</v>
      </c>
      <c r="P17" s="357"/>
    </row>
    <row r="18" spans="1:16" ht="36.75" customHeight="1" x14ac:dyDescent="0.2">
      <c r="A18" s="335">
        <v>3</v>
      </c>
      <c r="B18" s="336" t="s">
        <v>218</v>
      </c>
      <c r="C18" s="337" t="s">
        <v>576</v>
      </c>
      <c r="D18" s="338" t="s">
        <v>576</v>
      </c>
      <c r="E18" s="339" t="s">
        <v>576</v>
      </c>
      <c r="F18" s="339" t="s">
        <v>576</v>
      </c>
      <c r="G18" s="345"/>
      <c r="H18" s="225"/>
      <c r="I18" s="68">
        <v>13</v>
      </c>
      <c r="J18" s="335">
        <v>3</v>
      </c>
      <c r="K18" s="336" t="s">
        <v>320</v>
      </c>
      <c r="L18" s="354" t="s">
        <v>576</v>
      </c>
      <c r="M18" s="355" t="s">
        <v>576</v>
      </c>
      <c r="N18" s="356" t="s">
        <v>576</v>
      </c>
      <c r="O18" s="356" t="s">
        <v>576</v>
      </c>
      <c r="P18" s="357"/>
    </row>
    <row r="19" spans="1:16" ht="36.75" customHeight="1" x14ac:dyDescent="0.2">
      <c r="A19" s="335">
        <v>4</v>
      </c>
      <c r="B19" s="336" t="s">
        <v>219</v>
      </c>
      <c r="C19" s="337" t="s">
        <v>576</v>
      </c>
      <c r="D19" s="338" t="s">
        <v>576</v>
      </c>
      <c r="E19" s="339" t="s">
        <v>576</v>
      </c>
      <c r="F19" s="339" t="s">
        <v>576</v>
      </c>
      <c r="G19" s="345"/>
      <c r="H19" s="225"/>
      <c r="I19" s="68">
        <v>14</v>
      </c>
      <c r="J19" s="335">
        <v>4</v>
      </c>
      <c r="K19" s="336" t="s">
        <v>321</v>
      </c>
      <c r="L19" s="354" t="s">
        <v>576</v>
      </c>
      <c r="M19" s="355" t="s">
        <v>576</v>
      </c>
      <c r="N19" s="356" t="s">
        <v>576</v>
      </c>
      <c r="O19" s="356" t="s">
        <v>576</v>
      </c>
      <c r="P19" s="357"/>
    </row>
    <row r="20" spans="1:16" ht="36.75" customHeight="1" x14ac:dyDescent="0.2">
      <c r="A20" s="335">
        <v>5</v>
      </c>
      <c r="B20" s="336" t="s">
        <v>220</v>
      </c>
      <c r="C20" s="337" t="s">
        <v>576</v>
      </c>
      <c r="D20" s="338" t="s">
        <v>576</v>
      </c>
      <c r="E20" s="339" t="s">
        <v>576</v>
      </c>
      <c r="F20" s="339" t="s">
        <v>576</v>
      </c>
      <c r="G20" s="345"/>
      <c r="H20" s="225"/>
      <c r="I20" s="68">
        <v>15</v>
      </c>
      <c r="J20" s="335">
        <v>5</v>
      </c>
      <c r="K20" s="336" t="s">
        <v>322</v>
      </c>
      <c r="L20" s="354" t="s">
        <v>576</v>
      </c>
      <c r="M20" s="355" t="s">
        <v>576</v>
      </c>
      <c r="N20" s="356" t="s">
        <v>576</v>
      </c>
      <c r="O20" s="356" t="s">
        <v>576</v>
      </c>
      <c r="P20" s="357"/>
    </row>
    <row r="21" spans="1:16" ht="36.75" customHeight="1" x14ac:dyDescent="0.2">
      <c r="A21" s="335">
        <v>6</v>
      </c>
      <c r="B21" s="336" t="s">
        <v>221</v>
      </c>
      <c r="C21" s="337" t="s">
        <v>576</v>
      </c>
      <c r="D21" s="338" t="s">
        <v>576</v>
      </c>
      <c r="E21" s="339" t="s">
        <v>576</v>
      </c>
      <c r="F21" s="339" t="s">
        <v>576</v>
      </c>
      <c r="G21" s="345"/>
      <c r="H21" s="225"/>
      <c r="I21" s="68">
        <v>16</v>
      </c>
      <c r="J21" s="335">
        <v>6</v>
      </c>
      <c r="K21" s="336" t="s">
        <v>323</v>
      </c>
      <c r="L21" s="354" t="s">
        <v>576</v>
      </c>
      <c r="M21" s="355" t="s">
        <v>576</v>
      </c>
      <c r="N21" s="356" t="s">
        <v>576</v>
      </c>
      <c r="O21" s="356" t="s">
        <v>576</v>
      </c>
      <c r="P21" s="357"/>
    </row>
    <row r="22" spans="1:16" ht="36.75" customHeight="1" x14ac:dyDescent="0.2">
      <c r="A22" s="335">
        <v>7</v>
      </c>
      <c r="B22" s="336" t="s">
        <v>222</v>
      </c>
      <c r="C22" s="337" t="s">
        <v>576</v>
      </c>
      <c r="D22" s="338" t="s">
        <v>576</v>
      </c>
      <c r="E22" s="339" t="s">
        <v>576</v>
      </c>
      <c r="F22" s="339" t="s">
        <v>576</v>
      </c>
      <c r="G22" s="345"/>
      <c r="H22" s="225"/>
      <c r="I22" s="68">
        <v>17</v>
      </c>
      <c r="J22" s="335">
        <v>7</v>
      </c>
      <c r="K22" s="336" t="s">
        <v>324</v>
      </c>
      <c r="L22" s="354" t="s">
        <v>576</v>
      </c>
      <c r="M22" s="355" t="s">
        <v>576</v>
      </c>
      <c r="N22" s="356" t="s">
        <v>576</v>
      </c>
      <c r="O22" s="356" t="s">
        <v>576</v>
      </c>
      <c r="P22" s="357"/>
    </row>
    <row r="23" spans="1:16" ht="36.75" customHeight="1" x14ac:dyDescent="0.2">
      <c r="A23" s="335">
        <v>8</v>
      </c>
      <c r="B23" s="336" t="s">
        <v>223</v>
      </c>
      <c r="C23" s="337" t="s">
        <v>576</v>
      </c>
      <c r="D23" s="338" t="s">
        <v>576</v>
      </c>
      <c r="E23" s="339" t="s">
        <v>576</v>
      </c>
      <c r="F23" s="339" t="s">
        <v>576</v>
      </c>
      <c r="G23" s="345"/>
      <c r="H23" s="225"/>
      <c r="I23" s="68">
        <v>18</v>
      </c>
      <c r="J23" s="335">
        <v>8</v>
      </c>
      <c r="K23" s="336" t="s">
        <v>325</v>
      </c>
      <c r="L23" s="354" t="s">
        <v>576</v>
      </c>
      <c r="M23" s="355" t="s">
        <v>576</v>
      </c>
      <c r="N23" s="356" t="s">
        <v>576</v>
      </c>
      <c r="O23" s="356" t="s">
        <v>576</v>
      </c>
      <c r="P23" s="357"/>
    </row>
    <row r="24" spans="1:16" ht="36.75" customHeight="1" x14ac:dyDescent="0.3">
      <c r="A24" s="466" t="s">
        <v>298</v>
      </c>
      <c r="B24" s="466"/>
      <c r="C24" s="466"/>
      <c r="D24" s="466"/>
      <c r="E24" s="466"/>
      <c r="F24" s="466"/>
      <c r="G24" s="466"/>
      <c r="H24" s="225"/>
      <c r="I24" s="68">
        <v>19</v>
      </c>
      <c r="J24" s="464" t="s">
        <v>299</v>
      </c>
      <c r="K24" s="464"/>
      <c r="L24" s="464"/>
      <c r="M24" s="464"/>
      <c r="N24" s="464"/>
      <c r="O24" s="464"/>
      <c r="P24" s="464"/>
    </row>
    <row r="25" spans="1:16" ht="36.75" customHeight="1" x14ac:dyDescent="0.2">
      <c r="A25" s="204" t="s">
        <v>519</v>
      </c>
      <c r="B25" s="204" t="s">
        <v>70</v>
      </c>
      <c r="C25" s="204" t="s">
        <v>69</v>
      </c>
      <c r="D25" s="205" t="s">
        <v>13</v>
      </c>
      <c r="E25" s="206" t="s">
        <v>14</v>
      </c>
      <c r="F25" s="206" t="s">
        <v>515</v>
      </c>
      <c r="G25" s="207" t="s">
        <v>196</v>
      </c>
      <c r="H25" s="225"/>
      <c r="I25" s="68">
        <v>20</v>
      </c>
      <c r="J25" s="352" t="s">
        <v>6</v>
      </c>
      <c r="K25" s="353"/>
      <c r="L25" s="352" t="s">
        <v>68</v>
      </c>
      <c r="M25" s="352" t="s">
        <v>21</v>
      </c>
      <c r="N25" s="352" t="s">
        <v>7</v>
      </c>
      <c r="O25" s="352" t="s">
        <v>515</v>
      </c>
      <c r="P25" s="352" t="s">
        <v>196</v>
      </c>
    </row>
    <row r="26" spans="1:16" ht="36.75" customHeight="1" x14ac:dyDescent="0.2">
      <c r="A26" s="335">
        <v>1</v>
      </c>
      <c r="B26" s="336" t="s">
        <v>204</v>
      </c>
      <c r="C26" s="358">
        <v>109</v>
      </c>
      <c r="D26" s="338">
        <v>35827</v>
      </c>
      <c r="E26" s="339" t="s">
        <v>563</v>
      </c>
      <c r="F26" s="339" t="s">
        <v>564</v>
      </c>
      <c r="G26" s="340"/>
      <c r="H26" s="225"/>
      <c r="I26" s="68">
        <v>21</v>
      </c>
      <c r="J26" s="347">
        <v>1</v>
      </c>
      <c r="K26" s="348" t="s">
        <v>300</v>
      </c>
      <c r="L26" s="349" t="s">
        <v>576</v>
      </c>
      <c r="M26" s="350" t="s">
        <v>576</v>
      </c>
      <c r="N26" s="351" t="s">
        <v>576</v>
      </c>
      <c r="O26" s="351" t="s">
        <v>576</v>
      </c>
      <c r="P26" s="357"/>
    </row>
    <row r="27" spans="1:16" ht="36.75" customHeight="1" x14ac:dyDescent="0.2">
      <c r="A27" s="335">
        <v>2</v>
      </c>
      <c r="B27" s="336" t="s">
        <v>205</v>
      </c>
      <c r="C27" s="358" t="s">
        <v>576</v>
      </c>
      <c r="D27" s="338" t="s">
        <v>576</v>
      </c>
      <c r="E27" s="339" t="s">
        <v>576</v>
      </c>
      <c r="F27" s="339" t="s">
        <v>576</v>
      </c>
      <c r="G27" s="340"/>
      <c r="H27" s="225"/>
      <c r="I27" s="68">
        <v>22</v>
      </c>
      <c r="J27" s="347">
        <v>2</v>
      </c>
      <c r="K27" s="348" t="s">
        <v>301</v>
      </c>
      <c r="L27" s="349" t="s">
        <v>576</v>
      </c>
      <c r="M27" s="350" t="s">
        <v>576</v>
      </c>
      <c r="N27" s="351" t="s">
        <v>576</v>
      </c>
      <c r="O27" s="351" t="s">
        <v>576</v>
      </c>
      <c r="P27" s="357"/>
    </row>
    <row r="28" spans="1:16" ht="36.75" customHeight="1" x14ac:dyDescent="0.2">
      <c r="A28" s="335">
        <v>3</v>
      </c>
      <c r="B28" s="336" t="s">
        <v>206</v>
      </c>
      <c r="C28" s="358" t="s">
        <v>576</v>
      </c>
      <c r="D28" s="338" t="s">
        <v>576</v>
      </c>
      <c r="E28" s="339" t="s">
        <v>576</v>
      </c>
      <c r="F28" s="339" t="s">
        <v>576</v>
      </c>
      <c r="G28" s="340"/>
      <c r="H28" s="225"/>
      <c r="I28" s="68">
        <v>23</v>
      </c>
      <c r="J28" s="347">
        <v>3</v>
      </c>
      <c r="K28" s="348" t="s">
        <v>302</v>
      </c>
      <c r="L28" s="349" t="s">
        <v>576</v>
      </c>
      <c r="M28" s="350" t="s">
        <v>576</v>
      </c>
      <c r="N28" s="351" t="s">
        <v>576</v>
      </c>
      <c r="O28" s="351" t="s">
        <v>576</v>
      </c>
      <c r="P28" s="357"/>
    </row>
    <row r="29" spans="1:16" ht="36.75" customHeight="1" x14ac:dyDescent="0.2">
      <c r="A29" s="335">
        <v>4</v>
      </c>
      <c r="B29" s="336" t="s">
        <v>207</v>
      </c>
      <c r="C29" s="358" t="s">
        <v>576</v>
      </c>
      <c r="D29" s="338" t="s">
        <v>576</v>
      </c>
      <c r="E29" s="339" t="s">
        <v>576</v>
      </c>
      <c r="F29" s="339" t="s">
        <v>576</v>
      </c>
      <c r="G29" s="340"/>
      <c r="H29" s="225"/>
      <c r="I29" s="68">
        <v>24</v>
      </c>
      <c r="J29" s="347">
        <v>4</v>
      </c>
      <c r="K29" s="348" t="s">
        <v>303</v>
      </c>
      <c r="L29" s="349" t="s">
        <v>576</v>
      </c>
      <c r="M29" s="350" t="s">
        <v>576</v>
      </c>
      <c r="N29" s="351" t="s">
        <v>576</v>
      </c>
      <c r="O29" s="351" t="s">
        <v>576</v>
      </c>
      <c r="P29" s="357"/>
    </row>
    <row r="30" spans="1:16" ht="36.75" customHeight="1" x14ac:dyDescent="0.2">
      <c r="A30" s="335">
        <v>5</v>
      </c>
      <c r="B30" s="336" t="s">
        <v>208</v>
      </c>
      <c r="C30" s="358" t="s">
        <v>576</v>
      </c>
      <c r="D30" s="338" t="s">
        <v>576</v>
      </c>
      <c r="E30" s="339" t="s">
        <v>576</v>
      </c>
      <c r="F30" s="339" t="s">
        <v>576</v>
      </c>
      <c r="G30" s="340"/>
      <c r="H30" s="225"/>
      <c r="I30" s="68">
        <v>25</v>
      </c>
      <c r="J30" s="347">
        <v>5</v>
      </c>
      <c r="K30" s="348" t="s">
        <v>304</v>
      </c>
      <c r="L30" s="349" t="s">
        <v>576</v>
      </c>
      <c r="M30" s="350" t="s">
        <v>576</v>
      </c>
      <c r="N30" s="351" t="s">
        <v>576</v>
      </c>
      <c r="O30" s="351" t="s">
        <v>576</v>
      </c>
      <c r="P30" s="357"/>
    </row>
    <row r="31" spans="1:16" ht="36.75" customHeight="1" x14ac:dyDescent="0.2">
      <c r="A31" s="335">
        <v>6</v>
      </c>
      <c r="B31" s="336" t="s">
        <v>209</v>
      </c>
      <c r="C31" s="358" t="s">
        <v>576</v>
      </c>
      <c r="D31" s="338" t="s">
        <v>576</v>
      </c>
      <c r="E31" s="339" t="s">
        <v>576</v>
      </c>
      <c r="F31" s="339" t="s">
        <v>576</v>
      </c>
      <c r="G31" s="340"/>
      <c r="H31" s="225"/>
      <c r="J31" s="347">
        <v>6</v>
      </c>
      <c r="K31" s="348" t="s">
        <v>305</v>
      </c>
      <c r="L31" s="349" t="s">
        <v>576</v>
      </c>
      <c r="M31" s="350" t="s">
        <v>576</v>
      </c>
      <c r="N31" s="351" t="s">
        <v>576</v>
      </c>
      <c r="O31" s="351" t="s">
        <v>576</v>
      </c>
      <c r="P31" s="357"/>
    </row>
    <row r="32" spans="1:16" ht="36.75" customHeight="1" x14ac:dyDescent="0.2">
      <c r="A32" s="335">
        <v>7</v>
      </c>
      <c r="B32" s="336" t="s">
        <v>210</v>
      </c>
      <c r="C32" s="358" t="s">
        <v>576</v>
      </c>
      <c r="D32" s="338" t="s">
        <v>576</v>
      </c>
      <c r="E32" s="339" t="s">
        <v>576</v>
      </c>
      <c r="F32" s="339" t="s">
        <v>576</v>
      </c>
      <c r="G32" s="340"/>
      <c r="H32" s="225"/>
      <c r="J32" s="347">
        <v>7</v>
      </c>
      <c r="K32" s="348" t="s">
        <v>306</v>
      </c>
      <c r="L32" s="349" t="s">
        <v>576</v>
      </c>
      <c r="M32" s="350" t="s">
        <v>576</v>
      </c>
      <c r="N32" s="351" t="s">
        <v>576</v>
      </c>
      <c r="O32" s="351" t="s">
        <v>576</v>
      </c>
      <c r="P32" s="357"/>
    </row>
    <row r="33" spans="1:16" ht="36.75" customHeight="1" x14ac:dyDescent="0.2">
      <c r="A33" s="335">
        <v>8</v>
      </c>
      <c r="B33" s="336" t="s">
        <v>211</v>
      </c>
      <c r="C33" s="358" t="s">
        <v>576</v>
      </c>
      <c r="D33" s="338" t="s">
        <v>576</v>
      </c>
      <c r="E33" s="339" t="s">
        <v>576</v>
      </c>
      <c r="F33" s="339" t="s">
        <v>576</v>
      </c>
      <c r="G33" s="340"/>
      <c r="H33" s="225"/>
      <c r="J33" s="347">
        <v>8</v>
      </c>
      <c r="K33" s="348" t="s">
        <v>307</v>
      </c>
      <c r="L33" s="349" t="s">
        <v>576</v>
      </c>
      <c r="M33" s="350" t="s">
        <v>576</v>
      </c>
      <c r="N33" s="351" t="s">
        <v>576</v>
      </c>
      <c r="O33" s="351" t="s">
        <v>576</v>
      </c>
      <c r="P33" s="357"/>
    </row>
    <row r="34" spans="1:16" ht="36.75" customHeight="1" x14ac:dyDescent="0.3">
      <c r="A34" s="466" t="s">
        <v>514</v>
      </c>
      <c r="B34" s="466"/>
      <c r="C34" s="466"/>
      <c r="D34" s="466"/>
      <c r="E34" s="466"/>
      <c r="F34" s="466"/>
      <c r="G34" s="466"/>
      <c r="H34" s="227"/>
      <c r="J34" s="464" t="s">
        <v>326</v>
      </c>
      <c r="K34" s="464"/>
      <c r="L34" s="464"/>
      <c r="M34" s="464"/>
      <c r="N34" s="464"/>
      <c r="O34" s="464"/>
      <c r="P34" s="464"/>
    </row>
    <row r="35" spans="1:16" ht="36.75" customHeight="1" x14ac:dyDescent="0.2">
      <c r="A35" s="204" t="s">
        <v>519</v>
      </c>
      <c r="B35" s="204" t="s">
        <v>70</v>
      </c>
      <c r="C35" s="204" t="s">
        <v>69</v>
      </c>
      <c r="D35" s="205" t="s">
        <v>13</v>
      </c>
      <c r="E35" s="206" t="s">
        <v>14</v>
      </c>
      <c r="F35" s="206" t="s">
        <v>515</v>
      </c>
      <c r="G35" s="207" t="s">
        <v>196</v>
      </c>
      <c r="H35" s="228"/>
      <c r="J35" s="352" t="s">
        <v>6</v>
      </c>
      <c r="K35" s="353"/>
      <c r="L35" s="352" t="s">
        <v>68</v>
      </c>
      <c r="M35" s="352" t="s">
        <v>21</v>
      </c>
      <c r="N35" s="352" t="s">
        <v>7</v>
      </c>
      <c r="O35" s="352" t="s">
        <v>515</v>
      </c>
      <c r="P35" s="352" t="s">
        <v>196</v>
      </c>
    </row>
    <row r="36" spans="1:16" ht="36.75" customHeight="1" x14ac:dyDescent="0.2">
      <c r="A36" s="335">
        <v>1</v>
      </c>
      <c r="B36" s="336" t="s">
        <v>391</v>
      </c>
      <c r="C36" s="358" t="s">
        <v>576</v>
      </c>
      <c r="D36" s="338" t="s">
        <v>576</v>
      </c>
      <c r="E36" s="339" t="s">
        <v>576</v>
      </c>
      <c r="F36" s="339" t="s">
        <v>576</v>
      </c>
      <c r="G36" s="340"/>
      <c r="H36" s="229"/>
      <c r="J36" s="335">
        <v>1</v>
      </c>
      <c r="K36" s="336" t="s">
        <v>327</v>
      </c>
      <c r="L36" s="354" t="s">
        <v>576</v>
      </c>
      <c r="M36" s="355" t="s">
        <v>576</v>
      </c>
      <c r="N36" s="344" t="s">
        <v>576</v>
      </c>
      <c r="O36" s="356" t="s">
        <v>576</v>
      </c>
      <c r="P36" s="357"/>
    </row>
    <row r="37" spans="1:16" ht="36.75" customHeight="1" x14ac:dyDescent="0.2">
      <c r="A37" s="335">
        <v>2</v>
      </c>
      <c r="B37" s="336" t="s">
        <v>392</v>
      </c>
      <c r="C37" s="358" t="s">
        <v>576</v>
      </c>
      <c r="D37" s="338" t="s">
        <v>576</v>
      </c>
      <c r="E37" s="339" t="s">
        <v>576</v>
      </c>
      <c r="F37" s="339" t="s">
        <v>576</v>
      </c>
      <c r="G37" s="340"/>
      <c r="H37" s="230"/>
      <c r="J37" s="335">
        <v>2</v>
      </c>
      <c r="K37" s="336" t="s">
        <v>328</v>
      </c>
      <c r="L37" s="354" t="s">
        <v>576</v>
      </c>
      <c r="M37" s="355" t="s">
        <v>576</v>
      </c>
      <c r="N37" s="344" t="s">
        <v>576</v>
      </c>
      <c r="O37" s="356" t="s">
        <v>576</v>
      </c>
      <c r="P37" s="357"/>
    </row>
    <row r="38" spans="1:16" ht="36.75" customHeight="1" x14ac:dyDescent="0.2">
      <c r="A38" s="335">
        <v>3</v>
      </c>
      <c r="B38" s="336" t="s">
        <v>393</v>
      </c>
      <c r="C38" s="358" t="s">
        <v>576</v>
      </c>
      <c r="D38" s="338" t="s">
        <v>576</v>
      </c>
      <c r="E38" s="339" t="s">
        <v>576</v>
      </c>
      <c r="F38" s="339" t="s">
        <v>576</v>
      </c>
      <c r="G38" s="340"/>
      <c r="H38" s="230"/>
      <c r="J38" s="335">
        <v>3</v>
      </c>
      <c r="K38" s="336" t="s">
        <v>329</v>
      </c>
      <c r="L38" s="354" t="s">
        <v>576</v>
      </c>
      <c r="M38" s="355" t="s">
        <v>576</v>
      </c>
      <c r="N38" s="344" t="s">
        <v>576</v>
      </c>
      <c r="O38" s="356" t="s">
        <v>576</v>
      </c>
      <c r="P38" s="357"/>
    </row>
    <row r="39" spans="1:16" ht="36.75" customHeight="1" x14ac:dyDescent="0.2">
      <c r="A39" s="335">
        <v>4</v>
      </c>
      <c r="B39" s="336" t="s">
        <v>394</v>
      </c>
      <c r="C39" s="358" t="s">
        <v>576</v>
      </c>
      <c r="D39" s="338" t="s">
        <v>576</v>
      </c>
      <c r="E39" s="339" t="s">
        <v>576</v>
      </c>
      <c r="F39" s="339" t="s">
        <v>576</v>
      </c>
      <c r="G39" s="340"/>
      <c r="H39" s="230"/>
      <c r="J39" s="335">
        <v>4</v>
      </c>
      <c r="K39" s="336" t="s">
        <v>330</v>
      </c>
      <c r="L39" s="354" t="s">
        <v>576</v>
      </c>
      <c r="M39" s="355" t="s">
        <v>576</v>
      </c>
      <c r="N39" s="344" t="s">
        <v>576</v>
      </c>
      <c r="O39" s="356" t="s">
        <v>576</v>
      </c>
      <c r="P39" s="357"/>
    </row>
    <row r="40" spans="1:16" ht="36.75" customHeight="1" x14ac:dyDescent="0.2">
      <c r="A40" s="335">
        <v>5</v>
      </c>
      <c r="B40" s="336" t="s">
        <v>395</v>
      </c>
      <c r="C40" s="358" t="s">
        <v>576</v>
      </c>
      <c r="D40" s="338" t="s">
        <v>576</v>
      </c>
      <c r="E40" s="339" t="s">
        <v>576</v>
      </c>
      <c r="F40" s="339" t="s">
        <v>576</v>
      </c>
      <c r="G40" s="340"/>
      <c r="H40" s="230"/>
      <c r="J40" s="335">
        <v>5</v>
      </c>
      <c r="K40" s="336" t="s">
        <v>331</v>
      </c>
      <c r="L40" s="354" t="s">
        <v>576</v>
      </c>
      <c r="M40" s="355" t="s">
        <v>576</v>
      </c>
      <c r="N40" s="344" t="s">
        <v>576</v>
      </c>
      <c r="O40" s="356" t="s">
        <v>576</v>
      </c>
      <c r="P40" s="357"/>
    </row>
    <row r="41" spans="1:16" ht="36.75" customHeight="1" x14ac:dyDescent="0.2">
      <c r="A41" s="335">
        <v>6</v>
      </c>
      <c r="B41" s="336" t="s">
        <v>396</v>
      </c>
      <c r="C41" s="358" t="s">
        <v>576</v>
      </c>
      <c r="D41" s="338" t="s">
        <v>576</v>
      </c>
      <c r="E41" s="339" t="s">
        <v>576</v>
      </c>
      <c r="F41" s="339" t="s">
        <v>576</v>
      </c>
      <c r="G41" s="340"/>
      <c r="H41" s="230"/>
      <c r="J41" s="335">
        <v>6</v>
      </c>
      <c r="K41" s="336" t="s">
        <v>332</v>
      </c>
      <c r="L41" s="354" t="s">
        <v>576</v>
      </c>
      <c r="M41" s="355" t="s">
        <v>576</v>
      </c>
      <c r="N41" s="344" t="s">
        <v>576</v>
      </c>
      <c r="O41" s="356" t="s">
        <v>576</v>
      </c>
      <c r="P41" s="357"/>
    </row>
    <row r="42" spans="1:16" ht="36.75" customHeight="1" x14ac:dyDescent="0.2">
      <c r="A42" s="335">
        <v>7</v>
      </c>
      <c r="B42" s="336" t="s">
        <v>397</v>
      </c>
      <c r="C42" s="358" t="s">
        <v>576</v>
      </c>
      <c r="D42" s="338" t="s">
        <v>576</v>
      </c>
      <c r="E42" s="339" t="s">
        <v>576</v>
      </c>
      <c r="F42" s="339" t="s">
        <v>576</v>
      </c>
      <c r="G42" s="340"/>
      <c r="H42" s="230"/>
      <c r="J42" s="335">
        <v>7</v>
      </c>
      <c r="K42" s="336" t="s">
        <v>333</v>
      </c>
      <c r="L42" s="354" t="s">
        <v>576</v>
      </c>
      <c r="M42" s="355" t="s">
        <v>576</v>
      </c>
      <c r="N42" s="344" t="s">
        <v>576</v>
      </c>
      <c r="O42" s="356" t="s">
        <v>576</v>
      </c>
      <c r="P42" s="357"/>
    </row>
    <row r="43" spans="1:16" ht="36.75" customHeight="1" x14ac:dyDescent="0.2">
      <c r="A43" s="335">
        <v>8</v>
      </c>
      <c r="B43" s="336" t="s">
        <v>398</v>
      </c>
      <c r="C43" s="358" t="s">
        <v>576</v>
      </c>
      <c r="D43" s="338" t="s">
        <v>576</v>
      </c>
      <c r="E43" s="339" t="s">
        <v>576</v>
      </c>
      <c r="F43" s="339" t="s">
        <v>576</v>
      </c>
      <c r="G43" s="340"/>
      <c r="H43" s="230"/>
      <c r="J43" s="335">
        <v>8</v>
      </c>
      <c r="K43" s="336" t="s">
        <v>334</v>
      </c>
      <c r="L43" s="354" t="s">
        <v>576</v>
      </c>
      <c r="M43" s="355" t="s">
        <v>576</v>
      </c>
      <c r="N43" s="344" t="s">
        <v>576</v>
      </c>
      <c r="O43" s="356" t="s">
        <v>576</v>
      </c>
      <c r="P43" s="357"/>
    </row>
    <row r="44" spans="1:16" ht="36.75" customHeight="1" x14ac:dyDescent="0.3">
      <c r="A44" s="465" t="s">
        <v>520</v>
      </c>
      <c r="B44" s="465"/>
      <c r="C44" s="465"/>
      <c r="D44" s="465"/>
      <c r="E44" s="465"/>
      <c r="F44" s="465"/>
      <c r="G44" s="465"/>
      <c r="H44" s="230"/>
      <c r="J44" s="464" t="s">
        <v>494</v>
      </c>
      <c r="K44" s="464"/>
      <c r="L44" s="464"/>
      <c r="M44" s="464"/>
      <c r="N44" s="464"/>
      <c r="O44" s="464"/>
      <c r="P44" s="464"/>
    </row>
    <row r="45" spans="1:16" ht="36.75" customHeight="1" x14ac:dyDescent="0.2">
      <c r="A45" s="204" t="s">
        <v>519</v>
      </c>
      <c r="B45" s="204" t="s">
        <v>70</v>
      </c>
      <c r="C45" s="204" t="s">
        <v>69</v>
      </c>
      <c r="D45" s="205" t="s">
        <v>13</v>
      </c>
      <c r="E45" s="206" t="s">
        <v>14</v>
      </c>
      <c r="F45" s="206" t="s">
        <v>515</v>
      </c>
      <c r="G45" s="204" t="s">
        <v>196</v>
      </c>
      <c r="H45" s="228"/>
      <c r="J45" s="352" t="s">
        <v>6</v>
      </c>
      <c r="K45" s="353"/>
      <c r="L45" s="352" t="s">
        <v>68</v>
      </c>
      <c r="M45" s="352" t="s">
        <v>21</v>
      </c>
      <c r="N45" s="352" t="s">
        <v>7</v>
      </c>
      <c r="O45" s="352" t="s">
        <v>515</v>
      </c>
      <c r="P45" s="352" t="s">
        <v>196</v>
      </c>
    </row>
    <row r="46" spans="1:16" ht="36.75" customHeight="1" x14ac:dyDescent="0.2">
      <c r="A46" s="335">
        <v>1</v>
      </c>
      <c r="B46" s="336" t="s">
        <v>521</v>
      </c>
      <c r="C46" s="337" t="s">
        <v>576</v>
      </c>
      <c r="D46" s="338" t="s">
        <v>576</v>
      </c>
      <c r="E46" s="339" t="s">
        <v>576</v>
      </c>
      <c r="F46" s="339" t="s">
        <v>576</v>
      </c>
      <c r="G46" s="345"/>
      <c r="H46" s="229"/>
      <c r="J46" s="347">
        <v>1</v>
      </c>
      <c r="K46" s="348" t="s">
        <v>415</v>
      </c>
      <c r="L46" s="349" t="s">
        <v>576</v>
      </c>
      <c r="M46" s="350" t="s">
        <v>576</v>
      </c>
      <c r="N46" s="351" t="s">
        <v>576</v>
      </c>
      <c r="O46" s="351" t="s">
        <v>576</v>
      </c>
      <c r="P46" s="357"/>
    </row>
    <row r="47" spans="1:16" ht="36.75" customHeight="1" x14ac:dyDescent="0.2">
      <c r="A47" s="335">
        <v>2</v>
      </c>
      <c r="B47" s="336" t="s">
        <v>522</v>
      </c>
      <c r="C47" s="337" t="s">
        <v>576</v>
      </c>
      <c r="D47" s="338" t="s">
        <v>576</v>
      </c>
      <c r="E47" s="339" t="s">
        <v>576</v>
      </c>
      <c r="F47" s="339" t="s">
        <v>576</v>
      </c>
      <c r="G47" s="345"/>
      <c r="H47" s="230"/>
      <c r="J47" s="347">
        <v>2</v>
      </c>
      <c r="K47" s="348" t="s">
        <v>416</v>
      </c>
      <c r="L47" s="349" t="s">
        <v>576</v>
      </c>
      <c r="M47" s="350" t="s">
        <v>576</v>
      </c>
      <c r="N47" s="351" t="s">
        <v>576</v>
      </c>
      <c r="O47" s="351" t="s">
        <v>576</v>
      </c>
      <c r="P47" s="357"/>
    </row>
    <row r="48" spans="1:16" ht="36.75" customHeight="1" x14ac:dyDescent="0.2">
      <c r="A48" s="335">
        <v>3</v>
      </c>
      <c r="B48" s="336" t="s">
        <v>523</v>
      </c>
      <c r="C48" s="337" t="s">
        <v>576</v>
      </c>
      <c r="D48" s="338" t="s">
        <v>576</v>
      </c>
      <c r="E48" s="339" t="s">
        <v>576</v>
      </c>
      <c r="F48" s="339" t="s">
        <v>576</v>
      </c>
      <c r="G48" s="345"/>
      <c r="H48" s="230"/>
      <c r="J48" s="347">
        <v>3</v>
      </c>
      <c r="K48" s="348" t="s">
        <v>417</v>
      </c>
      <c r="L48" s="349" t="s">
        <v>576</v>
      </c>
      <c r="M48" s="350" t="s">
        <v>576</v>
      </c>
      <c r="N48" s="351" t="s">
        <v>576</v>
      </c>
      <c r="O48" s="351" t="s">
        <v>576</v>
      </c>
      <c r="P48" s="357"/>
    </row>
    <row r="49" spans="1:16" ht="36.75" customHeight="1" x14ac:dyDescent="0.2">
      <c r="A49" s="335">
        <v>4</v>
      </c>
      <c r="B49" s="336" t="s">
        <v>524</v>
      </c>
      <c r="C49" s="337" t="s">
        <v>576</v>
      </c>
      <c r="D49" s="338" t="s">
        <v>576</v>
      </c>
      <c r="E49" s="339" t="s">
        <v>576</v>
      </c>
      <c r="F49" s="339" t="s">
        <v>576</v>
      </c>
      <c r="G49" s="345"/>
      <c r="H49" s="230"/>
      <c r="J49" s="347">
        <v>4</v>
      </c>
      <c r="K49" s="348" t="s">
        <v>418</v>
      </c>
      <c r="L49" s="349" t="s">
        <v>576</v>
      </c>
      <c r="M49" s="350" t="s">
        <v>576</v>
      </c>
      <c r="N49" s="351" t="s">
        <v>576</v>
      </c>
      <c r="O49" s="351" t="s">
        <v>576</v>
      </c>
      <c r="P49" s="357"/>
    </row>
    <row r="50" spans="1:16" ht="36.75" customHeight="1" x14ac:dyDescent="0.2">
      <c r="A50" s="335">
        <v>5</v>
      </c>
      <c r="B50" s="336" t="s">
        <v>525</v>
      </c>
      <c r="C50" s="337" t="s">
        <v>576</v>
      </c>
      <c r="D50" s="338" t="s">
        <v>576</v>
      </c>
      <c r="E50" s="339" t="s">
        <v>576</v>
      </c>
      <c r="F50" s="339" t="s">
        <v>576</v>
      </c>
      <c r="G50" s="345"/>
      <c r="H50" s="230"/>
      <c r="J50" s="347">
        <v>5</v>
      </c>
      <c r="K50" s="348" t="s">
        <v>419</v>
      </c>
      <c r="L50" s="349" t="s">
        <v>576</v>
      </c>
      <c r="M50" s="350" t="s">
        <v>576</v>
      </c>
      <c r="N50" s="351" t="s">
        <v>576</v>
      </c>
      <c r="O50" s="351" t="s">
        <v>576</v>
      </c>
      <c r="P50" s="357"/>
    </row>
    <row r="51" spans="1:16" ht="36.75" customHeight="1" x14ac:dyDescent="0.2">
      <c r="A51" s="335">
        <v>6</v>
      </c>
      <c r="B51" s="336" t="s">
        <v>526</v>
      </c>
      <c r="C51" s="337" t="s">
        <v>576</v>
      </c>
      <c r="D51" s="338" t="s">
        <v>576</v>
      </c>
      <c r="E51" s="339" t="s">
        <v>576</v>
      </c>
      <c r="F51" s="339" t="s">
        <v>576</v>
      </c>
      <c r="G51" s="345"/>
      <c r="H51" s="230"/>
      <c r="J51" s="347">
        <v>6</v>
      </c>
      <c r="K51" s="348" t="s">
        <v>420</v>
      </c>
      <c r="L51" s="349" t="s">
        <v>576</v>
      </c>
      <c r="M51" s="350" t="s">
        <v>576</v>
      </c>
      <c r="N51" s="351" t="s">
        <v>576</v>
      </c>
      <c r="O51" s="351" t="s">
        <v>576</v>
      </c>
      <c r="P51" s="357"/>
    </row>
    <row r="52" spans="1:16" ht="36.75" customHeight="1" x14ac:dyDescent="0.2">
      <c r="A52" s="335">
        <v>7</v>
      </c>
      <c r="B52" s="336" t="s">
        <v>527</v>
      </c>
      <c r="C52" s="337" t="s">
        <v>576</v>
      </c>
      <c r="D52" s="338" t="s">
        <v>576</v>
      </c>
      <c r="E52" s="339" t="s">
        <v>576</v>
      </c>
      <c r="F52" s="339" t="s">
        <v>576</v>
      </c>
      <c r="G52" s="345"/>
      <c r="H52" s="230"/>
      <c r="J52" s="347">
        <v>7</v>
      </c>
      <c r="K52" s="348" t="s">
        <v>421</v>
      </c>
      <c r="L52" s="349" t="s">
        <v>576</v>
      </c>
      <c r="M52" s="350" t="s">
        <v>576</v>
      </c>
      <c r="N52" s="351" t="s">
        <v>576</v>
      </c>
      <c r="O52" s="351" t="s">
        <v>576</v>
      </c>
      <c r="P52" s="357"/>
    </row>
    <row r="53" spans="1:16" ht="36.75" customHeight="1" x14ac:dyDescent="0.2">
      <c r="A53" s="335">
        <v>8</v>
      </c>
      <c r="B53" s="336" t="s">
        <v>528</v>
      </c>
      <c r="C53" s="337" t="s">
        <v>576</v>
      </c>
      <c r="D53" s="338" t="s">
        <v>576</v>
      </c>
      <c r="E53" s="339" t="s">
        <v>576</v>
      </c>
      <c r="F53" s="339" t="s">
        <v>576</v>
      </c>
      <c r="G53" s="345"/>
      <c r="H53" s="230"/>
      <c r="J53" s="347">
        <v>8</v>
      </c>
      <c r="K53" s="348" t="s">
        <v>422</v>
      </c>
      <c r="L53" s="349" t="s">
        <v>576</v>
      </c>
      <c r="M53" s="350" t="s">
        <v>576</v>
      </c>
      <c r="N53" s="351" t="s">
        <v>576</v>
      </c>
      <c r="O53" s="351" t="s">
        <v>576</v>
      </c>
      <c r="P53" s="357"/>
    </row>
    <row r="54" spans="1:16" ht="36.75" customHeight="1" x14ac:dyDescent="0.2">
      <c r="A54" s="465" t="s">
        <v>495</v>
      </c>
      <c r="B54" s="465"/>
      <c r="C54" s="465"/>
      <c r="D54" s="465"/>
      <c r="E54" s="465"/>
      <c r="F54" s="465"/>
      <c r="G54" s="465"/>
      <c r="H54" s="230"/>
      <c r="J54" s="230"/>
      <c r="K54" s="230"/>
      <c r="L54" s="230"/>
      <c r="M54" s="230"/>
      <c r="N54" s="230"/>
      <c r="O54" s="230"/>
      <c r="P54" s="230"/>
    </row>
    <row r="55" spans="1:16" ht="36.75" customHeight="1" x14ac:dyDescent="0.2">
      <c r="A55" s="204" t="s">
        <v>519</v>
      </c>
      <c r="B55" s="204" t="s">
        <v>70</v>
      </c>
      <c r="C55" s="204" t="s">
        <v>69</v>
      </c>
      <c r="D55" s="205" t="s">
        <v>13</v>
      </c>
      <c r="E55" s="206" t="s">
        <v>14</v>
      </c>
      <c r="F55" s="206" t="s">
        <v>515</v>
      </c>
      <c r="G55" s="204" t="s">
        <v>196</v>
      </c>
      <c r="H55" s="228"/>
      <c r="J55" s="230"/>
      <c r="K55" s="230"/>
      <c r="L55" s="230"/>
      <c r="M55" s="230"/>
      <c r="N55" s="230"/>
      <c r="O55" s="230"/>
      <c r="P55" s="230"/>
    </row>
    <row r="56" spans="1:16" ht="102.75" customHeight="1" x14ac:dyDescent="0.2">
      <c r="A56" s="335">
        <v>1</v>
      </c>
      <c r="B56" s="336" t="s">
        <v>440</v>
      </c>
      <c r="C56" s="319" t="s">
        <v>576</v>
      </c>
      <c r="D56" s="359" t="s">
        <v>576</v>
      </c>
      <c r="E56" s="360" t="s">
        <v>576</v>
      </c>
      <c r="F56" s="339" t="s">
        <v>576</v>
      </c>
      <c r="G56" s="345"/>
      <c r="H56" s="229"/>
      <c r="J56" s="230"/>
      <c r="K56" s="230"/>
      <c r="L56" s="230"/>
      <c r="M56" s="230"/>
      <c r="N56" s="230"/>
      <c r="O56" s="230"/>
      <c r="P56" s="230"/>
    </row>
    <row r="57" spans="1:16" ht="102.75" customHeight="1" x14ac:dyDescent="0.2">
      <c r="A57" s="335">
        <v>2</v>
      </c>
      <c r="B57" s="336" t="s">
        <v>441</v>
      </c>
      <c r="C57" s="319" t="s">
        <v>576</v>
      </c>
      <c r="D57" s="359" t="s">
        <v>576</v>
      </c>
      <c r="E57" s="360" t="s">
        <v>576</v>
      </c>
      <c r="F57" s="339" t="s">
        <v>576</v>
      </c>
      <c r="G57" s="345"/>
      <c r="H57" s="230"/>
      <c r="J57" s="230"/>
      <c r="K57" s="230"/>
      <c r="L57" s="230"/>
      <c r="M57" s="230"/>
      <c r="N57" s="230"/>
      <c r="O57" s="230"/>
      <c r="P57" s="230"/>
    </row>
    <row r="58" spans="1:16" ht="102.75" customHeight="1" x14ac:dyDescent="0.2">
      <c r="A58" s="335">
        <v>3</v>
      </c>
      <c r="B58" s="336" t="s">
        <v>442</v>
      </c>
      <c r="C58" s="319" t="s">
        <v>576</v>
      </c>
      <c r="D58" s="359" t="s">
        <v>576</v>
      </c>
      <c r="E58" s="360" t="s">
        <v>576</v>
      </c>
      <c r="F58" s="339" t="s">
        <v>576</v>
      </c>
      <c r="G58" s="345"/>
      <c r="H58" s="230"/>
      <c r="I58" s="230"/>
      <c r="J58" s="230"/>
      <c r="K58" s="230"/>
      <c r="L58" s="230"/>
      <c r="M58" s="230"/>
      <c r="N58" s="230"/>
      <c r="O58" s="230"/>
      <c r="P58" s="230"/>
    </row>
    <row r="59" spans="1:16" ht="102.75" customHeight="1" x14ac:dyDescent="0.2">
      <c r="A59" s="335">
        <v>4</v>
      </c>
      <c r="B59" s="336" t="s">
        <v>443</v>
      </c>
      <c r="C59" s="319" t="s">
        <v>576</v>
      </c>
      <c r="D59" s="359" t="s">
        <v>576</v>
      </c>
      <c r="E59" s="360" t="s">
        <v>576</v>
      </c>
      <c r="F59" s="339" t="s">
        <v>576</v>
      </c>
      <c r="G59" s="345"/>
      <c r="H59" s="230"/>
      <c r="I59" s="230"/>
      <c r="J59" s="230"/>
      <c r="K59" s="230"/>
      <c r="L59" s="230"/>
      <c r="M59" s="230"/>
      <c r="N59" s="230"/>
      <c r="O59" s="230"/>
      <c r="P59" s="230"/>
    </row>
    <row r="60" spans="1:16" ht="102.75" customHeight="1" x14ac:dyDescent="0.2">
      <c r="A60" s="335">
        <v>5</v>
      </c>
      <c r="B60" s="336" t="s">
        <v>444</v>
      </c>
      <c r="C60" s="319" t="s">
        <v>576</v>
      </c>
      <c r="D60" s="359" t="s">
        <v>576</v>
      </c>
      <c r="E60" s="360" t="s">
        <v>576</v>
      </c>
      <c r="F60" s="339" t="s">
        <v>576</v>
      </c>
      <c r="G60" s="345"/>
      <c r="H60" s="230"/>
      <c r="J60" s="230"/>
      <c r="K60" s="230"/>
      <c r="L60" s="230"/>
      <c r="M60" s="230"/>
      <c r="N60" s="230"/>
      <c r="O60" s="230"/>
      <c r="P60" s="230"/>
    </row>
    <row r="61" spans="1:16" ht="102.75" customHeight="1" x14ac:dyDescent="0.2">
      <c r="A61" s="335">
        <v>6</v>
      </c>
      <c r="B61" s="336" t="s">
        <v>445</v>
      </c>
      <c r="C61" s="319" t="s">
        <v>576</v>
      </c>
      <c r="D61" s="359" t="s">
        <v>576</v>
      </c>
      <c r="E61" s="360" t="s">
        <v>576</v>
      </c>
      <c r="F61" s="339" t="s">
        <v>576</v>
      </c>
      <c r="G61" s="345"/>
      <c r="H61" s="230"/>
      <c r="J61" s="230"/>
      <c r="K61" s="230"/>
      <c r="L61" s="230"/>
      <c r="M61" s="230"/>
      <c r="N61" s="230"/>
      <c r="O61" s="230"/>
      <c r="P61" s="230"/>
    </row>
    <row r="62" spans="1:16" ht="102.75" customHeight="1" x14ac:dyDescent="0.2">
      <c r="A62" s="335">
        <v>7</v>
      </c>
      <c r="B62" s="336" t="s">
        <v>446</v>
      </c>
      <c r="C62" s="319" t="s">
        <v>576</v>
      </c>
      <c r="D62" s="359" t="s">
        <v>576</v>
      </c>
      <c r="E62" s="360" t="s">
        <v>576</v>
      </c>
      <c r="F62" s="339" t="s">
        <v>576</v>
      </c>
      <c r="G62" s="345"/>
      <c r="H62" s="230"/>
      <c r="J62" s="230"/>
      <c r="K62" s="230"/>
      <c r="L62" s="230"/>
      <c r="M62" s="230"/>
      <c r="N62" s="230"/>
      <c r="O62" s="230"/>
      <c r="P62" s="230"/>
    </row>
    <row r="63" spans="1:16" ht="102.75" customHeight="1" x14ac:dyDescent="0.2">
      <c r="A63" s="335">
        <v>8</v>
      </c>
      <c r="B63" s="336" t="s">
        <v>447</v>
      </c>
      <c r="C63" s="319" t="s">
        <v>576</v>
      </c>
      <c r="D63" s="359" t="s">
        <v>576</v>
      </c>
      <c r="E63" s="360" t="s">
        <v>576</v>
      </c>
      <c r="F63" s="339" t="s">
        <v>576</v>
      </c>
      <c r="G63" s="345"/>
      <c r="H63" s="228"/>
      <c r="J63" s="230"/>
      <c r="K63" s="230"/>
      <c r="L63" s="230"/>
      <c r="M63" s="230"/>
      <c r="N63" s="230"/>
      <c r="O63" s="230"/>
      <c r="P63" s="230"/>
    </row>
    <row r="64" spans="1:16" ht="36.75" customHeight="1" x14ac:dyDescent="0.2"/>
    <row r="65" ht="36.75" customHeight="1" x14ac:dyDescent="0.2"/>
    <row r="66" ht="36.75" customHeight="1" x14ac:dyDescent="0.2"/>
  </sheetData>
  <mergeCells count="14">
    <mergeCell ref="A54:G54"/>
    <mergeCell ref="A34:G34"/>
    <mergeCell ref="J44:P44"/>
    <mergeCell ref="J34:P34"/>
    <mergeCell ref="A4:G4"/>
    <mergeCell ref="A14:G14"/>
    <mergeCell ref="A24:G24"/>
    <mergeCell ref="A44:G44"/>
    <mergeCell ref="J24:P24"/>
    <mergeCell ref="A1:P1"/>
    <mergeCell ref="A2:P2"/>
    <mergeCell ref="A3:P3"/>
    <mergeCell ref="J14:P14"/>
    <mergeCell ref="J4:P4"/>
  </mergeCells>
  <pageMargins left="0.7" right="0.7" top="0.75" bottom="0.75" header="0.3" footer="0.3"/>
  <pageSetup paperSize="9" scale="37" fitToHeight="0" orientation="portrait" r:id="rId1"/>
  <rowBreaks count="1" manualBreakCount="1">
    <brk id="5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0"/>
  <sheetViews>
    <sheetView view="pageBreakPreview" zoomScale="80" zoomScaleNormal="100" zoomScaleSheetLayoutView="80" workbookViewId="0">
      <selection activeCell="E9" sqref="E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6.85546875" style="52" customWidth="1"/>
    <col min="15" max="15" width="14.4257812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c r="P1" s="461"/>
      <c r="T1" s="247">
        <v>1160</v>
      </c>
      <c r="U1" s="246">
        <v>100</v>
      </c>
    </row>
    <row r="2" spans="1:21" s="10" customFormat="1" ht="24.75" customHeight="1" x14ac:dyDescent="0.2">
      <c r="A2" s="481" t="str">
        <f>'YARIŞMA BİLGİLERİ'!F19</f>
        <v>3.Ulusal Bayrak Festivali Yarışmaları ve Olimpik Baraj Yarışmaları</v>
      </c>
      <c r="B2" s="481"/>
      <c r="C2" s="481"/>
      <c r="D2" s="481"/>
      <c r="E2" s="481"/>
      <c r="F2" s="481"/>
      <c r="G2" s="481"/>
      <c r="H2" s="481"/>
      <c r="I2" s="481"/>
      <c r="J2" s="481"/>
      <c r="K2" s="481"/>
      <c r="L2" s="481"/>
      <c r="M2" s="481"/>
      <c r="N2" s="481"/>
      <c r="O2" s="481"/>
      <c r="P2" s="481"/>
      <c r="T2" s="247">
        <v>1162</v>
      </c>
      <c r="U2" s="246">
        <v>99</v>
      </c>
    </row>
    <row r="3" spans="1:21" s="12" customFormat="1" ht="21.75" customHeight="1" x14ac:dyDescent="0.2">
      <c r="A3" s="482" t="s">
        <v>82</v>
      </c>
      <c r="B3" s="482"/>
      <c r="C3" s="482"/>
      <c r="D3" s="483" t="str">
        <f>'YARIŞMA PROGRAMI'!C7</f>
        <v>100 Metre</v>
      </c>
      <c r="E3" s="483"/>
      <c r="F3" s="484"/>
      <c r="G3" s="484"/>
      <c r="H3" s="11"/>
      <c r="I3" s="470"/>
      <c r="J3" s="471"/>
      <c r="K3" s="471"/>
      <c r="L3" s="471"/>
      <c r="M3" s="75" t="s">
        <v>383</v>
      </c>
      <c r="N3" s="468" t="str">
        <f>'YARIŞMA PROGRAMI'!E7</f>
        <v>Nimet KARAKUŞ  11.94</v>
      </c>
      <c r="O3" s="468"/>
      <c r="P3" s="468"/>
      <c r="T3" s="247">
        <v>1164</v>
      </c>
      <c r="U3" s="246">
        <v>98</v>
      </c>
    </row>
    <row r="4" spans="1:21" s="12" customFormat="1" ht="17.25" customHeight="1" x14ac:dyDescent="0.2">
      <c r="A4" s="475" t="s">
        <v>74</v>
      </c>
      <c r="B4" s="475"/>
      <c r="C4" s="475"/>
      <c r="D4" s="476" t="str">
        <f>'YARIŞMA BİLGİLERİ'!F21</f>
        <v>Yıldız Kızlar</v>
      </c>
      <c r="E4" s="476"/>
      <c r="F4" s="29"/>
      <c r="G4" s="29"/>
      <c r="H4" s="29"/>
      <c r="I4" s="29"/>
      <c r="J4" s="29"/>
      <c r="K4" s="29"/>
      <c r="L4" s="30"/>
      <c r="M4" s="76" t="s">
        <v>80</v>
      </c>
      <c r="N4" s="469" t="str">
        <f>'YARIŞMA PROGRAMI'!B7</f>
        <v>14 Haziran 2015 - 16:30</v>
      </c>
      <c r="O4" s="469"/>
      <c r="P4" s="469"/>
      <c r="T4" s="247">
        <v>1166</v>
      </c>
      <c r="U4" s="246">
        <v>97</v>
      </c>
    </row>
    <row r="5" spans="1:21" s="10" customFormat="1" ht="19.5" customHeight="1" x14ac:dyDescent="0.2">
      <c r="A5" s="13"/>
      <c r="B5" s="13"/>
      <c r="C5" s="14"/>
      <c r="D5" s="15"/>
      <c r="E5" s="16"/>
      <c r="F5" s="16"/>
      <c r="G5" s="16"/>
      <c r="H5" s="16"/>
      <c r="I5" s="13"/>
      <c r="J5" s="13"/>
      <c r="K5" s="13"/>
      <c r="L5" s="17"/>
      <c r="M5" s="18"/>
      <c r="N5" s="467">
        <f ca="1">NOW()</f>
        <v>42170.440233912035</v>
      </c>
      <c r="O5" s="467"/>
      <c r="P5" s="467"/>
      <c r="T5" s="247">
        <v>1168</v>
      </c>
      <c r="U5" s="246">
        <v>96</v>
      </c>
    </row>
    <row r="6" spans="1:21" s="19" customFormat="1" ht="24.95" customHeight="1" x14ac:dyDescent="0.2">
      <c r="A6" s="477" t="s">
        <v>12</v>
      </c>
      <c r="B6" s="478" t="s">
        <v>69</v>
      </c>
      <c r="C6" s="480" t="s">
        <v>79</v>
      </c>
      <c r="D6" s="472" t="s">
        <v>14</v>
      </c>
      <c r="E6" s="472" t="s">
        <v>515</v>
      </c>
      <c r="F6" s="472" t="s">
        <v>15</v>
      </c>
      <c r="G6" s="473" t="s">
        <v>200</v>
      </c>
      <c r="I6" s="263" t="s">
        <v>16</v>
      </c>
      <c r="J6" s="264"/>
      <c r="K6" s="264"/>
      <c r="L6" s="264"/>
      <c r="M6" s="267" t="s">
        <v>376</v>
      </c>
      <c r="N6" s="268"/>
      <c r="O6" s="264"/>
      <c r="P6" s="265"/>
      <c r="T6" s="248">
        <v>1170</v>
      </c>
      <c r="U6" s="249">
        <v>95</v>
      </c>
    </row>
    <row r="7" spans="1:21" ht="26.25" customHeight="1" x14ac:dyDescent="0.2">
      <c r="A7" s="477"/>
      <c r="B7" s="479"/>
      <c r="C7" s="480"/>
      <c r="D7" s="472"/>
      <c r="E7" s="472"/>
      <c r="F7" s="472"/>
      <c r="G7" s="474"/>
      <c r="H7" s="20"/>
      <c r="I7" s="46" t="s">
        <v>519</v>
      </c>
      <c r="J7" s="43" t="s">
        <v>70</v>
      </c>
      <c r="K7" s="43" t="s">
        <v>69</v>
      </c>
      <c r="L7" s="44" t="s">
        <v>13</v>
      </c>
      <c r="M7" s="45" t="s">
        <v>14</v>
      </c>
      <c r="N7" s="45" t="s">
        <v>515</v>
      </c>
      <c r="O7" s="43" t="s">
        <v>15</v>
      </c>
      <c r="P7" s="43" t="s">
        <v>28</v>
      </c>
      <c r="T7" s="248">
        <v>1172</v>
      </c>
      <c r="U7" s="249">
        <v>94</v>
      </c>
    </row>
    <row r="8" spans="1:21" s="19" customFormat="1" ht="39.75" customHeight="1" x14ac:dyDescent="0.2">
      <c r="A8" s="335">
        <v>1</v>
      </c>
      <c r="B8" s="342"/>
      <c r="C8" s="338"/>
      <c r="D8" s="343"/>
      <c r="E8" s="344"/>
      <c r="F8" s="345"/>
      <c r="G8" s="364"/>
      <c r="H8" s="22"/>
      <c r="I8" s="335">
        <v>1</v>
      </c>
      <c r="J8" s="336" t="s">
        <v>143</v>
      </c>
      <c r="K8" s="337" t="str">
        <f>IF(ISERROR(VLOOKUP(J8,'KAYIT LİSTESİ'!$B$4:$H$1158,2,0)),"",(VLOOKUP(J8,'KAYIT LİSTESİ'!$B$4:$H$1158,2,0)))</f>
        <v/>
      </c>
      <c r="L8" s="338" t="str">
        <f>IF(ISERROR(VLOOKUP(J8,'KAYIT LİSTESİ'!$B$4:$H$1158,4,0)),"",(VLOOKUP(J8,'KAYIT LİSTESİ'!$B$4:$H$1158,4,0)))</f>
        <v/>
      </c>
      <c r="M8" s="339" t="str">
        <f>IF(ISERROR(VLOOKUP(J8,'KAYIT LİSTESİ'!$B$4:$H$1158,5,0)),"",(VLOOKUP(J8,'KAYIT LİSTESİ'!$B$4:$H$1158,5,0)))</f>
        <v/>
      </c>
      <c r="N8" s="339" t="str">
        <f>IF(ISERROR(VLOOKUP(J8,'KAYIT LİSTESİ'!$B$4:$H$1158,6,0)),"",(VLOOKUP(J8,'KAYIT LİSTESİ'!$B$4:$H$1158,6,0)))</f>
        <v/>
      </c>
      <c r="O8" s="345"/>
      <c r="P8" s="341"/>
      <c r="T8" s="248">
        <v>1174</v>
      </c>
      <c r="U8" s="249">
        <v>93</v>
      </c>
    </row>
    <row r="9" spans="1:21" s="19" customFormat="1" ht="39.75" customHeight="1" x14ac:dyDescent="0.2">
      <c r="A9" s="335">
        <v>2</v>
      </c>
      <c r="B9" s="342"/>
      <c r="C9" s="338"/>
      <c r="D9" s="343"/>
      <c r="E9" s="344"/>
      <c r="F9" s="345"/>
      <c r="G9" s="364"/>
      <c r="H9" s="22"/>
      <c r="I9" s="335">
        <v>2</v>
      </c>
      <c r="J9" s="336" t="s">
        <v>144</v>
      </c>
      <c r="K9" s="337" t="str">
        <f>IF(ISERROR(VLOOKUP(J9,'KAYIT LİSTESİ'!$B$4:$H$1158,2,0)),"",(VLOOKUP(J9,'KAYIT LİSTESİ'!$B$4:$H$1158,2,0)))</f>
        <v/>
      </c>
      <c r="L9" s="338" t="str">
        <f>IF(ISERROR(VLOOKUP(J9,'KAYIT LİSTESİ'!$B$4:$H$1158,4,0)),"",(VLOOKUP(J9,'KAYIT LİSTESİ'!$B$4:$H$1158,4,0)))</f>
        <v/>
      </c>
      <c r="M9" s="339" t="str">
        <f>IF(ISERROR(VLOOKUP(J9,'KAYIT LİSTESİ'!$B$4:$H$1158,5,0)),"",(VLOOKUP(J9,'KAYIT LİSTESİ'!$B$4:$H$1158,5,0)))</f>
        <v/>
      </c>
      <c r="N9" s="339" t="str">
        <f>IF(ISERROR(VLOOKUP(J9,'KAYIT LİSTESİ'!$B$4:$H$1158,6,0)),"",(VLOOKUP(J9,'KAYIT LİSTESİ'!$B$4:$H$1158,6,0)))</f>
        <v/>
      </c>
      <c r="O9" s="345"/>
      <c r="P9" s="341"/>
      <c r="T9" s="248">
        <v>1176</v>
      </c>
      <c r="U9" s="249">
        <v>92</v>
      </c>
    </row>
    <row r="10" spans="1:21" s="19" customFormat="1" ht="39.75" customHeight="1" x14ac:dyDescent="0.2">
      <c r="A10" s="335">
        <v>3</v>
      </c>
      <c r="B10" s="342"/>
      <c r="C10" s="338"/>
      <c r="D10" s="343"/>
      <c r="E10" s="344"/>
      <c r="F10" s="345"/>
      <c r="G10" s="364"/>
      <c r="H10" s="22"/>
      <c r="I10" s="335">
        <v>3</v>
      </c>
      <c r="J10" s="336" t="s">
        <v>145</v>
      </c>
      <c r="K10" s="337" t="str">
        <f>IF(ISERROR(VLOOKUP(J10,'KAYIT LİSTESİ'!$B$4:$H$1158,2,0)),"",(VLOOKUP(J10,'KAYIT LİSTESİ'!$B$4:$H$1158,2,0)))</f>
        <v/>
      </c>
      <c r="L10" s="338" t="str">
        <f>IF(ISERROR(VLOOKUP(J10,'KAYIT LİSTESİ'!$B$4:$H$1158,4,0)),"",(VLOOKUP(J10,'KAYIT LİSTESİ'!$B$4:$H$1158,4,0)))</f>
        <v/>
      </c>
      <c r="M10" s="339" t="str">
        <f>IF(ISERROR(VLOOKUP(J10,'KAYIT LİSTESİ'!$B$4:$H$1158,5,0)),"",(VLOOKUP(J10,'KAYIT LİSTESİ'!$B$4:$H$1158,5,0)))</f>
        <v/>
      </c>
      <c r="N10" s="339" t="str">
        <f>IF(ISERROR(VLOOKUP(J10,'KAYIT LİSTESİ'!$B$4:$H$1158,6,0)),"",(VLOOKUP(J10,'KAYIT LİSTESİ'!$B$4:$H$1158,6,0)))</f>
        <v/>
      </c>
      <c r="O10" s="345"/>
      <c r="P10" s="341"/>
      <c r="T10" s="248">
        <v>1178</v>
      </c>
      <c r="U10" s="249">
        <v>91</v>
      </c>
    </row>
    <row r="11" spans="1:21" s="19" customFormat="1" ht="39.75" customHeight="1" x14ac:dyDescent="0.2">
      <c r="A11" s="335">
        <v>4</v>
      </c>
      <c r="B11" s="342"/>
      <c r="C11" s="338"/>
      <c r="D11" s="343"/>
      <c r="E11" s="344"/>
      <c r="F11" s="345"/>
      <c r="G11" s="364"/>
      <c r="H11" s="22"/>
      <c r="I11" s="335">
        <v>4</v>
      </c>
      <c r="J11" s="336" t="s">
        <v>146</v>
      </c>
      <c r="K11" s="337" t="str">
        <f>IF(ISERROR(VLOOKUP(J11,'KAYIT LİSTESİ'!$B$4:$H$1158,2,0)),"",(VLOOKUP(J11,'KAYIT LİSTESİ'!$B$4:$H$1158,2,0)))</f>
        <v/>
      </c>
      <c r="L11" s="338" t="str">
        <f>IF(ISERROR(VLOOKUP(J11,'KAYIT LİSTESİ'!$B$4:$H$1158,4,0)),"",(VLOOKUP(J11,'KAYIT LİSTESİ'!$B$4:$H$1158,4,0)))</f>
        <v/>
      </c>
      <c r="M11" s="339" t="str">
        <f>IF(ISERROR(VLOOKUP(J11,'KAYIT LİSTESİ'!$B$4:$H$1158,5,0)),"",(VLOOKUP(J11,'KAYIT LİSTESİ'!$B$4:$H$1158,5,0)))</f>
        <v/>
      </c>
      <c r="N11" s="339" t="str">
        <f>IF(ISERROR(VLOOKUP(J11,'KAYIT LİSTESİ'!$B$4:$H$1158,6,0)),"",(VLOOKUP(J11,'KAYIT LİSTESİ'!$B$4:$H$1158,6,0)))</f>
        <v/>
      </c>
      <c r="O11" s="345"/>
      <c r="P11" s="341"/>
      <c r="T11" s="248">
        <v>1180</v>
      </c>
      <c r="U11" s="249">
        <v>90</v>
      </c>
    </row>
    <row r="12" spans="1:21" s="19" customFormat="1" ht="39.75" customHeight="1" x14ac:dyDescent="0.2">
      <c r="A12" s="335">
        <v>5</v>
      </c>
      <c r="B12" s="342"/>
      <c r="C12" s="338"/>
      <c r="D12" s="343"/>
      <c r="E12" s="344"/>
      <c r="F12" s="345"/>
      <c r="G12" s="364"/>
      <c r="H12" s="22"/>
      <c r="I12" s="335">
        <v>5</v>
      </c>
      <c r="J12" s="336" t="s">
        <v>147</v>
      </c>
      <c r="K12" s="337" t="str">
        <f>IF(ISERROR(VLOOKUP(J12,'KAYIT LİSTESİ'!$B$4:$H$1158,2,0)),"",(VLOOKUP(J12,'KAYIT LİSTESİ'!$B$4:$H$1158,2,0)))</f>
        <v/>
      </c>
      <c r="L12" s="338" t="str">
        <f>IF(ISERROR(VLOOKUP(J12,'KAYIT LİSTESİ'!$B$4:$H$1158,4,0)),"",(VLOOKUP(J12,'KAYIT LİSTESİ'!$B$4:$H$1158,4,0)))</f>
        <v/>
      </c>
      <c r="M12" s="339" t="str">
        <f>IF(ISERROR(VLOOKUP(J12,'KAYIT LİSTESİ'!$B$4:$H$1158,5,0)),"",(VLOOKUP(J12,'KAYIT LİSTESİ'!$B$4:$H$1158,5,0)))</f>
        <v/>
      </c>
      <c r="N12" s="339" t="str">
        <f>IF(ISERROR(VLOOKUP(J12,'KAYIT LİSTESİ'!$B$4:$H$1158,6,0)),"",(VLOOKUP(J12,'KAYIT LİSTESİ'!$B$4:$H$1158,6,0)))</f>
        <v/>
      </c>
      <c r="O12" s="345"/>
      <c r="P12" s="341"/>
      <c r="T12" s="248">
        <v>1182</v>
      </c>
      <c r="U12" s="249">
        <v>89</v>
      </c>
    </row>
    <row r="13" spans="1:21" s="19" customFormat="1" ht="39.75" customHeight="1" x14ac:dyDescent="0.2">
      <c r="A13" s="335">
        <v>6</v>
      </c>
      <c r="B13" s="342"/>
      <c r="C13" s="338"/>
      <c r="D13" s="343"/>
      <c r="E13" s="344"/>
      <c r="F13" s="345"/>
      <c r="G13" s="364"/>
      <c r="H13" s="22"/>
      <c r="I13" s="335">
        <v>6</v>
      </c>
      <c r="J13" s="336" t="s">
        <v>148</v>
      </c>
      <c r="K13" s="337" t="str">
        <f>IF(ISERROR(VLOOKUP(J13,'KAYIT LİSTESİ'!$B$4:$H$1158,2,0)),"",(VLOOKUP(J13,'KAYIT LİSTESİ'!$B$4:$H$1158,2,0)))</f>
        <v/>
      </c>
      <c r="L13" s="338" t="str">
        <f>IF(ISERROR(VLOOKUP(J13,'KAYIT LİSTESİ'!$B$4:$H$1158,4,0)),"",(VLOOKUP(J13,'KAYIT LİSTESİ'!$B$4:$H$1158,4,0)))</f>
        <v/>
      </c>
      <c r="M13" s="339" t="str">
        <f>IF(ISERROR(VLOOKUP(J13,'KAYIT LİSTESİ'!$B$4:$H$1158,5,0)),"",(VLOOKUP(J13,'KAYIT LİSTESİ'!$B$4:$H$1158,5,0)))</f>
        <v/>
      </c>
      <c r="N13" s="339" t="str">
        <f>IF(ISERROR(VLOOKUP(J13,'KAYIT LİSTESİ'!$B$4:$H$1158,6,0)),"",(VLOOKUP(J13,'KAYIT LİSTESİ'!$B$4:$H$1158,6,0)))</f>
        <v/>
      </c>
      <c r="O13" s="345"/>
      <c r="P13" s="341"/>
      <c r="T13" s="248">
        <v>1184</v>
      </c>
      <c r="U13" s="249">
        <v>88</v>
      </c>
    </row>
    <row r="14" spans="1:21" s="19" customFormat="1" ht="39.75" customHeight="1" x14ac:dyDescent="0.2">
      <c r="A14" s="335">
        <v>7</v>
      </c>
      <c r="B14" s="342"/>
      <c r="C14" s="338"/>
      <c r="D14" s="343"/>
      <c r="E14" s="344"/>
      <c r="F14" s="345"/>
      <c r="G14" s="364"/>
      <c r="H14" s="22"/>
      <c r="I14" s="335">
        <v>7</v>
      </c>
      <c r="J14" s="336" t="s">
        <v>149</v>
      </c>
      <c r="K14" s="337" t="str">
        <f>IF(ISERROR(VLOOKUP(J14,'KAYIT LİSTESİ'!$B$4:$H$1158,2,0)),"",(VLOOKUP(J14,'KAYIT LİSTESİ'!$B$4:$H$1158,2,0)))</f>
        <v/>
      </c>
      <c r="L14" s="338" t="str">
        <f>IF(ISERROR(VLOOKUP(J14,'KAYIT LİSTESİ'!$B$4:$H$1158,4,0)),"",(VLOOKUP(J14,'KAYIT LİSTESİ'!$B$4:$H$1158,4,0)))</f>
        <v/>
      </c>
      <c r="M14" s="339" t="str">
        <f>IF(ISERROR(VLOOKUP(J14,'KAYIT LİSTESİ'!$B$4:$H$1158,5,0)),"",(VLOOKUP(J14,'KAYIT LİSTESİ'!$B$4:$H$1158,5,0)))</f>
        <v/>
      </c>
      <c r="N14" s="339" t="str">
        <f>IF(ISERROR(VLOOKUP(J14,'KAYIT LİSTESİ'!$B$4:$H$1158,6,0)),"",(VLOOKUP(J14,'KAYIT LİSTESİ'!$B$4:$H$1158,6,0)))</f>
        <v/>
      </c>
      <c r="O14" s="345"/>
      <c r="P14" s="341"/>
      <c r="T14" s="248">
        <v>1186</v>
      </c>
      <c r="U14" s="249">
        <v>87</v>
      </c>
    </row>
    <row r="15" spans="1:21" s="19" customFormat="1" ht="39.75" customHeight="1" x14ac:dyDescent="0.2">
      <c r="A15" s="335">
        <v>8</v>
      </c>
      <c r="B15" s="342"/>
      <c r="C15" s="338"/>
      <c r="D15" s="343"/>
      <c r="E15" s="344"/>
      <c r="F15" s="345"/>
      <c r="G15" s="364"/>
      <c r="H15" s="22"/>
      <c r="I15" s="335">
        <v>8</v>
      </c>
      <c r="J15" s="336" t="s">
        <v>150</v>
      </c>
      <c r="K15" s="337" t="str">
        <f>IF(ISERROR(VLOOKUP(J15,'KAYIT LİSTESİ'!$B$4:$H$1158,2,0)),"",(VLOOKUP(J15,'KAYIT LİSTESİ'!$B$4:$H$1158,2,0)))</f>
        <v/>
      </c>
      <c r="L15" s="338" t="str">
        <f>IF(ISERROR(VLOOKUP(J15,'KAYIT LİSTESİ'!$B$4:$H$1158,4,0)),"",(VLOOKUP(J15,'KAYIT LİSTESİ'!$B$4:$H$1158,4,0)))</f>
        <v/>
      </c>
      <c r="M15" s="339" t="str">
        <f>IF(ISERROR(VLOOKUP(J15,'KAYIT LİSTESİ'!$B$4:$H$1158,5,0)),"",(VLOOKUP(J15,'KAYIT LİSTESİ'!$B$4:$H$1158,5,0)))</f>
        <v/>
      </c>
      <c r="N15" s="339" t="str">
        <f>IF(ISERROR(VLOOKUP(J15,'KAYIT LİSTESİ'!$B$4:$H$1158,6,0)),"",(VLOOKUP(J15,'KAYIT LİSTESİ'!$B$4:$H$1158,6,0)))</f>
        <v/>
      </c>
      <c r="O15" s="345"/>
      <c r="P15" s="341"/>
      <c r="T15" s="248">
        <v>1188</v>
      </c>
      <c r="U15" s="249">
        <v>86</v>
      </c>
    </row>
    <row r="16" spans="1:21" s="19" customFormat="1" ht="39.75" customHeight="1" x14ac:dyDescent="0.2">
      <c r="A16" s="66"/>
      <c r="B16" s="315"/>
      <c r="C16" s="117"/>
      <c r="D16" s="316"/>
      <c r="E16" s="176"/>
      <c r="F16" s="118"/>
      <c r="G16" s="364"/>
      <c r="H16" s="22"/>
      <c r="I16" s="263" t="s">
        <v>17</v>
      </c>
      <c r="J16" s="264"/>
      <c r="K16" s="264"/>
      <c r="L16" s="264"/>
      <c r="M16" s="267" t="s">
        <v>376</v>
      </c>
      <c r="N16" s="268"/>
      <c r="O16" s="264"/>
      <c r="P16" s="265"/>
      <c r="T16" s="248">
        <v>1190</v>
      </c>
      <c r="U16" s="249">
        <v>85</v>
      </c>
    </row>
    <row r="17" spans="1:21" s="19" customFormat="1" ht="39.75" customHeight="1" x14ac:dyDescent="0.2">
      <c r="A17" s="66"/>
      <c r="B17" s="315"/>
      <c r="C17" s="117"/>
      <c r="D17" s="316"/>
      <c r="E17" s="176"/>
      <c r="F17" s="118"/>
      <c r="G17" s="364"/>
      <c r="H17" s="22"/>
      <c r="I17" s="46" t="s">
        <v>519</v>
      </c>
      <c r="J17" s="43" t="s">
        <v>70</v>
      </c>
      <c r="K17" s="43" t="s">
        <v>69</v>
      </c>
      <c r="L17" s="44" t="s">
        <v>13</v>
      </c>
      <c r="M17" s="45" t="s">
        <v>14</v>
      </c>
      <c r="N17" s="45" t="s">
        <v>515</v>
      </c>
      <c r="O17" s="43" t="s">
        <v>15</v>
      </c>
      <c r="P17" s="43" t="s">
        <v>28</v>
      </c>
      <c r="T17" s="248">
        <v>1192</v>
      </c>
      <c r="U17" s="249">
        <v>84</v>
      </c>
    </row>
    <row r="18" spans="1:21" s="19" customFormat="1" ht="39.75" customHeight="1" x14ac:dyDescent="0.2">
      <c r="A18" s="66"/>
      <c r="B18" s="315"/>
      <c r="C18" s="117"/>
      <c r="D18" s="316"/>
      <c r="E18" s="176"/>
      <c r="F18" s="118"/>
      <c r="G18" s="364"/>
      <c r="H18" s="22"/>
      <c r="I18" s="66">
        <v>1</v>
      </c>
      <c r="J18" s="209" t="s">
        <v>151</v>
      </c>
      <c r="K18" s="271" t="str">
        <f>IF(ISERROR(VLOOKUP(J18,'KAYIT LİSTESİ'!$B$4:$H$1158,2,0)),"",(VLOOKUP(J18,'KAYIT LİSTESİ'!$B$4:$H$1158,2,0)))</f>
        <v/>
      </c>
      <c r="L18" s="117" t="str">
        <f>IF(ISERROR(VLOOKUP(J18,'KAYIT LİSTESİ'!$B$4:$H$1158,4,0)),"",(VLOOKUP(J18,'KAYIT LİSTESİ'!$B$4:$H$1158,4,0)))</f>
        <v/>
      </c>
      <c r="M18" s="210" t="str">
        <f>IF(ISERROR(VLOOKUP(J18,'KAYIT LİSTESİ'!$B$4:$H$1158,5,0)),"",(VLOOKUP(J18,'KAYIT LİSTESİ'!$B$4:$H$1158,5,0)))</f>
        <v/>
      </c>
      <c r="N18" s="210" t="str">
        <f>IF(ISERROR(VLOOKUP(J18,'KAYIT LİSTESİ'!$B$4:$H$1158,6,0)),"",(VLOOKUP(J18,'KAYIT LİSTESİ'!$B$4:$H$1158,6,0)))</f>
        <v/>
      </c>
      <c r="O18" s="118"/>
      <c r="P18" s="314"/>
      <c r="T18" s="248">
        <v>1194</v>
      </c>
      <c r="U18" s="249">
        <v>83</v>
      </c>
    </row>
    <row r="19" spans="1:21" s="19" customFormat="1" ht="39.75" customHeight="1" x14ac:dyDescent="0.2">
      <c r="A19" s="66"/>
      <c r="B19" s="315"/>
      <c r="C19" s="117"/>
      <c r="D19" s="316"/>
      <c r="E19" s="176"/>
      <c r="F19" s="118"/>
      <c r="G19" s="364"/>
      <c r="H19" s="22"/>
      <c r="I19" s="66">
        <v>2</v>
      </c>
      <c r="J19" s="209" t="s">
        <v>152</v>
      </c>
      <c r="K19" s="271" t="str">
        <f>IF(ISERROR(VLOOKUP(J19,'KAYIT LİSTESİ'!$B$4:$H$1158,2,0)),"",(VLOOKUP(J19,'KAYIT LİSTESİ'!$B$4:$H$1158,2,0)))</f>
        <v/>
      </c>
      <c r="L19" s="117" t="str">
        <f>IF(ISERROR(VLOOKUP(J19,'KAYIT LİSTESİ'!$B$4:$H$1158,4,0)),"",(VLOOKUP(J19,'KAYIT LİSTESİ'!$B$4:$H$1158,4,0)))</f>
        <v/>
      </c>
      <c r="M19" s="210" t="str">
        <f>IF(ISERROR(VLOOKUP(J19,'KAYIT LİSTESİ'!$B$4:$H$1158,5,0)),"",(VLOOKUP(J19,'KAYIT LİSTESİ'!$B$4:$H$1158,5,0)))</f>
        <v/>
      </c>
      <c r="N19" s="210" t="str">
        <f>IF(ISERROR(VLOOKUP(J19,'KAYIT LİSTESİ'!$B$4:$H$1158,6,0)),"",(VLOOKUP(J19,'KAYIT LİSTESİ'!$B$4:$H$1158,6,0)))</f>
        <v/>
      </c>
      <c r="O19" s="118"/>
      <c r="P19" s="314"/>
      <c r="T19" s="248">
        <v>1196</v>
      </c>
      <c r="U19" s="249">
        <v>82</v>
      </c>
    </row>
    <row r="20" spans="1:21" s="19" customFormat="1" ht="39.75" customHeight="1" x14ac:dyDescent="0.2">
      <c r="A20" s="66"/>
      <c r="B20" s="315"/>
      <c r="C20" s="117"/>
      <c r="D20" s="316"/>
      <c r="E20" s="176"/>
      <c r="F20" s="118"/>
      <c r="G20" s="364"/>
      <c r="H20" s="22"/>
      <c r="I20" s="66">
        <v>3</v>
      </c>
      <c r="J20" s="209" t="s">
        <v>153</v>
      </c>
      <c r="K20" s="271" t="str">
        <f>IF(ISERROR(VLOOKUP(J20,'KAYIT LİSTESİ'!$B$4:$H$1158,2,0)),"",(VLOOKUP(J20,'KAYIT LİSTESİ'!$B$4:$H$1158,2,0)))</f>
        <v/>
      </c>
      <c r="L20" s="117" t="str">
        <f>IF(ISERROR(VLOOKUP(J20,'KAYIT LİSTESİ'!$B$4:$H$1158,4,0)),"",(VLOOKUP(J20,'KAYIT LİSTESİ'!$B$4:$H$1158,4,0)))</f>
        <v/>
      </c>
      <c r="M20" s="210" t="str">
        <f>IF(ISERROR(VLOOKUP(J20,'KAYIT LİSTESİ'!$B$4:$H$1158,5,0)),"",(VLOOKUP(J20,'KAYIT LİSTESİ'!$B$4:$H$1158,5,0)))</f>
        <v/>
      </c>
      <c r="N20" s="210" t="str">
        <f>IF(ISERROR(VLOOKUP(J20,'KAYIT LİSTESİ'!$B$4:$H$1158,6,0)),"",(VLOOKUP(J20,'KAYIT LİSTESİ'!$B$4:$H$1158,6,0)))</f>
        <v/>
      </c>
      <c r="O20" s="118"/>
      <c r="P20" s="314"/>
      <c r="T20" s="248">
        <v>1198</v>
      </c>
      <c r="U20" s="249">
        <v>81</v>
      </c>
    </row>
    <row r="21" spans="1:21" s="19" customFormat="1" ht="39.75" customHeight="1" x14ac:dyDescent="0.2">
      <c r="A21" s="66"/>
      <c r="B21" s="315"/>
      <c r="C21" s="117"/>
      <c r="D21" s="316"/>
      <c r="E21" s="176"/>
      <c r="F21" s="118"/>
      <c r="G21" s="364"/>
      <c r="H21" s="22"/>
      <c r="I21" s="66">
        <v>4</v>
      </c>
      <c r="J21" s="209" t="s">
        <v>154</v>
      </c>
      <c r="K21" s="271" t="str">
        <f>IF(ISERROR(VLOOKUP(J21,'KAYIT LİSTESİ'!$B$4:$H$1158,2,0)),"",(VLOOKUP(J21,'KAYIT LİSTESİ'!$B$4:$H$1158,2,0)))</f>
        <v/>
      </c>
      <c r="L21" s="117" t="str">
        <f>IF(ISERROR(VLOOKUP(J21,'KAYIT LİSTESİ'!$B$4:$H$1158,4,0)),"",(VLOOKUP(J21,'KAYIT LİSTESİ'!$B$4:$H$1158,4,0)))</f>
        <v/>
      </c>
      <c r="M21" s="210" t="str">
        <f>IF(ISERROR(VLOOKUP(J21,'KAYIT LİSTESİ'!$B$4:$H$1158,5,0)),"",(VLOOKUP(J21,'KAYIT LİSTESİ'!$B$4:$H$1158,5,0)))</f>
        <v/>
      </c>
      <c r="N21" s="210" t="str">
        <f>IF(ISERROR(VLOOKUP(J21,'KAYIT LİSTESİ'!$B$4:$H$1158,6,0)),"",(VLOOKUP(J21,'KAYIT LİSTESİ'!$B$4:$H$1158,6,0)))</f>
        <v/>
      </c>
      <c r="O21" s="118"/>
      <c r="P21" s="314"/>
      <c r="T21" s="248">
        <v>1200</v>
      </c>
      <c r="U21" s="249">
        <v>80</v>
      </c>
    </row>
    <row r="22" spans="1:21" s="19" customFormat="1" ht="39.75" customHeight="1" x14ac:dyDescent="0.2">
      <c r="A22" s="66"/>
      <c r="B22" s="315"/>
      <c r="C22" s="117"/>
      <c r="D22" s="316"/>
      <c r="E22" s="176"/>
      <c r="F22" s="118"/>
      <c r="G22" s="364"/>
      <c r="H22" s="22"/>
      <c r="I22" s="66">
        <v>5</v>
      </c>
      <c r="J22" s="209" t="s">
        <v>155</v>
      </c>
      <c r="K22" s="271" t="str">
        <f>IF(ISERROR(VLOOKUP(J22,'KAYIT LİSTESİ'!$B$4:$H$1158,2,0)),"",(VLOOKUP(J22,'KAYIT LİSTESİ'!$B$4:$H$1158,2,0)))</f>
        <v/>
      </c>
      <c r="L22" s="117" t="str">
        <f>IF(ISERROR(VLOOKUP(J22,'KAYIT LİSTESİ'!$B$4:$H$1158,4,0)),"",(VLOOKUP(J22,'KAYIT LİSTESİ'!$B$4:$H$1158,4,0)))</f>
        <v/>
      </c>
      <c r="M22" s="210" t="str">
        <f>IF(ISERROR(VLOOKUP(J22,'KAYIT LİSTESİ'!$B$4:$H$1158,5,0)),"",(VLOOKUP(J22,'KAYIT LİSTESİ'!$B$4:$H$1158,5,0)))</f>
        <v/>
      </c>
      <c r="N22" s="210" t="str">
        <f>IF(ISERROR(VLOOKUP(J22,'KAYIT LİSTESİ'!$B$4:$H$1158,6,0)),"",(VLOOKUP(J22,'KAYIT LİSTESİ'!$B$4:$H$1158,6,0)))</f>
        <v/>
      </c>
      <c r="O22" s="118"/>
      <c r="P22" s="314"/>
      <c r="T22" s="248">
        <v>1202</v>
      </c>
      <c r="U22" s="249">
        <v>79</v>
      </c>
    </row>
    <row r="23" spans="1:21" s="19" customFormat="1" ht="39.75" customHeight="1" x14ac:dyDescent="0.2">
      <c r="A23" s="66"/>
      <c r="B23" s="315"/>
      <c r="C23" s="117"/>
      <c r="D23" s="316"/>
      <c r="E23" s="176"/>
      <c r="F23" s="118"/>
      <c r="G23" s="364"/>
      <c r="H23" s="22"/>
      <c r="I23" s="66">
        <v>6</v>
      </c>
      <c r="J23" s="209" t="s">
        <v>156</v>
      </c>
      <c r="K23" s="271" t="str">
        <f>IF(ISERROR(VLOOKUP(J23,'KAYIT LİSTESİ'!$B$4:$H$1158,2,0)),"",(VLOOKUP(J23,'KAYIT LİSTESİ'!$B$4:$H$1158,2,0)))</f>
        <v/>
      </c>
      <c r="L23" s="117" t="str">
        <f>IF(ISERROR(VLOOKUP(J23,'KAYIT LİSTESİ'!$B$4:$H$1158,4,0)),"",(VLOOKUP(J23,'KAYIT LİSTESİ'!$B$4:$H$1158,4,0)))</f>
        <v/>
      </c>
      <c r="M23" s="210" t="str">
        <f>IF(ISERROR(VLOOKUP(J23,'KAYIT LİSTESİ'!$B$4:$H$1158,5,0)),"",(VLOOKUP(J23,'KAYIT LİSTESİ'!$B$4:$H$1158,5,0)))</f>
        <v/>
      </c>
      <c r="N23" s="210" t="str">
        <f>IF(ISERROR(VLOOKUP(J23,'KAYIT LİSTESİ'!$B$4:$H$1158,6,0)),"",(VLOOKUP(J23,'KAYIT LİSTESİ'!$B$4:$H$1158,6,0)))</f>
        <v/>
      </c>
      <c r="O23" s="118"/>
      <c r="P23" s="314"/>
      <c r="T23" s="248">
        <v>1204</v>
      </c>
      <c r="U23" s="249">
        <v>78</v>
      </c>
    </row>
    <row r="24" spans="1:21" s="19" customFormat="1" ht="39.75" customHeight="1" x14ac:dyDescent="0.2">
      <c r="A24" s="66"/>
      <c r="B24" s="315"/>
      <c r="C24" s="117"/>
      <c r="D24" s="316"/>
      <c r="E24" s="176"/>
      <c r="F24" s="118"/>
      <c r="G24" s="364"/>
      <c r="H24" s="22"/>
      <c r="I24" s="66">
        <v>7</v>
      </c>
      <c r="J24" s="209" t="s">
        <v>157</v>
      </c>
      <c r="K24" s="271" t="str">
        <f>IF(ISERROR(VLOOKUP(J24,'KAYIT LİSTESİ'!$B$4:$H$1158,2,0)),"",(VLOOKUP(J24,'KAYIT LİSTESİ'!$B$4:$H$1158,2,0)))</f>
        <v/>
      </c>
      <c r="L24" s="117" t="str">
        <f>IF(ISERROR(VLOOKUP(J24,'KAYIT LİSTESİ'!$B$4:$H$1158,4,0)),"",(VLOOKUP(J24,'KAYIT LİSTESİ'!$B$4:$H$1158,4,0)))</f>
        <v/>
      </c>
      <c r="M24" s="210" t="str">
        <f>IF(ISERROR(VLOOKUP(J24,'KAYIT LİSTESİ'!$B$4:$H$1158,5,0)),"",(VLOOKUP(J24,'KAYIT LİSTESİ'!$B$4:$H$1158,5,0)))</f>
        <v/>
      </c>
      <c r="N24" s="210" t="str">
        <f>IF(ISERROR(VLOOKUP(J24,'KAYIT LİSTESİ'!$B$4:$H$1158,6,0)),"",(VLOOKUP(J24,'KAYIT LİSTESİ'!$B$4:$H$1158,6,0)))</f>
        <v/>
      </c>
      <c r="O24" s="118"/>
      <c r="P24" s="314"/>
      <c r="T24" s="248">
        <v>1206</v>
      </c>
      <c r="U24" s="249">
        <v>77</v>
      </c>
    </row>
    <row r="25" spans="1:21" s="19" customFormat="1" ht="39.75" customHeight="1" x14ac:dyDescent="0.2">
      <c r="A25" s="66"/>
      <c r="B25" s="315"/>
      <c r="C25" s="117"/>
      <c r="D25" s="316"/>
      <c r="E25" s="176"/>
      <c r="F25" s="118"/>
      <c r="G25" s="364"/>
      <c r="H25" s="22"/>
      <c r="I25" s="66">
        <v>8</v>
      </c>
      <c r="J25" s="209" t="s">
        <v>158</v>
      </c>
      <c r="K25" s="271" t="str">
        <f>IF(ISERROR(VLOOKUP(J25,'KAYIT LİSTESİ'!$B$4:$H$1158,2,0)),"",(VLOOKUP(J25,'KAYIT LİSTESİ'!$B$4:$H$1158,2,0)))</f>
        <v/>
      </c>
      <c r="L25" s="117" t="str">
        <f>IF(ISERROR(VLOOKUP(J25,'KAYIT LİSTESİ'!$B$4:$H$1158,4,0)),"",(VLOOKUP(J25,'KAYIT LİSTESİ'!$B$4:$H$1158,4,0)))</f>
        <v/>
      </c>
      <c r="M25" s="210" t="str">
        <f>IF(ISERROR(VLOOKUP(J25,'KAYIT LİSTESİ'!$B$4:$H$1158,5,0)),"",(VLOOKUP(J25,'KAYIT LİSTESİ'!$B$4:$H$1158,5,0)))</f>
        <v/>
      </c>
      <c r="N25" s="210" t="str">
        <f>IF(ISERROR(VLOOKUP(J25,'KAYIT LİSTESİ'!$B$4:$H$1158,6,0)),"",(VLOOKUP(J25,'KAYIT LİSTESİ'!$B$4:$H$1158,6,0)))</f>
        <v/>
      </c>
      <c r="O25" s="118"/>
      <c r="P25" s="314"/>
      <c r="T25" s="248">
        <v>1208</v>
      </c>
      <c r="U25" s="249">
        <v>76</v>
      </c>
    </row>
    <row r="26" spans="1:21" s="19" customFormat="1" ht="39.75" customHeight="1" x14ac:dyDescent="0.2">
      <c r="A26" s="66"/>
      <c r="B26" s="315"/>
      <c r="C26" s="117"/>
      <c r="D26" s="316"/>
      <c r="E26" s="176"/>
      <c r="F26" s="118"/>
      <c r="G26" s="364"/>
      <c r="H26" s="22"/>
      <c r="I26" s="263" t="s">
        <v>18</v>
      </c>
      <c r="J26" s="264"/>
      <c r="K26" s="264"/>
      <c r="L26" s="264"/>
      <c r="M26" s="267" t="s">
        <v>376</v>
      </c>
      <c r="N26" s="268"/>
      <c r="O26" s="264"/>
      <c r="P26" s="265"/>
      <c r="T26" s="248">
        <v>1210</v>
      </c>
      <c r="U26" s="249">
        <v>75</v>
      </c>
    </row>
    <row r="27" spans="1:21" s="19" customFormat="1" ht="39.75" customHeight="1" x14ac:dyDescent="0.2">
      <c r="A27" s="66"/>
      <c r="B27" s="315"/>
      <c r="C27" s="117"/>
      <c r="D27" s="316"/>
      <c r="E27" s="176"/>
      <c r="F27" s="118"/>
      <c r="G27" s="364"/>
      <c r="H27" s="22"/>
      <c r="I27" s="46" t="s">
        <v>519</v>
      </c>
      <c r="J27" s="43" t="s">
        <v>70</v>
      </c>
      <c r="K27" s="43" t="s">
        <v>69</v>
      </c>
      <c r="L27" s="44" t="s">
        <v>13</v>
      </c>
      <c r="M27" s="45" t="s">
        <v>14</v>
      </c>
      <c r="N27" s="45" t="s">
        <v>515</v>
      </c>
      <c r="O27" s="43" t="s">
        <v>15</v>
      </c>
      <c r="P27" s="43" t="s">
        <v>28</v>
      </c>
      <c r="T27" s="248">
        <v>1213</v>
      </c>
      <c r="U27" s="249">
        <v>74</v>
      </c>
    </row>
    <row r="28" spans="1:21" s="19" customFormat="1" ht="39.75" customHeight="1" x14ac:dyDescent="0.2">
      <c r="A28" s="66"/>
      <c r="B28" s="315"/>
      <c r="C28" s="117"/>
      <c r="D28" s="316"/>
      <c r="E28" s="176"/>
      <c r="F28" s="118"/>
      <c r="G28" s="364"/>
      <c r="H28" s="22"/>
      <c r="I28" s="66">
        <v>1</v>
      </c>
      <c r="J28" s="209" t="s">
        <v>159</v>
      </c>
      <c r="K28" s="271" t="str">
        <f>IF(ISERROR(VLOOKUP(J28,'KAYIT LİSTESİ'!$B$4:$H$1158,2,0)),"",(VLOOKUP(J28,'KAYIT LİSTESİ'!$B$4:$H$1158,2,0)))</f>
        <v/>
      </c>
      <c r="L28" s="117" t="str">
        <f>IF(ISERROR(VLOOKUP(J28,'KAYIT LİSTESİ'!$B$4:$H$1158,4,0)),"",(VLOOKUP(J28,'KAYIT LİSTESİ'!$B$4:$H$1158,4,0)))</f>
        <v/>
      </c>
      <c r="M28" s="210" t="str">
        <f>IF(ISERROR(VLOOKUP(J28,'KAYIT LİSTESİ'!$B$4:$H$1158,5,0)),"",(VLOOKUP(J28,'KAYIT LİSTESİ'!$B$4:$H$1158,5,0)))</f>
        <v/>
      </c>
      <c r="N28" s="210" t="str">
        <f>IF(ISERROR(VLOOKUP(J28,'KAYIT LİSTESİ'!$B$4:$H$1158,6,0)),"",(VLOOKUP(J28,'KAYIT LİSTESİ'!$B$4:$H$1158,6,0)))</f>
        <v/>
      </c>
      <c r="O28" s="118"/>
      <c r="P28" s="314"/>
      <c r="T28" s="248">
        <v>1216</v>
      </c>
      <c r="U28" s="249">
        <v>73</v>
      </c>
    </row>
    <row r="29" spans="1:21" s="19" customFormat="1" ht="39.75" customHeight="1" x14ac:dyDescent="0.2">
      <c r="A29" s="66"/>
      <c r="B29" s="315"/>
      <c r="C29" s="117"/>
      <c r="D29" s="316"/>
      <c r="E29" s="176"/>
      <c r="F29" s="118"/>
      <c r="G29" s="364"/>
      <c r="H29" s="22"/>
      <c r="I29" s="66">
        <v>2</v>
      </c>
      <c r="J29" s="209" t="s">
        <v>160</v>
      </c>
      <c r="K29" s="271" t="str">
        <f>IF(ISERROR(VLOOKUP(J29,'KAYIT LİSTESİ'!$B$4:$H$1158,2,0)),"",(VLOOKUP(J29,'KAYIT LİSTESİ'!$B$4:$H$1158,2,0)))</f>
        <v/>
      </c>
      <c r="L29" s="117" t="str">
        <f>IF(ISERROR(VLOOKUP(J29,'KAYIT LİSTESİ'!$B$4:$H$1158,4,0)),"",(VLOOKUP(J29,'KAYIT LİSTESİ'!$B$4:$H$1158,4,0)))</f>
        <v/>
      </c>
      <c r="M29" s="210" t="str">
        <f>IF(ISERROR(VLOOKUP(J29,'KAYIT LİSTESİ'!$B$4:$H$1158,5,0)),"",(VLOOKUP(J29,'KAYIT LİSTESİ'!$B$4:$H$1158,5,0)))</f>
        <v/>
      </c>
      <c r="N29" s="210" t="str">
        <f>IF(ISERROR(VLOOKUP(J29,'KAYIT LİSTESİ'!$B$4:$H$1158,6,0)),"",(VLOOKUP(J29,'KAYIT LİSTESİ'!$B$4:$H$1158,6,0)))</f>
        <v/>
      </c>
      <c r="O29" s="118"/>
      <c r="P29" s="314"/>
      <c r="T29" s="248">
        <v>1219</v>
      </c>
      <c r="U29" s="249">
        <v>72</v>
      </c>
    </row>
    <row r="30" spans="1:21" s="19" customFormat="1" ht="39.75" customHeight="1" x14ac:dyDescent="0.2">
      <c r="A30" s="66"/>
      <c r="B30" s="315"/>
      <c r="C30" s="117"/>
      <c r="D30" s="316"/>
      <c r="E30" s="176"/>
      <c r="F30" s="118"/>
      <c r="G30" s="364"/>
      <c r="H30" s="22"/>
      <c r="I30" s="66">
        <v>3</v>
      </c>
      <c r="J30" s="209" t="s">
        <v>161</v>
      </c>
      <c r="K30" s="271" t="str">
        <f>IF(ISERROR(VLOOKUP(J30,'KAYIT LİSTESİ'!$B$4:$H$1158,2,0)),"",(VLOOKUP(J30,'KAYIT LİSTESİ'!$B$4:$H$1158,2,0)))</f>
        <v/>
      </c>
      <c r="L30" s="117" t="str">
        <f>IF(ISERROR(VLOOKUP(J30,'KAYIT LİSTESİ'!$B$4:$H$1158,4,0)),"",(VLOOKUP(J30,'KAYIT LİSTESİ'!$B$4:$H$1158,4,0)))</f>
        <v/>
      </c>
      <c r="M30" s="210" t="str">
        <f>IF(ISERROR(VLOOKUP(J30,'KAYIT LİSTESİ'!$B$4:$H$1158,5,0)),"",(VLOOKUP(J30,'KAYIT LİSTESİ'!$B$4:$H$1158,5,0)))</f>
        <v/>
      </c>
      <c r="N30" s="210" t="str">
        <f>IF(ISERROR(VLOOKUP(J30,'KAYIT LİSTESİ'!$B$4:$H$1158,6,0)),"",(VLOOKUP(J30,'KAYIT LİSTESİ'!$B$4:$H$1158,6,0)))</f>
        <v/>
      </c>
      <c r="O30" s="118"/>
      <c r="P30" s="314"/>
      <c r="T30" s="248">
        <v>1222</v>
      </c>
      <c r="U30" s="249">
        <v>71</v>
      </c>
    </row>
    <row r="31" spans="1:21" s="19" customFormat="1" ht="39.75" customHeight="1" x14ac:dyDescent="0.2">
      <c r="A31" s="66"/>
      <c r="B31" s="315"/>
      <c r="C31" s="117"/>
      <c r="D31" s="316"/>
      <c r="E31" s="176"/>
      <c r="F31" s="118"/>
      <c r="G31" s="364"/>
      <c r="H31" s="22"/>
      <c r="I31" s="66">
        <v>4</v>
      </c>
      <c r="J31" s="209" t="s">
        <v>162</v>
      </c>
      <c r="K31" s="271" t="str">
        <f>IF(ISERROR(VLOOKUP(J31,'KAYIT LİSTESİ'!$B$4:$H$1158,2,0)),"",(VLOOKUP(J31,'KAYIT LİSTESİ'!$B$4:$H$1158,2,0)))</f>
        <v/>
      </c>
      <c r="L31" s="117" t="str">
        <f>IF(ISERROR(VLOOKUP(J31,'KAYIT LİSTESİ'!$B$4:$H$1158,4,0)),"",(VLOOKUP(J31,'KAYIT LİSTESİ'!$B$4:$H$1158,4,0)))</f>
        <v/>
      </c>
      <c r="M31" s="210" t="str">
        <f>IF(ISERROR(VLOOKUP(J31,'KAYIT LİSTESİ'!$B$4:$H$1158,5,0)),"",(VLOOKUP(J31,'KAYIT LİSTESİ'!$B$4:$H$1158,5,0)))</f>
        <v/>
      </c>
      <c r="N31" s="210" t="str">
        <f>IF(ISERROR(VLOOKUP(J31,'KAYIT LİSTESİ'!$B$4:$H$1158,6,0)),"",(VLOOKUP(J31,'KAYIT LİSTESİ'!$B$4:$H$1158,6,0)))</f>
        <v/>
      </c>
      <c r="O31" s="118"/>
      <c r="P31" s="314"/>
      <c r="T31" s="248">
        <v>1225</v>
      </c>
      <c r="U31" s="249">
        <v>70</v>
      </c>
    </row>
    <row r="32" spans="1:21" s="19" customFormat="1" ht="39.75" customHeight="1" x14ac:dyDescent="0.2">
      <c r="A32" s="66"/>
      <c r="B32" s="315"/>
      <c r="C32" s="117"/>
      <c r="D32" s="316"/>
      <c r="E32" s="176"/>
      <c r="F32" s="118"/>
      <c r="G32" s="364"/>
      <c r="H32" s="22"/>
      <c r="I32" s="66">
        <v>5</v>
      </c>
      <c r="J32" s="209" t="s">
        <v>163</v>
      </c>
      <c r="K32" s="271" t="str">
        <f>IF(ISERROR(VLOOKUP(J32,'KAYIT LİSTESİ'!$B$4:$H$1158,2,0)),"",(VLOOKUP(J32,'KAYIT LİSTESİ'!$B$4:$H$1158,2,0)))</f>
        <v/>
      </c>
      <c r="L32" s="117" t="str">
        <f>IF(ISERROR(VLOOKUP(J32,'KAYIT LİSTESİ'!$B$4:$H$1158,4,0)),"",(VLOOKUP(J32,'KAYIT LİSTESİ'!$B$4:$H$1158,4,0)))</f>
        <v/>
      </c>
      <c r="M32" s="210" t="str">
        <f>IF(ISERROR(VLOOKUP(J32,'KAYIT LİSTESİ'!$B$4:$H$1158,5,0)),"",(VLOOKUP(J32,'KAYIT LİSTESİ'!$B$4:$H$1158,5,0)))</f>
        <v/>
      </c>
      <c r="N32" s="210" t="str">
        <f>IF(ISERROR(VLOOKUP(J32,'KAYIT LİSTESİ'!$B$4:$H$1158,6,0)),"",(VLOOKUP(J32,'KAYIT LİSTESİ'!$B$4:$H$1158,6,0)))</f>
        <v/>
      </c>
      <c r="O32" s="118"/>
      <c r="P32" s="314"/>
      <c r="T32" s="248">
        <v>1228</v>
      </c>
      <c r="U32" s="249">
        <v>69</v>
      </c>
    </row>
    <row r="33" spans="1:21" s="19" customFormat="1" ht="39.75" customHeight="1" x14ac:dyDescent="0.2">
      <c r="A33" s="66"/>
      <c r="B33" s="315"/>
      <c r="C33" s="117"/>
      <c r="D33" s="316"/>
      <c r="E33" s="176"/>
      <c r="F33" s="118"/>
      <c r="G33" s="364"/>
      <c r="H33" s="22"/>
      <c r="I33" s="66">
        <v>6</v>
      </c>
      <c r="J33" s="209" t="s">
        <v>164</v>
      </c>
      <c r="K33" s="271" t="str">
        <f>IF(ISERROR(VLOOKUP(J33,'KAYIT LİSTESİ'!$B$4:$H$1158,2,0)),"",(VLOOKUP(J33,'KAYIT LİSTESİ'!$B$4:$H$1158,2,0)))</f>
        <v/>
      </c>
      <c r="L33" s="117" t="str">
        <f>IF(ISERROR(VLOOKUP(J33,'KAYIT LİSTESİ'!$B$4:$H$1158,4,0)),"",(VLOOKUP(J33,'KAYIT LİSTESİ'!$B$4:$H$1158,4,0)))</f>
        <v/>
      </c>
      <c r="M33" s="210" t="str">
        <f>IF(ISERROR(VLOOKUP(J33,'KAYIT LİSTESİ'!$B$4:$H$1158,5,0)),"",(VLOOKUP(J33,'KAYIT LİSTESİ'!$B$4:$H$1158,5,0)))</f>
        <v/>
      </c>
      <c r="N33" s="210" t="str">
        <f>IF(ISERROR(VLOOKUP(J33,'KAYIT LİSTESİ'!$B$4:$H$1158,6,0)),"",(VLOOKUP(J33,'KAYIT LİSTESİ'!$B$4:$H$1158,6,0)))</f>
        <v/>
      </c>
      <c r="O33" s="118"/>
      <c r="P33" s="314"/>
      <c r="T33" s="248">
        <v>1231</v>
      </c>
      <c r="U33" s="249">
        <v>68</v>
      </c>
    </row>
    <row r="34" spans="1:21" s="19" customFormat="1" ht="39.75" customHeight="1" x14ac:dyDescent="0.2">
      <c r="A34" s="66"/>
      <c r="B34" s="315"/>
      <c r="C34" s="117"/>
      <c r="D34" s="316"/>
      <c r="E34" s="176"/>
      <c r="F34" s="118"/>
      <c r="G34" s="364"/>
      <c r="H34" s="22"/>
      <c r="I34" s="66">
        <v>7</v>
      </c>
      <c r="J34" s="209" t="s">
        <v>165</v>
      </c>
      <c r="K34" s="271" t="str">
        <f>IF(ISERROR(VLOOKUP(J34,'KAYIT LİSTESİ'!$B$4:$H$1158,2,0)),"",(VLOOKUP(J34,'KAYIT LİSTESİ'!$B$4:$H$1158,2,0)))</f>
        <v/>
      </c>
      <c r="L34" s="117" t="str">
        <f>IF(ISERROR(VLOOKUP(J34,'KAYIT LİSTESİ'!$B$4:$H$1158,4,0)),"",(VLOOKUP(J34,'KAYIT LİSTESİ'!$B$4:$H$1158,4,0)))</f>
        <v/>
      </c>
      <c r="M34" s="210" t="str">
        <f>IF(ISERROR(VLOOKUP(J34,'KAYIT LİSTESİ'!$B$4:$H$1158,5,0)),"",(VLOOKUP(J34,'KAYIT LİSTESİ'!$B$4:$H$1158,5,0)))</f>
        <v/>
      </c>
      <c r="N34" s="210" t="str">
        <f>IF(ISERROR(VLOOKUP(J34,'KAYIT LİSTESİ'!$B$4:$H$1158,6,0)),"",(VLOOKUP(J34,'KAYIT LİSTESİ'!$B$4:$H$1158,6,0)))</f>
        <v/>
      </c>
      <c r="O34" s="118"/>
      <c r="P34" s="314"/>
      <c r="T34" s="248">
        <v>1234</v>
      </c>
      <c r="U34" s="249">
        <v>67</v>
      </c>
    </row>
    <row r="35" spans="1:21" s="19" customFormat="1" ht="39.75" customHeight="1" x14ac:dyDescent="0.2">
      <c r="A35" s="66"/>
      <c r="B35" s="315"/>
      <c r="C35" s="117"/>
      <c r="D35" s="316"/>
      <c r="E35" s="176"/>
      <c r="F35" s="118"/>
      <c r="G35" s="364"/>
      <c r="H35" s="22"/>
      <c r="I35" s="66">
        <v>8</v>
      </c>
      <c r="J35" s="209" t="s">
        <v>166</v>
      </c>
      <c r="K35" s="271" t="str">
        <f>IF(ISERROR(VLOOKUP(J35,'KAYIT LİSTESİ'!$B$4:$H$1158,2,0)),"",(VLOOKUP(J35,'KAYIT LİSTESİ'!$B$4:$H$1158,2,0)))</f>
        <v/>
      </c>
      <c r="L35" s="117" t="str">
        <f>IF(ISERROR(VLOOKUP(J35,'KAYIT LİSTESİ'!$B$4:$H$1158,4,0)),"",(VLOOKUP(J35,'KAYIT LİSTESİ'!$B$4:$H$1158,4,0)))</f>
        <v/>
      </c>
      <c r="M35" s="210" t="str">
        <f>IF(ISERROR(VLOOKUP(J35,'KAYIT LİSTESİ'!$B$4:$H$1158,5,0)),"",(VLOOKUP(J35,'KAYIT LİSTESİ'!$B$4:$H$1158,5,0)))</f>
        <v/>
      </c>
      <c r="N35" s="210" t="str">
        <f>IF(ISERROR(VLOOKUP(J35,'KAYIT LİSTESİ'!$B$4:$H$1158,6,0)),"",(VLOOKUP(J35,'KAYIT LİSTESİ'!$B$4:$H$1158,6,0)))</f>
        <v/>
      </c>
      <c r="O35" s="118"/>
      <c r="P35" s="314"/>
      <c r="T35" s="248">
        <v>1237</v>
      </c>
      <c r="U35" s="249">
        <v>66</v>
      </c>
    </row>
    <row r="36" spans="1:21" ht="13.5" customHeight="1" x14ac:dyDescent="0.2">
      <c r="A36" s="32"/>
      <c r="B36" s="32"/>
      <c r="C36" s="33"/>
      <c r="D36" s="53"/>
      <c r="E36" s="34"/>
      <c r="F36" s="35"/>
      <c r="G36" s="36"/>
      <c r="I36" s="37"/>
      <c r="J36" s="38"/>
      <c r="K36" s="39"/>
      <c r="L36" s="40"/>
      <c r="M36" s="49"/>
      <c r="N36" s="49"/>
      <c r="O36" s="41"/>
      <c r="P36" s="39"/>
      <c r="T36" s="248">
        <v>1275</v>
      </c>
      <c r="U36" s="249">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8">
        <v>1280</v>
      </c>
      <c r="U37" s="249">
        <v>54</v>
      </c>
    </row>
    <row r="38" spans="1:21" x14ac:dyDescent="0.2">
      <c r="T38" s="248">
        <v>1285</v>
      </c>
      <c r="U38" s="249">
        <v>53</v>
      </c>
    </row>
    <row r="39" spans="1:21" x14ac:dyDescent="0.2">
      <c r="T39" s="248">
        <v>1290</v>
      </c>
      <c r="U39" s="249">
        <v>52</v>
      </c>
    </row>
    <row r="40" spans="1:21" x14ac:dyDescent="0.2">
      <c r="T40" s="248">
        <v>1295</v>
      </c>
      <c r="U40" s="249">
        <v>51</v>
      </c>
    </row>
    <row r="41" spans="1:21" x14ac:dyDescent="0.2">
      <c r="T41" s="248">
        <v>1300</v>
      </c>
      <c r="U41" s="249">
        <v>50</v>
      </c>
    </row>
    <row r="42" spans="1:21" x14ac:dyDescent="0.2">
      <c r="T42" s="248">
        <v>1305</v>
      </c>
      <c r="U42" s="249">
        <v>49</v>
      </c>
    </row>
    <row r="43" spans="1:21" x14ac:dyDescent="0.2">
      <c r="T43" s="248">
        <v>1310</v>
      </c>
      <c r="U43" s="249">
        <v>48</v>
      </c>
    </row>
    <row r="44" spans="1:21" x14ac:dyDescent="0.2">
      <c r="T44" s="248">
        <v>1315</v>
      </c>
      <c r="U44" s="249">
        <v>47</v>
      </c>
    </row>
    <row r="45" spans="1:21" x14ac:dyDescent="0.2">
      <c r="T45" s="248">
        <v>1320</v>
      </c>
      <c r="U45" s="249">
        <v>46</v>
      </c>
    </row>
    <row r="46" spans="1:21" x14ac:dyDescent="0.2">
      <c r="T46" s="248">
        <v>1325</v>
      </c>
      <c r="U46" s="249">
        <v>45</v>
      </c>
    </row>
    <row r="47" spans="1:21" x14ac:dyDescent="0.2">
      <c r="T47" s="248">
        <v>1330</v>
      </c>
      <c r="U47" s="249">
        <v>44</v>
      </c>
    </row>
    <row r="48" spans="1:21" x14ac:dyDescent="0.2">
      <c r="T48" s="248">
        <v>1335</v>
      </c>
      <c r="U48" s="249">
        <v>43</v>
      </c>
    </row>
    <row r="49" spans="20:21" x14ac:dyDescent="0.2">
      <c r="T49" s="248">
        <v>1340</v>
      </c>
      <c r="U49" s="249">
        <v>42</v>
      </c>
    </row>
    <row r="50" spans="20:21" x14ac:dyDescent="0.2">
      <c r="T50" s="248">
        <v>1345</v>
      </c>
      <c r="U50" s="249">
        <v>41</v>
      </c>
    </row>
    <row r="51" spans="20:21" x14ac:dyDescent="0.2">
      <c r="T51" s="248">
        <v>1350</v>
      </c>
      <c r="U51" s="249">
        <v>40</v>
      </c>
    </row>
    <row r="52" spans="20:21" x14ac:dyDescent="0.2">
      <c r="T52" s="248">
        <v>1355</v>
      </c>
      <c r="U52" s="249">
        <v>39</v>
      </c>
    </row>
    <row r="53" spans="20:21" x14ac:dyDescent="0.2">
      <c r="T53" s="248">
        <v>1365</v>
      </c>
      <c r="U53" s="249">
        <v>38</v>
      </c>
    </row>
    <row r="54" spans="20:21" x14ac:dyDescent="0.2">
      <c r="T54" s="248">
        <v>1375</v>
      </c>
      <c r="U54" s="249">
        <v>37</v>
      </c>
    </row>
    <row r="55" spans="20:21" x14ac:dyDescent="0.2">
      <c r="T55" s="248">
        <v>1385</v>
      </c>
      <c r="U55" s="249">
        <v>36</v>
      </c>
    </row>
    <row r="56" spans="20:21" x14ac:dyDescent="0.2">
      <c r="T56" s="248">
        <v>1395</v>
      </c>
      <c r="U56" s="249">
        <v>35</v>
      </c>
    </row>
    <row r="57" spans="20:21" x14ac:dyDescent="0.2">
      <c r="T57" s="248">
        <v>1405</v>
      </c>
      <c r="U57" s="249">
        <v>34</v>
      </c>
    </row>
    <row r="58" spans="20:21" x14ac:dyDescent="0.2">
      <c r="T58" s="248">
        <v>1415</v>
      </c>
      <c r="U58" s="249">
        <v>33</v>
      </c>
    </row>
    <row r="59" spans="20:21" x14ac:dyDescent="0.2">
      <c r="T59" s="248">
        <v>1425</v>
      </c>
      <c r="U59" s="249">
        <v>32</v>
      </c>
    </row>
    <row r="60" spans="20:21" x14ac:dyDescent="0.2">
      <c r="T60" s="248">
        <v>1435</v>
      </c>
      <c r="U60" s="249">
        <v>31</v>
      </c>
    </row>
    <row r="61" spans="20:21" x14ac:dyDescent="0.2">
      <c r="T61" s="248">
        <v>1445</v>
      </c>
      <c r="U61" s="249">
        <v>30</v>
      </c>
    </row>
    <row r="62" spans="20:21" x14ac:dyDescent="0.2">
      <c r="T62" s="248">
        <v>1455</v>
      </c>
      <c r="U62" s="249">
        <v>29</v>
      </c>
    </row>
    <row r="63" spans="20:21" x14ac:dyDescent="0.2">
      <c r="T63" s="248">
        <v>1465</v>
      </c>
      <c r="U63" s="249">
        <v>28</v>
      </c>
    </row>
    <row r="64" spans="20:21" x14ac:dyDescent="0.2">
      <c r="T64" s="248">
        <v>1475</v>
      </c>
      <c r="U64" s="249">
        <v>27</v>
      </c>
    </row>
    <row r="65" spans="20:21" x14ac:dyDescent="0.2">
      <c r="T65" s="248">
        <v>1485</v>
      </c>
      <c r="U65" s="249">
        <v>26</v>
      </c>
    </row>
    <row r="66" spans="20:21" x14ac:dyDescent="0.2">
      <c r="T66" s="248">
        <v>1495</v>
      </c>
      <c r="U66" s="249">
        <v>25</v>
      </c>
    </row>
    <row r="67" spans="20:21" x14ac:dyDescent="0.2">
      <c r="T67" s="248">
        <v>1505</v>
      </c>
      <c r="U67" s="249">
        <v>24</v>
      </c>
    </row>
    <row r="68" spans="20:21" x14ac:dyDescent="0.2">
      <c r="T68" s="248">
        <v>1515</v>
      </c>
      <c r="U68" s="249">
        <v>23</v>
      </c>
    </row>
    <row r="69" spans="20:21" x14ac:dyDescent="0.2">
      <c r="T69" s="248">
        <v>1525</v>
      </c>
      <c r="U69" s="249">
        <v>22</v>
      </c>
    </row>
    <row r="70" spans="20:21" x14ac:dyDescent="0.2">
      <c r="T70" s="248">
        <v>1535</v>
      </c>
      <c r="U70" s="249">
        <v>21</v>
      </c>
    </row>
    <row r="71" spans="20:21" x14ac:dyDescent="0.2">
      <c r="T71" s="248">
        <v>1545</v>
      </c>
      <c r="U71" s="249">
        <v>20</v>
      </c>
    </row>
    <row r="72" spans="20:21" x14ac:dyDescent="0.2">
      <c r="T72" s="248">
        <v>1555</v>
      </c>
      <c r="U72" s="249">
        <v>19</v>
      </c>
    </row>
    <row r="73" spans="20:21" x14ac:dyDescent="0.2">
      <c r="T73" s="248">
        <v>1565</v>
      </c>
      <c r="U73" s="249">
        <v>18</v>
      </c>
    </row>
    <row r="74" spans="20:21" x14ac:dyDescent="0.2">
      <c r="T74" s="248">
        <v>1575</v>
      </c>
      <c r="U74" s="249">
        <v>17</v>
      </c>
    </row>
    <row r="75" spans="20:21" x14ac:dyDescent="0.2">
      <c r="T75" s="248">
        <v>1585</v>
      </c>
      <c r="U75" s="249">
        <v>16</v>
      </c>
    </row>
    <row r="76" spans="20:21" x14ac:dyDescent="0.2">
      <c r="T76" s="248">
        <v>1595</v>
      </c>
      <c r="U76" s="249">
        <v>15</v>
      </c>
    </row>
    <row r="77" spans="20:21" x14ac:dyDescent="0.2">
      <c r="T77" s="248">
        <v>1605</v>
      </c>
      <c r="U77" s="249">
        <v>14</v>
      </c>
    </row>
    <row r="78" spans="20:21" x14ac:dyDescent="0.2">
      <c r="T78" s="248">
        <v>1615</v>
      </c>
      <c r="U78" s="249">
        <v>13</v>
      </c>
    </row>
    <row r="79" spans="20:21" x14ac:dyDescent="0.2">
      <c r="T79" s="248">
        <v>1625</v>
      </c>
      <c r="U79" s="249">
        <v>12</v>
      </c>
    </row>
    <row r="80" spans="20:21" x14ac:dyDescent="0.2">
      <c r="T80" s="248">
        <v>1645</v>
      </c>
      <c r="U80" s="249">
        <v>11</v>
      </c>
    </row>
    <row r="81" spans="20:21" x14ac:dyDescent="0.2">
      <c r="T81" s="248">
        <v>1665</v>
      </c>
      <c r="U81" s="249">
        <v>10</v>
      </c>
    </row>
    <row r="82" spans="20:21" x14ac:dyDescent="0.2">
      <c r="T82" s="248">
        <v>1685</v>
      </c>
      <c r="U82" s="249">
        <v>9</v>
      </c>
    </row>
    <row r="83" spans="20:21" x14ac:dyDescent="0.2">
      <c r="T83" s="248">
        <v>1705</v>
      </c>
      <c r="U83" s="249">
        <v>8</v>
      </c>
    </row>
    <row r="84" spans="20:21" x14ac:dyDescent="0.2">
      <c r="T84" s="248">
        <v>1725</v>
      </c>
      <c r="U84" s="249">
        <v>7</v>
      </c>
    </row>
    <row r="85" spans="20:21" x14ac:dyDescent="0.2">
      <c r="T85" s="248">
        <v>1745</v>
      </c>
      <c r="U85" s="249">
        <v>6</v>
      </c>
    </row>
    <row r="86" spans="20:21" x14ac:dyDescent="0.2">
      <c r="T86" s="248">
        <v>1765</v>
      </c>
      <c r="U86" s="249">
        <v>5</v>
      </c>
    </row>
    <row r="87" spans="20:21" x14ac:dyDescent="0.2">
      <c r="T87" s="248">
        <v>1785</v>
      </c>
      <c r="U87" s="249">
        <v>4</v>
      </c>
    </row>
    <row r="88" spans="20:21" x14ac:dyDescent="0.2">
      <c r="T88" s="248">
        <v>1805</v>
      </c>
      <c r="U88" s="249">
        <v>3</v>
      </c>
    </row>
    <row r="89" spans="20:21" x14ac:dyDescent="0.2">
      <c r="T89" s="248">
        <v>1825</v>
      </c>
      <c r="U89" s="249">
        <v>2</v>
      </c>
    </row>
    <row r="90" spans="20:21" x14ac:dyDescent="0.2">
      <c r="T90" s="248">
        <v>1845</v>
      </c>
      <c r="U90" s="249">
        <v>1</v>
      </c>
    </row>
  </sheetData>
  <mergeCells count="18">
    <mergeCell ref="A1:P1"/>
    <mergeCell ref="A2:P2"/>
    <mergeCell ref="A3:C3"/>
    <mergeCell ref="D3:E3"/>
    <mergeCell ref="F3:G3"/>
    <mergeCell ref="A4:C4"/>
    <mergeCell ref="D4:E4"/>
    <mergeCell ref="A6:A7"/>
    <mergeCell ref="E6:E7"/>
    <mergeCell ref="B6:B7"/>
    <mergeCell ref="C6:C7"/>
    <mergeCell ref="D6:D7"/>
    <mergeCell ref="N5:P5"/>
    <mergeCell ref="N3:P3"/>
    <mergeCell ref="N4:P4"/>
    <mergeCell ref="I3:L3"/>
    <mergeCell ref="F6:F7"/>
    <mergeCell ref="G6:G7"/>
  </mergeCells>
  <conditionalFormatting sqref="G8:G35">
    <cfRule type="containsText" dxfId="51" priority="1" stopIfTrue="1" operator="containsText" text="1395">
      <formula>NOT(ISERROR(SEARCH("1395",G8)))</formula>
    </cfRule>
    <cfRule type="containsText" dxfId="50" priority="2" stopIfTrue="1" operator="containsText" text="1399">
      <formula>NOT(ISERROR(SEARCH("1399",G8)))</formula>
    </cfRule>
    <cfRule type="containsText" dxfId="49" priority="3" stopIfTrue="1" operator="containsText" text="1399">
      <formula>NOT(ISERROR(SEARCH("1399",G8)))</formula>
    </cfRule>
    <cfRule type="containsText" dxfId="4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ignoredErrors>
    <ignoredError sqref="D4 N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84"/>
  <sheetViews>
    <sheetView view="pageBreakPreview" zoomScale="70" zoomScaleNormal="100" zoomScaleSheetLayoutView="70" workbookViewId="0">
      <selection activeCell="G12" sqref="G12"/>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1406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6.85546875" style="52" customWidth="1"/>
    <col min="15" max="15" width="13.8554687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c r="P1" s="461"/>
      <c r="T1" s="247">
        <v>2349</v>
      </c>
      <c r="U1" s="246">
        <v>100</v>
      </c>
    </row>
    <row r="2" spans="1:21" s="10" customFormat="1" ht="24.75" customHeight="1" x14ac:dyDescent="0.2">
      <c r="A2" s="481" t="str">
        <f>'YARIŞMA BİLGİLERİ'!F19</f>
        <v>3.Ulusal Bayrak Festivali Yarışmaları ve Olimpik Baraj Yarışmaları</v>
      </c>
      <c r="B2" s="481"/>
      <c r="C2" s="481"/>
      <c r="D2" s="481"/>
      <c r="E2" s="481"/>
      <c r="F2" s="481"/>
      <c r="G2" s="481"/>
      <c r="H2" s="481"/>
      <c r="I2" s="481"/>
      <c r="J2" s="481"/>
      <c r="K2" s="481"/>
      <c r="L2" s="481"/>
      <c r="M2" s="481"/>
      <c r="N2" s="481"/>
      <c r="O2" s="481"/>
      <c r="P2" s="481"/>
      <c r="T2" s="247">
        <v>2354</v>
      </c>
      <c r="U2" s="246">
        <v>99</v>
      </c>
    </row>
    <row r="3" spans="1:21" s="12" customFormat="1" ht="21.75" customHeight="1" x14ac:dyDescent="0.2">
      <c r="A3" s="482" t="s">
        <v>82</v>
      </c>
      <c r="B3" s="482"/>
      <c r="C3" s="482"/>
      <c r="D3" s="483" t="str">
        <f>'YARIŞMA PROGRAMI'!C14</f>
        <v>200 Metre</v>
      </c>
      <c r="E3" s="483"/>
      <c r="F3" s="484"/>
      <c r="G3" s="484"/>
      <c r="H3" s="11"/>
      <c r="I3" s="470"/>
      <c r="J3" s="471"/>
      <c r="K3" s="471"/>
      <c r="L3" s="471"/>
      <c r="M3" s="242" t="s">
        <v>383</v>
      </c>
      <c r="N3" s="468" t="str">
        <f>'YARIŞMA PROGRAMI'!E14</f>
        <v>Nimet KARAKUŞ  24.10</v>
      </c>
      <c r="O3" s="468"/>
      <c r="P3" s="468"/>
      <c r="T3" s="247">
        <v>2359</v>
      </c>
      <c r="U3" s="246">
        <v>98</v>
      </c>
    </row>
    <row r="4" spans="1:21" s="12" customFormat="1" ht="17.25" customHeight="1" x14ac:dyDescent="0.2">
      <c r="A4" s="475" t="s">
        <v>74</v>
      </c>
      <c r="B4" s="475"/>
      <c r="C4" s="475"/>
      <c r="D4" s="476" t="str">
        <f>'YARIŞMA BİLGİLERİ'!F21</f>
        <v>Yıldız Kızlar</v>
      </c>
      <c r="E4" s="476"/>
      <c r="F4" s="29"/>
      <c r="G4" s="29"/>
      <c r="H4" s="29"/>
      <c r="I4" s="29"/>
      <c r="J4" s="29"/>
      <c r="K4" s="29"/>
      <c r="L4" s="30"/>
      <c r="M4" s="76" t="s">
        <v>80</v>
      </c>
      <c r="N4" s="469" t="str">
        <f>'YARIŞMA PROGRAMI'!B14</f>
        <v>14 Haziran 2015 - 16:30</v>
      </c>
      <c r="O4" s="469"/>
      <c r="P4" s="469"/>
      <c r="T4" s="247">
        <v>2364</v>
      </c>
      <c r="U4" s="246">
        <v>97</v>
      </c>
    </row>
    <row r="5" spans="1:21" s="10" customFormat="1" ht="19.5" customHeight="1" x14ac:dyDescent="0.2">
      <c r="A5" s="13"/>
      <c r="B5" s="13"/>
      <c r="C5" s="14"/>
      <c r="D5" s="15"/>
      <c r="E5" s="16"/>
      <c r="F5" s="16"/>
      <c r="G5" s="16"/>
      <c r="H5" s="16"/>
      <c r="I5" s="13"/>
      <c r="J5" s="13"/>
      <c r="K5" s="13"/>
      <c r="L5" s="17"/>
      <c r="M5" s="18"/>
      <c r="N5" s="467">
        <f ca="1">NOW()</f>
        <v>42170.440233912035</v>
      </c>
      <c r="O5" s="467"/>
      <c r="P5" s="467"/>
      <c r="T5" s="247">
        <v>2369</v>
      </c>
      <c r="U5" s="246">
        <v>96</v>
      </c>
    </row>
    <row r="6" spans="1:21" s="19" customFormat="1" ht="24.95" customHeight="1" x14ac:dyDescent="0.2">
      <c r="A6" s="477" t="s">
        <v>12</v>
      </c>
      <c r="B6" s="478" t="s">
        <v>69</v>
      </c>
      <c r="C6" s="480" t="s">
        <v>79</v>
      </c>
      <c r="D6" s="472" t="s">
        <v>14</v>
      </c>
      <c r="E6" s="472" t="s">
        <v>515</v>
      </c>
      <c r="F6" s="472" t="s">
        <v>15</v>
      </c>
      <c r="G6" s="473" t="s">
        <v>200</v>
      </c>
      <c r="I6" s="263" t="s">
        <v>16</v>
      </c>
      <c r="J6" s="264"/>
      <c r="K6" s="264"/>
      <c r="L6" s="264"/>
      <c r="M6" s="267" t="s">
        <v>376</v>
      </c>
      <c r="N6" s="268"/>
      <c r="O6" s="264"/>
      <c r="P6" s="265"/>
      <c r="T6" s="248">
        <v>2374</v>
      </c>
      <c r="U6" s="249">
        <v>95</v>
      </c>
    </row>
    <row r="7" spans="1:21" ht="26.25" customHeight="1" x14ac:dyDescent="0.2">
      <c r="A7" s="477"/>
      <c r="B7" s="479"/>
      <c r="C7" s="480"/>
      <c r="D7" s="472"/>
      <c r="E7" s="472"/>
      <c r="F7" s="472"/>
      <c r="G7" s="474"/>
      <c r="H7" s="20"/>
      <c r="I7" s="46" t="s">
        <v>519</v>
      </c>
      <c r="J7" s="43" t="s">
        <v>70</v>
      </c>
      <c r="K7" s="43" t="s">
        <v>69</v>
      </c>
      <c r="L7" s="44" t="s">
        <v>13</v>
      </c>
      <c r="M7" s="45" t="s">
        <v>14</v>
      </c>
      <c r="N7" s="45" t="s">
        <v>515</v>
      </c>
      <c r="O7" s="43" t="s">
        <v>15</v>
      </c>
      <c r="P7" s="43" t="s">
        <v>28</v>
      </c>
      <c r="T7" s="248">
        <v>2379</v>
      </c>
      <c r="U7" s="249">
        <v>94</v>
      </c>
    </row>
    <row r="8" spans="1:21" s="19" customFormat="1" ht="41.25" customHeight="1" x14ac:dyDescent="0.2">
      <c r="A8" s="335">
        <v>1</v>
      </c>
      <c r="B8" s="342"/>
      <c r="C8" s="338"/>
      <c r="D8" s="343"/>
      <c r="E8" s="344"/>
      <c r="F8" s="345"/>
      <c r="G8" s="364"/>
      <c r="H8" s="22"/>
      <c r="I8" s="335">
        <v>1</v>
      </c>
      <c r="J8" s="336" t="s">
        <v>122</v>
      </c>
      <c r="K8" s="337" t="str">
        <f>IF(ISERROR(VLOOKUP(J8,'KAYIT LİSTESİ'!$B$4:$H$1158,2,0)),"",(VLOOKUP(J8,'KAYIT LİSTESİ'!$B$4:$H$1158,2,0)))</f>
        <v/>
      </c>
      <c r="L8" s="338" t="str">
        <f>IF(ISERROR(VLOOKUP(J8,'KAYIT LİSTESİ'!$B$4:$H$1158,4,0)),"",(VLOOKUP(J8,'KAYIT LİSTESİ'!$B$4:$H$1158,4,0)))</f>
        <v/>
      </c>
      <c r="M8" s="339" t="str">
        <f>IF(ISERROR(VLOOKUP(J8,'KAYIT LİSTESİ'!$B$4:$H$1158,5,0)),"",(VLOOKUP(J8,'KAYIT LİSTESİ'!$B$4:$H$1158,5,0)))</f>
        <v/>
      </c>
      <c r="N8" s="339" t="str">
        <f>IF(ISERROR(VLOOKUP(J8,'KAYIT LİSTESİ'!$B$4:$H$1158,6,0)),"",(VLOOKUP(J8,'KAYIT LİSTESİ'!$B$4:$H$1158,6,0)))</f>
        <v/>
      </c>
      <c r="O8" s="345"/>
      <c r="P8" s="341"/>
      <c r="T8" s="248">
        <v>2384</v>
      </c>
      <c r="U8" s="249">
        <v>93</v>
      </c>
    </row>
    <row r="9" spans="1:21" s="19" customFormat="1" ht="41.25" customHeight="1" x14ac:dyDescent="0.2">
      <c r="A9" s="335">
        <v>2</v>
      </c>
      <c r="B9" s="342"/>
      <c r="C9" s="338"/>
      <c r="D9" s="343"/>
      <c r="E9" s="344"/>
      <c r="F9" s="345"/>
      <c r="G9" s="364"/>
      <c r="H9" s="22"/>
      <c r="I9" s="335">
        <v>2</v>
      </c>
      <c r="J9" s="336" t="s">
        <v>123</v>
      </c>
      <c r="K9" s="337" t="str">
        <f>IF(ISERROR(VLOOKUP(J9,'KAYIT LİSTESİ'!$B$4:$H$1158,2,0)),"",(VLOOKUP(J9,'KAYIT LİSTESİ'!$B$4:$H$1158,2,0)))</f>
        <v/>
      </c>
      <c r="L9" s="338" t="str">
        <f>IF(ISERROR(VLOOKUP(J9,'KAYIT LİSTESİ'!$B$4:$H$1158,4,0)),"",(VLOOKUP(J9,'KAYIT LİSTESİ'!$B$4:$H$1158,4,0)))</f>
        <v/>
      </c>
      <c r="M9" s="339" t="str">
        <f>IF(ISERROR(VLOOKUP(J9,'KAYIT LİSTESİ'!$B$4:$H$1158,5,0)),"",(VLOOKUP(J9,'KAYIT LİSTESİ'!$B$4:$H$1158,5,0)))</f>
        <v/>
      </c>
      <c r="N9" s="339" t="str">
        <f>IF(ISERROR(VLOOKUP(J9,'KAYIT LİSTESİ'!$B$4:$H$1158,6,0)),"",(VLOOKUP(J9,'KAYIT LİSTESİ'!$B$4:$H$1158,6,0)))</f>
        <v/>
      </c>
      <c r="O9" s="345"/>
      <c r="P9" s="341"/>
      <c r="T9" s="248">
        <v>2389</v>
      </c>
      <c r="U9" s="249">
        <v>92</v>
      </c>
    </row>
    <row r="10" spans="1:21" s="19" customFormat="1" ht="41.25" customHeight="1" x14ac:dyDescent="0.2">
      <c r="A10" s="335">
        <v>3</v>
      </c>
      <c r="B10" s="342"/>
      <c r="C10" s="338"/>
      <c r="D10" s="343"/>
      <c r="E10" s="344"/>
      <c r="F10" s="345"/>
      <c r="G10" s="364"/>
      <c r="H10" s="22"/>
      <c r="I10" s="335">
        <v>3</v>
      </c>
      <c r="J10" s="336" t="s">
        <v>124</v>
      </c>
      <c r="K10" s="337" t="str">
        <f>IF(ISERROR(VLOOKUP(J10,'KAYIT LİSTESİ'!$B$4:$H$1158,2,0)),"",(VLOOKUP(J10,'KAYIT LİSTESİ'!$B$4:$H$1158,2,0)))</f>
        <v/>
      </c>
      <c r="L10" s="338" t="str">
        <f>IF(ISERROR(VLOOKUP(J10,'KAYIT LİSTESİ'!$B$4:$H$1158,4,0)),"",(VLOOKUP(J10,'KAYIT LİSTESİ'!$B$4:$H$1158,4,0)))</f>
        <v/>
      </c>
      <c r="M10" s="339" t="str">
        <f>IF(ISERROR(VLOOKUP(J10,'KAYIT LİSTESİ'!$B$4:$H$1158,5,0)),"",(VLOOKUP(J10,'KAYIT LİSTESİ'!$B$4:$H$1158,5,0)))</f>
        <v/>
      </c>
      <c r="N10" s="339" t="str">
        <f>IF(ISERROR(VLOOKUP(J10,'KAYIT LİSTESİ'!$B$4:$H$1158,6,0)),"",(VLOOKUP(J10,'KAYIT LİSTESİ'!$B$4:$H$1158,6,0)))</f>
        <v/>
      </c>
      <c r="O10" s="345"/>
      <c r="P10" s="341"/>
      <c r="T10" s="248">
        <v>2394</v>
      </c>
      <c r="U10" s="249">
        <v>91</v>
      </c>
    </row>
    <row r="11" spans="1:21" s="19" customFormat="1" ht="41.25" customHeight="1" x14ac:dyDescent="0.2">
      <c r="A11" s="335">
        <v>4</v>
      </c>
      <c r="B11" s="342"/>
      <c r="C11" s="338"/>
      <c r="D11" s="343"/>
      <c r="E11" s="344"/>
      <c r="F11" s="345"/>
      <c r="G11" s="364"/>
      <c r="H11" s="22"/>
      <c r="I11" s="335">
        <v>4</v>
      </c>
      <c r="J11" s="336" t="s">
        <v>125</v>
      </c>
      <c r="K11" s="337" t="str">
        <f>IF(ISERROR(VLOOKUP(J11,'KAYIT LİSTESİ'!$B$4:$H$1158,2,0)),"",(VLOOKUP(J11,'KAYIT LİSTESİ'!$B$4:$H$1158,2,0)))</f>
        <v/>
      </c>
      <c r="L11" s="338" t="str">
        <f>IF(ISERROR(VLOOKUP(J11,'KAYIT LİSTESİ'!$B$4:$H$1158,4,0)),"",(VLOOKUP(J11,'KAYIT LİSTESİ'!$B$4:$H$1158,4,0)))</f>
        <v/>
      </c>
      <c r="M11" s="339" t="str">
        <f>IF(ISERROR(VLOOKUP(J11,'KAYIT LİSTESİ'!$B$4:$H$1158,5,0)),"",(VLOOKUP(J11,'KAYIT LİSTESİ'!$B$4:$H$1158,5,0)))</f>
        <v/>
      </c>
      <c r="N11" s="339" t="str">
        <f>IF(ISERROR(VLOOKUP(J11,'KAYIT LİSTESİ'!$B$4:$H$1158,6,0)),"",(VLOOKUP(J11,'KAYIT LİSTESİ'!$B$4:$H$1158,6,0)))</f>
        <v/>
      </c>
      <c r="O11" s="345"/>
      <c r="P11" s="341"/>
      <c r="T11" s="248">
        <v>2399</v>
      </c>
      <c r="U11" s="249">
        <v>90</v>
      </c>
    </row>
    <row r="12" spans="1:21" s="19" customFormat="1" ht="41.25" customHeight="1" x14ac:dyDescent="0.2">
      <c r="A12" s="335">
        <v>5</v>
      </c>
      <c r="B12" s="342"/>
      <c r="C12" s="338"/>
      <c r="D12" s="343"/>
      <c r="E12" s="344"/>
      <c r="F12" s="345"/>
      <c r="G12" s="364"/>
      <c r="H12" s="22"/>
      <c r="I12" s="335">
        <v>5</v>
      </c>
      <c r="J12" s="336" t="s">
        <v>126</v>
      </c>
      <c r="K12" s="337" t="str">
        <f>IF(ISERROR(VLOOKUP(J12,'KAYIT LİSTESİ'!$B$4:$H$1158,2,0)),"",(VLOOKUP(J12,'KAYIT LİSTESİ'!$B$4:$H$1158,2,0)))</f>
        <v/>
      </c>
      <c r="L12" s="338" t="str">
        <f>IF(ISERROR(VLOOKUP(J12,'KAYIT LİSTESİ'!$B$4:$H$1158,4,0)),"",(VLOOKUP(J12,'KAYIT LİSTESİ'!$B$4:$H$1158,4,0)))</f>
        <v/>
      </c>
      <c r="M12" s="339" t="str">
        <f>IF(ISERROR(VLOOKUP(J12,'KAYIT LİSTESİ'!$B$4:$H$1158,5,0)),"",(VLOOKUP(J12,'KAYIT LİSTESİ'!$B$4:$H$1158,5,0)))</f>
        <v/>
      </c>
      <c r="N12" s="339" t="str">
        <f>IF(ISERROR(VLOOKUP(J12,'KAYIT LİSTESİ'!$B$4:$H$1158,6,0)),"",(VLOOKUP(J12,'KAYIT LİSTESİ'!$B$4:$H$1158,6,0)))</f>
        <v/>
      </c>
      <c r="O12" s="345"/>
      <c r="P12" s="341"/>
      <c r="T12" s="248">
        <v>2404</v>
      </c>
      <c r="U12" s="249">
        <v>89</v>
      </c>
    </row>
    <row r="13" spans="1:21" s="19" customFormat="1" ht="41.25" customHeight="1" x14ac:dyDescent="0.2">
      <c r="A13" s="335">
        <v>6</v>
      </c>
      <c r="B13" s="342"/>
      <c r="C13" s="338"/>
      <c r="D13" s="343"/>
      <c r="E13" s="344"/>
      <c r="F13" s="345"/>
      <c r="G13" s="364"/>
      <c r="H13" s="22"/>
      <c r="I13" s="335">
        <v>6</v>
      </c>
      <c r="J13" s="336" t="s">
        <v>127</v>
      </c>
      <c r="K13" s="337" t="str">
        <f>IF(ISERROR(VLOOKUP(J13,'KAYIT LİSTESİ'!$B$4:$H$1158,2,0)),"",(VLOOKUP(J13,'KAYIT LİSTESİ'!$B$4:$H$1158,2,0)))</f>
        <v/>
      </c>
      <c r="L13" s="338" t="str">
        <f>IF(ISERROR(VLOOKUP(J13,'KAYIT LİSTESİ'!$B$4:$H$1158,4,0)),"",(VLOOKUP(J13,'KAYIT LİSTESİ'!$B$4:$H$1158,4,0)))</f>
        <v/>
      </c>
      <c r="M13" s="339" t="str">
        <f>IF(ISERROR(VLOOKUP(J13,'KAYIT LİSTESİ'!$B$4:$H$1158,5,0)),"",(VLOOKUP(J13,'KAYIT LİSTESİ'!$B$4:$H$1158,5,0)))</f>
        <v/>
      </c>
      <c r="N13" s="339" t="str">
        <f>IF(ISERROR(VLOOKUP(J13,'KAYIT LİSTESİ'!$B$4:$H$1158,6,0)),"",(VLOOKUP(J13,'KAYIT LİSTESİ'!$B$4:$H$1158,6,0)))</f>
        <v/>
      </c>
      <c r="O13" s="345"/>
      <c r="P13" s="341"/>
      <c r="T13" s="248">
        <v>2409</v>
      </c>
      <c r="U13" s="249">
        <v>88</v>
      </c>
    </row>
    <row r="14" spans="1:21" s="19" customFormat="1" ht="41.25" customHeight="1" x14ac:dyDescent="0.2">
      <c r="A14" s="66"/>
      <c r="B14" s="315"/>
      <c r="C14" s="117"/>
      <c r="D14" s="316"/>
      <c r="E14" s="176"/>
      <c r="F14" s="118"/>
      <c r="G14" s="364"/>
      <c r="H14" s="22"/>
      <c r="I14" s="263" t="s">
        <v>17</v>
      </c>
      <c r="J14" s="264"/>
      <c r="K14" s="264"/>
      <c r="L14" s="264"/>
      <c r="M14" s="267" t="s">
        <v>376</v>
      </c>
      <c r="N14" s="268"/>
      <c r="O14" s="264"/>
      <c r="P14" s="265"/>
      <c r="T14" s="248">
        <v>2424</v>
      </c>
      <c r="U14" s="249">
        <v>85</v>
      </c>
    </row>
    <row r="15" spans="1:21" s="19" customFormat="1" ht="41.25" customHeight="1" x14ac:dyDescent="0.2">
      <c r="A15" s="66"/>
      <c r="B15" s="315"/>
      <c r="C15" s="117"/>
      <c r="D15" s="316"/>
      <c r="E15" s="176"/>
      <c r="F15" s="118"/>
      <c r="G15" s="364"/>
      <c r="H15" s="22"/>
      <c r="I15" s="46" t="s">
        <v>519</v>
      </c>
      <c r="J15" s="43" t="s">
        <v>70</v>
      </c>
      <c r="K15" s="43" t="s">
        <v>69</v>
      </c>
      <c r="L15" s="44" t="s">
        <v>13</v>
      </c>
      <c r="M15" s="45" t="s">
        <v>14</v>
      </c>
      <c r="N15" s="45" t="s">
        <v>515</v>
      </c>
      <c r="O15" s="43" t="s">
        <v>15</v>
      </c>
      <c r="P15" s="43" t="s">
        <v>28</v>
      </c>
      <c r="T15" s="248">
        <v>2429</v>
      </c>
      <c r="U15" s="249">
        <v>84</v>
      </c>
    </row>
    <row r="16" spans="1:21" s="19" customFormat="1" ht="41.25" customHeight="1" x14ac:dyDescent="0.2">
      <c r="A16" s="66"/>
      <c r="B16" s="315"/>
      <c r="C16" s="117"/>
      <c r="D16" s="316"/>
      <c r="E16" s="176"/>
      <c r="F16" s="118"/>
      <c r="G16" s="364"/>
      <c r="H16" s="22"/>
      <c r="I16" s="66">
        <v>1</v>
      </c>
      <c r="J16" s="209" t="s">
        <v>128</v>
      </c>
      <c r="K16" s="271" t="str">
        <f>IF(ISERROR(VLOOKUP(J16,'KAYIT LİSTESİ'!$B$4:$H$1158,2,0)),"",(VLOOKUP(J16,'KAYIT LİSTESİ'!$B$4:$H$1158,2,0)))</f>
        <v/>
      </c>
      <c r="L16" s="117" t="str">
        <f>IF(ISERROR(VLOOKUP(J16,'KAYIT LİSTESİ'!$B$4:$H$1158,4,0)),"",(VLOOKUP(J16,'KAYIT LİSTESİ'!$B$4:$H$1158,4,0)))</f>
        <v/>
      </c>
      <c r="M16" s="210" t="str">
        <f>IF(ISERROR(VLOOKUP(J16,'KAYIT LİSTESİ'!$B$4:$H$1158,5,0)),"",(VLOOKUP(J16,'KAYIT LİSTESİ'!$B$4:$H$1158,5,0)))</f>
        <v/>
      </c>
      <c r="N16" s="210" t="str">
        <f>IF(ISERROR(VLOOKUP(J16,'KAYIT LİSTESİ'!$B$4:$H$1158,6,0)),"",(VLOOKUP(J16,'KAYIT LİSTESİ'!$B$4:$H$1158,6,0)))</f>
        <v/>
      </c>
      <c r="O16" s="118"/>
      <c r="P16" s="314"/>
      <c r="T16" s="248">
        <v>2434</v>
      </c>
      <c r="U16" s="249">
        <v>83</v>
      </c>
    </row>
    <row r="17" spans="1:21" s="19" customFormat="1" ht="41.25" customHeight="1" x14ac:dyDescent="0.2">
      <c r="A17" s="66"/>
      <c r="B17" s="315"/>
      <c r="C17" s="117"/>
      <c r="D17" s="316"/>
      <c r="E17" s="176"/>
      <c r="F17" s="118"/>
      <c r="G17" s="364"/>
      <c r="H17" s="22"/>
      <c r="I17" s="66">
        <v>2</v>
      </c>
      <c r="J17" s="209" t="s">
        <v>129</v>
      </c>
      <c r="K17" s="271" t="str">
        <f>IF(ISERROR(VLOOKUP(J17,'KAYIT LİSTESİ'!$B$4:$H$1158,2,0)),"",(VLOOKUP(J17,'KAYIT LİSTESİ'!$B$4:$H$1158,2,0)))</f>
        <v/>
      </c>
      <c r="L17" s="117" t="str">
        <f>IF(ISERROR(VLOOKUP(J17,'KAYIT LİSTESİ'!$B$4:$H$1158,4,0)),"",(VLOOKUP(J17,'KAYIT LİSTESİ'!$B$4:$H$1158,4,0)))</f>
        <v/>
      </c>
      <c r="M17" s="210" t="str">
        <f>IF(ISERROR(VLOOKUP(J17,'KAYIT LİSTESİ'!$B$4:$H$1158,5,0)),"",(VLOOKUP(J17,'KAYIT LİSTESİ'!$B$4:$H$1158,5,0)))</f>
        <v/>
      </c>
      <c r="N17" s="210" t="str">
        <f>IF(ISERROR(VLOOKUP(J17,'KAYIT LİSTESİ'!$B$4:$H$1158,6,0)),"",(VLOOKUP(J17,'KAYIT LİSTESİ'!$B$4:$H$1158,6,0)))</f>
        <v/>
      </c>
      <c r="O17" s="118"/>
      <c r="P17" s="314"/>
      <c r="T17" s="248">
        <v>2439</v>
      </c>
      <c r="U17" s="249">
        <v>82</v>
      </c>
    </row>
    <row r="18" spans="1:21" s="19" customFormat="1" ht="41.25" customHeight="1" x14ac:dyDescent="0.2">
      <c r="A18" s="66"/>
      <c r="B18" s="315"/>
      <c r="C18" s="117"/>
      <c r="D18" s="316"/>
      <c r="E18" s="176"/>
      <c r="F18" s="118"/>
      <c r="G18" s="364"/>
      <c r="H18" s="22"/>
      <c r="I18" s="66">
        <v>3</v>
      </c>
      <c r="J18" s="209" t="s">
        <v>130</v>
      </c>
      <c r="K18" s="271" t="str">
        <f>IF(ISERROR(VLOOKUP(J18,'KAYIT LİSTESİ'!$B$4:$H$1158,2,0)),"",(VLOOKUP(J18,'KAYIT LİSTESİ'!$B$4:$H$1158,2,0)))</f>
        <v/>
      </c>
      <c r="L18" s="117" t="str">
        <f>IF(ISERROR(VLOOKUP(J18,'KAYIT LİSTESİ'!$B$4:$H$1158,4,0)),"",(VLOOKUP(J18,'KAYIT LİSTESİ'!$B$4:$H$1158,4,0)))</f>
        <v/>
      </c>
      <c r="M18" s="210" t="str">
        <f>IF(ISERROR(VLOOKUP(J18,'KAYIT LİSTESİ'!$B$4:$H$1158,5,0)),"",(VLOOKUP(J18,'KAYIT LİSTESİ'!$B$4:$H$1158,5,0)))</f>
        <v/>
      </c>
      <c r="N18" s="210" t="str">
        <f>IF(ISERROR(VLOOKUP(J18,'KAYIT LİSTESİ'!$B$4:$H$1158,6,0)),"",(VLOOKUP(J18,'KAYIT LİSTESİ'!$B$4:$H$1158,6,0)))</f>
        <v/>
      </c>
      <c r="O18" s="118"/>
      <c r="P18" s="314"/>
      <c r="T18" s="248">
        <v>2444</v>
      </c>
      <c r="U18" s="249">
        <v>81</v>
      </c>
    </row>
    <row r="19" spans="1:21" s="19" customFormat="1" ht="41.25" customHeight="1" x14ac:dyDescent="0.2">
      <c r="A19" s="66"/>
      <c r="B19" s="315"/>
      <c r="C19" s="117"/>
      <c r="D19" s="316"/>
      <c r="E19" s="176"/>
      <c r="F19" s="118"/>
      <c r="G19" s="364"/>
      <c r="H19" s="22"/>
      <c r="I19" s="66">
        <v>4</v>
      </c>
      <c r="J19" s="209" t="s">
        <v>131</v>
      </c>
      <c r="K19" s="271" t="str">
        <f>IF(ISERROR(VLOOKUP(J19,'KAYIT LİSTESİ'!$B$4:$H$1158,2,0)),"",(VLOOKUP(J19,'KAYIT LİSTESİ'!$B$4:$H$1158,2,0)))</f>
        <v/>
      </c>
      <c r="L19" s="117" t="str">
        <f>IF(ISERROR(VLOOKUP(J19,'KAYIT LİSTESİ'!$B$4:$H$1158,4,0)),"",(VLOOKUP(J19,'KAYIT LİSTESİ'!$B$4:$H$1158,4,0)))</f>
        <v/>
      </c>
      <c r="M19" s="210" t="str">
        <f>IF(ISERROR(VLOOKUP(J19,'KAYIT LİSTESİ'!$B$4:$H$1158,5,0)),"",(VLOOKUP(J19,'KAYIT LİSTESİ'!$B$4:$H$1158,5,0)))</f>
        <v/>
      </c>
      <c r="N19" s="210" t="str">
        <f>IF(ISERROR(VLOOKUP(J19,'KAYIT LİSTESİ'!$B$4:$H$1158,6,0)),"",(VLOOKUP(J19,'KAYIT LİSTESİ'!$B$4:$H$1158,6,0)))</f>
        <v/>
      </c>
      <c r="O19" s="118"/>
      <c r="P19" s="314"/>
      <c r="T19" s="248">
        <v>2449</v>
      </c>
      <c r="U19" s="249">
        <v>80</v>
      </c>
    </row>
    <row r="20" spans="1:21" s="19" customFormat="1" ht="41.25" customHeight="1" x14ac:dyDescent="0.2">
      <c r="A20" s="66"/>
      <c r="B20" s="315"/>
      <c r="C20" s="117"/>
      <c r="D20" s="316"/>
      <c r="E20" s="176"/>
      <c r="F20" s="118"/>
      <c r="G20" s="364"/>
      <c r="H20" s="22"/>
      <c r="I20" s="66">
        <v>5</v>
      </c>
      <c r="J20" s="209" t="s">
        <v>132</v>
      </c>
      <c r="K20" s="271" t="str">
        <f>IF(ISERROR(VLOOKUP(J20,'KAYIT LİSTESİ'!$B$4:$H$1158,2,0)),"",(VLOOKUP(J20,'KAYIT LİSTESİ'!$B$4:$H$1158,2,0)))</f>
        <v/>
      </c>
      <c r="L20" s="117" t="str">
        <f>IF(ISERROR(VLOOKUP(J20,'KAYIT LİSTESİ'!$B$4:$H$1158,4,0)),"",(VLOOKUP(J20,'KAYIT LİSTESİ'!$B$4:$H$1158,4,0)))</f>
        <v/>
      </c>
      <c r="M20" s="210" t="str">
        <f>IF(ISERROR(VLOOKUP(J20,'KAYIT LİSTESİ'!$B$4:$H$1158,5,0)),"",(VLOOKUP(J20,'KAYIT LİSTESİ'!$B$4:$H$1158,5,0)))</f>
        <v/>
      </c>
      <c r="N20" s="210" t="str">
        <f>IF(ISERROR(VLOOKUP(J20,'KAYIT LİSTESİ'!$B$4:$H$1158,6,0)),"",(VLOOKUP(J20,'KAYIT LİSTESİ'!$B$4:$H$1158,6,0)))</f>
        <v/>
      </c>
      <c r="O20" s="118"/>
      <c r="P20" s="314"/>
      <c r="T20" s="248">
        <v>2454</v>
      </c>
      <c r="U20" s="249">
        <v>79</v>
      </c>
    </row>
    <row r="21" spans="1:21" s="19" customFormat="1" ht="41.25" customHeight="1" x14ac:dyDescent="0.2">
      <c r="A21" s="66"/>
      <c r="B21" s="315"/>
      <c r="C21" s="117"/>
      <c r="D21" s="316"/>
      <c r="E21" s="176"/>
      <c r="F21" s="118"/>
      <c r="G21" s="364"/>
      <c r="H21" s="22"/>
      <c r="I21" s="66">
        <v>6</v>
      </c>
      <c r="J21" s="209" t="s">
        <v>133</v>
      </c>
      <c r="K21" s="271" t="str">
        <f>IF(ISERROR(VLOOKUP(J21,'KAYIT LİSTESİ'!$B$4:$H$1158,2,0)),"",(VLOOKUP(J21,'KAYIT LİSTESİ'!$B$4:$H$1158,2,0)))</f>
        <v/>
      </c>
      <c r="L21" s="117" t="str">
        <f>IF(ISERROR(VLOOKUP(J21,'KAYIT LİSTESİ'!$B$4:$H$1158,4,0)),"",(VLOOKUP(J21,'KAYIT LİSTESİ'!$B$4:$H$1158,4,0)))</f>
        <v/>
      </c>
      <c r="M21" s="210" t="str">
        <f>IF(ISERROR(VLOOKUP(J21,'KAYIT LİSTESİ'!$B$4:$H$1158,5,0)),"",(VLOOKUP(J21,'KAYIT LİSTESİ'!$B$4:$H$1158,5,0)))</f>
        <v/>
      </c>
      <c r="N21" s="210" t="str">
        <f>IF(ISERROR(VLOOKUP(J21,'KAYIT LİSTESİ'!$B$4:$H$1158,6,0)),"",(VLOOKUP(J21,'KAYIT LİSTESİ'!$B$4:$H$1158,6,0)))</f>
        <v/>
      </c>
      <c r="O21" s="118"/>
      <c r="P21" s="314"/>
      <c r="T21" s="248">
        <v>2459</v>
      </c>
      <c r="U21" s="249">
        <v>78</v>
      </c>
    </row>
    <row r="22" spans="1:21" s="19" customFormat="1" ht="41.25" customHeight="1" x14ac:dyDescent="0.2">
      <c r="A22" s="66"/>
      <c r="B22" s="315"/>
      <c r="C22" s="117"/>
      <c r="D22" s="316"/>
      <c r="E22" s="176"/>
      <c r="F22" s="118"/>
      <c r="G22" s="364"/>
      <c r="H22" s="22"/>
      <c r="I22" s="263" t="s">
        <v>18</v>
      </c>
      <c r="J22" s="264"/>
      <c r="K22" s="264"/>
      <c r="L22" s="264"/>
      <c r="M22" s="267" t="s">
        <v>376</v>
      </c>
      <c r="N22" s="268"/>
      <c r="O22" s="264"/>
      <c r="P22" s="265"/>
      <c r="T22" s="248">
        <v>2474</v>
      </c>
      <c r="U22" s="249">
        <v>75</v>
      </c>
    </row>
    <row r="23" spans="1:21" s="19" customFormat="1" ht="41.25" customHeight="1" x14ac:dyDescent="0.2">
      <c r="A23" s="66"/>
      <c r="B23" s="315"/>
      <c r="C23" s="117"/>
      <c r="D23" s="316"/>
      <c r="E23" s="176"/>
      <c r="F23" s="118"/>
      <c r="G23" s="364"/>
      <c r="H23" s="22"/>
      <c r="I23" s="46" t="s">
        <v>519</v>
      </c>
      <c r="J23" s="43" t="s">
        <v>70</v>
      </c>
      <c r="K23" s="43" t="s">
        <v>69</v>
      </c>
      <c r="L23" s="44" t="s">
        <v>13</v>
      </c>
      <c r="M23" s="45" t="s">
        <v>14</v>
      </c>
      <c r="N23" s="45" t="s">
        <v>515</v>
      </c>
      <c r="O23" s="43" t="s">
        <v>15</v>
      </c>
      <c r="P23" s="43" t="s">
        <v>28</v>
      </c>
      <c r="T23" s="248">
        <v>2479</v>
      </c>
      <c r="U23" s="249">
        <v>74</v>
      </c>
    </row>
    <row r="24" spans="1:21" s="19" customFormat="1" ht="41.25" customHeight="1" x14ac:dyDescent="0.2">
      <c r="A24" s="66"/>
      <c r="B24" s="315"/>
      <c r="C24" s="117"/>
      <c r="D24" s="316"/>
      <c r="E24" s="176"/>
      <c r="F24" s="118"/>
      <c r="G24" s="364"/>
      <c r="H24" s="22"/>
      <c r="I24" s="66">
        <v>1</v>
      </c>
      <c r="J24" s="209" t="s">
        <v>134</v>
      </c>
      <c r="K24" s="271" t="str">
        <f>IF(ISERROR(VLOOKUP(J24,'KAYIT LİSTESİ'!$B$4:$H$1158,2,0)),"",(VLOOKUP(J24,'KAYIT LİSTESİ'!$B$4:$H$1158,2,0)))</f>
        <v/>
      </c>
      <c r="L24" s="117" t="str">
        <f>IF(ISERROR(VLOOKUP(J24,'KAYIT LİSTESİ'!$B$4:$H$1158,4,0)),"",(VLOOKUP(J24,'KAYIT LİSTESİ'!$B$4:$H$1158,4,0)))</f>
        <v/>
      </c>
      <c r="M24" s="210" t="str">
        <f>IF(ISERROR(VLOOKUP(J24,'KAYIT LİSTESİ'!$B$4:$H$1158,5,0)),"",(VLOOKUP(J24,'KAYIT LİSTESİ'!$B$4:$H$1158,5,0)))</f>
        <v/>
      </c>
      <c r="N24" s="210" t="str">
        <f>IF(ISERROR(VLOOKUP(J24,'KAYIT LİSTESİ'!$B$4:$H$1158,6,0)),"",(VLOOKUP(J24,'KAYIT LİSTESİ'!$B$4:$H$1158,6,0)))</f>
        <v/>
      </c>
      <c r="O24" s="118"/>
      <c r="P24" s="314"/>
      <c r="T24" s="248">
        <v>2484</v>
      </c>
      <c r="U24" s="249">
        <v>73</v>
      </c>
    </row>
    <row r="25" spans="1:21" s="19" customFormat="1" ht="41.25" customHeight="1" x14ac:dyDescent="0.2">
      <c r="A25" s="66"/>
      <c r="B25" s="315"/>
      <c r="C25" s="117"/>
      <c r="D25" s="316"/>
      <c r="E25" s="176"/>
      <c r="F25" s="118"/>
      <c r="G25" s="364"/>
      <c r="H25" s="22"/>
      <c r="I25" s="66">
        <v>2</v>
      </c>
      <c r="J25" s="209" t="s">
        <v>135</v>
      </c>
      <c r="K25" s="271" t="str">
        <f>IF(ISERROR(VLOOKUP(J25,'KAYIT LİSTESİ'!$B$4:$H$1158,2,0)),"",(VLOOKUP(J25,'KAYIT LİSTESİ'!$B$4:$H$1158,2,0)))</f>
        <v/>
      </c>
      <c r="L25" s="117" t="str">
        <f>IF(ISERROR(VLOOKUP(J25,'KAYIT LİSTESİ'!$B$4:$H$1158,4,0)),"",(VLOOKUP(J25,'KAYIT LİSTESİ'!$B$4:$H$1158,4,0)))</f>
        <v/>
      </c>
      <c r="M25" s="210" t="str">
        <f>IF(ISERROR(VLOOKUP(J25,'KAYIT LİSTESİ'!$B$4:$H$1158,5,0)),"",(VLOOKUP(J25,'KAYIT LİSTESİ'!$B$4:$H$1158,5,0)))</f>
        <v/>
      </c>
      <c r="N25" s="210" t="str">
        <f>IF(ISERROR(VLOOKUP(J25,'KAYIT LİSTESİ'!$B$4:$H$1158,6,0)),"",(VLOOKUP(J25,'KAYIT LİSTESİ'!$B$4:$H$1158,6,0)))</f>
        <v/>
      </c>
      <c r="O25" s="118"/>
      <c r="P25" s="314"/>
      <c r="T25" s="248">
        <v>2490</v>
      </c>
      <c r="U25" s="249">
        <v>72</v>
      </c>
    </row>
    <row r="26" spans="1:21" s="19" customFormat="1" ht="41.25" customHeight="1" x14ac:dyDescent="0.2">
      <c r="A26" s="66"/>
      <c r="B26" s="315"/>
      <c r="C26" s="117"/>
      <c r="D26" s="316"/>
      <c r="E26" s="176"/>
      <c r="F26" s="118"/>
      <c r="G26" s="364"/>
      <c r="H26" s="22"/>
      <c r="I26" s="66">
        <v>3</v>
      </c>
      <c r="J26" s="209" t="s">
        <v>136</v>
      </c>
      <c r="K26" s="271" t="str">
        <f>IF(ISERROR(VLOOKUP(J26,'KAYIT LİSTESİ'!$B$4:$H$1158,2,0)),"",(VLOOKUP(J26,'KAYIT LİSTESİ'!$B$4:$H$1158,2,0)))</f>
        <v/>
      </c>
      <c r="L26" s="117" t="str">
        <f>IF(ISERROR(VLOOKUP(J26,'KAYIT LİSTESİ'!$B$4:$H$1158,4,0)),"",(VLOOKUP(J26,'KAYIT LİSTESİ'!$B$4:$H$1158,4,0)))</f>
        <v/>
      </c>
      <c r="M26" s="210" t="str">
        <f>IF(ISERROR(VLOOKUP(J26,'KAYIT LİSTESİ'!$B$4:$H$1158,5,0)),"",(VLOOKUP(J26,'KAYIT LİSTESİ'!$B$4:$H$1158,5,0)))</f>
        <v/>
      </c>
      <c r="N26" s="210" t="str">
        <f>IF(ISERROR(VLOOKUP(J26,'KAYIT LİSTESİ'!$B$4:$H$1158,6,0)),"",(VLOOKUP(J26,'KAYIT LİSTESİ'!$B$4:$H$1158,6,0)))</f>
        <v/>
      </c>
      <c r="O26" s="118"/>
      <c r="P26" s="314"/>
      <c r="T26" s="248">
        <v>2500</v>
      </c>
      <c r="U26" s="249">
        <v>71</v>
      </c>
    </row>
    <row r="27" spans="1:21" s="19" customFormat="1" ht="41.25" customHeight="1" x14ac:dyDescent="0.2">
      <c r="A27" s="66"/>
      <c r="B27" s="315"/>
      <c r="C27" s="117"/>
      <c r="D27" s="316"/>
      <c r="E27" s="176"/>
      <c r="F27" s="118"/>
      <c r="G27" s="364"/>
      <c r="H27" s="22"/>
      <c r="I27" s="66">
        <v>4</v>
      </c>
      <c r="J27" s="209" t="s">
        <v>137</v>
      </c>
      <c r="K27" s="271" t="str">
        <f>IF(ISERROR(VLOOKUP(J27,'KAYIT LİSTESİ'!$B$4:$H$1158,2,0)),"",(VLOOKUP(J27,'KAYIT LİSTESİ'!$B$4:$H$1158,2,0)))</f>
        <v/>
      </c>
      <c r="L27" s="117" t="str">
        <f>IF(ISERROR(VLOOKUP(J27,'KAYIT LİSTESİ'!$B$4:$H$1158,4,0)),"",(VLOOKUP(J27,'KAYIT LİSTESİ'!$B$4:$H$1158,4,0)))</f>
        <v/>
      </c>
      <c r="M27" s="210" t="str">
        <f>IF(ISERROR(VLOOKUP(J27,'KAYIT LİSTESİ'!$B$4:$H$1158,5,0)),"",(VLOOKUP(J27,'KAYIT LİSTESİ'!$B$4:$H$1158,5,0)))</f>
        <v/>
      </c>
      <c r="N27" s="210" t="str">
        <f>IF(ISERROR(VLOOKUP(J27,'KAYIT LİSTESİ'!$B$4:$H$1158,6,0)),"",(VLOOKUP(J27,'KAYIT LİSTESİ'!$B$4:$H$1158,6,0)))</f>
        <v/>
      </c>
      <c r="O27" s="118"/>
      <c r="P27" s="314"/>
      <c r="T27" s="248">
        <v>2510</v>
      </c>
      <c r="U27" s="249">
        <v>70</v>
      </c>
    </row>
    <row r="28" spans="1:21" s="19" customFormat="1" ht="41.25" customHeight="1" x14ac:dyDescent="0.2">
      <c r="A28" s="66"/>
      <c r="B28" s="315"/>
      <c r="C28" s="117"/>
      <c r="D28" s="316"/>
      <c r="E28" s="176"/>
      <c r="F28" s="118"/>
      <c r="G28" s="364"/>
      <c r="H28" s="22"/>
      <c r="I28" s="66">
        <v>5</v>
      </c>
      <c r="J28" s="209" t="s">
        <v>138</v>
      </c>
      <c r="K28" s="271" t="str">
        <f>IF(ISERROR(VLOOKUP(J28,'KAYIT LİSTESİ'!$B$4:$H$1158,2,0)),"",(VLOOKUP(J28,'KAYIT LİSTESİ'!$B$4:$H$1158,2,0)))</f>
        <v/>
      </c>
      <c r="L28" s="117" t="str">
        <f>IF(ISERROR(VLOOKUP(J28,'KAYIT LİSTESİ'!$B$4:$H$1158,4,0)),"",(VLOOKUP(J28,'KAYIT LİSTESİ'!$B$4:$H$1158,4,0)))</f>
        <v/>
      </c>
      <c r="M28" s="210" t="str">
        <f>IF(ISERROR(VLOOKUP(J28,'KAYIT LİSTESİ'!$B$4:$H$1158,5,0)),"",(VLOOKUP(J28,'KAYIT LİSTESİ'!$B$4:$H$1158,5,0)))</f>
        <v/>
      </c>
      <c r="N28" s="210" t="str">
        <f>IF(ISERROR(VLOOKUP(J28,'KAYIT LİSTESİ'!$B$4:$H$1158,6,0)),"",(VLOOKUP(J28,'KAYIT LİSTESİ'!$B$4:$H$1158,6,0)))</f>
        <v/>
      </c>
      <c r="O28" s="118"/>
      <c r="P28" s="314"/>
      <c r="T28" s="248">
        <v>2520</v>
      </c>
      <c r="U28" s="249">
        <v>69</v>
      </c>
    </row>
    <row r="29" spans="1:21" s="19" customFormat="1" ht="41.25" customHeight="1" x14ac:dyDescent="0.2">
      <c r="A29" s="66"/>
      <c r="B29" s="315"/>
      <c r="C29" s="117"/>
      <c r="D29" s="316"/>
      <c r="E29" s="176"/>
      <c r="F29" s="118"/>
      <c r="G29" s="364"/>
      <c r="H29" s="22"/>
      <c r="I29" s="66">
        <v>6</v>
      </c>
      <c r="J29" s="209" t="s">
        <v>139</v>
      </c>
      <c r="K29" s="271" t="str">
        <f>IF(ISERROR(VLOOKUP(J29,'KAYIT LİSTESİ'!$B$4:$H$1158,2,0)),"",(VLOOKUP(J29,'KAYIT LİSTESİ'!$B$4:$H$1158,2,0)))</f>
        <v/>
      </c>
      <c r="L29" s="117" t="str">
        <f>IF(ISERROR(VLOOKUP(J29,'KAYIT LİSTESİ'!$B$4:$H$1158,4,0)),"",(VLOOKUP(J29,'KAYIT LİSTESİ'!$B$4:$H$1158,4,0)))</f>
        <v/>
      </c>
      <c r="M29" s="210" t="str">
        <f>IF(ISERROR(VLOOKUP(J29,'KAYIT LİSTESİ'!$B$4:$H$1158,5,0)),"",(VLOOKUP(J29,'KAYIT LİSTESİ'!$B$4:$H$1158,5,0)))</f>
        <v/>
      </c>
      <c r="N29" s="210" t="str">
        <f>IF(ISERROR(VLOOKUP(J29,'KAYIT LİSTESİ'!$B$4:$H$1158,6,0)),"",(VLOOKUP(J29,'KAYIT LİSTESİ'!$B$4:$H$1158,6,0)))</f>
        <v/>
      </c>
      <c r="O29" s="118"/>
      <c r="P29" s="314"/>
      <c r="T29" s="248">
        <v>2530</v>
      </c>
      <c r="U29" s="249">
        <v>68</v>
      </c>
    </row>
    <row r="30" spans="1:21" ht="13.5" customHeight="1" x14ac:dyDescent="0.2">
      <c r="A30" s="32"/>
      <c r="B30" s="32"/>
      <c r="C30" s="33"/>
      <c r="D30" s="53"/>
      <c r="E30" s="34"/>
      <c r="F30" s="35"/>
      <c r="G30" s="36"/>
      <c r="I30" s="37"/>
      <c r="J30" s="38"/>
      <c r="K30" s="39"/>
      <c r="L30" s="40"/>
      <c r="M30" s="49"/>
      <c r="N30" s="49"/>
      <c r="O30" s="41"/>
      <c r="P30" s="39"/>
      <c r="T30" s="248">
        <v>2660</v>
      </c>
      <c r="U30" s="249">
        <v>55</v>
      </c>
    </row>
    <row r="31" spans="1:21" ht="14.25" customHeight="1" x14ac:dyDescent="0.2">
      <c r="A31" s="26" t="s">
        <v>19</v>
      </c>
      <c r="B31" s="26"/>
      <c r="C31" s="26"/>
      <c r="D31" s="54"/>
      <c r="E31" s="47" t="s">
        <v>0</v>
      </c>
      <c r="F31" s="42" t="s">
        <v>1</v>
      </c>
      <c r="G31" s="23"/>
      <c r="H31" s="27" t="s">
        <v>2</v>
      </c>
      <c r="I31" s="27"/>
      <c r="J31" s="27"/>
      <c r="K31" s="27"/>
      <c r="M31" s="50" t="s">
        <v>3</v>
      </c>
      <c r="N31" s="51" t="s">
        <v>3</v>
      </c>
      <c r="O31" s="23" t="s">
        <v>3</v>
      </c>
      <c r="P31" s="26"/>
      <c r="Q31" s="28"/>
      <c r="T31" s="248">
        <v>2670</v>
      </c>
      <c r="U31" s="249">
        <v>54</v>
      </c>
    </row>
    <row r="32" spans="1:21" x14ac:dyDescent="0.2">
      <c r="T32" s="248">
        <v>2680</v>
      </c>
      <c r="U32" s="249">
        <v>53</v>
      </c>
    </row>
    <row r="33" spans="20:21" x14ac:dyDescent="0.2">
      <c r="T33" s="248">
        <v>2690</v>
      </c>
      <c r="U33" s="249">
        <v>52</v>
      </c>
    </row>
    <row r="34" spans="20:21" x14ac:dyDescent="0.2">
      <c r="T34" s="248">
        <v>2700</v>
      </c>
      <c r="U34" s="249">
        <v>51</v>
      </c>
    </row>
    <row r="35" spans="20:21" x14ac:dyDescent="0.2">
      <c r="T35" s="248">
        <v>2710</v>
      </c>
      <c r="U35" s="249">
        <v>50</v>
      </c>
    </row>
    <row r="36" spans="20:21" x14ac:dyDescent="0.2">
      <c r="T36" s="248">
        <v>2720</v>
      </c>
      <c r="U36" s="249">
        <v>49</v>
      </c>
    </row>
    <row r="37" spans="20:21" x14ac:dyDescent="0.2">
      <c r="T37" s="248">
        <v>2730</v>
      </c>
      <c r="U37" s="249">
        <v>48</v>
      </c>
    </row>
    <row r="38" spans="20:21" x14ac:dyDescent="0.2">
      <c r="T38" s="248">
        <v>2740</v>
      </c>
      <c r="U38" s="249">
        <v>47</v>
      </c>
    </row>
    <row r="39" spans="20:21" x14ac:dyDescent="0.2">
      <c r="T39" s="248">
        <v>2750</v>
      </c>
      <c r="U39" s="249">
        <v>46</v>
      </c>
    </row>
    <row r="40" spans="20:21" x14ac:dyDescent="0.2">
      <c r="T40" s="248">
        <v>2760</v>
      </c>
      <c r="U40" s="249">
        <v>45</v>
      </c>
    </row>
    <row r="41" spans="20:21" x14ac:dyDescent="0.2">
      <c r="T41" s="248">
        <v>2770</v>
      </c>
      <c r="U41" s="249">
        <v>44</v>
      </c>
    </row>
    <row r="42" spans="20:21" x14ac:dyDescent="0.2">
      <c r="T42" s="248">
        <v>2780</v>
      </c>
      <c r="U42" s="249">
        <v>43</v>
      </c>
    </row>
    <row r="43" spans="20:21" x14ac:dyDescent="0.2">
      <c r="T43" s="248">
        <v>2790</v>
      </c>
      <c r="U43" s="249">
        <v>42</v>
      </c>
    </row>
    <row r="44" spans="20:21" x14ac:dyDescent="0.2">
      <c r="T44" s="248">
        <v>2800</v>
      </c>
      <c r="U44" s="249">
        <v>41</v>
      </c>
    </row>
    <row r="45" spans="20:21" x14ac:dyDescent="0.2">
      <c r="T45" s="248">
        <v>2810</v>
      </c>
      <c r="U45" s="249">
        <v>40</v>
      </c>
    </row>
    <row r="46" spans="20:21" x14ac:dyDescent="0.2">
      <c r="T46" s="248">
        <v>2830</v>
      </c>
      <c r="U46" s="249">
        <v>39</v>
      </c>
    </row>
    <row r="47" spans="20:21" x14ac:dyDescent="0.2">
      <c r="T47" s="248">
        <v>2850</v>
      </c>
      <c r="U47" s="249">
        <v>38</v>
      </c>
    </row>
    <row r="48" spans="20:21" x14ac:dyDescent="0.2">
      <c r="T48" s="248">
        <v>2870</v>
      </c>
      <c r="U48" s="249">
        <v>37</v>
      </c>
    </row>
    <row r="49" spans="20:21" x14ac:dyDescent="0.2">
      <c r="T49" s="248">
        <v>2890</v>
      </c>
      <c r="U49" s="249">
        <v>36</v>
      </c>
    </row>
    <row r="50" spans="20:21" x14ac:dyDescent="0.2">
      <c r="T50" s="248">
        <v>2910</v>
      </c>
      <c r="U50" s="249">
        <v>35</v>
      </c>
    </row>
    <row r="51" spans="20:21" x14ac:dyDescent="0.2">
      <c r="T51" s="248">
        <v>2930</v>
      </c>
      <c r="U51" s="249">
        <v>34</v>
      </c>
    </row>
    <row r="52" spans="20:21" x14ac:dyDescent="0.2">
      <c r="T52" s="248">
        <v>2950</v>
      </c>
      <c r="U52" s="249">
        <v>33</v>
      </c>
    </row>
    <row r="53" spans="20:21" x14ac:dyDescent="0.2">
      <c r="T53" s="248">
        <v>2970</v>
      </c>
      <c r="U53" s="249">
        <v>32</v>
      </c>
    </row>
    <row r="54" spans="20:21" x14ac:dyDescent="0.2">
      <c r="T54" s="248">
        <v>2990</v>
      </c>
      <c r="U54" s="249">
        <v>31</v>
      </c>
    </row>
    <row r="55" spans="20:21" x14ac:dyDescent="0.2">
      <c r="T55" s="248">
        <v>3010</v>
      </c>
      <c r="U55" s="249">
        <v>30</v>
      </c>
    </row>
    <row r="56" spans="20:21" x14ac:dyDescent="0.2">
      <c r="T56" s="248">
        <v>3030</v>
      </c>
      <c r="U56" s="249">
        <v>29</v>
      </c>
    </row>
    <row r="57" spans="20:21" x14ac:dyDescent="0.2">
      <c r="T57" s="248">
        <v>3050</v>
      </c>
      <c r="U57" s="249">
        <v>28</v>
      </c>
    </row>
    <row r="58" spans="20:21" x14ac:dyDescent="0.2">
      <c r="T58" s="248">
        <v>3070</v>
      </c>
      <c r="U58" s="249">
        <v>27</v>
      </c>
    </row>
    <row r="59" spans="20:21" x14ac:dyDescent="0.2">
      <c r="T59" s="248">
        <v>3090</v>
      </c>
      <c r="U59" s="249">
        <v>26</v>
      </c>
    </row>
    <row r="60" spans="20:21" x14ac:dyDescent="0.2">
      <c r="T60" s="248">
        <v>3110</v>
      </c>
      <c r="U60" s="249">
        <v>25</v>
      </c>
    </row>
    <row r="61" spans="20:21" x14ac:dyDescent="0.2">
      <c r="T61" s="248">
        <v>3130</v>
      </c>
      <c r="U61" s="249">
        <v>24</v>
      </c>
    </row>
    <row r="62" spans="20:21" x14ac:dyDescent="0.2">
      <c r="T62" s="248">
        <v>3150</v>
      </c>
      <c r="U62" s="249">
        <v>23</v>
      </c>
    </row>
    <row r="63" spans="20:21" x14ac:dyDescent="0.2">
      <c r="T63" s="248">
        <v>3170</v>
      </c>
      <c r="U63" s="249">
        <v>22</v>
      </c>
    </row>
    <row r="64" spans="20:21" x14ac:dyDescent="0.2">
      <c r="T64" s="248">
        <v>3200</v>
      </c>
      <c r="U64" s="249">
        <v>21</v>
      </c>
    </row>
    <row r="65" spans="20:21" x14ac:dyDescent="0.2">
      <c r="T65" s="248">
        <v>3230</v>
      </c>
      <c r="U65" s="249">
        <v>20</v>
      </c>
    </row>
    <row r="66" spans="20:21" x14ac:dyDescent="0.2">
      <c r="T66" s="248">
        <v>3260</v>
      </c>
      <c r="U66" s="249">
        <v>19</v>
      </c>
    </row>
    <row r="67" spans="20:21" x14ac:dyDescent="0.2">
      <c r="T67" s="248">
        <v>3290</v>
      </c>
      <c r="U67" s="249">
        <v>18</v>
      </c>
    </row>
    <row r="68" spans="20:21" x14ac:dyDescent="0.2">
      <c r="T68" s="248">
        <v>3320</v>
      </c>
      <c r="U68" s="249">
        <v>17</v>
      </c>
    </row>
    <row r="69" spans="20:21" x14ac:dyDescent="0.2">
      <c r="T69" s="248">
        <v>3350</v>
      </c>
      <c r="U69" s="249">
        <v>16</v>
      </c>
    </row>
    <row r="70" spans="20:21" x14ac:dyDescent="0.2">
      <c r="T70" s="248">
        <v>3380</v>
      </c>
      <c r="U70" s="249">
        <v>15</v>
      </c>
    </row>
    <row r="71" spans="20:21" x14ac:dyDescent="0.2">
      <c r="T71" s="248">
        <v>3410</v>
      </c>
      <c r="U71" s="249">
        <v>14</v>
      </c>
    </row>
    <row r="72" spans="20:21" x14ac:dyDescent="0.2">
      <c r="T72" s="248">
        <v>3440</v>
      </c>
      <c r="U72" s="249">
        <v>13</v>
      </c>
    </row>
    <row r="73" spans="20:21" x14ac:dyDescent="0.2">
      <c r="T73" s="248">
        <v>3470</v>
      </c>
      <c r="U73" s="249">
        <v>12</v>
      </c>
    </row>
    <row r="74" spans="20:21" x14ac:dyDescent="0.2">
      <c r="T74" s="248">
        <v>3510</v>
      </c>
      <c r="U74" s="249">
        <v>11</v>
      </c>
    </row>
    <row r="75" spans="20:21" x14ac:dyDescent="0.2">
      <c r="T75" s="248">
        <v>3550</v>
      </c>
      <c r="U75" s="249">
        <v>10</v>
      </c>
    </row>
    <row r="76" spans="20:21" x14ac:dyDescent="0.2">
      <c r="T76" s="248">
        <v>3590</v>
      </c>
      <c r="U76" s="249">
        <v>9</v>
      </c>
    </row>
    <row r="77" spans="20:21" x14ac:dyDescent="0.2">
      <c r="T77" s="248">
        <v>3630</v>
      </c>
      <c r="U77" s="249">
        <v>8</v>
      </c>
    </row>
    <row r="78" spans="20:21" x14ac:dyDescent="0.2">
      <c r="T78" s="248">
        <v>3670</v>
      </c>
      <c r="U78" s="249">
        <v>7</v>
      </c>
    </row>
    <row r="79" spans="20:21" x14ac:dyDescent="0.2">
      <c r="T79" s="248">
        <v>3710</v>
      </c>
      <c r="U79" s="249">
        <v>6</v>
      </c>
    </row>
    <row r="80" spans="20:21" x14ac:dyDescent="0.2">
      <c r="T80" s="248">
        <v>3750</v>
      </c>
      <c r="U80" s="249">
        <v>5</v>
      </c>
    </row>
    <row r="81" spans="20:21" x14ac:dyDescent="0.2">
      <c r="T81" s="248">
        <v>3800</v>
      </c>
      <c r="U81" s="249">
        <v>4</v>
      </c>
    </row>
    <row r="82" spans="20:21" x14ac:dyDescent="0.2">
      <c r="T82" s="248">
        <v>3850</v>
      </c>
      <c r="U82" s="249">
        <v>3</v>
      </c>
    </row>
    <row r="83" spans="20:21" x14ac:dyDescent="0.2">
      <c r="T83" s="248">
        <v>3900</v>
      </c>
      <c r="U83" s="249">
        <v>2</v>
      </c>
    </row>
    <row r="84" spans="20:21" x14ac:dyDescent="0.2">
      <c r="T84" s="248">
        <v>3950</v>
      </c>
      <c r="U84" s="249">
        <v>1</v>
      </c>
    </row>
  </sheetData>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29">
    <cfRule type="containsText" dxfId="47" priority="1" stopIfTrue="1" operator="containsText" text="1395">
      <formula>NOT(ISERROR(SEARCH("1395",G8)))</formula>
    </cfRule>
    <cfRule type="containsText" dxfId="46" priority="2" stopIfTrue="1" operator="containsText" text="1399">
      <formula>NOT(ISERROR(SEARCH("1399",G8)))</formula>
    </cfRule>
    <cfRule type="containsText" dxfId="45" priority="3" stopIfTrue="1" operator="containsText" text="1399">
      <formula>NOT(ISERROR(SEARCH("1399",G8)))</formula>
    </cfRule>
    <cfRule type="containsText" dxfId="4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6"/>
  <sheetViews>
    <sheetView view="pageBreakPreview" zoomScale="80" zoomScaleNormal="100" zoomScaleSheetLayoutView="8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28515625" style="48" customWidth="1"/>
    <col min="6" max="6" width="14.85546875" style="181" customWidth="1"/>
    <col min="7" max="7" width="7.5703125" style="24" customWidth="1"/>
    <col min="8" max="8" width="2.140625" style="21" customWidth="1"/>
    <col min="9" max="9" width="7.7109375" style="23" customWidth="1"/>
    <col min="10" max="10" width="14.28515625" style="23" hidden="1" customWidth="1"/>
    <col min="11" max="11" width="8" style="23" bestFit="1" customWidth="1"/>
    <col min="12" max="12" width="15.140625" style="25" bestFit="1" customWidth="1"/>
    <col min="13" max="13" width="23.140625" style="52" customWidth="1"/>
    <col min="14" max="14" width="26.85546875" style="52" customWidth="1"/>
    <col min="15" max="15" width="14"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3.25" customHeight="1" x14ac:dyDescent="0.2">
      <c r="A1" s="461" t="s">
        <v>530</v>
      </c>
      <c r="B1" s="461"/>
      <c r="C1" s="461"/>
      <c r="D1" s="461"/>
      <c r="E1" s="461"/>
      <c r="F1" s="461"/>
      <c r="G1" s="461"/>
      <c r="H1" s="461"/>
      <c r="I1" s="461"/>
      <c r="J1" s="461"/>
      <c r="K1" s="461"/>
      <c r="L1" s="461"/>
      <c r="M1" s="461"/>
      <c r="N1" s="461"/>
      <c r="O1" s="461"/>
      <c r="P1" s="461"/>
      <c r="T1" s="250">
        <v>5454</v>
      </c>
      <c r="U1" s="246">
        <v>100</v>
      </c>
    </row>
    <row r="2" spans="1:21" s="10" customFormat="1" ht="24.75" customHeight="1" x14ac:dyDescent="0.2">
      <c r="A2" s="481" t="s">
        <v>532</v>
      </c>
      <c r="B2" s="481"/>
      <c r="C2" s="481"/>
      <c r="D2" s="481"/>
      <c r="E2" s="481"/>
      <c r="F2" s="481"/>
      <c r="G2" s="481"/>
      <c r="H2" s="481"/>
      <c r="I2" s="481"/>
      <c r="J2" s="481"/>
      <c r="K2" s="481"/>
      <c r="L2" s="481"/>
      <c r="M2" s="481"/>
      <c r="N2" s="481"/>
      <c r="O2" s="481"/>
      <c r="P2" s="481"/>
      <c r="T2" s="250">
        <v>5464</v>
      </c>
      <c r="U2" s="246">
        <v>99</v>
      </c>
    </row>
    <row r="3" spans="1:21" s="12" customFormat="1" ht="21.75" customHeight="1" x14ac:dyDescent="0.2">
      <c r="A3" s="482" t="s">
        <v>82</v>
      </c>
      <c r="B3" s="482"/>
      <c r="C3" s="482"/>
      <c r="D3" s="483" t="s">
        <v>335</v>
      </c>
      <c r="E3" s="483"/>
      <c r="F3" s="484"/>
      <c r="G3" s="484"/>
      <c r="H3" s="11"/>
      <c r="I3" s="470"/>
      <c r="J3" s="471"/>
      <c r="K3" s="471"/>
      <c r="L3" s="471"/>
      <c r="M3" s="242" t="s">
        <v>383</v>
      </c>
      <c r="N3" s="468" t="s">
        <v>546</v>
      </c>
      <c r="O3" s="468"/>
      <c r="P3" s="468"/>
      <c r="T3" s="250">
        <v>5474</v>
      </c>
      <c r="U3" s="246">
        <v>98</v>
      </c>
    </row>
    <row r="4" spans="1:21" s="12" customFormat="1" ht="17.25" customHeight="1" x14ac:dyDescent="0.2">
      <c r="A4" s="475" t="s">
        <v>74</v>
      </c>
      <c r="B4" s="475"/>
      <c r="C4" s="475"/>
      <c r="D4" s="476" t="s">
        <v>544</v>
      </c>
      <c r="E4" s="476"/>
      <c r="F4" s="182"/>
      <c r="G4" s="29"/>
      <c r="H4" s="29"/>
      <c r="I4" s="29"/>
      <c r="J4" s="29"/>
      <c r="K4" s="29"/>
      <c r="L4" s="30"/>
      <c r="M4" s="76" t="s">
        <v>80</v>
      </c>
      <c r="N4" s="469" t="s">
        <v>570</v>
      </c>
      <c r="O4" s="469"/>
      <c r="P4" s="469"/>
      <c r="T4" s="250">
        <v>5484</v>
      </c>
      <c r="U4" s="246">
        <v>97</v>
      </c>
    </row>
    <row r="5" spans="1:21" s="10" customFormat="1" ht="19.5" customHeight="1" x14ac:dyDescent="0.2">
      <c r="A5" s="13"/>
      <c r="B5" s="13"/>
      <c r="C5" s="14"/>
      <c r="D5" s="15"/>
      <c r="E5" s="16"/>
      <c r="F5" s="183"/>
      <c r="G5" s="16"/>
      <c r="H5" s="16"/>
      <c r="I5" s="13"/>
      <c r="J5" s="13"/>
      <c r="K5" s="13"/>
      <c r="L5" s="17"/>
      <c r="M5" s="18"/>
      <c r="N5" s="467">
        <v>42169.760338541666</v>
      </c>
      <c r="O5" s="467"/>
      <c r="P5" s="467"/>
      <c r="T5" s="250">
        <v>5494</v>
      </c>
      <c r="U5" s="246">
        <v>96</v>
      </c>
    </row>
    <row r="6" spans="1:21" s="19" customFormat="1" ht="24.95" customHeight="1" x14ac:dyDescent="0.2">
      <c r="A6" s="477" t="s">
        <v>12</v>
      </c>
      <c r="B6" s="478" t="s">
        <v>69</v>
      </c>
      <c r="C6" s="480" t="s">
        <v>79</v>
      </c>
      <c r="D6" s="472" t="s">
        <v>14</v>
      </c>
      <c r="E6" s="472" t="s">
        <v>515</v>
      </c>
      <c r="F6" s="485" t="s">
        <v>15</v>
      </c>
      <c r="G6" s="473" t="s">
        <v>200</v>
      </c>
      <c r="I6" s="263" t="s">
        <v>16</v>
      </c>
      <c r="J6" s="264"/>
      <c r="K6" s="264"/>
      <c r="L6" s="264"/>
      <c r="M6" s="264"/>
      <c r="N6" s="264"/>
      <c r="O6" s="293"/>
      <c r="P6" s="265"/>
      <c r="T6" s="251">
        <v>5504</v>
      </c>
      <c r="U6" s="249">
        <v>95</v>
      </c>
    </row>
    <row r="7" spans="1:21" ht="26.25" customHeight="1" x14ac:dyDescent="0.2">
      <c r="A7" s="477"/>
      <c r="B7" s="479"/>
      <c r="C7" s="480"/>
      <c r="D7" s="472"/>
      <c r="E7" s="472"/>
      <c r="F7" s="485"/>
      <c r="G7" s="474"/>
      <c r="H7" s="20"/>
      <c r="I7" s="46" t="s">
        <v>519</v>
      </c>
      <c r="J7" s="43" t="s">
        <v>70</v>
      </c>
      <c r="K7" s="43" t="s">
        <v>69</v>
      </c>
      <c r="L7" s="44" t="s">
        <v>13</v>
      </c>
      <c r="M7" s="45" t="s">
        <v>14</v>
      </c>
      <c r="N7" s="45" t="s">
        <v>515</v>
      </c>
      <c r="O7" s="294" t="s">
        <v>15</v>
      </c>
      <c r="P7" s="43" t="s">
        <v>28</v>
      </c>
      <c r="T7" s="251">
        <v>5514</v>
      </c>
      <c r="U7" s="249">
        <v>94</v>
      </c>
    </row>
    <row r="8" spans="1:21" s="19" customFormat="1" ht="39.75" customHeight="1" x14ac:dyDescent="0.2">
      <c r="A8" s="335">
        <v>1</v>
      </c>
      <c r="B8" s="342">
        <v>121</v>
      </c>
      <c r="C8" s="338">
        <v>36932</v>
      </c>
      <c r="D8" s="343" t="s">
        <v>568</v>
      </c>
      <c r="E8" s="344" t="s">
        <v>567</v>
      </c>
      <c r="F8" s="340">
        <v>10403</v>
      </c>
      <c r="G8" s="364"/>
      <c r="H8" s="22"/>
      <c r="I8" s="335">
        <v>1</v>
      </c>
      <c r="J8" s="336" t="s">
        <v>48</v>
      </c>
      <c r="K8" s="337" t="s">
        <v>576</v>
      </c>
      <c r="L8" s="338" t="s">
        <v>576</v>
      </c>
      <c r="M8" s="339" t="s">
        <v>576</v>
      </c>
      <c r="N8" s="339" t="s">
        <v>576</v>
      </c>
      <c r="O8" s="340"/>
      <c r="P8" s="341"/>
      <c r="T8" s="251">
        <v>5524</v>
      </c>
      <c r="U8" s="249">
        <v>93</v>
      </c>
    </row>
    <row r="9" spans="1:21" s="19" customFormat="1" ht="39.75" customHeight="1" x14ac:dyDescent="0.2">
      <c r="A9" s="335">
        <v>2</v>
      </c>
      <c r="B9" s="342">
        <v>120</v>
      </c>
      <c r="C9" s="338">
        <v>37015</v>
      </c>
      <c r="D9" s="343" t="s">
        <v>566</v>
      </c>
      <c r="E9" s="344" t="s">
        <v>567</v>
      </c>
      <c r="F9" s="340">
        <v>10730</v>
      </c>
      <c r="G9" s="364"/>
      <c r="H9" s="22"/>
      <c r="I9" s="335">
        <v>2</v>
      </c>
      <c r="J9" s="336" t="s">
        <v>50</v>
      </c>
      <c r="K9" s="337">
        <v>120</v>
      </c>
      <c r="L9" s="338">
        <v>37015</v>
      </c>
      <c r="M9" s="339" t="s">
        <v>566</v>
      </c>
      <c r="N9" s="339" t="s">
        <v>567</v>
      </c>
      <c r="O9" s="340">
        <v>10730</v>
      </c>
      <c r="P9" s="341">
        <v>2</v>
      </c>
      <c r="T9" s="251">
        <v>5534</v>
      </c>
      <c r="U9" s="249">
        <v>92</v>
      </c>
    </row>
    <row r="10" spans="1:21" s="19" customFormat="1" ht="39.75" customHeight="1" x14ac:dyDescent="0.2">
      <c r="A10" s="335"/>
      <c r="B10" s="342"/>
      <c r="C10" s="338"/>
      <c r="D10" s="343"/>
      <c r="E10" s="344"/>
      <c r="F10" s="340"/>
      <c r="G10" s="364"/>
      <c r="H10" s="22"/>
      <c r="I10" s="335">
        <v>3</v>
      </c>
      <c r="J10" s="336" t="s">
        <v>51</v>
      </c>
      <c r="K10" s="337">
        <v>121</v>
      </c>
      <c r="L10" s="338">
        <v>36932</v>
      </c>
      <c r="M10" s="339" t="s">
        <v>568</v>
      </c>
      <c r="N10" s="339" t="s">
        <v>567</v>
      </c>
      <c r="O10" s="340">
        <v>10403</v>
      </c>
      <c r="P10" s="341">
        <v>1</v>
      </c>
      <c r="T10" s="251">
        <v>5544</v>
      </c>
      <c r="U10" s="249">
        <v>91</v>
      </c>
    </row>
    <row r="11" spans="1:21" s="19" customFormat="1" ht="39.75" customHeight="1" x14ac:dyDescent="0.2">
      <c r="A11" s="335"/>
      <c r="B11" s="342"/>
      <c r="C11" s="338"/>
      <c r="D11" s="343"/>
      <c r="E11" s="344"/>
      <c r="F11" s="340"/>
      <c r="G11" s="364"/>
      <c r="H11" s="22"/>
      <c r="I11" s="335">
        <v>4</v>
      </c>
      <c r="J11" s="336" t="s">
        <v>52</v>
      </c>
      <c r="K11" s="337" t="s">
        <v>576</v>
      </c>
      <c r="L11" s="338" t="s">
        <v>576</v>
      </c>
      <c r="M11" s="339" t="s">
        <v>576</v>
      </c>
      <c r="N11" s="339" t="s">
        <v>576</v>
      </c>
      <c r="O11" s="340"/>
      <c r="P11" s="341"/>
      <c r="T11" s="251">
        <v>5554</v>
      </c>
      <c r="U11" s="249">
        <v>90</v>
      </c>
    </row>
    <row r="12" spans="1:21" s="19" customFormat="1" ht="39.75" customHeight="1" x14ac:dyDescent="0.2">
      <c r="A12" s="335"/>
      <c r="B12" s="342"/>
      <c r="C12" s="338"/>
      <c r="D12" s="343"/>
      <c r="E12" s="344"/>
      <c r="F12" s="340"/>
      <c r="G12" s="364"/>
      <c r="H12" s="22"/>
      <c r="I12" s="335">
        <v>5</v>
      </c>
      <c r="J12" s="336" t="s">
        <v>53</v>
      </c>
      <c r="K12" s="337" t="s">
        <v>576</v>
      </c>
      <c r="L12" s="338" t="s">
        <v>576</v>
      </c>
      <c r="M12" s="339" t="s">
        <v>576</v>
      </c>
      <c r="N12" s="339" t="s">
        <v>576</v>
      </c>
      <c r="O12" s="340"/>
      <c r="P12" s="341"/>
      <c r="T12" s="251">
        <v>5564</v>
      </c>
      <c r="U12" s="249">
        <v>89</v>
      </c>
    </row>
    <row r="13" spans="1:21" s="19" customFormat="1" ht="39.75" customHeight="1" x14ac:dyDescent="0.2">
      <c r="A13" s="335"/>
      <c r="B13" s="342"/>
      <c r="C13" s="338"/>
      <c r="D13" s="343"/>
      <c r="E13" s="344"/>
      <c r="F13" s="340"/>
      <c r="G13" s="364"/>
      <c r="H13" s="22"/>
      <c r="I13" s="335">
        <v>6</v>
      </c>
      <c r="J13" s="336" t="s">
        <v>54</v>
      </c>
      <c r="K13" s="337" t="s">
        <v>576</v>
      </c>
      <c r="L13" s="338" t="s">
        <v>576</v>
      </c>
      <c r="M13" s="339" t="s">
        <v>576</v>
      </c>
      <c r="N13" s="339" t="s">
        <v>576</v>
      </c>
      <c r="O13" s="340"/>
      <c r="P13" s="341"/>
      <c r="T13" s="251">
        <v>5574</v>
      </c>
      <c r="U13" s="249">
        <v>88</v>
      </c>
    </row>
    <row r="14" spans="1:21" s="19" customFormat="1" ht="39.75" customHeight="1" x14ac:dyDescent="0.2">
      <c r="A14" s="66"/>
      <c r="B14" s="315"/>
      <c r="C14" s="117"/>
      <c r="D14" s="316"/>
      <c r="E14" s="176"/>
      <c r="F14" s="184"/>
      <c r="G14" s="364"/>
      <c r="H14" s="22"/>
      <c r="I14" s="263" t="s">
        <v>17</v>
      </c>
      <c r="J14" s="264"/>
      <c r="K14" s="264"/>
      <c r="L14" s="264"/>
      <c r="M14" s="264"/>
      <c r="N14" s="264"/>
      <c r="O14" s="293"/>
      <c r="P14" s="265"/>
      <c r="T14" s="251">
        <v>5604</v>
      </c>
      <c r="U14" s="249">
        <v>85</v>
      </c>
    </row>
    <row r="15" spans="1:21" s="19" customFormat="1" ht="39.75" customHeight="1" x14ac:dyDescent="0.2">
      <c r="A15" s="66"/>
      <c r="B15" s="315"/>
      <c r="C15" s="117"/>
      <c r="D15" s="316"/>
      <c r="E15" s="176"/>
      <c r="F15" s="184"/>
      <c r="G15" s="364"/>
      <c r="H15" s="22"/>
      <c r="I15" s="46" t="s">
        <v>519</v>
      </c>
      <c r="J15" s="43" t="s">
        <v>70</v>
      </c>
      <c r="K15" s="43" t="s">
        <v>69</v>
      </c>
      <c r="L15" s="44" t="s">
        <v>13</v>
      </c>
      <c r="M15" s="45" t="s">
        <v>14</v>
      </c>
      <c r="N15" s="45" t="s">
        <v>515</v>
      </c>
      <c r="O15" s="294" t="s">
        <v>15</v>
      </c>
      <c r="P15" s="43" t="s">
        <v>28</v>
      </c>
      <c r="T15" s="251">
        <v>5624</v>
      </c>
      <c r="U15" s="249">
        <v>84</v>
      </c>
    </row>
    <row r="16" spans="1:21" s="19" customFormat="1" ht="39.75" customHeight="1" x14ac:dyDescent="0.2">
      <c r="A16" s="66"/>
      <c r="B16" s="315"/>
      <c r="C16" s="117"/>
      <c r="D16" s="316"/>
      <c r="E16" s="176"/>
      <c r="F16" s="184"/>
      <c r="G16" s="364"/>
      <c r="H16" s="22"/>
      <c r="I16" s="66">
        <v>1</v>
      </c>
      <c r="J16" s="209" t="s">
        <v>55</v>
      </c>
      <c r="K16" s="271" t="s">
        <v>576</v>
      </c>
      <c r="L16" s="117" t="s">
        <v>576</v>
      </c>
      <c r="M16" s="210" t="s">
        <v>576</v>
      </c>
      <c r="N16" s="210" t="s">
        <v>576</v>
      </c>
      <c r="O16" s="184"/>
      <c r="P16" s="314"/>
      <c r="T16" s="251">
        <v>5644</v>
      </c>
      <c r="U16" s="249">
        <v>83</v>
      </c>
    </row>
    <row r="17" spans="1:21" s="19" customFormat="1" ht="39.75" customHeight="1" x14ac:dyDescent="0.2">
      <c r="A17" s="66"/>
      <c r="B17" s="315"/>
      <c r="C17" s="117"/>
      <c r="D17" s="316"/>
      <c r="E17" s="176"/>
      <c r="F17" s="184"/>
      <c r="G17" s="364"/>
      <c r="H17" s="22"/>
      <c r="I17" s="66">
        <v>2</v>
      </c>
      <c r="J17" s="209" t="s">
        <v>49</v>
      </c>
      <c r="K17" s="271" t="s">
        <v>576</v>
      </c>
      <c r="L17" s="117" t="s">
        <v>576</v>
      </c>
      <c r="M17" s="210" t="s">
        <v>576</v>
      </c>
      <c r="N17" s="210" t="s">
        <v>576</v>
      </c>
      <c r="O17" s="184"/>
      <c r="P17" s="314"/>
      <c r="T17" s="251">
        <v>5664</v>
      </c>
      <c r="U17" s="249">
        <v>82</v>
      </c>
    </row>
    <row r="18" spans="1:21" s="19" customFormat="1" ht="39.75" customHeight="1" x14ac:dyDescent="0.2">
      <c r="A18" s="66"/>
      <c r="B18" s="315"/>
      <c r="C18" s="117"/>
      <c r="D18" s="316"/>
      <c r="E18" s="176"/>
      <c r="F18" s="184"/>
      <c r="G18" s="364"/>
      <c r="H18" s="22"/>
      <c r="I18" s="66">
        <v>3</v>
      </c>
      <c r="J18" s="209" t="s">
        <v>56</v>
      </c>
      <c r="K18" s="271" t="s">
        <v>576</v>
      </c>
      <c r="L18" s="117" t="s">
        <v>576</v>
      </c>
      <c r="M18" s="210" t="s">
        <v>576</v>
      </c>
      <c r="N18" s="210" t="s">
        <v>576</v>
      </c>
      <c r="O18" s="184"/>
      <c r="P18" s="314"/>
      <c r="T18" s="251">
        <v>5684</v>
      </c>
      <c r="U18" s="249">
        <v>81</v>
      </c>
    </row>
    <row r="19" spans="1:21" s="19" customFormat="1" ht="39.75" customHeight="1" x14ac:dyDescent="0.2">
      <c r="A19" s="66"/>
      <c r="B19" s="315"/>
      <c r="C19" s="117"/>
      <c r="D19" s="316"/>
      <c r="E19" s="176"/>
      <c r="F19" s="184"/>
      <c r="G19" s="364"/>
      <c r="H19" s="22"/>
      <c r="I19" s="66">
        <v>4</v>
      </c>
      <c r="J19" s="209" t="s">
        <v>57</v>
      </c>
      <c r="K19" s="271" t="s">
        <v>576</v>
      </c>
      <c r="L19" s="117" t="s">
        <v>576</v>
      </c>
      <c r="M19" s="210" t="s">
        <v>576</v>
      </c>
      <c r="N19" s="210" t="s">
        <v>576</v>
      </c>
      <c r="O19" s="184"/>
      <c r="P19" s="314"/>
      <c r="T19" s="251">
        <v>5704</v>
      </c>
      <c r="U19" s="249">
        <v>80</v>
      </c>
    </row>
    <row r="20" spans="1:21" s="19" customFormat="1" ht="39.75" customHeight="1" x14ac:dyDescent="0.2">
      <c r="A20" s="66"/>
      <c r="B20" s="315"/>
      <c r="C20" s="117"/>
      <c r="D20" s="316"/>
      <c r="E20" s="176"/>
      <c r="F20" s="184"/>
      <c r="G20" s="364"/>
      <c r="H20" s="22"/>
      <c r="I20" s="66">
        <v>5</v>
      </c>
      <c r="J20" s="209" t="s">
        <v>58</v>
      </c>
      <c r="K20" s="271" t="s">
        <v>576</v>
      </c>
      <c r="L20" s="117" t="s">
        <v>576</v>
      </c>
      <c r="M20" s="210" t="s">
        <v>576</v>
      </c>
      <c r="N20" s="210" t="s">
        <v>576</v>
      </c>
      <c r="O20" s="184"/>
      <c r="P20" s="314"/>
      <c r="T20" s="251">
        <v>5724</v>
      </c>
      <c r="U20" s="249">
        <v>79</v>
      </c>
    </row>
    <row r="21" spans="1:21" s="19" customFormat="1" ht="39.75" customHeight="1" x14ac:dyDescent="0.2">
      <c r="A21" s="66"/>
      <c r="B21" s="315"/>
      <c r="C21" s="117"/>
      <c r="D21" s="316"/>
      <c r="E21" s="176"/>
      <c r="F21" s="184"/>
      <c r="G21" s="364"/>
      <c r="H21" s="22"/>
      <c r="I21" s="66">
        <v>6</v>
      </c>
      <c r="J21" s="209" t="s">
        <v>59</v>
      </c>
      <c r="K21" s="271" t="s">
        <v>576</v>
      </c>
      <c r="L21" s="117" t="s">
        <v>576</v>
      </c>
      <c r="M21" s="210" t="s">
        <v>576</v>
      </c>
      <c r="N21" s="210" t="s">
        <v>576</v>
      </c>
      <c r="O21" s="184"/>
      <c r="P21" s="314"/>
      <c r="T21" s="251">
        <v>5744</v>
      </c>
      <c r="U21" s="249">
        <v>78</v>
      </c>
    </row>
    <row r="22" spans="1:21" ht="13.5" customHeight="1" x14ac:dyDescent="0.2">
      <c r="A22" s="32"/>
      <c r="B22" s="32"/>
      <c r="C22" s="33"/>
      <c r="D22" s="53"/>
      <c r="E22" s="34"/>
      <c r="F22" s="185"/>
      <c r="G22" s="36"/>
      <c r="I22" s="37"/>
      <c r="J22" s="38"/>
      <c r="K22" s="39"/>
      <c r="L22" s="40"/>
      <c r="M22" s="49"/>
      <c r="N22" s="49"/>
      <c r="O22" s="179"/>
      <c r="P22" s="39"/>
      <c r="T22" s="251">
        <v>10204</v>
      </c>
      <c r="U22" s="249">
        <v>55</v>
      </c>
    </row>
    <row r="23" spans="1:21" ht="14.25" customHeight="1" x14ac:dyDescent="0.2">
      <c r="A23" s="26" t="s">
        <v>19</v>
      </c>
      <c r="B23" s="26"/>
      <c r="C23" s="26"/>
      <c r="D23" s="54"/>
      <c r="E23" s="47" t="s">
        <v>0</v>
      </c>
      <c r="F23" s="186" t="s">
        <v>1</v>
      </c>
      <c r="G23" s="23"/>
      <c r="H23" s="27" t="s">
        <v>2</v>
      </c>
      <c r="I23" s="27"/>
      <c r="J23" s="27"/>
      <c r="K23" s="27"/>
      <c r="M23" s="50" t="s">
        <v>3</v>
      </c>
      <c r="N23" s="51" t="s">
        <v>3</v>
      </c>
      <c r="O23" s="180" t="s">
        <v>3</v>
      </c>
      <c r="P23" s="26"/>
      <c r="Q23" s="28"/>
      <c r="T23" s="251">
        <v>10224</v>
      </c>
      <c r="U23" s="249">
        <v>54</v>
      </c>
    </row>
    <row r="24" spans="1:21" x14ac:dyDescent="0.2">
      <c r="T24" s="251">
        <v>10244</v>
      </c>
      <c r="U24" s="249">
        <v>53</v>
      </c>
    </row>
    <row r="25" spans="1:21" x14ac:dyDescent="0.2">
      <c r="T25" s="251">
        <v>10264</v>
      </c>
      <c r="U25" s="249">
        <v>52</v>
      </c>
    </row>
    <row r="26" spans="1:21" x14ac:dyDescent="0.2">
      <c r="T26" s="251">
        <v>10284</v>
      </c>
      <c r="U26" s="249">
        <v>51</v>
      </c>
    </row>
    <row r="27" spans="1:21" x14ac:dyDescent="0.2">
      <c r="T27" s="251">
        <v>10304</v>
      </c>
      <c r="U27" s="249">
        <v>50</v>
      </c>
    </row>
    <row r="28" spans="1:21" x14ac:dyDescent="0.2">
      <c r="T28" s="251">
        <v>10334</v>
      </c>
      <c r="U28" s="249">
        <v>49</v>
      </c>
    </row>
    <row r="29" spans="1:21" x14ac:dyDescent="0.2">
      <c r="T29" s="251">
        <v>10364</v>
      </c>
      <c r="U29" s="249">
        <v>48</v>
      </c>
    </row>
    <row r="30" spans="1:21" x14ac:dyDescent="0.2">
      <c r="T30" s="251">
        <v>10394</v>
      </c>
      <c r="U30" s="249">
        <v>47</v>
      </c>
    </row>
    <row r="31" spans="1:21" x14ac:dyDescent="0.2">
      <c r="T31" s="251">
        <v>10424</v>
      </c>
      <c r="U31" s="249">
        <v>46</v>
      </c>
    </row>
    <row r="32" spans="1:21" x14ac:dyDescent="0.2">
      <c r="T32" s="251">
        <v>10454</v>
      </c>
      <c r="U32" s="249">
        <v>45</v>
      </c>
    </row>
    <row r="33" spans="20:21" x14ac:dyDescent="0.2">
      <c r="T33" s="251">
        <v>10484</v>
      </c>
      <c r="U33" s="249">
        <v>44</v>
      </c>
    </row>
    <row r="34" spans="20:21" x14ac:dyDescent="0.2">
      <c r="T34" s="251">
        <v>10514</v>
      </c>
      <c r="U34" s="249">
        <v>43</v>
      </c>
    </row>
    <row r="35" spans="20:21" x14ac:dyDescent="0.2">
      <c r="T35" s="251">
        <v>10544</v>
      </c>
      <c r="U35" s="249">
        <v>42</v>
      </c>
    </row>
    <row r="36" spans="20:21" x14ac:dyDescent="0.2">
      <c r="T36" s="251">
        <v>10574</v>
      </c>
      <c r="U36" s="249">
        <v>41</v>
      </c>
    </row>
    <row r="37" spans="20:21" x14ac:dyDescent="0.2">
      <c r="T37" s="251">
        <v>10604</v>
      </c>
      <c r="U37" s="249">
        <v>40</v>
      </c>
    </row>
    <row r="38" spans="20:21" x14ac:dyDescent="0.2">
      <c r="T38" s="251">
        <v>10634</v>
      </c>
      <c r="U38" s="249">
        <v>39</v>
      </c>
    </row>
    <row r="39" spans="20:21" x14ac:dyDescent="0.2">
      <c r="T39" s="251">
        <v>10664</v>
      </c>
      <c r="U39" s="249">
        <v>38</v>
      </c>
    </row>
    <row r="40" spans="20:21" x14ac:dyDescent="0.2">
      <c r="T40" s="251">
        <v>10694</v>
      </c>
      <c r="U40" s="249">
        <v>37</v>
      </c>
    </row>
    <row r="41" spans="20:21" x14ac:dyDescent="0.2">
      <c r="T41" s="251">
        <v>10734</v>
      </c>
      <c r="U41" s="249">
        <v>36</v>
      </c>
    </row>
    <row r="42" spans="20:21" x14ac:dyDescent="0.2">
      <c r="T42" s="251">
        <v>10774</v>
      </c>
      <c r="U42" s="249">
        <v>35</v>
      </c>
    </row>
    <row r="43" spans="20:21" x14ac:dyDescent="0.2">
      <c r="T43" s="251">
        <v>10814</v>
      </c>
      <c r="U43" s="249">
        <v>34</v>
      </c>
    </row>
    <row r="44" spans="20:21" x14ac:dyDescent="0.2">
      <c r="T44" s="251">
        <v>10854</v>
      </c>
      <c r="U44" s="249">
        <v>33</v>
      </c>
    </row>
    <row r="45" spans="20:21" x14ac:dyDescent="0.2">
      <c r="T45" s="251">
        <v>10894</v>
      </c>
      <c r="U45" s="249">
        <v>32</v>
      </c>
    </row>
    <row r="46" spans="20:21" x14ac:dyDescent="0.2">
      <c r="T46" s="251">
        <v>10934</v>
      </c>
      <c r="U46" s="249">
        <v>31</v>
      </c>
    </row>
    <row r="47" spans="20:21" x14ac:dyDescent="0.2">
      <c r="T47" s="251">
        <v>10974</v>
      </c>
      <c r="U47" s="249">
        <v>30</v>
      </c>
    </row>
    <row r="48" spans="20:21" x14ac:dyDescent="0.2">
      <c r="T48" s="251">
        <v>11014</v>
      </c>
      <c r="U48" s="249">
        <v>29</v>
      </c>
    </row>
    <row r="49" spans="20:21" x14ac:dyDescent="0.2">
      <c r="T49" s="251">
        <v>11054</v>
      </c>
      <c r="U49" s="249">
        <v>28</v>
      </c>
    </row>
    <row r="50" spans="20:21" x14ac:dyDescent="0.2">
      <c r="T50" s="251">
        <v>11094</v>
      </c>
      <c r="U50" s="249">
        <v>27</v>
      </c>
    </row>
    <row r="51" spans="20:21" x14ac:dyDescent="0.2">
      <c r="T51" s="251">
        <v>11134</v>
      </c>
      <c r="U51" s="249">
        <v>26</v>
      </c>
    </row>
    <row r="52" spans="20:21" x14ac:dyDescent="0.2">
      <c r="T52" s="251">
        <v>11174</v>
      </c>
      <c r="U52" s="249">
        <v>25</v>
      </c>
    </row>
    <row r="53" spans="20:21" x14ac:dyDescent="0.2">
      <c r="T53" s="251">
        <v>11224</v>
      </c>
      <c r="U53" s="249">
        <v>24</v>
      </c>
    </row>
    <row r="54" spans="20:21" x14ac:dyDescent="0.2">
      <c r="T54" s="251">
        <v>11274</v>
      </c>
      <c r="U54" s="249">
        <v>23</v>
      </c>
    </row>
    <row r="55" spans="20:21" x14ac:dyDescent="0.2">
      <c r="T55" s="251">
        <v>11324</v>
      </c>
      <c r="U55" s="249">
        <v>22</v>
      </c>
    </row>
    <row r="56" spans="20:21" x14ac:dyDescent="0.2">
      <c r="T56" s="251">
        <v>11374</v>
      </c>
      <c r="U56" s="249">
        <v>21</v>
      </c>
    </row>
    <row r="57" spans="20:21" x14ac:dyDescent="0.2">
      <c r="T57" s="251">
        <v>11424</v>
      </c>
      <c r="U57" s="249">
        <v>20</v>
      </c>
    </row>
    <row r="58" spans="20:21" x14ac:dyDescent="0.2">
      <c r="T58" s="251">
        <v>11474</v>
      </c>
      <c r="U58" s="249">
        <v>19</v>
      </c>
    </row>
    <row r="59" spans="20:21" x14ac:dyDescent="0.2">
      <c r="T59" s="251">
        <v>11534</v>
      </c>
      <c r="U59" s="249">
        <v>18</v>
      </c>
    </row>
    <row r="60" spans="20:21" x14ac:dyDescent="0.2">
      <c r="T60" s="251">
        <v>11594</v>
      </c>
      <c r="U60" s="249">
        <v>17</v>
      </c>
    </row>
    <row r="61" spans="20:21" x14ac:dyDescent="0.2">
      <c r="T61" s="251">
        <v>11654</v>
      </c>
      <c r="U61" s="249">
        <v>16</v>
      </c>
    </row>
    <row r="62" spans="20:21" x14ac:dyDescent="0.2">
      <c r="T62" s="251">
        <v>11714</v>
      </c>
      <c r="U62" s="249">
        <v>15</v>
      </c>
    </row>
    <row r="63" spans="20:21" x14ac:dyDescent="0.2">
      <c r="T63" s="251">
        <v>11774</v>
      </c>
      <c r="U63" s="249">
        <v>14</v>
      </c>
    </row>
    <row r="64" spans="20:21" x14ac:dyDescent="0.2">
      <c r="T64" s="251">
        <v>11834</v>
      </c>
      <c r="U64" s="249">
        <v>13</v>
      </c>
    </row>
    <row r="65" spans="20:21" x14ac:dyDescent="0.2">
      <c r="T65" s="251">
        <v>11914</v>
      </c>
      <c r="U65" s="249">
        <v>12</v>
      </c>
    </row>
    <row r="66" spans="20:21" x14ac:dyDescent="0.2">
      <c r="T66" s="251">
        <v>11994</v>
      </c>
      <c r="U66" s="249">
        <v>11</v>
      </c>
    </row>
    <row r="67" spans="20:21" x14ac:dyDescent="0.2">
      <c r="T67" s="251">
        <v>12074</v>
      </c>
      <c r="U67" s="249">
        <v>10</v>
      </c>
    </row>
    <row r="68" spans="20:21" x14ac:dyDescent="0.2">
      <c r="T68" s="251">
        <v>12154</v>
      </c>
      <c r="U68" s="249">
        <v>9</v>
      </c>
    </row>
    <row r="69" spans="20:21" x14ac:dyDescent="0.2">
      <c r="T69" s="251">
        <v>12234</v>
      </c>
      <c r="U69" s="249">
        <v>8</v>
      </c>
    </row>
    <row r="70" spans="20:21" x14ac:dyDescent="0.2">
      <c r="T70" s="251">
        <v>12314</v>
      </c>
      <c r="U70" s="249">
        <v>7</v>
      </c>
    </row>
    <row r="71" spans="20:21" x14ac:dyDescent="0.2">
      <c r="T71" s="251">
        <v>12414</v>
      </c>
      <c r="U71" s="249">
        <v>6</v>
      </c>
    </row>
    <row r="72" spans="20:21" x14ac:dyDescent="0.2">
      <c r="T72" s="251">
        <v>12514</v>
      </c>
      <c r="U72" s="249">
        <v>5</v>
      </c>
    </row>
    <row r="73" spans="20:21" x14ac:dyDescent="0.2">
      <c r="T73" s="251">
        <v>12614</v>
      </c>
      <c r="U73" s="249">
        <v>4</v>
      </c>
    </row>
    <row r="74" spans="20:21" x14ac:dyDescent="0.2">
      <c r="T74" s="251">
        <v>12714</v>
      </c>
      <c r="U74" s="249">
        <v>3</v>
      </c>
    </row>
    <row r="75" spans="20:21" x14ac:dyDescent="0.2">
      <c r="T75" s="251">
        <v>12814</v>
      </c>
      <c r="U75" s="249">
        <v>2</v>
      </c>
    </row>
    <row r="76" spans="20:21" x14ac:dyDescent="0.2">
      <c r="T76" s="251">
        <v>12954</v>
      </c>
      <c r="U76" s="249">
        <v>1</v>
      </c>
    </row>
  </sheetData>
  <sortState ref="A8:G9">
    <sortCondition ref="A8:A9"/>
  </sortState>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21">
    <cfRule type="containsText" dxfId="43" priority="1" stopIfTrue="1" operator="containsText" text="1395">
      <formula>NOT(ISERROR(SEARCH("1395",G8)))</formula>
    </cfRule>
    <cfRule type="containsText" dxfId="42" priority="2" stopIfTrue="1" operator="containsText" text="1399">
      <formula>NOT(ISERROR(SEARCH("1399",G8)))</formula>
    </cfRule>
    <cfRule type="containsText" dxfId="41" priority="3" stopIfTrue="1" operator="containsText" text="1399">
      <formula>NOT(ISERROR(SEARCH("1399",G8)))</formula>
    </cfRule>
    <cfRule type="containsText" dxfId="4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58"/>
  <sheetViews>
    <sheetView view="pageBreakPreview" zoomScale="70" zoomScaleNormal="100" zoomScaleSheetLayoutView="70" workbookViewId="0"/>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20.85546875" style="181" customWidth="1"/>
    <col min="7" max="7" width="9.85546875" style="24" customWidth="1"/>
    <col min="8" max="8" width="2.140625" style="21" customWidth="1"/>
    <col min="9" max="9" width="7.85546875" style="23" customWidth="1"/>
    <col min="10" max="10" width="12.42578125" style="23" hidden="1" customWidth="1"/>
    <col min="11" max="11" width="8.5703125" style="23" bestFit="1" customWidth="1"/>
    <col min="12" max="12" width="15.140625" style="25" bestFit="1" customWidth="1"/>
    <col min="13" max="13" width="25.7109375" style="52" customWidth="1"/>
    <col min="14" max="14" width="39.7109375" style="52" bestFit="1" customWidth="1"/>
    <col min="15" max="15" width="19.5703125"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0.25" customHeight="1" x14ac:dyDescent="0.2">
      <c r="A1" s="461" t="s">
        <v>530</v>
      </c>
      <c r="B1" s="461"/>
      <c r="C1" s="461"/>
      <c r="D1" s="461"/>
      <c r="E1" s="461"/>
      <c r="F1" s="461"/>
      <c r="G1" s="461"/>
      <c r="H1" s="461"/>
      <c r="I1" s="461"/>
      <c r="J1" s="461"/>
      <c r="K1" s="461"/>
      <c r="L1" s="461"/>
      <c r="M1" s="461"/>
      <c r="N1" s="461"/>
      <c r="O1" s="461"/>
      <c r="P1" s="461"/>
      <c r="T1" s="250">
        <v>41514</v>
      </c>
      <c r="U1" s="246">
        <v>100</v>
      </c>
    </row>
    <row r="2" spans="1:21" s="10" customFormat="1" ht="24.75" customHeight="1" x14ac:dyDescent="0.2">
      <c r="A2" s="481" t="s">
        <v>532</v>
      </c>
      <c r="B2" s="481"/>
      <c r="C2" s="481"/>
      <c r="D2" s="481"/>
      <c r="E2" s="481"/>
      <c r="F2" s="481"/>
      <c r="G2" s="481"/>
      <c r="H2" s="481"/>
      <c r="I2" s="481"/>
      <c r="J2" s="481"/>
      <c r="K2" s="481"/>
      <c r="L2" s="481"/>
      <c r="M2" s="481"/>
      <c r="N2" s="481"/>
      <c r="O2" s="481"/>
      <c r="P2" s="481"/>
      <c r="T2" s="250">
        <v>41564</v>
      </c>
      <c r="U2" s="246">
        <v>99</v>
      </c>
    </row>
    <row r="3" spans="1:21" s="12" customFormat="1" ht="29.25" customHeight="1" x14ac:dyDescent="0.2">
      <c r="A3" s="482" t="s">
        <v>82</v>
      </c>
      <c r="B3" s="482"/>
      <c r="C3" s="482"/>
      <c r="D3" s="483" t="s">
        <v>203</v>
      </c>
      <c r="E3" s="483"/>
      <c r="F3" s="484"/>
      <c r="G3" s="484"/>
      <c r="H3" s="11"/>
      <c r="I3" s="470"/>
      <c r="J3" s="471"/>
      <c r="K3" s="471"/>
      <c r="L3" s="471"/>
      <c r="M3" s="242" t="s">
        <v>383</v>
      </c>
      <c r="N3" s="468" t="s">
        <v>547</v>
      </c>
      <c r="O3" s="468"/>
      <c r="P3" s="468"/>
      <c r="T3" s="250">
        <v>41614</v>
      </c>
      <c r="U3" s="246">
        <v>98</v>
      </c>
    </row>
    <row r="4" spans="1:21" s="12" customFormat="1" ht="17.25" customHeight="1" x14ac:dyDescent="0.2">
      <c r="A4" s="475" t="s">
        <v>74</v>
      </c>
      <c r="B4" s="475"/>
      <c r="C4" s="475"/>
      <c r="D4" s="476" t="s">
        <v>544</v>
      </c>
      <c r="E4" s="476"/>
      <c r="F4" s="182"/>
      <c r="G4" s="29"/>
      <c r="H4" s="29"/>
      <c r="I4" s="29"/>
      <c r="J4" s="29"/>
      <c r="K4" s="29"/>
      <c r="L4" s="30"/>
      <c r="M4" s="76" t="s">
        <v>5</v>
      </c>
      <c r="N4" s="469" t="s">
        <v>571</v>
      </c>
      <c r="O4" s="469"/>
      <c r="P4" s="469"/>
      <c r="T4" s="250">
        <v>41664</v>
      </c>
      <c r="U4" s="246">
        <v>97</v>
      </c>
    </row>
    <row r="5" spans="1:21" s="10" customFormat="1" ht="15" customHeight="1" x14ac:dyDescent="0.2">
      <c r="A5" s="13"/>
      <c r="B5" s="13"/>
      <c r="C5" s="14"/>
      <c r="D5" s="15"/>
      <c r="E5" s="16"/>
      <c r="F5" s="183"/>
      <c r="G5" s="16"/>
      <c r="H5" s="16"/>
      <c r="I5" s="13"/>
      <c r="J5" s="13"/>
      <c r="K5" s="13"/>
      <c r="L5" s="17"/>
      <c r="M5" s="18"/>
      <c r="N5" s="486">
        <v>42169.760338541666</v>
      </c>
      <c r="O5" s="486"/>
      <c r="P5" s="486"/>
      <c r="T5" s="250">
        <v>41714</v>
      </c>
      <c r="U5" s="246">
        <v>96</v>
      </c>
    </row>
    <row r="6" spans="1:21" s="19" customFormat="1" ht="18.75" customHeight="1" x14ac:dyDescent="0.2">
      <c r="A6" s="477" t="s">
        <v>12</v>
      </c>
      <c r="B6" s="478" t="s">
        <v>69</v>
      </c>
      <c r="C6" s="480" t="s">
        <v>79</v>
      </c>
      <c r="D6" s="472" t="s">
        <v>14</v>
      </c>
      <c r="E6" s="472" t="s">
        <v>515</v>
      </c>
      <c r="F6" s="485" t="s">
        <v>15</v>
      </c>
      <c r="G6" s="473" t="s">
        <v>200</v>
      </c>
      <c r="I6" s="263" t="s">
        <v>16</v>
      </c>
      <c r="J6" s="264"/>
      <c r="K6" s="264"/>
      <c r="L6" s="264"/>
      <c r="M6" s="264"/>
      <c r="N6" s="264"/>
      <c r="O6" s="264"/>
      <c r="P6" s="265"/>
      <c r="T6" s="251">
        <v>41774</v>
      </c>
      <c r="U6" s="249">
        <v>95</v>
      </c>
    </row>
    <row r="7" spans="1:21" ht="26.25" customHeight="1" x14ac:dyDescent="0.2">
      <c r="A7" s="477"/>
      <c r="B7" s="479"/>
      <c r="C7" s="480"/>
      <c r="D7" s="472"/>
      <c r="E7" s="472"/>
      <c r="F7" s="485"/>
      <c r="G7" s="474"/>
      <c r="H7" s="20"/>
      <c r="I7" s="43" t="s">
        <v>519</v>
      </c>
      <c r="J7" s="43" t="s">
        <v>70</v>
      </c>
      <c r="K7" s="43" t="s">
        <v>69</v>
      </c>
      <c r="L7" s="44" t="s">
        <v>13</v>
      </c>
      <c r="M7" s="45" t="s">
        <v>14</v>
      </c>
      <c r="N7" s="45" t="s">
        <v>515</v>
      </c>
      <c r="O7" s="294" t="s">
        <v>15</v>
      </c>
      <c r="P7" s="43" t="s">
        <v>28</v>
      </c>
      <c r="T7" s="251">
        <v>41834</v>
      </c>
      <c r="U7" s="249">
        <v>94</v>
      </c>
    </row>
    <row r="8" spans="1:21" s="19" customFormat="1" ht="59.25" customHeight="1" x14ac:dyDescent="0.2">
      <c r="A8" s="335">
        <v>1</v>
      </c>
      <c r="B8" s="342">
        <v>109</v>
      </c>
      <c r="C8" s="338">
        <v>35827</v>
      </c>
      <c r="D8" s="343" t="s">
        <v>563</v>
      </c>
      <c r="E8" s="344" t="s">
        <v>564</v>
      </c>
      <c r="F8" s="340">
        <v>53282</v>
      </c>
      <c r="G8" s="364"/>
      <c r="H8" s="22"/>
      <c r="I8" s="335">
        <v>1</v>
      </c>
      <c r="J8" s="336" t="s">
        <v>204</v>
      </c>
      <c r="K8" s="337">
        <v>109</v>
      </c>
      <c r="L8" s="338">
        <v>35827</v>
      </c>
      <c r="M8" s="339" t="s">
        <v>563</v>
      </c>
      <c r="N8" s="339" t="s">
        <v>564</v>
      </c>
      <c r="O8" s="340">
        <v>53282</v>
      </c>
      <c r="P8" s="341">
        <v>1</v>
      </c>
      <c r="T8" s="251">
        <v>41894</v>
      </c>
      <c r="U8" s="249">
        <v>93</v>
      </c>
    </row>
    <row r="9" spans="1:21" s="19" customFormat="1" ht="59.25" customHeight="1" x14ac:dyDescent="0.2">
      <c r="A9" s="335"/>
      <c r="B9" s="342"/>
      <c r="C9" s="338"/>
      <c r="D9" s="343"/>
      <c r="E9" s="344"/>
      <c r="F9" s="340"/>
      <c r="G9" s="364"/>
      <c r="H9" s="22"/>
      <c r="I9" s="335">
        <v>2</v>
      </c>
      <c r="J9" s="336" t="s">
        <v>205</v>
      </c>
      <c r="K9" s="337" t="s">
        <v>576</v>
      </c>
      <c r="L9" s="338" t="s">
        <v>576</v>
      </c>
      <c r="M9" s="339" t="s">
        <v>576</v>
      </c>
      <c r="N9" s="339" t="s">
        <v>576</v>
      </c>
      <c r="O9" s="340"/>
      <c r="P9" s="341"/>
      <c r="T9" s="251">
        <v>41954</v>
      </c>
      <c r="U9" s="249">
        <v>92</v>
      </c>
    </row>
    <row r="10" spans="1:21" s="19" customFormat="1" ht="59.25" customHeight="1" x14ac:dyDescent="0.2">
      <c r="A10" s="335"/>
      <c r="B10" s="342"/>
      <c r="C10" s="338"/>
      <c r="D10" s="343"/>
      <c r="E10" s="344"/>
      <c r="F10" s="340"/>
      <c r="G10" s="364"/>
      <c r="H10" s="22"/>
      <c r="I10" s="335">
        <v>3</v>
      </c>
      <c r="J10" s="336" t="s">
        <v>206</v>
      </c>
      <c r="K10" s="337" t="s">
        <v>576</v>
      </c>
      <c r="L10" s="338" t="s">
        <v>576</v>
      </c>
      <c r="M10" s="339" t="s">
        <v>576</v>
      </c>
      <c r="N10" s="339" t="s">
        <v>576</v>
      </c>
      <c r="O10" s="340"/>
      <c r="P10" s="341"/>
      <c r="T10" s="251">
        <v>42014</v>
      </c>
      <c r="U10" s="249">
        <v>91</v>
      </c>
    </row>
    <row r="11" spans="1:21" s="19" customFormat="1" ht="59.25" customHeight="1" x14ac:dyDescent="0.2">
      <c r="A11" s="335"/>
      <c r="B11" s="342"/>
      <c r="C11" s="338"/>
      <c r="D11" s="343"/>
      <c r="E11" s="344"/>
      <c r="F11" s="340"/>
      <c r="G11" s="364"/>
      <c r="H11" s="22"/>
      <c r="I11" s="335">
        <v>4</v>
      </c>
      <c r="J11" s="336" t="s">
        <v>207</v>
      </c>
      <c r="K11" s="337" t="s">
        <v>576</v>
      </c>
      <c r="L11" s="338" t="s">
        <v>576</v>
      </c>
      <c r="M11" s="339" t="s">
        <v>576</v>
      </c>
      <c r="N11" s="339" t="s">
        <v>576</v>
      </c>
      <c r="O11" s="340"/>
      <c r="P11" s="341"/>
      <c r="T11" s="251">
        <v>42084</v>
      </c>
      <c r="U11" s="249">
        <v>90</v>
      </c>
    </row>
    <row r="12" spans="1:21" s="19" customFormat="1" ht="59.25" customHeight="1" x14ac:dyDescent="0.2">
      <c r="A12" s="335"/>
      <c r="B12" s="342"/>
      <c r="C12" s="338"/>
      <c r="D12" s="343"/>
      <c r="E12" s="344"/>
      <c r="F12" s="340"/>
      <c r="G12" s="364"/>
      <c r="H12" s="22"/>
      <c r="I12" s="335">
        <v>5</v>
      </c>
      <c r="J12" s="336" t="s">
        <v>208</v>
      </c>
      <c r="K12" s="337" t="s">
        <v>576</v>
      </c>
      <c r="L12" s="338" t="s">
        <v>576</v>
      </c>
      <c r="M12" s="339" t="s">
        <v>576</v>
      </c>
      <c r="N12" s="339" t="s">
        <v>576</v>
      </c>
      <c r="O12" s="340"/>
      <c r="P12" s="341"/>
      <c r="T12" s="251">
        <v>42154</v>
      </c>
      <c r="U12" s="249">
        <v>89</v>
      </c>
    </row>
    <row r="13" spans="1:21" s="19" customFormat="1" ht="59.25" customHeight="1" x14ac:dyDescent="0.2">
      <c r="A13" s="335"/>
      <c r="B13" s="342"/>
      <c r="C13" s="338"/>
      <c r="D13" s="343"/>
      <c r="E13" s="344"/>
      <c r="F13" s="340"/>
      <c r="G13" s="364"/>
      <c r="H13" s="22"/>
      <c r="I13" s="335">
        <v>6</v>
      </c>
      <c r="J13" s="336" t="s">
        <v>209</v>
      </c>
      <c r="K13" s="337" t="s">
        <v>576</v>
      </c>
      <c r="L13" s="338" t="s">
        <v>576</v>
      </c>
      <c r="M13" s="339" t="s">
        <v>576</v>
      </c>
      <c r="N13" s="339" t="s">
        <v>576</v>
      </c>
      <c r="O13" s="340"/>
      <c r="P13" s="341"/>
      <c r="T13" s="251">
        <v>42224</v>
      </c>
      <c r="U13" s="249">
        <v>88</v>
      </c>
    </row>
    <row r="14" spans="1:21" s="19" customFormat="1" ht="59.25" customHeight="1" x14ac:dyDescent="0.2">
      <c r="A14" s="335"/>
      <c r="B14" s="342"/>
      <c r="C14" s="338"/>
      <c r="D14" s="343"/>
      <c r="E14" s="344"/>
      <c r="F14" s="340"/>
      <c r="G14" s="364"/>
      <c r="H14" s="22"/>
      <c r="I14" s="335">
        <v>7</v>
      </c>
      <c r="J14" s="336" t="s">
        <v>210</v>
      </c>
      <c r="K14" s="337" t="s">
        <v>576</v>
      </c>
      <c r="L14" s="338" t="s">
        <v>576</v>
      </c>
      <c r="M14" s="339" t="s">
        <v>576</v>
      </c>
      <c r="N14" s="339" t="s">
        <v>576</v>
      </c>
      <c r="O14" s="340"/>
      <c r="P14" s="341"/>
      <c r="T14" s="251">
        <v>42294</v>
      </c>
      <c r="U14" s="249">
        <v>87</v>
      </c>
    </row>
    <row r="15" spans="1:21" s="19" customFormat="1" ht="59.25" customHeight="1" x14ac:dyDescent="0.2">
      <c r="A15" s="335"/>
      <c r="B15" s="342"/>
      <c r="C15" s="338"/>
      <c r="D15" s="343"/>
      <c r="E15" s="344"/>
      <c r="F15" s="340"/>
      <c r="G15" s="364"/>
      <c r="H15" s="22"/>
      <c r="I15" s="335">
        <v>8</v>
      </c>
      <c r="J15" s="336" t="s">
        <v>211</v>
      </c>
      <c r="K15" s="337" t="s">
        <v>576</v>
      </c>
      <c r="L15" s="338" t="s">
        <v>576</v>
      </c>
      <c r="M15" s="339" t="s">
        <v>576</v>
      </c>
      <c r="N15" s="339" t="s">
        <v>576</v>
      </c>
      <c r="O15" s="340"/>
      <c r="P15" s="341"/>
      <c r="T15" s="251">
        <v>42364</v>
      </c>
      <c r="U15" s="249">
        <v>86</v>
      </c>
    </row>
    <row r="16" spans="1:21" s="19" customFormat="1" ht="59.25" customHeight="1" x14ac:dyDescent="0.2">
      <c r="A16" s="335"/>
      <c r="B16" s="342"/>
      <c r="C16" s="338"/>
      <c r="D16" s="343"/>
      <c r="E16" s="344"/>
      <c r="F16" s="340"/>
      <c r="G16" s="364"/>
      <c r="H16" s="22"/>
      <c r="I16" s="335">
        <v>9</v>
      </c>
      <c r="J16" s="336" t="s">
        <v>212</v>
      </c>
      <c r="K16" s="337" t="s">
        <v>576</v>
      </c>
      <c r="L16" s="338" t="s">
        <v>576</v>
      </c>
      <c r="M16" s="339" t="s">
        <v>576</v>
      </c>
      <c r="N16" s="339" t="s">
        <v>576</v>
      </c>
      <c r="O16" s="340"/>
      <c r="P16" s="341"/>
      <c r="T16" s="251">
        <v>42434</v>
      </c>
      <c r="U16" s="249">
        <v>85</v>
      </c>
    </row>
    <row r="17" spans="1:21" s="19" customFormat="1" ht="59.25" customHeight="1" x14ac:dyDescent="0.2">
      <c r="A17" s="335"/>
      <c r="B17" s="342"/>
      <c r="C17" s="338"/>
      <c r="D17" s="343"/>
      <c r="E17" s="344"/>
      <c r="F17" s="340"/>
      <c r="G17" s="364"/>
      <c r="H17" s="22"/>
      <c r="I17" s="335">
        <v>10</v>
      </c>
      <c r="J17" s="336" t="s">
        <v>213</v>
      </c>
      <c r="K17" s="337" t="s">
        <v>576</v>
      </c>
      <c r="L17" s="338" t="s">
        <v>576</v>
      </c>
      <c r="M17" s="339" t="s">
        <v>576</v>
      </c>
      <c r="N17" s="339" t="s">
        <v>576</v>
      </c>
      <c r="O17" s="340"/>
      <c r="P17" s="341"/>
      <c r="T17" s="251">
        <v>42504</v>
      </c>
      <c r="U17" s="249">
        <v>84</v>
      </c>
    </row>
    <row r="18" spans="1:21" s="19" customFormat="1" ht="59.25" customHeight="1" x14ac:dyDescent="0.2">
      <c r="A18" s="335"/>
      <c r="B18" s="342"/>
      <c r="C18" s="338"/>
      <c r="D18" s="343"/>
      <c r="E18" s="344"/>
      <c r="F18" s="340"/>
      <c r="G18" s="364"/>
      <c r="H18" s="22"/>
      <c r="I18" s="335">
        <v>11</v>
      </c>
      <c r="J18" s="336" t="s">
        <v>214</v>
      </c>
      <c r="K18" s="337" t="s">
        <v>576</v>
      </c>
      <c r="L18" s="338" t="s">
        <v>576</v>
      </c>
      <c r="M18" s="339" t="s">
        <v>576</v>
      </c>
      <c r="N18" s="339" t="s">
        <v>576</v>
      </c>
      <c r="O18" s="340"/>
      <c r="P18" s="341"/>
      <c r="T18" s="251">
        <v>42574</v>
      </c>
      <c r="U18" s="249">
        <v>83</v>
      </c>
    </row>
    <row r="19" spans="1:21" s="19" customFormat="1" ht="59.25" customHeight="1" x14ac:dyDescent="0.2">
      <c r="A19" s="335"/>
      <c r="B19" s="342"/>
      <c r="C19" s="338"/>
      <c r="D19" s="343"/>
      <c r="E19" s="344"/>
      <c r="F19" s="340"/>
      <c r="G19" s="364"/>
      <c r="H19" s="22"/>
      <c r="I19" s="335">
        <v>12</v>
      </c>
      <c r="J19" s="336" t="s">
        <v>215</v>
      </c>
      <c r="K19" s="337" t="s">
        <v>576</v>
      </c>
      <c r="L19" s="338" t="s">
        <v>576</v>
      </c>
      <c r="M19" s="339" t="s">
        <v>576</v>
      </c>
      <c r="N19" s="339" t="s">
        <v>576</v>
      </c>
      <c r="O19" s="340"/>
      <c r="P19" s="341"/>
      <c r="T19" s="251">
        <v>42654</v>
      </c>
      <c r="U19" s="249">
        <v>82</v>
      </c>
    </row>
    <row r="20" spans="1:21" ht="7.5" customHeight="1" x14ac:dyDescent="0.2">
      <c r="A20" s="32"/>
      <c r="B20" s="32"/>
      <c r="C20" s="33"/>
      <c r="D20" s="53"/>
      <c r="E20" s="34"/>
      <c r="F20" s="185"/>
      <c r="G20" s="36"/>
      <c r="I20" s="37"/>
      <c r="J20" s="38"/>
      <c r="K20" s="39"/>
      <c r="L20" s="40"/>
      <c r="M20" s="49"/>
      <c r="N20" s="49"/>
      <c r="O20" s="179"/>
      <c r="P20" s="39"/>
      <c r="T20" s="251">
        <v>52614</v>
      </c>
      <c r="U20" s="249">
        <v>39</v>
      </c>
    </row>
    <row r="21" spans="1:21" ht="14.25" customHeight="1" x14ac:dyDescent="0.2">
      <c r="A21" s="26" t="s">
        <v>19</v>
      </c>
      <c r="B21" s="26"/>
      <c r="C21" s="26"/>
      <c r="D21" s="54"/>
      <c r="E21" s="47" t="s">
        <v>0</v>
      </c>
      <c r="F21" s="186" t="s">
        <v>1</v>
      </c>
      <c r="G21" s="23"/>
      <c r="H21" s="27" t="s">
        <v>2</v>
      </c>
      <c r="I21" s="27"/>
      <c r="J21" s="27"/>
      <c r="K21" s="27"/>
      <c r="M21" s="50" t="s">
        <v>3</v>
      </c>
      <c r="N21" s="51" t="s">
        <v>3</v>
      </c>
      <c r="O21" s="180" t="s">
        <v>3</v>
      </c>
      <c r="P21" s="26"/>
      <c r="Q21" s="28"/>
      <c r="T21" s="251">
        <v>52814</v>
      </c>
      <c r="U21" s="249">
        <v>38</v>
      </c>
    </row>
    <row r="22" spans="1:21" x14ac:dyDescent="0.2">
      <c r="T22" s="251">
        <v>53014</v>
      </c>
      <c r="U22" s="249">
        <v>37</v>
      </c>
    </row>
    <row r="23" spans="1:21" x14ac:dyDescent="0.2">
      <c r="T23" s="251">
        <v>53214</v>
      </c>
      <c r="U23" s="249">
        <v>36</v>
      </c>
    </row>
    <row r="24" spans="1:21" x14ac:dyDescent="0.2">
      <c r="T24" s="251">
        <v>53514</v>
      </c>
      <c r="U24" s="249">
        <v>35</v>
      </c>
    </row>
    <row r="25" spans="1:21" x14ac:dyDescent="0.2">
      <c r="T25" s="251">
        <v>53814</v>
      </c>
      <c r="U25" s="249">
        <v>34</v>
      </c>
    </row>
    <row r="26" spans="1:21" x14ac:dyDescent="0.2">
      <c r="T26" s="251">
        <v>54114</v>
      </c>
      <c r="U26" s="249">
        <v>33</v>
      </c>
    </row>
    <row r="27" spans="1:21" x14ac:dyDescent="0.2">
      <c r="T27" s="251">
        <v>54414</v>
      </c>
      <c r="U27" s="249">
        <v>32</v>
      </c>
    </row>
    <row r="28" spans="1:21" x14ac:dyDescent="0.2">
      <c r="T28" s="251">
        <v>54814</v>
      </c>
      <c r="U28" s="249">
        <v>31</v>
      </c>
    </row>
    <row r="29" spans="1:21" x14ac:dyDescent="0.2">
      <c r="T29" s="251">
        <v>55214</v>
      </c>
      <c r="U29" s="249">
        <v>30</v>
      </c>
    </row>
    <row r="30" spans="1:21" x14ac:dyDescent="0.2">
      <c r="T30" s="251">
        <v>55614</v>
      </c>
      <c r="U30" s="249">
        <v>29</v>
      </c>
    </row>
    <row r="31" spans="1:21" x14ac:dyDescent="0.2">
      <c r="T31" s="251">
        <v>60014</v>
      </c>
      <c r="U31" s="249">
        <v>28</v>
      </c>
    </row>
    <row r="32" spans="1:21" x14ac:dyDescent="0.2">
      <c r="T32" s="251">
        <v>60414</v>
      </c>
      <c r="U32" s="249">
        <v>27</v>
      </c>
    </row>
    <row r="33" spans="20:21" x14ac:dyDescent="0.2">
      <c r="T33" s="251">
        <v>60814</v>
      </c>
      <c r="U33" s="249">
        <v>26</v>
      </c>
    </row>
    <row r="34" spans="20:21" x14ac:dyDescent="0.2">
      <c r="T34" s="251">
        <v>61214</v>
      </c>
      <c r="U34" s="249">
        <v>25</v>
      </c>
    </row>
    <row r="35" spans="20:21" x14ac:dyDescent="0.2">
      <c r="T35" s="251">
        <v>61614</v>
      </c>
      <c r="U35" s="249">
        <v>24</v>
      </c>
    </row>
    <row r="36" spans="20:21" x14ac:dyDescent="0.2">
      <c r="T36" s="251">
        <v>62014</v>
      </c>
      <c r="U36" s="249">
        <v>23</v>
      </c>
    </row>
    <row r="37" spans="20:21" x14ac:dyDescent="0.2">
      <c r="T37" s="251">
        <v>62414</v>
      </c>
      <c r="U37" s="249">
        <v>22</v>
      </c>
    </row>
    <row r="38" spans="20:21" x14ac:dyDescent="0.2">
      <c r="T38" s="251">
        <v>62814</v>
      </c>
      <c r="U38" s="249">
        <v>21</v>
      </c>
    </row>
    <row r="39" spans="20:21" x14ac:dyDescent="0.2">
      <c r="T39" s="251">
        <v>63214</v>
      </c>
      <c r="U39" s="249">
        <v>20</v>
      </c>
    </row>
    <row r="40" spans="20:21" x14ac:dyDescent="0.2">
      <c r="T40" s="251">
        <v>63614</v>
      </c>
      <c r="U40" s="249">
        <v>19</v>
      </c>
    </row>
    <row r="41" spans="20:21" x14ac:dyDescent="0.2">
      <c r="T41" s="251">
        <v>64014</v>
      </c>
      <c r="U41" s="249">
        <v>18</v>
      </c>
    </row>
    <row r="42" spans="20:21" x14ac:dyDescent="0.2">
      <c r="T42" s="251">
        <v>64414</v>
      </c>
      <c r="U42" s="249">
        <v>17</v>
      </c>
    </row>
    <row r="43" spans="20:21" x14ac:dyDescent="0.2">
      <c r="T43" s="251">
        <v>64814</v>
      </c>
      <c r="U43" s="249">
        <v>16</v>
      </c>
    </row>
    <row r="44" spans="20:21" x14ac:dyDescent="0.2">
      <c r="T44" s="251">
        <v>65214</v>
      </c>
      <c r="U44" s="249">
        <v>15</v>
      </c>
    </row>
    <row r="45" spans="20:21" x14ac:dyDescent="0.2">
      <c r="T45" s="251">
        <v>65614</v>
      </c>
      <c r="U45" s="249">
        <v>14</v>
      </c>
    </row>
    <row r="46" spans="20:21" x14ac:dyDescent="0.2">
      <c r="T46" s="251">
        <v>70014</v>
      </c>
      <c r="U46" s="249">
        <v>13</v>
      </c>
    </row>
    <row r="47" spans="20:21" x14ac:dyDescent="0.2">
      <c r="T47" s="251">
        <v>70414</v>
      </c>
      <c r="U47" s="249">
        <v>12</v>
      </c>
    </row>
    <row r="48" spans="20:21" x14ac:dyDescent="0.2">
      <c r="T48" s="251">
        <v>70914</v>
      </c>
      <c r="U48" s="249">
        <v>11</v>
      </c>
    </row>
    <row r="49" spans="20:21" x14ac:dyDescent="0.2">
      <c r="T49" s="251">
        <v>71414</v>
      </c>
      <c r="U49" s="249">
        <v>10</v>
      </c>
    </row>
    <row r="50" spans="20:21" x14ac:dyDescent="0.2">
      <c r="T50" s="251">
        <v>71914</v>
      </c>
      <c r="U50" s="249">
        <v>9</v>
      </c>
    </row>
    <row r="51" spans="20:21" x14ac:dyDescent="0.2">
      <c r="T51" s="251">
        <v>72414</v>
      </c>
      <c r="U51" s="249">
        <v>8</v>
      </c>
    </row>
    <row r="52" spans="20:21" x14ac:dyDescent="0.2">
      <c r="T52" s="251">
        <v>72914</v>
      </c>
      <c r="U52" s="249">
        <v>7</v>
      </c>
    </row>
    <row r="53" spans="20:21" x14ac:dyDescent="0.2">
      <c r="T53" s="251">
        <v>73414</v>
      </c>
      <c r="U53" s="249">
        <v>6</v>
      </c>
    </row>
    <row r="54" spans="20:21" x14ac:dyDescent="0.2">
      <c r="T54" s="251">
        <v>73914</v>
      </c>
      <c r="U54" s="249">
        <v>5</v>
      </c>
    </row>
    <row r="55" spans="20:21" x14ac:dyDescent="0.2">
      <c r="T55" s="251">
        <v>74414</v>
      </c>
      <c r="U55" s="249">
        <v>4</v>
      </c>
    </row>
    <row r="56" spans="20:21" x14ac:dyDescent="0.2">
      <c r="T56" s="251">
        <v>74914</v>
      </c>
      <c r="U56" s="249">
        <v>3</v>
      </c>
    </row>
    <row r="57" spans="20:21" x14ac:dyDescent="0.2">
      <c r="T57" s="251">
        <v>75414</v>
      </c>
      <c r="U57" s="249">
        <v>2</v>
      </c>
    </row>
    <row r="58" spans="20:21" x14ac:dyDescent="0.2">
      <c r="T58" s="251">
        <v>80014</v>
      </c>
      <c r="U58" s="249">
        <v>1</v>
      </c>
    </row>
  </sheetData>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19">
    <cfRule type="containsText" dxfId="39" priority="1" stopIfTrue="1" operator="containsText" text="1395">
      <formula>NOT(ISERROR(SEARCH("1395",G8)))</formula>
    </cfRule>
    <cfRule type="containsText" dxfId="38" priority="2" stopIfTrue="1" operator="containsText" text="1399">
      <formula>NOT(ISERROR(SEARCH("1399",G8)))</formula>
    </cfRule>
    <cfRule type="containsText" dxfId="37" priority="3" stopIfTrue="1" operator="containsText" text="1399">
      <formula>NOT(ISERROR(SEARCH("1399",G8)))</formula>
    </cfRule>
    <cfRule type="containsText" dxfId="3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0"/>
  <sheetViews>
    <sheetView view="pageBreakPreview" zoomScale="80" zoomScaleNormal="100" zoomScaleSheetLayoutView="80" workbookViewId="0">
      <selection activeCell="E9" sqref="E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4.28515625" style="23" hidden="1" customWidth="1"/>
    <col min="11" max="11" width="8" style="23" bestFit="1" customWidth="1"/>
    <col min="12" max="12" width="15.140625" style="25" bestFit="1" customWidth="1"/>
    <col min="13" max="13" width="24.7109375" style="52" customWidth="1"/>
    <col min="14" max="14" width="30.5703125" style="52" customWidth="1"/>
    <col min="15" max="15" width="14.570312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1" t="str">
        <f>('YARIŞMA BİLGİLERİ'!A2)</f>
        <v>Türkiye Atletizm Federasyonu
İstanbul Atletizm İl Temsilciliği</v>
      </c>
      <c r="B1" s="461"/>
      <c r="C1" s="461"/>
      <c r="D1" s="461"/>
      <c r="E1" s="461"/>
      <c r="F1" s="461"/>
      <c r="G1" s="461"/>
      <c r="H1" s="461"/>
      <c r="I1" s="461"/>
      <c r="J1" s="461"/>
      <c r="K1" s="461"/>
      <c r="L1" s="461"/>
      <c r="M1" s="461"/>
      <c r="N1" s="461"/>
      <c r="O1" s="461"/>
      <c r="P1" s="461"/>
      <c r="T1" s="247">
        <v>1370</v>
      </c>
      <c r="U1" s="246">
        <v>100</v>
      </c>
    </row>
    <row r="2" spans="1:21" s="10" customFormat="1" ht="24.75" customHeight="1" x14ac:dyDescent="0.2">
      <c r="A2" s="481" t="str">
        <f>'YARIŞMA BİLGİLERİ'!F19</f>
        <v>3.Ulusal Bayrak Festivali Yarışmaları ve Olimpik Baraj Yarışmaları</v>
      </c>
      <c r="B2" s="481"/>
      <c r="C2" s="481"/>
      <c r="D2" s="481"/>
      <c r="E2" s="481"/>
      <c r="F2" s="481"/>
      <c r="G2" s="481"/>
      <c r="H2" s="481"/>
      <c r="I2" s="481"/>
      <c r="J2" s="481"/>
      <c r="K2" s="481"/>
      <c r="L2" s="481"/>
      <c r="M2" s="481"/>
      <c r="N2" s="481"/>
      <c r="O2" s="481"/>
      <c r="P2" s="481"/>
      <c r="T2" s="247">
        <v>1374</v>
      </c>
      <c r="U2" s="246">
        <v>99</v>
      </c>
    </row>
    <row r="3" spans="1:21" s="12" customFormat="1" ht="21.75" customHeight="1" x14ac:dyDescent="0.2">
      <c r="A3" s="482" t="s">
        <v>82</v>
      </c>
      <c r="B3" s="482"/>
      <c r="C3" s="482"/>
      <c r="D3" s="483" t="str">
        <f>'YARIŞMA PROGRAMI'!C10</f>
        <v>100 Metre Engelli</v>
      </c>
      <c r="E3" s="483"/>
      <c r="F3" s="484"/>
      <c r="G3" s="484"/>
      <c r="H3" s="11"/>
      <c r="I3" s="470"/>
      <c r="J3" s="471"/>
      <c r="K3" s="471"/>
      <c r="L3" s="471"/>
      <c r="M3" s="242" t="s">
        <v>383</v>
      </c>
      <c r="N3" s="468" t="str">
        <f>'YARIŞMA PROGRAMI'!E10</f>
        <v>Pınar ADAY  13.78</v>
      </c>
      <c r="O3" s="468"/>
      <c r="P3" s="468"/>
      <c r="T3" s="247">
        <v>1378</v>
      </c>
      <c r="U3" s="246">
        <v>98</v>
      </c>
    </row>
    <row r="4" spans="1:21" s="12" customFormat="1" ht="17.25" customHeight="1" x14ac:dyDescent="0.2">
      <c r="A4" s="475" t="s">
        <v>74</v>
      </c>
      <c r="B4" s="475"/>
      <c r="C4" s="475"/>
      <c r="D4" s="476" t="str">
        <f>'YARIŞMA BİLGİLERİ'!F21</f>
        <v>Yıldız Kızlar</v>
      </c>
      <c r="E4" s="476"/>
      <c r="F4" s="29"/>
      <c r="G4" s="29"/>
      <c r="H4" s="29"/>
      <c r="I4" s="29"/>
      <c r="J4" s="29"/>
      <c r="K4" s="29"/>
      <c r="L4" s="30"/>
      <c r="M4" s="76" t="s">
        <v>80</v>
      </c>
      <c r="N4" s="469" t="str">
        <f>'YARIŞMA PROGRAMI'!B10</f>
        <v>14 Haziran 2015 - 16:00</v>
      </c>
      <c r="O4" s="469"/>
      <c r="P4" s="469"/>
      <c r="T4" s="247">
        <v>1382</v>
      </c>
      <c r="U4" s="246">
        <v>97</v>
      </c>
    </row>
    <row r="5" spans="1:21" s="10" customFormat="1" ht="19.5" customHeight="1" x14ac:dyDescent="0.2">
      <c r="A5" s="13"/>
      <c r="B5" s="13"/>
      <c r="C5" s="14"/>
      <c r="D5" s="15"/>
      <c r="E5" s="16"/>
      <c r="F5" s="16"/>
      <c r="G5" s="16"/>
      <c r="H5" s="16"/>
      <c r="I5" s="13"/>
      <c r="J5" s="13"/>
      <c r="K5" s="13"/>
      <c r="L5" s="17"/>
      <c r="M5" s="18"/>
      <c r="N5" s="467">
        <f ca="1">NOW()</f>
        <v>42170.440233912035</v>
      </c>
      <c r="O5" s="467"/>
      <c r="P5" s="467"/>
      <c r="T5" s="247">
        <v>1386</v>
      </c>
      <c r="U5" s="246">
        <v>96</v>
      </c>
    </row>
    <row r="6" spans="1:21" s="19" customFormat="1" ht="24.95" customHeight="1" x14ac:dyDescent="0.2">
      <c r="A6" s="477" t="s">
        <v>12</v>
      </c>
      <c r="B6" s="478" t="s">
        <v>69</v>
      </c>
      <c r="C6" s="480" t="s">
        <v>79</v>
      </c>
      <c r="D6" s="472" t="s">
        <v>14</v>
      </c>
      <c r="E6" s="472" t="s">
        <v>515</v>
      </c>
      <c r="F6" s="472" t="s">
        <v>15</v>
      </c>
      <c r="G6" s="473" t="s">
        <v>200</v>
      </c>
      <c r="I6" s="263" t="s">
        <v>16</v>
      </c>
      <c r="J6" s="264"/>
      <c r="K6" s="264"/>
      <c r="L6" s="264"/>
      <c r="M6" s="267" t="s">
        <v>376</v>
      </c>
      <c r="N6" s="268"/>
      <c r="O6" s="264"/>
      <c r="P6" s="265"/>
      <c r="T6" s="248">
        <v>1390</v>
      </c>
      <c r="U6" s="249">
        <v>95</v>
      </c>
    </row>
    <row r="7" spans="1:21" ht="26.25" customHeight="1" x14ac:dyDescent="0.2">
      <c r="A7" s="477"/>
      <c r="B7" s="479"/>
      <c r="C7" s="480"/>
      <c r="D7" s="472"/>
      <c r="E7" s="472"/>
      <c r="F7" s="472"/>
      <c r="G7" s="474"/>
      <c r="H7" s="20"/>
      <c r="I7" s="46" t="s">
        <v>519</v>
      </c>
      <c r="J7" s="43" t="s">
        <v>70</v>
      </c>
      <c r="K7" s="43" t="s">
        <v>69</v>
      </c>
      <c r="L7" s="44" t="s">
        <v>13</v>
      </c>
      <c r="M7" s="45" t="s">
        <v>14</v>
      </c>
      <c r="N7" s="45" t="s">
        <v>515</v>
      </c>
      <c r="O7" s="43" t="s">
        <v>15</v>
      </c>
      <c r="P7" s="43" t="s">
        <v>28</v>
      </c>
      <c r="T7" s="248">
        <v>1394</v>
      </c>
      <c r="U7" s="249">
        <v>94</v>
      </c>
    </row>
    <row r="8" spans="1:21" s="19" customFormat="1" ht="42.75" customHeight="1" x14ac:dyDescent="0.2">
      <c r="A8" s="335">
        <v>1</v>
      </c>
      <c r="B8" s="342"/>
      <c r="C8" s="338"/>
      <c r="D8" s="343"/>
      <c r="E8" s="344"/>
      <c r="F8" s="345"/>
      <c r="G8" s="364"/>
      <c r="H8" s="22"/>
      <c r="I8" s="335">
        <v>1</v>
      </c>
      <c r="J8" s="336" t="s">
        <v>216</v>
      </c>
      <c r="K8" s="337" t="str">
        <f>IF(ISERROR(VLOOKUP(J8,'KAYIT LİSTESİ'!$B$4:$H$1158,2,0)),"",(VLOOKUP(J8,'KAYIT LİSTESİ'!$B$4:$H$1158,2,0)))</f>
        <v/>
      </c>
      <c r="L8" s="338" t="str">
        <f>IF(ISERROR(VLOOKUP(J8,'KAYIT LİSTESİ'!$B$4:$H$1158,4,0)),"",(VLOOKUP(J8,'KAYIT LİSTESİ'!$B$4:$H$1158,4,0)))</f>
        <v/>
      </c>
      <c r="M8" s="339" t="str">
        <f>IF(ISERROR(VLOOKUP(J8,'KAYIT LİSTESİ'!$B$4:$H$1158,5,0)),"",(VLOOKUP(J8,'KAYIT LİSTESİ'!$B$4:$H$1158,5,0)))</f>
        <v/>
      </c>
      <c r="N8" s="339" t="str">
        <f>IF(ISERROR(VLOOKUP(J8,'KAYIT LİSTESİ'!$B$4:$H$1158,6,0)),"",(VLOOKUP(J8,'KAYIT LİSTESİ'!$B$4:$H$1158,6,0)))</f>
        <v/>
      </c>
      <c r="O8" s="345"/>
      <c r="P8" s="341"/>
      <c r="T8" s="248">
        <v>1398</v>
      </c>
      <c r="U8" s="249">
        <v>93</v>
      </c>
    </row>
    <row r="9" spans="1:21" s="19" customFormat="1" ht="42.75" customHeight="1" x14ac:dyDescent="0.2">
      <c r="A9" s="335">
        <v>2</v>
      </c>
      <c r="B9" s="342"/>
      <c r="C9" s="338"/>
      <c r="D9" s="343"/>
      <c r="E9" s="344"/>
      <c r="F9" s="345"/>
      <c r="G9" s="364"/>
      <c r="H9" s="22"/>
      <c r="I9" s="335">
        <v>2</v>
      </c>
      <c r="J9" s="336" t="s">
        <v>217</v>
      </c>
      <c r="K9" s="337" t="str">
        <f>IF(ISERROR(VLOOKUP(J9,'KAYIT LİSTESİ'!$B$4:$H$1158,2,0)),"",(VLOOKUP(J9,'KAYIT LİSTESİ'!$B$4:$H$1158,2,0)))</f>
        <v/>
      </c>
      <c r="L9" s="338" t="str">
        <f>IF(ISERROR(VLOOKUP(J9,'KAYIT LİSTESİ'!$B$4:$H$1158,4,0)),"",(VLOOKUP(J9,'KAYIT LİSTESİ'!$B$4:$H$1158,4,0)))</f>
        <v/>
      </c>
      <c r="M9" s="339" t="str">
        <f>IF(ISERROR(VLOOKUP(J9,'KAYIT LİSTESİ'!$B$4:$H$1158,5,0)),"",(VLOOKUP(J9,'KAYIT LİSTESİ'!$B$4:$H$1158,5,0)))</f>
        <v/>
      </c>
      <c r="N9" s="339" t="str">
        <f>IF(ISERROR(VLOOKUP(J9,'KAYIT LİSTESİ'!$B$4:$H$1158,6,0)),"",(VLOOKUP(J9,'KAYIT LİSTESİ'!$B$4:$H$1158,6,0)))</f>
        <v/>
      </c>
      <c r="O9" s="345"/>
      <c r="P9" s="341"/>
      <c r="T9" s="248">
        <v>1402</v>
      </c>
      <c r="U9" s="249">
        <v>92</v>
      </c>
    </row>
    <row r="10" spans="1:21" s="19" customFormat="1" ht="42.75" customHeight="1" x14ac:dyDescent="0.2">
      <c r="A10" s="335">
        <v>3</v>
      </c>
      <c r="B10" s="342"/>
      <c r="C10" s="338"/>
      <c r="D10" s="343"/>
      <c r="E10" s="344"/>
      <c r="F10" s="345"/>
      <c r="G10" s="364"/>
      <c r="H10" s="22"/>
      <c r="I10" s="335">
        <v>3</v>
      </c>
      <c r="J10" s="336" t="s">
        <v>218</v>
      </c>
      <c r="K10" s="337" t="str">
        <f>IF(ISERROR(VLOOKUP(J10,'KAYIT LİSTESİ'!$B$4:$H$1158,2,0)),"",(VLOOKUP(J10,'KAYIT LİSTESİ'!$B$4:$H$1158,2,0)))</f>
        <v/>
      </c>
      <c r="L10" s="338" t="str">
        <f>IF(ISERROR(VLOOKUP(J10,'KAYIT LİSTESİ'!$B$4:$H$1158,4,0)),"",(VLOOKUP(J10,'KAYIT LİSTESİ'!$B$4:$H$1158,4,0)))</f>
        <v/>
      </c>
      <c r="M10" s="339" t="str">
        <f>IF(ISERROR(VLOOKUP(J10,'KAYIT LİSTESİ'!$B$4:$H$1158,5,0)),"",(VLOOKUP(J10,'KAYIT LİSTESİ'!$B$4:$H$1158,5,0)))</f>
        <v/>
      </c>
      <c r="N10" s="339" t="str">
        <f>IF(ISERROR(VLOOKUP(J10,'KAYIT LİSTESİ'!$B$4:$H$1158,6,0)),"",(VLOOKUP(J10,'KAYIT LİSTESİ'!$B$4:$H$1158,6,0)))</f>
        <v/>
      </c>
      <c r="O10" s="345"/>
      <c r="P10" s="341"/>
      <c r="T10" s="248">
        <v>1406</v>
      </c>
      <c r="U10" s="249">
        <v>91</v>
      </c>
    </row>
    <row r="11" spans="1:21" s="19" customFormat="1" ht="42.75" customHeight="1" x14ac:dyDescent="0.2">
      <c r="A11" s="335">
        <v>4</v>
      </c>
      <c r="B11" s="342"/>
      <c r="C11" s="338"/>
      <c r="D11" s="343"/>
      <c r="E11" s="344"/>
      <c r="F11" s="345"/>
      <c r="G11" s="364"/>
      <c r="H11" s="22"/>
      <c r="I11" s="335">
        <v>4</v>
      </c>
      <c r="J11" s="336" t="s">
        <v>219</v>
      </c>
      <c r="K11" s="337" t="str">
        <f>IF(ISERROR(VLOOKUP(J11,'KAYIT LİSTESİ'!$B$4:$H$1158,2,0)),"",(VLOOKUP(J11,'KAYIT LİSTESİ'!$B$4:$H$1158,2,0)))</f>
        <v/>
      </c>
      <c r="L11" s="338" t="str">
        <f>IF(ISERROR(VLOOKUP(J11,'KAYIT LİSTESİ'!$B$4:$H$1158,4,0)),"",(VLOOKUP(J11,'KAYIT LİSTESİ'!$B$4:$H$1158,4,0)))</f>
        <v/>
      </c>
      <c r="M11" s="339" t="str">
        <f>IF(ISERROR(VLOOKUP(J11,'KAYIT LİSTESİ'!$B$4:$H$1158,5,0)),"",(VLOOKUP(J11,'KAYIT LİSTESİ'!$B$4:$H$1158,5,0)))</f>
        <v/>
      </c>
      <c r="N11" s="339" t="str">
        <f>IF(ISERROR(VLOOKUP(J11,'KAYIT LİSTESİ'!$B$4:$H$1158,6,0)),"",(VLOOKUP(J11,'KAYIT LİSTESİ'!$B$4:$H$1158,6,0)))</f>
        <v/>
      </c>
      <c r="O11" s="345"/>
      <c r="P11" s="341"/>
      <c r="T11" s="248">
        <v>1410</v>
      </c>
      <c r="U11" s="249">
        <v>90</v>
      </c>
    </row>
    <row r="12" spans="1:21" s="19" customFormat="1" ht="42.75" customHeight="1" x14ac:dyDescent="0.2">
      <c r="A12" s="335">
        <v>5</v>
      </c>
      <c r="B12" s="342"/>
      <c r="C12" s="338"/>
      <c r="D12" s="343"/>
      <c r="E12" s="344"/>
      <c r="F12" s="345"/>
      <c r="G12" s="364"/>
      <c r="H12" s="22"/>
      <c r="I12" s="335">
        <v>5</v>
      </c>
      <c r="J12" s="336" t="s">
        <v>220</v>
      </c>
      <c r="K12" s="337" t="str">
        <f>IF(ISERROR(VLOOKUP(J12,'KAYIT LİSTESİ'!$B$4:$H$1158,2,0)),"",(VLOOKUP(J12,'KAYIT LİSTESİ'!$B$4:$H$1158,2,0)))</f>
        <v/>
      </c>
      <c r="L12" s="338" t="str">
        <f>IF(ISERROR(VLOOKUP(J12,'KAYIT LİSTESİ'!$B$4:$H$1158,4,0)),"",(VLOOKUP(J12,'KAYIT LİSTESİ'!$B$4:$H$1158,4,0)))</f>
        <v/>
      </c>
      <c r="M12" s="339" t="str">
        <f>IF(ISERROR(VLOOKUP(J12,'KAYIT LİSTESİ'!$B$4:$H$1158,5,0)),"",(VLOOKUP(J12,'KAYIT LİSTESİ'!$B$4:$H$1158,5,0)))</f>
        <v/>
      </c>
      <c r="N12" s="339" t="str">
        <f>IF(ISERROR(VLOOKUP(J12,'KAYIT LİSTESİ'!$B$4:$H$1158,6,0)),"",(VLOOKUP(J12,'KAYIT LİSTESİ'!$B$4:$H$1158,6,0)))</f>
        <v/>
      </c>
      <c r="O12" s="345"/>
      <c r="P12" s="341"/>
      <c r="T12" s="248">
        <v>1414</v>
      </c>
      <c r="U12" s="249">
        <v>89</v>
      </c>
    </row>
    <row r="13" spans="1:21" s="19" customFormat="1" ht="42.75" customHeight="1" x14ac:dyDescent="0.2">
      <c r="A13" s="335">
        <v>6</v>
      </c>
      <c r="B13" s="342"/>
      <c r="C13" s="338"/>
      <c r="D13" s="343"/>
      <c r="E13" s="344"/>
      <c r="F13" s="345"/>
      <c r="G13" s="364"/>
      <c r="H13" s="22"/>
      <c r="I13" s="335">
        <v>6</v>
      </c>
      <c r="J13" s="336" t="s">
        <v>221</v>
      </c>
      <c r="K13" s="337" t="str">
        <f>IF(ISERROR(VLOOKUP(J13,'KAYIT LİSTESİ'!$B$4:$H$1158,2,0)),"",(VLOOKUP(J13,'KAYIT LİSTESİ'!$B$4:$H$1158,2,0)))</f>
        <v/>
      </c>
      <c r="L13" s="338" t="str">
        <f>IF(ISERROR(VLOOKUP(J13,'KAYIT LİSTESİ'!$B$4:$H$1158,4,0)),"",(VLOOKUP(J13,'KAYIT LİSTESİ'!$B$4:$H$1158,4,0)))</f>
        <v/>
      </c>
      <c r="M13" s="339" t="str">
        <f>IF(ISERROR(VLOOKUP(J13,'KAYIT LİSTESİ'!$B$4:$H$1158,5,0)),"",(VLOOKUP(J13,'KAYIT LİSTESİ'!$B$4:$H$1158,5,0)))</f>
        <v/>
      </c>
      <c r="N13" s="339" t="str">
        <f>IF(ISERROR(VLOOKUP(J13,'KAYIT LİSTESİ'!$B$4:$H$1158,6,0)),"",(VLOOKUP(J13,'KAYIT LİSTESİ'!$B$4:$H$1158,6,0)))</f>
        <v/>
      </c>
      <c r="O13" s="345"/>
      <c r="P13" s="341"/>
      <c r="T13" s="248">
        <v>1418</v>
      </c>
      <c r="U13" s="249">
        <v>88</v>
      </c>
    </row>
    <row r="14" spans="1:21" s="19" customFormat="1" ht="42.75" customHeight="1" x14ac:dyDescent="0.2">
      <c r="A14" s="335">
        <v>7</v>
      </c>
      <c r="B14" s="342"/>
      <c r="C14" s="338"/>
      <c r="D14" s="343"/>
      <c r="E14" s="344"/>
      <c r="F14" s="345"/>
      <c r="G14" s="364"/>
      <c r="H14" s="22"/>
      <c r="I14" s="335">
        <v>7</v>
      </c>
      <c r="J14" s="336" t="s">
        <v>222</v>
      </c>
      <c r="K14" s="337" t="str">
        <f>IF(ISERROR(VLOOKUP(J14,'KAYIT LİSTESİ'!$B$4:$H$1158,2,0)),"",(VLOOKUP(J14,'KAYIT LİSTESİ'!$B$4:$H$1158,2,0)))</f>
        <v/>
      </c>
      <c r="L14" s="338" t="str">
        <f>IF(ISERROR(VLOOKUP(J14,'KAYIT LİSTESİ'!$B$4:$H$1158,4,0)),"",(VLOOKUP(J14,'KAYIT LİSTESİ'!$B$4:$H$1158,4,0)))</f>
        <v/>
      </c>
      <c r="M14" s="339" t="str">
        <f>IF(ISERROR(VLOOKUP(J14,'KAYIT LİSTESİ'!$B$4:$H$1158,5,0)),"",(VLOOKUP(J14,'KAYIT LİSTESİ'!$B$4:$H$1158,5,0)))</f>
        <v/>
      </c>
      <c r="N14" s="339" t="str">
        <f>IF(ISERROR(VLOOKUP(J14,'KAYIT LİSTESİ'!$B$4:$H$1158,6,0)),"",(VLOOKUP(J14,'KAYIT LİSTESİ'!$B$4:$H$1158,6,0)))</f>
        <v/>
      </c>
      <c r="O14" s="345"/>
      <c r="P14" s="341"/>
      <c r="T14" s="248">
        <v>1422</v>
      </c>
      <c r="U14" s="249">
        <v>87</v>
      </c>
    </row>
    <row r="15" spans="1:21" s="19" customFormat="1" ht="42.75" customHeight="1" x14ac:dyDescent="0.2">
      <c r="A15" s="335">
        <v>8</v>
      </c>
      <c r="B15" s="342"/>
      <c r="C15" s="338"/>
      <c r="D15" s="343"/>
      <c r="E15" s="344"/>
      <c r="F15" s="345"/>
      <c r="G15" s="364"/>
      <c r="H15" s="22"/>
      <c r="I15" s="335">
        <v>8</v>
      </c>
      <c r="J15" s="336" t="s">
        <v>223</v>
      </c>
      <c r="K15" s="337" t="str">
        <f>IF(ISERROR(VLOOKUP(J15,'KAYIT LİSTESİ'!$B$4:$H$1158,2,0)),"",(VLOOKUP(J15,'KAYIT LİSTESİ'!$B$4:$H$1158,2,0)))</f>
        <v/>
      </c>
      <c r="L15" s="338" t="str">
        <f>IF(ISERROR(VLOOKUP(J15,'KAYIT LİSTESİ'!$B$4:$H$1158,4,0)),"",(VLOOKUP(J15,'KAYIT LİSTESİ'!$B$4:$H$1158,4,0)))</f>
        <v/>
      </c>
      <c r="M15" s="339" t="str">
        <f>IF(ISERROR(VLOOKUP(J15,'KAYIT LİSTESİ'!$B$4:$H$1158,5,0)),"",(VLOOKUP(J15,'KAYIT LİSTESİ'!$B$4:$H$1158,5,0)))</f>
        <v/>
      </c>
      <c r="N15" s="339" t="str">
        <f>IF(ISERROR(VLOOKUP(J15,'KAYIT LİSTESİ'!$B$4:$H$1158,6,0)),"",(VLOOKUP(J15,'KAYIT LİSTESİ'!$B$4:$H$1158,6,0)))</f>
        <v/>
      </c>
      <c r="O15" s="345"/>
      <c r="P15" s="341"/>
      <c r="T15" s="248">
        <v>1426</v>
      </c>
      <c r="U15" s="249">
        <v>86</v>
      </c>
    </row>
    <row r="16" spans="1:21" s="19" customFormat="1" ht="42.75" customHeight="1" x14ac:dyDescent="0.2">
      <c r="A16" s="66"/>
      <c r="B16" s="315"/>
      <c r="C16" s="117"/>
      <c r="D16" s="316"/>
      <c r="E16" s="176"/>
      <c r="F16" s="118"/>
      <c r="G16" s="364"/>
      <c r="H16" s="22"/>
      <c r="I16" s="263" t="s">
        <v>17</v>
      </c>
      <c r="J16" s="264"/>
      <c r="K16" s="264"/>
      <c r="L16" s="264"/>
      <c r="M16" s="267" t="s">
        <v>376</v>
      </c>
      <c r="N16" s="268"/>
      <c r="O16" s="264"/>
      <c r="P16" s="265"/>
      <c r="T16" s="248">
        <v>1430</v>
      </c>
      <c r="U16" s="249">
        <v>85</v>
      </c>
    </row>
    <row r="17" spans="1:21" s="19" customFormat="1" ht="42.75" customHeight="1" x14ac:dyDescent="0.2">
      <c r="A17" s="66"/>
      <c r="B17" s="315"/>
      <c r="C17" s="117"/>
      <c r="D17" s="316"/>
      <c r="E17" s="176"/>
      <c r="F17" s="118"/>
      <c r="G17" s="364"/>
      <c r="H17" s="22"/>
      <c r="I17" s="46" t="s">
        <v>519</v>
      </c>
      <c r="J17" s="43" t="s">
        <v>70</v>
      </c>
      <c r="K17" s="43" t="s">
        <v>69</v>
      </c>
      <c r="L17" s="44" t="s">
        <v>13</v>
      </c>
      <c r="M17" s="45" t="s">
        <v>14</v>
      </c>
      <c r="N17" s="45" t="s">
        <v>515</v>
      </c>
      <c r="O17" s="43" t="s">
        <v>15</v>
      </c>
      <c r="P17" s="43" t="s">
        <v>28</v>
      </c>
      <c r="T17" s="248">
        <v>1435</v>
      </c>
      <c r="U17" s="249">
        <v>84</v>
      </c>
    </row>
    <row r="18" spans="1:21" s="19" customFormat="1" ht="42.75" customHeight="1" x14ac:dyDescent="0.2">
      <c r="A18" s="66"/>
      <c r="B18" s="315"/>
      <c r="C18" s="117"/>
      <c r="D18" s="316"/>
      <c r="E18" s="176"/>
      <c r="F18" s="118"/>
      <c r="G18" s="364"/>
      <c r="H18" s="22"/>
      <c r="I18" s="66">
        <v>1</v>
      </c>
      <c r="J18" s="209" t="s">
        <v>224</v>
      </c>
      <c r="K18" s="271" t="str">
        <f>IF(ISERROR(VLOOKUP(J18,'KAYIT LİSTESİ'!$B$4:$H$1158,2,0)),"",(VLOOKUP(J18,'KAYIT LİSTESİ'!$B$4:$H$1158,2,0)))</f>
        <v/>
      </c>
      <c r="L18" s="117" t="str">
        <f>IF(ISERROR(VLOOKUP(J18,'KAYIT LİSTESİ'!$B$4:$H$1158,4,0)),"",(VLOOKUP(J18,'KAYIT LİSTESİ'!$B$4:$H$1158,4,0)))</f>
        <v/>
      </c>
      <c r="M18" s="210" t="str">
        <f>IF(ISERROR(VLOOKUP(J18,'KAYIT LİSTESİ'!$B$4:$H$1158,5,0)),"",(VLOOKUP(J18,'KAYIT LİSTESİ'!$B$4:$H$1158,5,0)))</f>
        <v/>
      </c>
      <c r="N18" s="210" t="str">
        <f>IF(ISERROR(VLOOKUP(J18,'KAYIT LİSTESİ'!$B$4:$H$1158,6,0)),"",(VLOOKUP(J18,'KAYIT LİSTESİ'!$B$4:$H$1158,6,0)))</f>
        <v/>
      </c>
      <c r="O18" s="118"/>
      <c r="P18" s="314"/>
      <c r="T18" s="248">
        <v>1440</v>
      </c>
      <c r="U18" s="249">
        <v>83</v>
      </c>
    </row>
    <row r="19" spans="1:21" s="19" customFormat="1" ht="42.75" customHeight="1" x14ac:dyDescent="0.2">
      <c r="A19" s="66"/>
      <c r="B19" s="315"/>
      <c r="C19" s="117"/>
      <c r="D19" s="316"/>
      <c r="E19" s="176"/>
      <c r="F19" s="118"/>
      <c r="G19" s="364"/>
      <c r="H19" s="22"/>
      <c r="I19" s="66">
        <v>2</v>
      </c>
      <c r="J19" s="209" t="s">
        <v>225</v>
      </c>
      <c r="K19" s="271" t="str">
        <f>IF(ISERROR(VLOOKUP(J19,'KAYIT LİSTESİ'!$B$4:$H$1158,2,0)),"",(VLOOKUP(J19,'KAYIT LİSTESİ'!$B$4:$H$1158,2,0)))</f>
        <v/>
      </c>
      <c r="L19" s="117" t="str">
        <f>IF(ISERROR(VLOOKUP(J19,'KAYIT LİSTESİ'!$B$4:$H$1158,4,0)),"",(VLOOKUP(J19,'KAYIT LİSTESİ'!$B$4:$H$1158,4,0)))</f>
        <v/>
      </c>
      <c r="M19" s="210" t="str">
        <f>IF(ISERROR(VLOOKUP(J19,'KAYIT LİSTESİ'!$B$4:$H$1158,5,0)),"",(VLOOKUP(J19,'KAYIT LİSTESİ'!$B$4:$H$1158,5,0)))</f>
        <v/>
      </c>
      <c r="N19" s="210" t="str">
        <f>IF(ISERROR(VLOOKUP(J19,'KAYIT LİSTESİ'!$B$4:$H$1158,6,0)),"",(VLOOKUP(J19,'KAYIT LİSTESİ'!$B$4:$H$1158,6,0)))</f>
        <v/>
      </c>
      <c r="O19" s="118"/>
      <c r="P19" s="314"/>
      <c r="T19" s="248">
        <v>1445</v>
      </c>
      <c r="U19" s="249">
        <v>82</v>
      </c>
    </row>
    <row r="20" spans="1:21" s="19" customFormat="1" ht="42.75" customHeight="1" x14ac:dyDescent="0.2">
      <c r="A20" s="66"/>
      <c r="B20" s="315"/>
      <c r="C20" s="117"/>
      <c r="D20" s="316"/>
      <c r="E20" s="176"/>
      <c r="F20" s="118"/>
      <c r="G20" s="364"/>
      <c r="H20" s="22"/>
      <c r="I20" s="66">
        <v>3</v>
      </c>
      <c r="J20" s="209" t="s">
        <v>226</v>
      </c>
      <c r="K20" s="271" t="str">
        <f>IF(ISERROR(VLOOKUP(J20,'KAYIT LİSTESİ'!$B$4:$H$1158,2,0)),"",(VLOOKUP(J20,'KAYIT LİSTESİ'!$B$4:$H$1158,2,0)))</f>
        <v/>
      </c>
      <c r="L20" s="117" t="str">
        <f>IF(ISERROR(VLOOKUP(J20,'KAYIT LİSTESİ'!$B$4:$H$1158,4,0)),"",(VLOOKUP(J20,'KAYIT LİSTESİ'!$B$4:$H$1158,4,0)))</f>
        <v/>
      </c>
      <c r="M20" s="210" t="str">
        <f>IF(ISERROR(VLOOKUP(J20,'KAYIT LİSTESİ'!$B$4:$H$1158,5,0)),"",(VLOOKUP(J20,'KAYIT LİSTESİ'!$B$4:$H$1158,5,0)))</f>
        <v/>
      </c>
      <c r="N20" s="210" t="str">
        <f>IF(ISERROR(VLOOKUP(J20,'KAYIT LİSTESİ'!$B$4:$H$1158,6,0)),"",(VLOOKUP(J20,'KAYIT LİSTESİ'!$B$4:$H$1158,6,0)))</f>
        <v/>
      </c>
      <c r="O20" s="118"/>
      <c r="P20" s="314"/>
      <c r="T20" s="248">
        <v>1450</v>
      </c>
      <c r="U20" s="249">
        <v>81</v>
      </c>
    </row>
    <row r="21" spans="1:21" s="19" customFormat="1" ht="42.75" customHeight="1" x14ac:dyDescent="0.2">
      <c r="A21" s="66"/>
      <c r="B21" s="315"/>
      <c r="C21" s="117"/>
      <c r="D21" s="316"/>
      <c r="E21" s="176"/>
      <c r="F21" s="118"/>
      <c r="G21" s="364"/>
      <c r="H21" s="22"/>
      <c r="I21" s="66">
        <v>4</v>
      </c>
      <c r="J21" s="209" t="s">
        <v>227</v>
      </c>
      <c r="K21" s="271" t="str">
        <f>IF(ISERROR(VLOOKUP(J21,'KAYIT LİSTESİ'!$B$4:$H$1158,2,0)),"",(VLOOKUP(J21,'KAYIT LİSTESİ'!$B$4:$H$1158,2,0)))</f>
        <v/>
      </c>
      <c r="L21" s="117" t="str">
        <f>IF(ISERROR(VLOOKUP(J21,'KAYIT LİSTESİ'!$B$4:$H$1158,4,0)),"",(VLOOKUP(J21,'KAYIT LİSTESİ'!$B$4:$H$1158,4,0)))</f>
        <v/>
      </c>
      <c r="M21" s="210" t="str">
        <f>IF(ISERROR(VLOOKUP(J21,'KAYIT LİSTESİ'!$B$4:$H$1158,5,0)),"",(VLOOKUP(J21,'KAYIT LİSTESİ'!$B$4:$H$1158,5,0)))</f>
        <v/>
      </c>
      <c r="N21" s="210" t="str">
        <f>IF(ISERROR(VLOOKUP(J21,'KAYIT LİSTESİ'!$B$4:$H$1158,6,0)),"",(VLOOKUP(J21,'KAYIT LİSTESİ'!$B$4:$H$1158,6,0)))</f>
        <v/>
      </c>
      <c r="O21" s="118"/>
      <c r="P21" s="314"/>
      <c r="T21" s="248">
        <v>1455</v>
      </c>
      <c r="U21" s="249">
        <v>80</v>
      </c>
    </row>
    <row r="22" spans="1:21" s="19" customFormat="1" ht="42.75" customHeight="1" x14ac:dyDescent="0.2">
      <c r="A22" s="66"/>
      <c r="B22" s="315"/>
      <c r="C22" s="117"/>
      <c r="D22" s="316"/>
      <c r="E22" s="176"/>
      <c r="F22" s="118"/>
      <c r="G22" s="364"/>
      <c r="H22" s="22"/>
      <c r="I22" s="66">
        <v>5</v>
      </c>
      <c r="J22" s="209" t="s">
        <v>228</v>
      </c>
      <c r="K22" s="271" t="str">
        <f>IF(ISERROR(VLOOKUP(J22,'KAYIT LİSTESİ'!$B$4:$H$1158,2,0)),"",(VLOOKUP(J22,'KAYIT LİSTESİ'!$B$4:$H$1158,2,0)))</f>
        <v/>
      </c>
      <c r="L22" s="117" t="str">
        <f>IF(ISERROR(VLOOKUP(J22,'KAYIT LİSTESİ'!$B$4:$H$1158,4,0)),"",(VLOOKUP(J22,'KAYIT LİSTESİ'!$B$4:$H$1158,4,0)))</f>
        <v/>
      </c>
      <c r="M22" s="210" t="str">
        <f>IF(ISERROR(VLOOKUP(J22,'KAYIT LİSTESİ'!$B$4:$H$1158,5,0)),"",(VLOOKUP(J22,'KAYIT LİSTESİ'!$B$4:$H$1158,5,0)))</f>
        <v/>
      </c>
      <c r="N22" s="210" t="str">
        <f>IF(ISERROR(VLOOKUP(J22,'KAYIT LİSTESİ'!$B$4:$H$1158,6,0)),"",(VLOOKUP(J22,'KAYIT LİSTESİ'!$B$4:$H$1158,6,0)))</f>
        <v/>
      </c>
      <c r="O22" s="118"/>
      <c r="P22" s="314"/>
      <c r="T22" s="248">
        <v>1460</v>
      </c>
      <c r="U22" s="249">
        <v>79</v>
      </c>
    </row>
    <row r="23" spans="1:21" s="19" customFormat="1" ht="42.75" customHeight="1" x14ac:dyDescent="0.2">
      <c r="A23" s="66"/>
      <c r="B23" s="315"/>
      <c r="C23" s="117"/>
      <c r="D23" s="316"/>
      <c r="E23" s="176"/>
      <c r="F23" s="118"/>
      <c r="G23" s="364"/>
      <c r="H23" s="22"/>
      <c r="I23" s="66">
        <v>6</v>
      </c>
      <c r="J23" s="209" t="s">
        <v>229</v>
      </c>
      <c r="K23" s="271" t="str">
        <f>IF(ISERROR(VLOOKUP(J23,'KAYIT LİSTESİ'!$B$4:$H$1158,2,0)),"",(VLOOKUP(J23,'KAYIT LİSTESİ'!$B$4:$H$1158,2,0)))</f>
        <v/>
      </c>
      <c r="L23" s="117" t="str">
        <f>IF(ISERROR(VLOOKUP(J23,'KAYIT LİSTESİ'!$B$4:$H$1158,4,0)),"",(VLOOKUP(J23,'KAYIT LİSTESİ'!$B$4:$H$1158,4,0)))</f>
        <v/>
      </c>
      <c r="M23" s="210" t="str">
        <f>IF(ISERROR(VLOOKUP(J23,'KAYIT LİSTESİ'!$B$4:$H$1158,5,0)),"",(VLOOKUP(J23,'KAYIT LİSTESİ'!$B$4:$H$1158,5,0)))</f>
        <v/>
      </c>
      <c r="N23" s="210" t="str">
        <f>IF(ISERROR(VLOOKUP(J23,'KAYIT LİSTESİ'!$B$4:$H$1158,6,0)),"",(VLOOKUP(J23,'KAYIT LİSTESİ'!$B$4:$H$1158,6,0)))</f>
        <v/>
      </c>
      <c r="O23" s="118"/>
      <c r="P23" s="314"/>
      <c r="T23" s="248">
        <v>1465</v>
      </c>
      <c r="U23" s="249">
        <v>78</v>
      </c>
    </row>
    <row r="24" spans="1:21" s="19" customFormat="1" ht="42.75" customHeight="1" x14ac:dyDescent="0.2">
      <c r="A24" s="66"/>
      <c r="B24" s="315"/>
      <c r="C24" s="117"/>
      <c r="D24" s="316"/>
      <c r="E24" s="176"/>
      <c r="F24" s="118"/>
      <c r="G24" s="364"/>
      <c r="H24" s="22"/>
      <c r="I24" s="66">
        <v>7</v>
      </c>
      <c r="J24" s="209" t="s">
        <v>230</v>
      </c>
      <c r="K24" s="271" t="str">
        <f>IF(ISERROR(VLOOKUP(J24,'KAYIT LİSTESİ'!$B$4:$H$1158,2,0)),"",(VLOOKUP(J24,'KAYIT LİSTESİ'!$B$4:$H$1158,2,0)))</f>
        <v/>
      </c>
      <c r="L24" s="117" t="str">
        <f>IF(ISERROR(VLOOKUP(J24,'KAYIT LİSTESİ'!$B$4:$H$1158,4,0)),"",(VLOOKUP(J24,'KAYIT LİSTESİ'!$B$4:$H$1158,4,0)))</f>
        <v/>
      </c>
      <c r="M24" s="210" t="str">
        <f>IF(ISERROR(VLOOKUP(J24,'KAYIT LİSTESİ'!$B$4:$H$1158,5,0)),"",(VLOOKUP(J24,'KAYIT LİSTESİ'!$B$4:$H$1158,5,0)))</f>
        <v/>
      </c>
      <c r="N24" s="210" t="str">
        <f>IF(ISERROR(VLOOKUP(J24,'KAYIT LİSTESİ'!$B$4:$H$1158,6,0)),"",(VLOOKUP(J24,'KAYIT LİSTESİ'!$B$4:$H$1158,6,0)))</f>
        <v/>
      </c>
      <c r="O24" s="118"/>
      <c r="P24" s="314"/>
      <c r="T24" s="248">
        <v>1470</v>
      </c>
      <c r="U24" s="249">
        <v>77</v>
      </c>
    </row>
    <row r="25" spans="1:21" s="19" customFormat="1" ht="42.75" customHeight="1" x14ac:dyDescent="0.2">
      <c r="A25" s="66"/>
      <c r="B25" s="315"/>
      <c r="C25" s="117"/>
      <c r="D25" s="316"/>
      <c r="E25" s="176"/>
      <c r="F25" s="118"/>
      <c r="G25" s="364"/>
      <c r="H25" s="22"/>
      <c r="I25" s="66">
        <v>8</v>
      </c>
      <c r="J25" s="209" t="s">
        <v>231</v>
      </c>
      <c r="K25" s="271" t="str">
        <f>IF(ISERROR(VLOOKUP(J25,'KAYIT LİSTESİ'!$B$4:$H$1158,2,0)),"",(VLOOKUP(J25,'KAYIT LİSTESİ'!$B$4:$H$1158,2,0)))</f>
        <v/>
      </c>
      <c r="L25" s="117" t="str">
        <f>IF(ISERROR(VLOOKUP(J25,'KAYIT LİSTESİ'!$B$4:$H$1158,4,0)),"",(VLOOKUP(J25,'KAYIT LİSTESİ'!$B$4:$H$1158,4,0)))</f>
        <v/>
      </c>
      <c r="M25" s="210" t="str">
        <f>IF(ISERROR(VLOOKUP(J25,'KAYIT LİSTESİ'!$B$4:$H$1158,5,0)),"",(VLOOKUP(J25,'KAYIT LİSTESİ'!$B$4:$H$1158,5,0)))</f>
        <v/>
      </c>
      <c r="N25" s="210" t="str">
        <f>IF(ISERROR(VLOOKUP(J25,'KAYIT LİSTESİ'!$B$4:$H$1158,6,0)),"",(VLOOKUP(J25,'KAYIT LİSTESİ'!$B$4:$H$1158,6,0)))</f>
        <v/>
      </c>
      <c r="O25" s="118"/>
      <c r="P25" s="314"/>
      <c r="T25" s="248">
        <v>1475</v>
      </c>
      <c r="U25" s="249">
        <v>76</v>
      </c>
    </row>
    <row r="26" spans="1:21" s="19" customFormat="1" ht="42.75" customHeight="1" x14ac:dyDescent="0.2">
      <c r="A26" s="66"/>
      <c r="B26" s="315"/>
      <c r="C26" s="117"/>
      <c r="D26" s="316"/>
      <c r="E26" s="176"/>
      <c r="F26" s="118"/>
      <c r="G26" s="364"/>
      <c r="H26" s="22"/>
      <c r="I26" s="263" t="s">
        <v>18</v>
      </c>
      <c r="J26" s="264"/>
      <c r="K26" s="264"/>
      <c r="L26" s="264"/>
      <c r="M26" s="267" t="s">
        <v>376</v>
      </c>
      <c r="N26" s="268"/>
      <c r="O26" s="264"/>
      <c r="P26" s="265"/>
      <c r="T26" s="248">
        <v>1480</v>
      </c>
      <c r="U26" s="249">
        <v>75</v>
      </c>
    </row>
    <row r="27" spans="1:21" s="19" customFormat="1" ht="42.75" customHeight="1" x14ac:dyDescent="0.2">
      <c r="A27" s="66"/>
      <c r="B27" s="315"/>
      <c r="C27" s="117"/>
      <c r="D27" s="316"/>
      <c r="E27" s="176"/>
      <c r="F27" s="118"/>
      <c r="G27" s="364"/>
      <c r="H27" s="22"/>
      <c r="I27" s="46" t="s">
        <v>519</v>
      </c>
      <c r="J27" s="43" t="s">
        <v>70</v>
      </c>
      <c r="K27" s="43" t="s">
        <v>69</v>
      </c>
      <c r="L27" s="44" t="s">
        <v>13</v>
      </c>
      <c r="M27" s="45" t="s">
        <v>14</v>
      </c>
      <c r="N27" s="45" t="s">
        <v>515</v>
      </c>
      <c r="O27" s="43" t="s">
        <v>15</v>
      </c>
      <c r="P27" s="43" t="s">
        <v>28</v>
      </c>
      <c r="T27" s="248">
        <v>1485</v>
      </c>
      <c r="U27" s="249">
        <v>74</v>
      </c>
    </row>
    <row r="28" spans="1:21" s="19" customFormat="1" ht="42.75" customHeight="1" x14ac:dyDescent="0.2">
      <c r="A28" s="66"/>
      <c r="B28" s="315"/>
      <c r="C28" s="117"/>
      <c r="D28" s="316"/>
      <c r="E28" s="176"/>
      <c r="F28" s="118"/>
      <c r="G28" s="364"/>
      <c r="H28" s="22"/>
      <c r="I28" s="66">
        <v>1</v>
      </c>
      <c r="J28" s="209" t="s">
        <v>232</v>
      </c>
      <c r="K28" s="271" t="str">
        <f>IF(ISERROR(VLOOKUP(J28,'KAYIT LİSTESİ'!$B$4:$H$1158,2,0)),"",(VLOOKUP(J28,'KAYIT LİSTESİ'!$B$4:$H$1158,2,0)))</f>
        <v/>
      </c>
      <c r="L28" s="117" t="str">
        <f>IF(ISERROR(VLOOKUP(J28,'KAYIT LİSTESİ'!$B$4:$H$1158,4,0)),"",(VLOOKUP(J28,'KAYIT LİSTESİ'!$B$4:$H$1158,4,0)))</f>
        <v/>
      </c>
      <c r="M28" s="210" t="str">
        <f>IF(ISERROR(VLOOKUP(J28,'KAYIT LİSTESİ'!$B$4:$H$1158,5,0)),"",(VLOOKUP(J28,'KAYIT LİSTESİ'!$B$4:$H$1158,5,0)))</f>
        <v/>
      </c>
      <c r="N28" s="210" t="str">
        <f>IF(ISERROR(VLOOKUP(J28,'KAYIT LİSTESİ'!$B$4:$H$1158,6,0)),"",(VLOOKUP(J28,'KAYIT LİSTESİ'!$B$4:$H$1158,6,0)))</f>
        <v/>
      </c>
      <c r="O28" s="118"/>
      <c r="P28" s="314"/>
      <c r="T28" s="248">
        <v>1490</v>
      </c>
      <c r="U28" s="249">
        <v>73</v>
      </c>
    </row>
    <row r="29" spans="1:21" s="19" customFormat="1" ht="42.75" customHeight="1" x14ac:dyDescent="0.2">
      <c r="A29" s="66"/>
      <c r="B29" s="315"/>
      <c r="C29" s="117"/>
      <c r="D29" s="316"/>
      <c r="E29" s="176"/>
      <c r="F29" s="118"/>
      <c r="G29" s="364"/>
      <c r="H29" s="22"/>
      <c r="I29" s="66">
        <v>2</v>
      </c>
      <c r="J29" s="209" t="s">
        <v>233</v>
      </c>
      <c r="K29" s="271" t="str">
        <f>IF(ISERROR(VLOOKUP(J29,'KAYIT LİSTESİ'!$B$4:$H$1158,2,0)),"",(VLOOKUP(J29,'KAYIT LİSTESİ'!$B$4:$H$1158,2,0)))</f>
        <v/>
      </c>
      <c r="L29" s="117" t="str">
        <f>IF(ISERROR(VLOOKUP(J29,'KAYIT LİSTESİ'!$B$4:$H$1158,4,0)),"",(VLOOKUP(J29,'KAYIT LİSTESİ'!$B$4:$H$1158,4,0)))</f>
        <v/>
      </c>
      <c r="M29" s="210" t="str">
        <f>IF(ISERROR(VLOOKUP(J29,'KAYIT LİSTESİ'!$B$4:$H$1158,5,0)),"",(VLOOKUP(J29,'KAYIT LİSTESİ'!$B$4:$H$1158,5,0)))</f>
        <v/>
      </c>
      <c r="N29" s="210" t="str">
        <f>IF(ISERROR(VLOOKUP(J29,'KAYIT LİSTESİ'!$B$4:$H$1158,6,0)),"",(VLOOKUP(J29,'KAYIT LİSTESİ'!$B$4:$H$1158,6,0)))</f>
        <v/>
      </c>
      <c r="O29" s="118"/>
      <c r="P29" s="314"/>
      <c r="T29" s="248">
        <v>1495</v>
      </c>
      <c r="U29" s="249">
        <v>72</v>
      </c>
    </row>
    <row r="30" spans="1:21" s="19" customFormat="1" ht="42.75" customHeight="1" x14ac:dyDescent="0.2">
      <c r="A30" s="66"/>
      <c r="B30" s="315"/>
      <c r="C30" s="117"/>
      <c r="D30" s="316"/>
      <c r="E30" s="176"/>
      <c r="F30" s="118"/>
      <c r="G30" s="364"/>
      <c r="H30" s="22"/>
      <c r="I30" s="66">
        <v>3</v>
      </c>
      <c r="J30" s="209" t="s">
        <v>234</v>
      </c>
      <c r="K30" s="271" t="str">
        <f>IF(ISERROR(VLOOKUP(J30,'KAYIT LİSTESİ'!$B$4:$H$1158,2,0)),"",(VLOOKUP(J30,'KAYIT LİSTESİ'!$B$4:$H$1158,2,0)))</f>
        <v/>
      </c>
      <c r="L30" s="117" t="str">
        <f>IF(ISERROR(VLOOKUP(J30,'KAYIT LİSTESİ'!$B$4:$H$1158,4,0)),"",(VLOOKUP(J30,'KAYIT LİSTESİ'!$B$4:$H$1158,4,0)))</f>
        <v/>
      </c>
      <c r="M30" s="210" t="str">
        <f>IF(ISERROR(VLOOKUP(J30,'KAYIT LİSTESİ'!$B$4:$H$1158,5,0)),"",(VLOOKUP(J30,'KAYIT LİSTESİ'!$B$4:$H$1158,5,0)))</f>
        <v/>
      </c>
      <c r="N30" s="210" t="str">
        <f>IF(ISERROR(VLOOKUP(J30,'KAYIT LİSTESİ'!$B$4:$H$1158,6,0)),"",(VLOOKUP(J30,'KAYIT LİSTESİ'!$B$4:$H$1158,6,0)))</f>
        <v/>
      </c>
      <c r="O30" s="118"/>
      <c r="P30" s="314"/>
      <c r="T30" s="248">
        <v>1500</v>
      </c>
      <c r="U30" s="249">
        <v>71</v>
      </c>
    </row>
    <row r="31" spans="1:21" s="19" customFormat="1" ht="42.75" customHeight="1" x14ac:dyDescent="0.2">
      <c r="A31" s="66"/>
      <c r="B31" s="315"/>
      <c r="C31" s="117"/>
      <c r="D31" s="316"/>
      <c r="E31" s="176"/>
      <c r="F31" s="118"/>
      <c r="G31" s="364"/>
      <c r="H31" s="22"/>
      <c r="I31" s="66">
        <v>4</v>
      </c>
      <c r="J31" s="209" t="s">
        <v>235</v>
      </c>
      <c r="K31" s="271" t="str">
        <f>IF(ISERROR(VLOOKUP(J31,'KAYIT LİSTESİ'!$B$4:$H$1158,2,0)),"",(VLOOKUP(J31,'KAYIT LİSTESİ'!$B$4:$H$1158,2,0)))</f>
        <v/>
      </c>
      <c r="L31" s="117" t="str">
        <f>IF(ISERROR(VLOOKUP(J31,'KAYIT LİSTESİ'!$B$4:$H$1158,4,0)),"",(VLOOKUP(J31,'KAYIT LİSTESİ'!$B$4:$H$1158,4,0)))</f>
        <v/>
      </c>
      <c r="M31" s="210" t="str">
        <f>IF(ISERROR(VLOOKUP(J31,'KAYIT LİSTESİ'!$B$4:$H$1158,5,0)),"",(VLOOKUP(J31,'KAYIT LİSTESİ'!$B$4:$H$1158,5,0)))</f>
        <v/>
      </c>
      <c r="N31" s="210" t="str">
        <f>IF(ISERROR(VLOOKUP(J31,'KAYIT LİSTESİ'!$B$4:$H$1158,6,0)),"",(VLOOKUP(J31,'KAYIT LİSTESİ'!$B$4:$H$1158,6,0)))</f>
        <v/>
      </c>
      <c r="O31" s="118"/>
      <c r="P31" s="314"/>
      <c r="T31" s="248">
        <v>1505</v>
      </c>
      <c r="U31" s="249">
        <v>70</v>
      </c>
    </row>
    <row r="32" spans="1:21" s="19" customFormat="1" ht="42.75" customHeight="1" x14ac:dyDescent="0.2">
      <c r="A32" s="66"/>
      <c r="B32" s="315"/>
      <c r="C32" s="117"/>
      <c r="D32" s="316"/>
      <c r="E32" s="176"/>
      <c r="F32" s="118"/>
      <c r="G32" s="364"/>
      <c r="H32" s="22"/>
      <c r="I32" s="66">
        <v>5</v>
      </c>
      <c r="J32" s="209" t="s">
        <v>236</v>
      </c>
      <c r="K32" s="271" t="str">
        <f>IF(ISERROR(VLOOKUP(J32,'KAYIT LİSTESİ'!$B$4:$H$1158,2,0)),"",(VLOOKUP(J32,'KAYIT LİSTESİ'!$B$4:$H$1158,2,0)))</f>
        <v/>
      </c>
      <c r="L32" s="117" t="str">
        <f>IF(ISERROR(VLOOKUP(J32,'KAYIT LİSTESİ'!$B$4:$H$1158,4,0)),"",(VLOOKUP(J32,'KAYIT LİSTESİ'!$B$4:$H$1158,4,0)))</f>
        <v/>
      </c>
      <c r="M32" s="210" t="str">
        <f>IF(ISERROR(VLOOKUP(J32,'KAYIT LİSTESİ'!$B$4:$H$1158,5,0)),"",(VLOOKUP(J32,'KAYIT LİSTESİ'!$B$4:$H$1158,5,0)))</f>
        <v/>
      </c>
      <c r="N32" s="210" t="str">
        <f>IF(ISERROR(VLOOKUP(J32,'KAYIT LİSTESİ'!$B$4:$H$1158,6,0)),"",(VLOOKUP(J32,'KAYIT LİSTESİ'!$B$4:$H$1158,6,0)))</f>
        <v/>
      </c>
      <c r="O32" s="118"/>
      <c r="P32" s="314"/>
      <c r="T32" s="248">
        <v>1510</v>
      </c>
      <c r="U32" s="249">
        <v>69</v>
      </c>
    </row>
    <row r="33" spans="1:21" s="19" customFormat="1" ht="42.75" customHeight="1" x14ac:dyDescent="0.2">
      <c r="A33" s="66"/>
      <c r="B33" s="315"/>
      <c r="C33" s="117"/>
      <c r="D33" s="316"/>
      <c r="E33" s="176"/>
      <c r="F33" s="118"/>
      <c r="G33" s="364"/>
      <c r="H33" s="22"/>
      <c r="I33" s="66">
        <v>6</v>
      </c>
      <c r="J33" s="209" t="s">
        <v>237</v>
      </c>
      <c r="K33" s="271" t="str">
        <f>IF(ISERROR(VLOOKUP(J33,'KAYIT LİSTESİ'!$B$4:$H$1158,2,0)),"",(VLOOKUP(J33,'KAYIT LİSTESİ'!$B$4:$H$1158,2,0)))</f>
        <v/>
      </c>
      <c r="L33" s="117" t="str">
        <f>IF(ISERROR(VLOOKUP(J33,'KAYIT LİSTESİ'!$B$4:$H$1158,4,0)),"",(VLOOKUP(J33,'KAYIT LİSTESİ'!$B$4:$H$1158,4,0)))</f>
        <v/>
      </c>
      <c r="M33" s="210" t="str">
        <f>IF(ISERROR(VLOOKUP(J33,'KAYIT LİSTESİ'!$B$4:$H$1158,5,0)),"",(VLOOKUP(J33,'KAYIT LİSTESİ'!$B$4:$H$1158,5,0)))</f>
        <v/>
      </c>
      <c r="N33" s="210" t="str">
        <f>IF(ISERROR(VLOOKUP(J33,'KAYIT LİSTESİ'!$B$4:$H$1158,6,0)),"",(VLOOKUP(J33,'KAYIT LİSTESİ'!$B$4:$H$1158,6,0)))</f>
        <v/>
      </c>
      <c r="O33" s="118"/>
      <c r="P33" s="314"/>
      <c r="T33" s="248">
        <v>1515</v>
      </c>
      <c r="U33" s="249">
        <v>68</v>
      </c>
    </row>
    <row r="34" spans="1:21" s="19" customFormat="1" ht="42.75" customHeight="1" x14ac:dyDescent="0.2">
      <c r="A34" s="66"/>
      <c r="B34" s="315"/>
      <c r="C34" s="117"/>
      <c r="D34" s="316"/>
      <c r="E34" s="176"/>
      <c r="F34" s="118"/>
      <c r="G34" s="364"/>
      <c r="H34" s="22"/>
      <c r="I34" s="66">
        <v>7</v>
      </c>
      <c r="J34" s="209" t="s">
        <v>238</v>
      </c>
      <c r="K34" s="271" t="str">
        <f>IF(ISERROR(VLOOKUP(J34,'KAYIT LİSTESİ'!$B$4:$H$1158,2,0)),"",(VLOOKUP(J34,'KAYIT LİSTESİ'!$B$4:$H$1158,2,0)))</f>
        <v/>
      </c>
      <c r="L34" s="117" t="str">
        <f>IF(ISERROR(VLOOKUP(J34,'KAYIT LİSTESİ'!$B$4:$H$1158,4,0)),"",(VLOOKUP(J34,'KAYIT LİSTESİ'!$B$4:$H$1158,4,0)))</f>
        <v/>
      </c>
      <c r="M34" s="210" t="str">
        <f>IF(ISERROR(VLOOKUP(J34,'KAYIT LİSTESİ'!$B$4:$H$1158,5,0)),"",(VLOOKUP(J34,'KAYIT LİSTESİ'!$B$4:$H$1158,5,0)))</f>
        <v/>
      </c>
      <c r="N34" s="210" t="str">
        <f>IF(ISERROR(VLOOKUP(J34,'KAYIT LİSTESİ'!$B$4:$H$1158,6,0)),"",(VLOOKUP(J34,'KAYIT LİSTESİ'!$B$4:$H$1158,6,0)))</f>
        <v/>
      </c>
      <c r="O34" s="118"/>
      <c r="P34" s="314"/>
      <c r="T34" s="248">
        <v>1520</v>
      </c>
      <c r="U34" s="249">
        <v>67</v>
      </c>
    </row>
    <row r="35" spans="1:21" s="19" customFormat="1" ht="42.75" customHeight="1" x14ac:dyDescent="0.2">
      <c r="A35" s="66"/>
      <c r="B35" s="315"/>
      <c r="C35" s="117"/>
      <c r="D35" s="316"/>
      <c r="E35" s="176"/>
      <c r="F35" s="118"/>
      <c r="G35" s="364"/>
      <c r="H35" s="22"/>
      <c r="I35" s="66">
        <v>8</v>
      </c>
      <c r="J35" s="209" t="s">
        <v>239</v>
      </c>
      <c r="K35" s="271" t="str">
        <f>IF(ISERROR(VLOOKUP(J35,'KAYIT LİSTESİ'!$B$4:$H$1158,2,0)),"",(VLOOKUP(J35,'KAYIT LİSTESİ'!$B$4:$H$1158,2,0)))</f>
        <v/>
      </c>
      <c r="L35" s="117" t="str">
        <f>IF(ISERROR(VLOOKUP(J35,'KAYIT LİSTESİ'!$B$4:$H$1158,4,0)),"",(VLOOKUP(J35,'KAYIT LİSTESİ'!$B$4:$H$1158,4,0)))</f>
        <v/>
      </c>
      <c r="M35" s="210" t="str">
        <f>IF(ISERROR(VLOOKUP(J35,'KAYIT LİSTESİ'!$B$4:$H$1158,5,0)),"",(VLOOKUP(J35,'KAYIT LİSTESİ'!$B$4:$H$1158,5,0)))</f>
        <v/>
      </c>
      <c r="N35" s="210" t="str">
        <f>IF(ISERROR(VLOOKUP(J35,'KAYIT LİSTESİ'!$B$4:$H$1158,6,0)),"",(VLOOKUP(J35,'KAYIT LİSTESİ'!$B$4:$H$1158,6,0)))</f>
        <v/>
      </c>
      <c r="O35" s="118"/>
      <c r="P35" s="314"/>
      <c r="T35" s="248">
        <v>1525</v>
      </c>
      <c r="U35" s="249">
        <v>66</v>
      </c>
    </row>
    <row r="36" spans="1:21" ht="13.5" customHeight="1" x14ac:dyDescent="0.2">
      <c r="A36" s="32"/>
      <c r="B36" s="32"/>
      <c r="C36" s="33"/>
      <c r="D36" s="53"/>
      <c r="E36" s="34"/>
      <c r="F36" s="35"/>
      <c r="G36" s="36"/>
      <c r="I36" s="37"/>
      <c r="J36" s="38"/>
      <c r="K36" s="39"/>
      <c r="L36" s="40"/>
      <c r="M36" s="49"/>
      <c r="N36" s="49"/>
      <c r="O36" s="41"/>
      <c r="P36" s="39"/>
      <c r="T36" s="248">
        <v>1620</v>
      </c>
      <c r="U36" s="249">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8">
        <v>1630</v>
      </c>
      <c r="U37" s="249">
        <v>54</v>
      </c>
    </row>
    <row r="38" spans="1:21" x14ac:dyDescent="0.2">
      <c r="T38" s="248">
        <v>1640</v>
      </c>
      <c r="U38" s="249">
        <v>53</v>
      </c>
    </row>
    <row r="39" spans="1:21" x14ac:dyDescent="0.2">
      <c r="T39" s="248">
        <v>1650</v>
      </c>
      <c r="U39" s="249">
        <v>52</v>
      </c>
    </row>
    <row r="40" spans="1:21" x14ac:dyDescent="0.2">
      <c r="T40" s="248">
        <v>1660</v>
      </c>
      <c r="U40" s="249">
        <v>51</v>
      </c>
    </row>
    <row r="41" spans="1:21" x14ac:dyDescent="0.2">
      <c r="T41" s="248">
        <v>1670</v>
      </c>
      <c r="U41" s="249">
        <v>50</v>
      </c>
    </row>
    <row r="42" spans="1:21" x14ac:dyDescent="0.2">
      <c r="T42" s="248">
        <v>1680</v>
      </c>
      <c r="U42" s="249">
        <v>49</v>
      </c>
    </row>
    <row r="43" spans="1:21" x14ac:dyDescent="0.2">
      <c r="T43" s="248">
        <v>1690</v>
      </c>
      <c r="U43" s="249">
        <v>48</v>
      </c>
    </row>
    <row r="44" spans="1:21" x14ac:dyDescent="0.2">
      <c r="T44" s="248">
        <v>1700</v>
      </c>
      <c r="U44" s="249">
        <v>47</v>
      </c>
    </row>
    <row r="45" spans="1:21" x14ac:dyDescent="0.2">
      <c r="T45" s="248">
        <v>1710</v>
      </c>
      <c r="U45" s="249">
        <v>46</v>
      </c>
    </row>
    <row r="46" spans="1:21" x14ac:dyDescent="0.2">
      <c r="T46" s="248">
        <v>1720</v>
      </c>
      <c r="U46" s="249">
        <v>45</v>
      </c>
    </row>
    <row r="47" spans="1:21" x14ac:dyDescent="0.2">
      <c r="T47" s="248">
        <v>1730</v>
      </c>
      <c r="U47" s="249">
        <v>44</v>
      </c>
    </row>
    <row r="48" spans="1:21" x14ac:dyDescent="0.2">
      <c r="T48" s="248">
        <v>1740</v>
      </c>
      <c r="U48" s="249">
        <v>43</v>
      </c>
    </row>
    <row r="49" spans="20:21" x14ac:dyDescent="0.2">
      <c r="T49" s="248">
        <v>1750</v>
      </c>
      <c r="U49" s="249">
        <v>42</v>
      </c>
    </row>
    <row r="50" spans="20:21" x14ac:dyDescent="0.2">
      <c r="T50" s="248">
        <v>1760</v>
      </c>
      <c r="U50" s="249">
        <v>41</v>
      </c>
    </row>
    <row r="51" spans="20:21" x14ac:dyDescent="0.2">
      <c r="T51" s="248">
        <v>1770</v>
      </c>
      <c r="U51" s="249">
        <v>40</v>
      </c>
    </row>
    <row r="52" spans="20:21" x14ac:dyDescent="0.2">
      <c r="T52" s="248">
        <v>1780</v>
      </c>
      <c r="U52" s="249">
        <v>39</v>
      </c>
    </row>
    <row r="53" spans="20:21" x14ac:dyDescent="0.2">
      <c r="T53" s="248">
        <v>1790</v>
      </c>
      <c r="U53" s="249">
        <v>38</v>
      </c>
    </row>
    <row r="54" spans="20:21" x14ac:dyDescent="0.2">
      <c r="T54" s="248">
        <v>1800</v>
      </c>
      <c r="U54" s="249">
        <v>37</v>
      </c>
    </row>
    <row r="55" spans="20:21" x14ac:dyDescent="0.2">
      <c r="T55" s="248">
        <v>1810</v>
      </c>
      <c r="U55" s="249">
        <v>36</v>
      </c>
    </row>
    <row r="56" spans="20:21" x14ac:dyDescent="0.2">
      <c r="T56" s="248">
        <v>1830</v>
      </c>
      <c r="U56" s="249">
        <v>35</v>
      </c>
    </row>
    <row r="57" spans="20:21" x14ac:dyDescent="0.2">
      <c r="T57" s="248">
        <v>1850</v>
      </c>
      <c r="U57" s="249">
        <v>34</v>
      </c>
    </row>
    <row r="58" spans="20:21" x14ac:dyDescent="0.2">
      <c r="T58" s="248">
        <v>1870</v>
      </c>
      <c r="U58" s="249">
        <v>33</v>
      </c>
    </row>
    <row r="59" spans="20:21" x14ac:dyDescent="0.2">
      <c r="T59" s="248">
        <v>1890</v>
      </c>
      <c r="U59" s="249">
        <v>32</v>
      </c>
    </row>
    <row r="60" spans="20:21" x14ac:dyDescent="0.2">
      <c r="T60" s="248">
        <v>1910</v>
      </c>
      <c r="U60" s="249">
        <v>31</v>
      </c>
    </row>
    <row r="61" spans="20:21" x14ac:dyDescent="0.2">
      <c r="T61" s="248">
        <v>1930</v>
      </c>
      <c r="U61" s="249">
        <v>30</v>
      </c>
    </row>
    <row r="62" spans="20:21" x14ac:dyDescent="0.2">
      <c r="T62" s="248">
        <v>1950</v>
      </c>
      <c r="U62" s="249">
        <v>29</v>
      </c>
    </row>
    <row r="63" spans="20:21" x14ac:dyDescent="0.2">
      <c r="T63" s="248">
        <v>1970</v>
      </c>
      <c r="U63" s="249">
        <v>28</v>
      </c>
    </row>
    <row r="64" spans="20:21" x14ac:dyDescent="0.2">
      <c r="T64" s="248">
        <v>1990</v>
      </c>
      <c r="U64" s="249">
        <v>27</v>
      </c>
    </row>
    <row r="65" spans="20:21" x14ac:dyDescent="0.2">
      <c r="T65" s="248">
        <v>2010</v>
      </c>
      <c r="U65" s="249">
        <v>26</v>
      </c>
    </row>
    <row r="66" spans="20:21" x14ac:dyDescent="0.2">
      <c r="T66" s="248">
        <v>2030</v>
      </c>
      <c r="U66" s="249">
        <v>25</v>
      </c>
    </row>
    <row r="67" spans="20:21" x14ac:dyDescent="0.2">
      <c r="T67" s="248">
        <v>2050</v>
      </c>
      <c r="U67" s="249">
        <v>24</v>
      </c>
    </row>
    <row r="68" spans="20:21" x14ac:dyDescent="0.2">
      <c r="T68" s="248">
        <v>2070</v>
      </c>
      <c r="U68" s="249">
        <v>23</v>
      </c>
    </row>
    <row r="69" spans="20:21" x14ac:dyDescent="0.2">
      <c r="T69" s="248">
        <v>2090</v>
      </c>
      <c r="U69" s="249">
        <v>22</v>
      </c>
    </row>
    <row r="70" spans="20:21" x14ac:dyDescent="0.2">
      <c r="T70" s="248">
        <v>2110</v>
      </c>
      <c r="U70" s="249">
        <v>21</v>
      </c>
    </row>
    <row r="71" spans="20:21" x14ac:dyDescent="0.2">
      <c r="T71" s="248">
        <v>2130</v>
      </c>
      <c r="U71" s="249">
        <v>20</v>
      </c>
    </row>
    <row r="72" spans="20:21" x14ac:dyDescent="0.2">
      <c r="T72" s="248">
        <v>2150</v>
      </c>
      <c r="U72" s="249">
        <v>19</v>
      </c>
    </row>
    <row r="73" spans="20:21" x14ac:dyDescent="0.2">
      <c r="T73" s="248">
        <v>2170</v>
      </c>
      <c r="U73" s="249">
        <v>18</v>
      </c>
    </row>
    <row r="74" spans="20:21" x14ac:dyDescent="0.2">
      <c r="T74" s="248">
        <v>2190</v>
      </c>
      <c r="U74" s="249">
        <v>17</v>
      </c>
    </row>
    <row r="75" spans="20:21" x14ac:dyDescent="0.2">
      <c r="T75" s="248">
        <v>2210</v>
      </c>
      <c r="U75" s="249">
        <v>16</v>
      </c>
    </row>
    <row r="76" spans="20:21" x14ac:dyDescent="0.2">
      <c r="T76" s="248">
        <v>2240</v>
      </c>
      <c r="U76" s="249">
        <v>15</v>
      </c>
    </row>
    <row r="77" spans="20:21" x14ac:dyDescent="0.2">
      <c r="T77" s="248">
        <v>2260</v>
      </c>
      <c r="U77" s="249">
        <v>14</v>
      </c>
    </row>
    <row r="78" spans="20:21" x14ac:dyDescent="0.2">
      <c r="T78" s="248">
        <v>2280</v>
      </c>
      <c r="U78" s="249">
        <v>13</v>
      </c>
    </row>
    <row r="79" spans="20:21" x14ac:dyDescent="0.2">
      <c r="T79" s="248">
        <v>2300</v>
      </c>
      <c r="U79" s="249">
        <v>12</v>
      </c>
    </row>
    <row r="80" spans="20:21" x14ac:dyDescent="0.2">
      <c r="T80" s="248">
        <v>2320</v>
      </c>
      <c r="U80" s="249">
        <v>11</v>
      </c>
    </row>
    <row r="81" spans="20:21" x14ac:dyDescent="0.2">
      <c r="T81" s="248">
        <v>2350</v>
      </c>
      <c r="U81" s="249">
        <v>10</v>
      </c>
    </row>
    <row r="82" spans="20:21" x14ac:dyDescent="0.2">
      <c r="T82" s="248">
        <v>2380</v>
      </c>
      <c r="U82" s="249">
        <v>9</v>
      </c>
    </row>
    <row r="83" spans="20:21" x14ac:dyDescent="0.2">
      <c r="T83" s="248">
        <v>2410</v>
      </c>
      <c r="U83" s="249">
        <v>8</v>
      </c>
    </row>
    <row r="84" spans="20:21" x14ac:dyDescent="0.2">
      <c r="T84" s="248">
        <v>2440</v>
      </c>
      <c r="U84" s="249">
        <v>7</v>
      </c>
    </row>
    <row r="85" spans="20:21" x14ac:dyDescent="0.2">
      <c r="T85" s="248">
        <v>2470</v>
      </c>
      <c r="U85" s="249">
        <v>6</v>
      </c>
    </row>
    <row r="86" spans="20:21" x14ac:dyDescent="0.2">
      <c r="T86" s="248">
        <v>2500</v>
      </c>
      <c r="U86" s="249">
        <v>5</v>
      </c>
    </row>
    <row r="87" spans="20:21" x14ac:dyDescent="0.2">
      <c r="T87" s="248">
        <v>2540</v>
      </c>
      <c r="U87" s="249">
        <v>4</v>
      </c>
    </row>
    <row r="88" spans="20:21" x14ac:dyDescent="0.2">
      <c r="T88" s="248">
        <v>2580</v>
      </c>
      <c r="U88" s="249">
        <v>3</v>
      </c>
    </row>
    <row r="89" spans="20:21" x14ac:dyDescent="0.2">
      <c r="T89" s="248">
        <v>2620</v>
      </c>
      <c r="U89" s="249">
        <v>2</v>
      </c>
    </row>
    <row r="90" spans="20:21" x14ac:dyDescent="0.2">
      <c r="T90" s="248">
        <v>2660</v>
      </c>
      <c r="U90" s="249">
        <v>1</v>
      </c>
    </row>
  </sheetData>
  <mergeCells count="18">
    <mergeCell ref="A1:P1"/>
    <mergeCell ref="A2:P2"/>
    <mergeCell ref="A3:C3"/>
    <mergeCell ref="D3:E3"/>
    <mergeCell ref="F3:G3"/>
    <mergeCell ref="N5:P5"/>
    <mergeCell ref="G6:G7"/>
    <mergeCell ref="A4:C4"/>
    <mergeCell ref="D4:E4"/>
    <mergeCell ref="N3:P3"/>
    <mergeCell ref="I3:L3"/>
    <mergeCell ref="N4:P4"/>
    <mergeCell ref="F6:F7"/>
    <mergeCell ref="C6:C7"/>
    <mergeCell ref="D6:D7"/>
    <mergeCell ref="E6:E7"/>
    <mergeCell ref="A6:A7"/>
    <mergeCell ref="B6:B7"/>
  </mergeCells>
  <conditionalFormatting sqref="G8:G35">
    <cfRule type="containsText" dxfId="35" priority="1" stopIfTrue="1" operator="containsText" text="1395">
      <formula>NOT(ISERROR(SEARCH("1395",G8)))</formula>
    </cfRule>
    <cfRule type="containsText" dxfId="34" priority="2" stopIfTrue="1" operator="containsText" text="1399">
      <formula>NOT(ISERROR(SEARCH("1399",G8)))</formula>
    </cfRule>
    <cfRule type="containsText" dxfId="33" priority="3" stopIfTrue="1" operator="containsText" text="1399">
      <formula>NOT(ISERROR(SEARCH("1399",G8)))</formula>
    </cfRule>
    <cfRule type="containsText" dxfId="3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1.Gün Start Listesi</vt:lpstr>
      <vt:lpstr>100m.</vt:lpstr>
      <vt:lpstr>200m.</vt:lpstr>
      <vt:lpstr>400m.</vt:lpstr>
      <vt:lpstr>1500m.</vt:lpstr>
      <vt:lpstr>100m.Eng</vt:lpstr>
      <vt:lpstr>3000m.Eng</vt:lpstr>
      <vt:lpstr>5000m.</vt:lpstr>
      <vt:lpstr>Uzun</vt:lpstr>
      <vt:lpstr>Üçadım</vt:lpstr>
      <vt:lpstr>Yüksek</vt:lpstr>
      <vt:lpstr>Cirit</vt:lpstr>
      <vt:lpstr>Çekiç</vt:lpstr>
      <vt:lpstr>Disk</vt:lpstr>
      <vt:lpstr>4x100m.</vt:lpstr>
      <vt:lpstr>4x400m.</vt:lpstr>
      <vt:lpstr>2.Gün Start Listesi </vt:lpstr>
      <vt:lpstr>ALMANAK TOPLU SONUÇ</vt:lpstr>
      <vt:lpstr>'1.Gün Start Listesi'!Yazdırma_Alanı</vt:lpstr>
      <vt:lpstr>'100m.'!Yazdırma_Alanı</vt:lpstr>
      <vt:lpstr>'100m.Eng'!Yazdırma_Alanı</vt:lpstr>
      <vt:lpstr>'1500m.'!Yazdırma_Alanı</vt:lpstr>
      <vt:lpstr>'2.Gün Start Listesi '!Yazdırma_Alanı</vt:lpstr>
      <vt:lpstr>'200m.'!Yazdırma_Alanı</vt:lpstr>
      <vt:lpstr>'3000m.Eng'!Yazdırma_Alanı</vt:lpstr>
      <vt:lpstr>'400m.'!Yazdırma_Alanı</vt:lpstr>
      <vt:lpstr>'4x100m.'!Yazdırma_Alanı</vt:lpstr>
      <vt:lpstr>'4x400m.'!Yazdırma_Alanı</vt:lpstr>
      <vt:lpstr>'5000m.'!Yazdırma_Alanı</vt:lpstr>
      <vt:lpstr>Cirit!Yazdırma_Alanı</vt:lpstr>
      <vt:lpstr>Çekiç!Yazdırma_Alanı</vt:lpstr>
      <vt:lpstr>Disk!Yazdırma_Alanı</vt:lpstr>
      <vt:lpstr>'KAYIT LİSTESİ'!Yazdırma_Alanı</vt:lpstr>
      <vt:lpstr>Uzun!Yazdırma_Alanı</vt:lpstr>
      <vt:lpstr>Üçadım!Yazdırma_Alanı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2015-06-14T14:14:55Z</cp:lastPrinted>
  <dcterms:created xsi:type="dcterms:W3CDTF">2004-05-10T13:01:28Z</dcterms:created>
  <dcterms:modified xsi:type="dcterms:W3CDTF">2015-06-15T07:34:16Z</dcterms:modified>
</cp:coreProperties>
</file>